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आयकर गणना मास्टर शीट " sheetId="4" r:id="rId1"/>
    <sheet name="कार्मिक स्लिप " sheetId="2" r:id="rId2"/>
  </sheets>
  <definedNames>
    <definedName name="_xlnm.Print_Area" localSheetId="1">'कार्मिक स्लिप '!$A$1:$O$45</definedName>
  </definedNames>
  <calcPr calcId="124519"/>
</workbook>
</file>

<file path=xl/calcChain.xml><?xml version="1.0" encoding="utf-8"?>
<calcChain xmlns="http://schemas.openxmlformats.org/spreadsheetml/2006/main">
  <c r="K8" i="2"/>
  <c r="J3"/>
  <c r="AX9" i="4"/>
  <c r="AX10"/>
  <c r="AX11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X59"/>
  <c r="AX60"/>
  <c r="AX61"/>
  <c r="AX62"/>
  <c r="AX63"/>
  <c r="AX64"/>
  <c r="AX65"/>
  <c r="AX66"/>
  <c r="AX67"/>
  <c r="AX68"/>
  <c r="AX69"/>
  <c r="AX70"/>
  <c r="AX71"/>
  <c r="AX72"/>
  <c r="AX73"/>
  <c r="AX74"/>
  <c r="AX75"/>
  <c r="AX76"/>
  <c r="AX77"/>
  <c r="AX78"/>
  <c r="AX79"/>
  <c r="AX80"/>
  <c r="AX81"/>
  <c r="AX82"/>
  <c r="AX83"/>
  <c r="AX84"/>
  <c r="AX85"/>
  <c r="AX86"/>
  <c r="AX87"/>
  <c r="AX88"/>
  <c r="AX89"/>
  <c r="AX90"/>
  <c r="AX91"/>
  <c r="AX92"/>
  <c r="AX93"/>
  <c r="AX94"/>
  <c r="AX95"/>
  <c r="AX96"/>
  <c r="AX97"/>
  <c r="AX98"/>
  <c r="AX99"/>
  <c r="AX100"/>
  <c r="AX101"/>
  <c r="AX102"/>
  <c r="AX103"/>
  <c r="AX104"/>
  <c r="AX105"/>
  <c r="AX106"/>
  <c r="AX107"/>
  <c r="AX7"/>
  <c r="AN9"/>
  <c r="AP9" s="1"/>
  <c r="AO9"/>
  <c r="AQ9"/>
  <c r="AN10"/>
  <c r="AP10" s="1"/>
  <c r="AO10"/>
  <c r="AQ10"/>
  <c r="AN11"/>
  <c r="AP11" s="1"/>
  <c r="AO11"/>
  <c r="AQ11"/>
  <c r="AN12"/>
  <c r="AP12" s="1"/>
  <c r="AO12"/>
  <c r="AQ12"/>
  <c r="AN14"/>
  <c r="AP14" s="1"/>
  <c r="AO14"/>
  <c r="AQ14"/>
  <c r="AN15"/>
  <c r="AP15" s="1"/>
  <c r="AO15"/>
  <c r="AQ15"/>
  <c r="AN16"/>
  <c r="AP16" s="1"/>
  <c r="AO16"/>
  <c r="AQ16"/>
  <c r="AN17"/>
  <c r="AP17" s="1"/>
  <c r="AO17"/>
  <c r="AQ17"/>
  <c r="AN18"/>
  <c r="AP18" s="1"/>
  <c r="AO18"/>
  <c r="AQ18"/>
  <c r="AN19"/>
  <c r="AP19" s="1"/>
  <c r="AO19"/>
  <c r="AQ19"/>
  <c r="AN20"/>
  <c r="AP20" s="1"/>
  <c r="AO20"/>
  <c r="AQ20"/>
  <c r="AN21"/>
  <c r="AP21" s="1"/>
  <c r="AO21"/>
  <c r="AQ21"/>
  <c r="AN22"/>
  <c r="AP22" s="1"/>
  <c r="AO22"/>
  <c r="AQ22"/>
  <c r="AN23"/>
  <c r="AP23" s="1"/>
  <c r="AO23"/>
  <c r="AQ23"/>
  <c r="AN24"/>
  <c r="AP24" s="1"/>
  <c r="AO24"/>
  <c r="AQ24"/>
  <c r="AN25"/>
  <c r="AP25" s="1"/>
  <c r="AO25"/>
  <c r="AQ25"/>
  <c r="AN26"/>
  <c r="AP26" s="1"/>
  <c r="AO26"/>
  <c r="AQ26"/>
  <c r="AN27"/>
  <c r="AP27" s="1"/>
  <c r="AO27"/>
  <c r="AQ27"/>
  <c r="AN28"/>
  <c r="AP28" s="1"/>
  <c r="AO28"/>
  <c r="AQ28"/>
  <c r="AN29"/>
  <c r="AP29" s="1"/>
  <c r="AO29"/>
  <c r="AQ29"/>
  <c r="AN30"/>
  <c r="AP30" s="1"/>
  <c r="AO30"/>
  <c r="AQ30"/>
  <c r="AN31"/>
  <c r="AP31" s="1"/>
  <c r="AO31"/>
  <c r="AQ31"/>
  <c r="AN32"/>
  <c r="AP32" s="1"/>
  <c r="AO32"/>
  <c r="AQ32"/>
  <c r="AN33"/>
  <c r="AP33" s="1"/>
  <c r="AO33"/>
  <c r="AQ33"/>
  <c r="AN34"/>
  <c r="AP34" s="1"/>
  <c r="AO34"/>
  <c r="AQ34"/>
  <c r="AN35"/>
  <c r="AP35" s="1"/>
  <c r="AO35"/>
  <c r="AQ35"/>
  <c r="AN36"/>
  <c r="AP36" s="1"/>
  <c r="AO36"/>
  <c r="AQ36"/>
  <c r="AN37"/>
  <c r="AP37" s="1"/>
  <c r="AO37"/>
  <c r="AQ37"/>
  <c r="AN38"/>
  <c r="AP38" s="1"/>
  <c r="AO38"/>
  <c r="AQ38"/>
  <c r="AN39"/>
  <c r="AP39" s="1"/>
  <c r="AO39"/>
  <c r="AQ39"/>
  <c r="AN40"/>
  <c r="AP40" s="1"/>
  <c r="AO40"/>
  <c r="AQ40"/>
  <c r="AN41"/>
  <c r="AP41" s="1"/>
  <c r="AO41"/>
  <c r="AQ41"/>
  <c r="AN42"/>
  <c r="AP42" s="1"/>
  <c r="AO42"/>
  <c r="AQ42"/>
  <c r="AN43"/>
  <c r="AP43" s="1"/>
  <c r="AO43"/>
  <c r="AQ43"/>
  <c r="AN44"/>
  <c r="AP44" s="1"/>
  <c r="AO44"/>
  <c r="AQ44"/>
  <c r="AN45"/>
  <c r="AP45" s="1"/>
  <c r="AO45"/>
  <c r="AQ45"/>
  <c r="AN46"/>
  <c r="AP46" s="1"/>
  <c r="AO46"/>
  <c r="AQ46"/>
  <c r="AN47"/>
  <c r="AP47" s="1"/>
  <c r="AO47"/>
  <c r="AQ47"/>
  <c r="AN48"/>
  <c r="AP48" s="1"/>
  <c r="AO48"/>
  <c r="AQ48"/>
  <c r="AN49"/>
  <c r="AP49" s="1"/>
  <c r="AO49"/>
  <c r="AQ49"/>
  <c r="AN50"/>
  <c r="AP50" s="1"/>
  <c r="AO50"/>
  <c r="AQ50"/>
  <c r="AN51"/>
  <c r="AP51" s="1"/>
  <c r="AO51"/>
  <c r="AQ51"/>
  <c r="AN52"/>
  <c r="AP52" s="1"/>
  <c r="AO52"/>
  <c r="AQ52"/>
  <c r="AN53"/>
  <c r="AP53" s="1"/>
  <c r="AO53"/>
  <c r="AQ53"/>
  <c r="AN54"/>
  <c r="AP54" s="1"/>
  <c r="AO54"/>
  <c r="AQ54"/>
  <c r="AN55"/>
  <c r="AP55" s="1"/>
  <c r="AO55"/>
  <c r="AQ55"/>
  <c r="AN56"/>
  <c r="AP56" s="1"/>
  <c r="AO56"/>
  <c r="AQ56"/>
  <c r="AN57"/>
  <c r="AP57" s="1"/>
  <c r="AO57"/>
  <c r="AQ57"/>
  <c r="AN58"/>
  <c r="AP58" s="1"/>
  <c r="AO58"/>
  <c r="AQ58"/>
  <c r="AN59"/>
  <c r="AP59" s="1"/>
  <c r="AO59"/>
  <c r="AQ59"/>
  <c r="AN60"/>
  <c r="AP60" s="1"/>
  <c r="AO60"/>
  <c r="AQ60"/>
  <c r="AN61"/>
  <c r="AP61" s="1"/>
  <c r="AO61"/>
  <c r="AQ61"/>
  <c r="AN62"/>
  <c r="AP62" s="1"/>
  <c r="AO62"/>
  <c r="AQ62"/>
  <c r="AN63"/>
  <c r="AP63" s="1"/>
  <c r="AO63"/>
  <c r="AQ63"/>
  <c r="AN64"/>
  <c r="AP64" s="1"/>
  <c r="AO64"/>
  <c r="AQ64"/>
  <c r="AN65"/>
  <c r="AP65" s="1"/>
  <c r="AO65"/>
  <c r="AQ65"/>
  <c r="AN66"/>
  <c r="AP66" s="1"/>
  <c r="AO66"/>
  <c r="AQ66"/>
  <c r="AN67"/>
  <c r="AP67" s="1"/>
  <c r="AO67"/>
  <c r="AQ67"/>
  <c r="AN68"/>
  <c r="AP68" s="1"/>
  <c r="AO68"/>
  <c r="AQ68"/>
  <c r="AN69"/>
  <c r="AP69" s="1"/>
  <c r="AO69"/>
  <c r="AQ69"/>
  <c r="AN70"/>
  <c r="AP70" s="1"/>
  <c r="AO70"/>
  <c r="AQ70"/>
  <c r="AN71"/>
  <c r="AP71" s="1"/>
  <c r="AO71"/>
  <c r="AQ71"/>
  <c r="AN72"/>
  <c r="AP72" s="1"/>
  <c r="AO72"/>
  <c r="AQ72"/>
  <c r="AN73"/>
  <c r="AP73" s="1"/>
  <c r="AO73"/>
  <c r="AQ73"/>
  <c r="AN74"/>
  <c r="AP74" s="1"/>
  <c r="AO74"/>
  <c r="AQ74"/>
  <c r="AN75"/>
  <c r="AP75" s="1"/>
  <c r="AO75"/>
  <c r="AQ75"/>
  <c r="AN76"/>
  <c r="AP76" s="1"/>
  <c r="AO76"/>
  <c r="AQ76"/>
  <c r="AN77"/>
  <c r="AP77" s="1"/>
  <c r="AO77"/>
  <c r="AQ77"/>
  <c r="AN78"/>
  <c r="AP78" s="1"/>
  <c r="AO78"/>
  <c r="AQ78"/>
  <c r="AN79"/>
  <c r="AP79" s="1"/>
  <c r="AO79"/>
  <c r="AQ79"/>
  <c r="AN80"/>
  <c r="AP80" s="1"/>
  <c r="AO80"/>
  <c r="AQ80"/>
  <c r="AN81"/>
  <c r="AP81" s="1"/>
  <c r="AO81"/>
  <c r="AQ81"/>
  <c r="AN82"/>
  <c r="AP82" s="1"/>
  <c r="AO82"/>
  <c r="AQ82"/>
  <c r="AN83"/>
  <c r="AP83" s="1"/>
  <c r="AO83"/>
  <c r="AQ83"/>
  <c r="AN84"/>
  <c r="AP84" s="1"/>
  <c r="AO84"/>
  <c r="AQ84"/>
  <c r="AN85"/>
  <c r="AP85" s="1"/>
  <c r="AO85"/>
  <c r="AQ85"/>
  <c r="AN86"/>
  <c r="AP86" s="1"/>
  <c r="AO86"/>
  <c r="AQ86"/>
  <c r="AN87"/>
  <c r="AP87" s="1"/>
  <c r="AO87"/>
  <c r="AQ87"/>
  <c r="AN88"/>
  <c r="AP88" s="1"/>
  <c r="AO88"/>
  <c r="AQ88"/>
  <c r="AN89"/>
  <c r="AP89" s="1"/>
  <c r="AO89"/>
  <c r="AQ89"/>
  <c r="AN90"/>
  <c r="AP90" s="1"/>
  <c r="AO90"/>
  <c r="AQ90"/>
  <c r="AN91"/>
  <c r="AP91" s="1"/>
  <c r="AO91"/>
  <c r="AQ91"/>
  <c r="AN92"/>
  <c r="AP92" s="1"/>
  <c r="AO92"/>
  <c r="AQ92"/>
  <c r="AN93"/>
  <c r="AP93" s="1"/>
  <c r="AO93"/>
  <c r="AQ93"/>
  <c r="AN94"/>
  <c r="AP94" s="1"/>
  <c r="AO94"/>
  <c r="AQ94"/>
  <c r="AN95"/>
  <c r="AP95" s="1"/>
  <c r="AO95"/>
  <c r="AQ95"/>
  <c r="AN96"/>
  <c r="AP96" s="1"/>
  <c r="AO96"/>
  <c r="AQ96"/>
  <c r="AN97"/>
  <c r="AP97" s="1"/>
  <c r="AO97"/>
  <c r="AQ97"/>
  <c r="AN98"/>
  <c r="AP98" s="1"/>
  <c r="AO98"/>
  <c r="AQ98"/>
  <c r="AN99"/>
  <c r="AP99" s="1"/>
  <c r="AO99"/>
  <c r="AQ99"/>
  <c r="AN100"/>
  <c r="AP100" s="1"/>
  <c r="AO100"/>
  <c r="AQ100"/>
  <c r="AN101"/>
  <c r="AP101" s="1"/>
  <c r="AO101"/>
  <c r="AQ101"/>
  <c r="AN102"/>
  <c r="AP102" s="1"/>
  <c r="AO102"/>
  <c r="AQ102"/>
  <c r="AN103"/>
  <c r="AP103" s="1"/>
  <c r="AO103"/>
  <c r="AQ103"/>
  <c r="AN104"/>
  <c r="AP104" s="1"/>
  <c r="AO104"/>
  <c r="AQ104"/>
  <c r="AN105"/>
  <c r="AP105" s="1"/>
  <c r="AO105"/>
  <c r="AQ105"/>
  <c r="AN106"/>
  <c r="AP106" s="1"/>
  <c r="AO106"/>
  <c r="AQ106"/>
  <c r="AM107"/>
  <c r="AM9"/>
  <c r="AM10"/>
  <c r="AM11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7"/>
  <c r="DH12"/>
  <c r="AI7"/>
  <c r="AQ107"/>
  <c r="AQ7"/>
  <c r="AK7"/>
  <c r="DX9"/>
  <c r="DX10"/>
  <c r="DX11"/>
  <c r="DX14"/>
  <c r="DX15"/>
  <c r="DX16"/>
  <c r="DX17"/>
  <c r="DX18"/>
  <c r="DX19"/>
  <c r="DX20"/>
  <c r="DX21"/>
  <c r="DX22"/>
  <c r="DX23"/>
  <c r="DX24"/>
  <c r="DX25"/>
  <c r="DX26"/>
  <c r="DX27"/>
  <c r="DX28"/>
  <c r="DX29"/>
  <c r="DX30"/>
  <c r="DX31"/>
  <c r="DX32"/>
  <c r="DX33"/>
  <c r="DX34"/>
  <c r="DX35"/>
  <c r="DX36"/>
  <c r="DX37"/>
  <c r="DX38"/>
  <c r="DX39"/>
  <c r="DX40"/>
  <c r="DX41"/>
  <c r="DX42"/>
  <c r="DX43"/>
  <c r="DX44"/>
  <c r="DX45"/>
  <c r="DX46"/>
  <c r="DX47"/>
  <c r="DX48"/>
  <c r="DX49"/>
  <c r="DX50"/>
  <c r="DX51"/>
  <c r="DX52"/>
  <c r="DX53"/>
  <c r="DX54"/>
  <c r="DX55"/>
  <c r="DX56"/>
  <c r="DX57"/>
  <c r="DX58"/>
  <c r="DX59"/>
  <c r="DX60"/>
  <c r="DX61"/>
  <c r="DX62"/>
  <c r="DX63"/>
  <c r="DX64"/>
  <c r="DX65"/>
  <c r="DX66"/>
  <c r="DX67"/>
  <c r="DX68"/>
  <c r="DX69"/>
  <c r="DX70"/>
  <c r="DX71"/>
  <c r="DX72"/>
  <c r="DX73"/>
  <c r="DX74"/>
  <c r="DX75"/>
  <c r="DX76"/>
  <c r="DX77"/>
  <c r="DX78"/>
  <c r="DX79"/>
  <c r="DX80"/>
  <c r="DX81"/>
  <c r="DX82"/>
  <c r="DX83"/>
  <c r="DX84"/>
  <c r="DX85"/>
  <c r="DX86"/>
  <c r="DX87"/>
  <c r="DX88"/>
  <c r="DX89"/>
  <c r="DX90"/>
  <c r="DX91"/>
  <c r="DX92"/>
  <c r="DX93"/>
  <c r="DX94"/>
  <c r="DX95"/>
  <c r="DX96"/>
  <c r="DX97"/>
  <c r="DX98"/>
  <c r="DX99"/>
  <c r="DX100"/>
  <c r="DX101"/>
  <c r="DX102"/>
  <c r="DX103"/>
  <c r="DX104"/>
  <c r="DX105"/>
  <c r="DX106"/>
  <c r="DX107"/>
  <c r="DX7"/>
  <c r="DU7"/>
  <c r="AP107"/>
  <c r="AJ7"/>
  <c r="AO107"/>
  <c r="DQ8"/>
  <c r="DQ9"/>
  <c r="DQ10"/>
  <c r="DQ11"/>
  <c r="DQ12"/>
  <c r="DQ13"/>
  <c r="DQ14"/>
  <c r="DQ15"/>
  <c r="DQ16"/>
  <c r="DQ17"/>
  <c r="DQ18"/>
  <c r="DQ19"/>
  <c r="DQ20"/>
  <c r="DQ21"/>
  <c r="DQ22"/>
  <c r="DQ23"/>
  <c r="DQ24"/>
  <c r="DQ25"/>
  <c r="DQ26"/>
  <c r="DQ27"/>
  <c r="DQ28"/>
  <c r="DQ29"/>
  <c r="DQ30"/>
  <c r="DQ31"/>
  <c r="DQ32"/>
  <c r="DQ33"/>
  <c r="DQ34"/>
  <c r="DQ35"/>
  <c r="DQ36"/>
  <c r="DQ37"/>
  <c r="DQ38"/>
  <c r="DQ39"/>
  <c r="DQ40"/>
  <c r="DQ41"/>
  <c r="DQ42"/>
  <c r="DQ43"/>
  <c r="DQ44"/>
  <c r="DQ45"/>
  <c r="DQ46"/>
  <c r="DQ47"/>
  <c r="DQ48"/>
  <c r="DQ49"/>
  <c r="DQ50"/>
  <c r="DQ51"/>
  <c r="DQ52"/>
  <c r="DQ53"/>
  <c r="DQ54"/>
  <c r="DQ55"/>
  <c r="DQ56"/>
  <c r="DQ57"/>
  <c r="DQ58"/>
  <c r="DQ59"/>
  <c r="DQ60"/>
  <c r="DQ61"/>
  <c r="DQ62"/>
  <c r="DQ63"/>
  <c r="DQ64"/>
  <c r="DQ65"/>
  <c r="DQ66"/>
  <c r="DQ67"/>
  <c r="DQ68"/>
  <c r="DQ69"/>
  <c r="DQ70"/>
  <c r="DQ71"/>
  <c r="DQ72"/>
  <c r="DQ73"/>
  <c r="DQ74"/>
  <c r="DQ75"/>
  <c r="DQ76"/>
  <c r="DQ77"/>
  <c r="DQ78"/>
  <c r="DQ79"/>
  <c r="DQ80"/>
  <c r="DQ81"/>
  <c r="DQ82"/>
  <c r="DQ83"/>
  <c r="DQ84"/>
  <c r="DQ85"/>
  <c r="DQ86"/>
  <c r="DQ87"/>
  <c r="DQ88"/>
  <c r="DQ89"/>
  <c r="DQ90"/>
  <c r="DQ91"/>
  <c r="DQ92"/>
  <c r="DQ93"/>
  <c r="DQ94"/>
  <c r="DQ95"/>
  <c r="DQ96"/>
  <c r="DQ97"/>
  <c r="DQ98"/>
  <c r="DQ99"/>
  <c r="DQ100"/>
  <c r="DQ101"/>
  <c r="DQ102"/>
  <c r="DQ103"/>
  <c r="DQ104"/>
  <c r="DQ105"/>
  <c r="DQ106"/>
  <c r="DQ107"/>
  <c r="DQ7"/>
  <c r="DW14"/>
  <c r="DW15"/>
  <c r="DW16"/>
  <c r="DW17"/>
  <c r="DW18"/>
  <c r="DW19"/>
  <c r="DW20"/>
  <c r="DW21"/>
  <c r="DW22"/>
  <c r="DW23"/>
  <c r="DW24"/>
  <c r="DW25"/>
  <c r="DW26"/>
  <c r="DW27"/>
  <c r="DW28"/>
  <c r="DW29"/>
  <c r="DW30"/>
  <c r="DW31"/>
  <c r="DW32"/>
  <c r="DW33"/>
  <c r="DW34"/>
  <c r="DW35"/>
  <c r="DW36"/>
  <c r="DW37"/>
  <c r="DW38"/>
  <c r="DW39"/>
  <c r="DW40"/>
  <c r="DW41"/>
  <c r="DW42"/>
  <c r="DW43"/>
  <c r="DW44"/>
  <c r="DW45"/>
  <c r="DW46"/>
  <c r="DW47"/>
  <c r="DW48"/>
  <c r="DW49"/>
  <c r="DW50"/>
  <c r="DW51"/>
  <c r="DW52"/>
  <c r="DW53"/>
  <c r="DW54"/>
  <c r="DW55"/>
  <c r="DW56"/>
  <c r="DW57"/>
  <c r="DW58"/>
  <c r="DW59"/>
  <c r="DW60"/>
  <c r="DW61"/>
  <c r="DW62"/>
  <c r="DW63"/>
  <c r="DW64"/>
  <c r="DW65"/>
  <c r="DW66"/>
  <c r="DW67"/>
  <c r="DW68"/>
  <c r="DW69"/>
  <c r="DW70"/>
  <c r="DW71"/>
  <c r="DW72"/>
  <c r="DW73"/>
  <c r="DW74"/>
  <c r="DW75"/>
  <c r="DW76"/>
  <c r="DW77"/>
  <c r="DW78"/>
  <c r="DW79"/>
  <c r="DW80"/>
  <c r="DW81"/>
  <c r="DW82"/>
  <c r="DW83"/>
  <c r="DW84"/>
  <c r="DW85"/>
  <c r="DW86"/>
  <c r="DW87"/>
  <c r="DW88"/>
  <c r="DW89"/>
  <c r="DW90"/>
  <c r="DW91"/>
  <c r="DW92"/>
  <c r="DW93"/>
  <c r="DW94"/>
  <c r="DW95"/>
  <c r="DW96"/>
  <c r="DW97"/>
  <c r="DW98"/>
  <c r="DW99"/>
  <c r="DW100"/>
  <c r="DW101"/>
  <c r="DW102"/>
  <c r="DW103"/>
  <c r="DW104"/>
  <c r="DW105"/>
  <c r="DW106"/>
  <c r="DW107"/>
  <c r="AN107"/>
  <c r="EE91"/>
  <c r="DG7"/>
  <c r="D3" i="2"/>
  <c r="L2" s="1"/>
  <c r="AS14" i="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103"/>
  <c r="AS104"/>
  <c r="AS105"/>
  <c r="AS106"/>
  <c r="AS107"/>
  <c r="A1" i="2" l="1"/>
  <c r="O42"/>
  <c r="O40"/>
  <c r="O16"/>
  <c r="O29"/>
  <c r="O21"/>
  <c r="O22" l="1"/>
  <c r="K7"/>
  <c r="O20"/>
  <c r="O15"/>
  <c r="O18"/>
  <c r="O13"/>
  <c r="O5"/>
  <c r="O17"/>
  <c r="O19"/>
  <c r="EC5" i="4"/>
  <c r="O8" i="2" l="1"/>
  <c r="O23"/>
  <c r="O24" s="1"/>
  <c r="N3"/>
  <c r="ED14" i="4"/>
  <c r="ED15"/>
  <c r="ED16"/>
  <c r="ED17"/>
  <c r="ED18"/>
  <c r="ED19"/>
  <c r="ED20"/>
  <c r="ED21"/>
  <c r="ED22"/>
  <c r="ED23"/>
  <c r="ED24"/>
  <c r="ED25"/>
  <c r="ED26"/>
  <c r="ED27"/>
  <c r="ED28"/>
  <c r="ED29"/>
  <c r="ED30"/>
  <c r="ED31"/>
  <c r="ED32"/>
  <c r="ED33"/>
  <c r="ED34"/>
  <c r="ED35"/>
  <c r="ED36"/>
  <c r="ED37"/>
  <c r="ED38"/>
  <c r="ED39"/>
  <c r="ED40"/>
  <c r="ED41"/>
  <c r="ED42"/>
  <c r="ED43"/>
  <c r="ED44"/>
  <c r="ED45"/>
  <c r="ED46"/>
  <c r="ED47"/>
  <c r="ED48"/>
  <c r="ED49"/>
  <c r="ED50"/>
  <c r="ED51"/>
  <c r="ED52"/>
  <c r="ED53"/>
  <c r="ED54"/>
  <c r="ED55"/>
  <c r="ED56"/>
  <c r="ED57"/>
  <c r="ED58"/>
  <c r="ED59"/>
  <c r="ED60"/>
  <c r="ED61"/>
  <c r="ED62"/>
  <c r="ED63"/>
  <c r="ED64"/>
  <c r="ED65"/>
  <c r="ED66"/>
  <c r="ED67"/>
  <c r="ED68"/>
  <c r="ED69"/>
  <c r="ED70"/>
  <c r="ED71"/>
  <c r="ED72"/>
  <c r="ED73"/>
  <c r="ED74"/>
  <c r="ED75"/>
  <c r="ED76"/>
  <c r="ED77"/>
  <c r="ED78"/>
  <c r="ED79"/>
  <c r="ED80"/>
  <c r="ED81"/>
  <c r="ED82"/>
  <c r="ED83"/>
  <c r="ED84"/>
  <c r="ED85"/>
  <c r="ED86"/>
  <c r="ED87"/>
  <c r="ED88"/>
  <c r="ED89"/>
  <c r="ED90"/>
  <c r="ED91"/>
  <c r="ED92"/>
  <c r="ED93"/>
  <c r="ED94"/>
  <c r="ED95"/>
  <c r="ED96"/>
  <c r="ED97"/>
  <c r="ED98"/>
  <c r="ED99"/>
  <c r="ED100"/>
  <c r="ED101"/>
  <c r="ED102"/>
  <c r="ED103"/>
  <c r="ED104"/>
  <c r="ED105"/>
  <c r="ED106"/>
  <c r="ED107"/>
  <c r="DP8" l="1"/>
  <c r="DP9"/>
  <c r="DP10"/>
  <c r="DP11"/>
  <c r="DP12"/>
  <c r="DP13"/>
  <c r="DP14"/>
  <c r="DP15"/>
  <c r="DP16"/>
  <c r="DP17"/>
  <c r="DP18"/>
  <c r="DP19"/>
  <c r="DP20"/>
  <c r="DP21"/>
  <c r="DP22"/>
  <c r="DP23"/>
  <c r="DP24"/>
  <c r="DP25"/>
  <c r="DP26"/>
  <c r="DP27"/>
  <c r="DP28"/>
  <c r="DP29"/>
  <c r="DP30"/>
  <c r="DP31"/>
  <c r="DP32"/>
  <c r="DP33"/>
  <c r="DP34"/>
  <c r="DP35"/>
  <c r="DP36"/>
  <c r="DP37"/>
  <c r="DP38"/>
  <c r="DP39"/>
  <c r="DP40"/>
  <c r="DP41"/>
  <c r="DP42"/>
  <c r="DP43"/>
  <c r="DP44"/>
  <c r="DP45"/>
  <c r="DP46"/>
  <c r="DP47"/>
  <c r="DP48"/>
  <c r="DP49"/>
  <c r="DP50"/>
  <c r="DP51"/>
  <c r="DP52"/>
  <c r="DP53"/>
  <c r="DP54"/>
  <c r="DP55"/>
  <c r="DP56"/>
  <c r="DP57"/>
  <c r="DP58"/>
  <c r="DP59"/>
  <c r="DP60"/>
  <c r="DP61"/>
  <c r="DP62"/>
  <c r="DP63"/>
  <c r="DP64"/>
  <c r="DP65"/>
  <c r="DP66"/>
  <c r="DP67"/>
  <c r="DP68"/>
  <c r="DP69"/>
  <c r="DP70"/>
  <c r="DP71"/>
  <c r="DP72"/>
  <c r="DP73"/>
  <c r="DP74"/>
  <c r="DP75"/>
  <c r="DP76"/>
  <c r="DP77"/>
  <c r="DP78"/>
  <c r="DP79"/>
  <c r="DP80"/>
  <c r="DP81"/>
  <c r="DP82"/>
  <c r="DP83"/>
  <c r="DP84"/>
  <c r="DP85"/>
  <c r="DP86"/>
  <c r="DP87"/>
  <c r="DP88"/>
  <c r="DP89"/>
  <c r="DP90"/>
  <c r="DP91"/>
  <c r="DP92"/>
  <c r="DP93"/>
  <c r="DP94"/>
  <c r="DP95"/>
  <c r="DP96"/>
  <c r="DP97"/>
  <c r="DP98"/>
  <c r="DP99"/>
  <c r="DP100"/>
  <c r="DP101"/>
  <c r="DP102"/>
  <c r="DP103"/>
  <c r="DP104"/>
  <c r="DP105"/>
  <c r="DP106"/>
  <c r="DP107"/>
  <c r="DP7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0"/>
  <c r="AW101"/>
  <c r="AW102"/>
  <c r="AW103"/>
  <c r="AW104"/>
  <c r="AW105"/>
  <c r="AW106"/>
  <c r="AW107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H14"/>
  <c r="AJ14" s="1"/>
  <c r="AI14"/>
  <c r="AK14"/>
  <c r="AH15"/>
  <c r="AJ15" s="1"/>
  <c r="AI15"/>
  <c r="AK15"/>
  <c r="AH16"/>
  <c r="AJ16" s="1"/>
  <c r="AI16"/>
  <c r="AK16"/>
  <c r="AH17"/>
  <c r="AJ17" s="1"/>
  <c r="AI17"/>
  <c r="AK17"/>
  <c r="AH18"/>
  <c r="AJ18" s="1"/>
  <c r="AI18"/>
  <c r="AK18"/>
  <c r="AH19"/>
  <c r="AJ19" s="1"/>
  <c r="AI19"/>
  <c r="AK19"/>
  <c r="AH20"/>
  <c r="AJ20" s="1"/>
  <c r="AI20"/>
  <c r="AK20"/>
  <c r="AH21"/>
  <c r="AJ21" s="1"/>
  <c r="AI21"/>
  <c r="AK21"/>
  <c r="AH22"/>
  <c r="AJ22" s="1"/>
  <c r="AI22"/>
  <c r="AK22"/>
  <c r="AH23"/>
  <c r="AJ23" s="1"/>
  <c r="AI23"/>
  <c r="AK23"/>
  <c r="AH24"/>
  <c r="AJ24" s="1"/>
  <c r="AI24"/>
  <c r="AK24"/>
  <c r="AH25"/>
  <c r="AJ25" s="1"/>
  <c r="AI25"/>
  <c r="AK25"/>
  <c r="AH26"/>
  <c r="AJ26" s="1"/>
  <c r="AI26"/>
  <c r="AK26"/>
  <c r="AH27"/>
  <c r="AJ27" s="1"/>
  <c r="AI27"/>
  <c r="AK27"/>
  <c r="AH28"/>
  <c r="AJ28" s="1"/>
  <c r="AI28"/>
  <c r="AK28"/>
  <c r="AH29"/>
  <c r="AJ29" s="1"/>
  <c r="AI29"/>
  <c r="AK29"/>
  <c r="AH30"/>
  <c r="AJ30" s="1"/>
  <c r="AI30"/>
  <c r="AK30"/>
  <c r="AH31"/>
  <c r="AJ31" s="1"/>
  <c r="AI31"/>
  <c r="AK31"/>
  <c r="AH32"/>
  <c r="AJ32" s="1"/>
  <c r="AI32"/>
  <c r="AK32"/>
  <c r="AH33"/>
  <c r="AJ33" s="1"/>
  <c r="AI33"/>
  <c r="AK33"/>
  <c r="AH34"/>
  <c r="AJ34" s="1"/>
  <c r="AI34"/>
  <c r="AK34"/>
  <c r="AH35"/>
  <c r="AJ35" s="1"/>
  <c r="AI35"/>
  <c r="AK35"/>
  <c r="AH36"/>
  <c r="AJ36" s="1"/>
  <c r="AI36"/>
  <c r="AK36"/>
  <c r="AH37"/>
  <c r="AJ37" s="1"/>
  <c r="AI37"/>
  <c r="AK37"/>
  <c r="AH38"/>
  <c r="AJ38" s="1"/>
  <c r="AI38"/>
  <c r="AK38"/>
  <c r="AH39"/>
  <c r="AJ39" s="1"/>
  <c r="AI39"/>
  <c r="AK39"/>
  <c r="AH40"/>
  <c r="AJ40" s="1"/>
  <c r="AI40"/>
  <c r="AK40"/>
  <c r="AH41"/>
  <c r="AJ41" s="1"/>
  <c r="AI41"/>
  <c r="AK41"/>
  <c r="AH42"/>
  <c r="AJ42" s="1"/>
  <c r="AI42"/>
  <c r="AK42"/>
  <c r="AH43"/>
  <c r="AJ43" s="1"/>
  <c r="AI43"/>
  <c r="AK43"/>
  <c r="AH44"/>
  <c r="AJ44" s="1"/>
  <c r="AI44"/>
  <c r="AK44"/>
  <c r="AH45"/>
  <c r="AJ45" s="1"/>
  <c r="AI45"/>
  <c r="AK45"/>
  <c r="AH46"/>
  <c r="AJ46" s="1"/>
  <c r="AI46"/>
  <c r="AK46"/>
  <c r="AH47"/>
  <c r="AJ47" s="1"/>
  <c r="AI47"/>
  <c r="AK47"/>
  <c r="AH48"/>
  <c r="AJ48" s="1"/>
  <c r="AI48"/>
  <c r="AK48"/>
  <c r="AH49"/>
  <c r="AJ49" s="1"/>
  <c r="AI49"/>
  <c r="AK49"/>
  <c r="AH50"/>
  <c r="AJ50" s="1"/>
  <c r="AI50"/>
  <c r="AK50"/>
  <c r="AH51"/>
  <c r="AJ51" s="1"/>
  <c r="AI51"/>
  <c r="AK51"/>
  <c r="AH52"/>
  <c r="AJ52" s="1"/>
  <c r="AI52"/>
  <c r="AK52"/>
  <c r="AH53"/>
  <c r="AJ53" s="1"/>
  <c r="AI53"/>
  <c r="AK53"/>
  <c r="AH54"/>
  <c r="AJ54" s="1"/>
  <c r="AI54"/>
  <c r="AK54"/>
  <c r="AH55"/>
  <c r="AJ55" s="1"/>
  <c r="AI55"/>
  <c r="AK55"/>
  <c r="AH56"/>
  <c r="AJ56" s="1"/>
  <c r="AI56"/>
  <c r="AK56"/>
  <c r="AH57"/>
  <c r="AJ57" s="1"/>
  <c r="AI57"/>
  <c r="AK57"/>
  <c r="AH58"/>
  <c r="AJ58" s="1"/>
  <c r="AI58"/>
  <c r="AK58"/>
  <c r="AH59"/>
  <c r="AJ59" s="1"/>
  <c r="AI59"/>
  <c r="AK59"/>
  <c r="AH60"/>
  <c r="AJ60" s="1"/>
  <c r="AI60"/>
  <c r="AK60"/>
  <c r="AH61"/>
  <c r="AJ61" s="1"/>
  <c r="AI61"/>
  <c r="AK61"/>
  <c r="AH62"/>
  <c r="AJ62" s="1"/>
  <c r="AI62"/>
  <c r="AK62"/>
  <c r="AH63"/>
  <c r="AJ63" s="1"/>
  <c r="AI63"/>
  <c r="AK63"/>
  <c r="AH64"/>
  <c r="AJ64" s="1"/>
  <c r="AI64"/>
  <c r="AK64"/>
  <c r="AH65"/>
  <c r="AJ65" s="1"/>
  <c r="AI65"/>
  <c r="AK65"/>
  <c r="AH66"/>
  <c r="AJ66" s="1"/>
  <c r="AI66"/>
  <c r="AK66"/>
  <c r="AH67"/>
  <c r="AJ67" s="1"/>
  <c r="AI67"/>
  <c r="AK67"/>
  <c r="AH68"/>
  <c r="AJ68" s="1"/>
  <c r="AI68"/>
  <c r="AK68"/>
  <c r="AH69"/>
  <c r="AJ69" s="1"/>
  <c r="AI69"/>
  <c r="AK69"/>
  <c r="AH70"/>
  <c r="AJ70" s="1"/>
  <c r="AI70"/>
  <c r="AK70"/>
  <c r="AH71"/>
  <c r="AJ71" s="1"/>
  <c r="AI71"/>
  <c r="AK71"/>
  <c r="AH72"/>
  <c r="AJ72" s="1"/>
  <c r="AI72"/>
  <c r="AK72"/>
  <c r="AH73"/>
  <c r="AJ73" s="1"/>
  <c r="AI73"/>
  <c r="AK73"/>
  <c r="AH74"/>
  <c r="AJ74" s="1"/>
  <c r="AI74"/>
  <c r="AK74"/>
  <c r="AH75"/>
  <c r="AJ75" s="1"/>
  <c r="AI75"/>
  <c r="AK75"/>
  <c r="AH76"/>
  <c r="AJ76" s="1"/>
  <c r="AI76"/>
  <c r="AK76"/>
  <c r="AH77"/>
  <c r="AJ77" s="1"/>
  <c r="AI77"/>
  <c r="AK77"/>
  <c r="AH78"/>
  <c r="AJ78" s="1"/>
  <c r="AI78"/>
  <c r="AK78"/>
  <c r="AH79"/>
  <c r="AJ79" s="1"/>
  <c r="AI79"/>
  <c r="AK79"/>
  <c r="AH80"/>
  <c r="AJ80" s="1"/>
  <c r="AI80"/>
  <c r="AK80"/>
  <c r="AH81"/>
  <c r="AJ81" s="1"/>
  <c r="AI81"/>
  <c r="AK81"/>
  <c r="AH82"/>
  <c r="AJ82" s="1"/>
  <c r="AI82"/>
  <c r="AK82"/>
  <c r="AH83"/>
  <c r="AJ83" s="1"/>
  <c r="AI83"/>
  <c r="AK83"/>
  <c r="AH84"/>
  <c r="AJ84" s="1"/>
  <c r="AI84"/>
  <c r="AK84"/>
  <c r="AH85"/>
  <c r="AJ85" s="1"/>
  <c r="AI85"/>
  <c r="AK85"/>
  <c r="AH86"/>
  <c r="AJ86" s="1"/>
  <c r="AI86"/>
  <c r="AK86"/>
  <c r="AH87"/>
  <c r="AJ87" s="1"/>
  <c r="AI87"/>
  <c r="AK87"/>
  <c r="AH88"/>
  <c r="AJ88" s="1"/>
  <c r="AI88"/>
  <c r="AK88"/>
  <c r="AH89"/>
  <c r="AJ89" s="1"/>
  <c r="AI89"/>
  <c r="AK89"/>
  <c r="AH90"/>
  <c r="AJ90" s="1"/>
  <c r="AI90"/>
  <c r="AK90"/>
  <c r="AH91"/>
  <c r="AJ91" s="1"/>
  <c r="AI91"/>
  <c r="AK91"/>
  <c r="AH92"/>
  <c r="AJ92" s="1"/>
  <c r="AI92"/>
  <c r="AK92"/>
  <c r="AH93"/>
  <c r="AJ93" s="1"/>
  <c r="AI93"/>
  <c r="AK93"/>
  <c r="AH94"/>
  <c r="AJ94" s="1"/>
  <c r="AI94"/>
  <c r="AK94"/>
  <c r="AH95"/>
  <c r="AJ95" s="1"/>
  <c r="AI95"/>
  <c r="AK95"/>
  <c r="AH96"/>
  <c r="AJ96" s="1"/>
  <c r="AI96"/>
  <c r="AK96"/>
  <c r="AH97"/>
  <c r="AJ97" s="1"/>
  <c r="AI97"/>
  <c r="AK97"/>
  <c r="AH98"/>
  <c r="AJ98" s="1"/>
  <c r="AI98"/>
  <c r="AK98"/>
  <c r="AH99"/>
  <c r="AJ99" s="1"/>
  <c r="AI99"/>
  <c r="AK99"/>
  <c r="AH100"/>
  <c r="AJ100" s="1"/>
  <c r="AI100"/>
  <c r="AK100"/>
  <c r="AH101"/>
  <c r="AJ101" s="1"/>
  <c r="AI101"/>
  <c r="AK101"/>
  <c r="AH102"/>
  <c r="AJ102" s="1"/>
  <c r="AI102"/>
  <c r="AK102"/>
  <c r="AH103"/>
  <c r="AJ103" s="1"/>
  <c r="AI103"/>
  <c r="AK103"/>
  <c r="AH104"/>
  <c r="AJ104" s="1"/>
  <c r="AI104"/>
  <c r="AK104"/>
  <c r="AH105"/>
  <c r="AJ105" s="1"/>
  <c r="AI105"/>
  <c r="AK105"/>
  <c r="AH106"/>
  <c r="AJ106" s="1"/>
  <c r="AI106"/>
  <c r="AK106"/>
  <c r="AH107"/>
  <c r="AJ107" s="1"/>
  <c r="AI107"/>
  <c r="AK107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EB14"/>
  <c r="EC14"/>
  <c r="EB15"/>
  <c r="EC15"/>
  <c r="EB16"/>
  <c r="EC16"/>
  <c r="EB17"/>
  <c r="EC17"/>
  <c r="EB18"/>
  <c r="EC18"/>
  <c r="EB19"/>
  <c r="EC19"/>
  <c r="EB20"/>
  <c r="EC20"/>
  <c r="EB21"/>
  <c r="EC21"/>
  <c r="EB22"/>
  <c r="EC22"/>
  <c r="EB23"/>
  <c r="EC23"/>
  <c r="EB24"/>
  <c r="EC24"/>
  <c r="EB25"/>
  <c r="EC25"/>
  <c r="EB26"/>
  <c r="EC26"/>
  <c r="EB27"/>
  <c r="EC27"/>
  <c r="EB28"/>
  <c r="EC28"/>
  <c r="EB29"/>
  <c r="EC29"/>
  <c r="EB30"/>
  <c r="EC30"/>
  <c r="EB31"/>
  <c r="EC31"/>
  <c r="EB32"/>
  <c r="EC32"/>
  <c r="EB33"/>
  <c r="EC33"/>
  <c r="EB34"/>
  <c r="EC34"/>
  <c r="EB35"/>
  <c r="EC35"/>
  <c r="EB36"/>
  <c r="EC36"/>
  <c r="EB37"/>
  <c r="EC37"/>
  <c r="EB38"/>
  <c r="EC38"/>
  <c r="EB39"/>
  <c r="EC39"/>
  <c r="EB40"/>
  <c r="EC40"/>
  <c r="EB41"/>
  <c r="EC41"/>
  <c r="EB42"/>
  <c r="EC42"/>
  <c r="EB43"/>
  <c r="EC43"/>
  <c r="EB44"/>
  <c r="EC44"/>
  <c r="EB45"/>
  <c r="EC45"/>
  <c r="EB46"/>
  <c r="EC46"/>
  <c r="EB47"/>
  <c r="EC47"/>
  <c r="EB48"/>
  <c r="EC48"/>
  <c r="EB49"/>
  <c r="EC49"/>
  <c r="EB50"/>
  <c r="EC50"/>
  <c r="EB51"/>
  <c r="EC51"/>
  <c r="EB52"/>
  <c r="EC52"/>
  <c r="EB53"/>
  <c r="EC53"/>
  <c r="EB54"/>
  <c r="EC54"/>
  <c r="EB55"/>
  <c r="EC55"/>
  <c r="EB56"/>
  <c r="EC56"/>
  <c r="EB57"/>
  <c r="EC57"/>
  <c r="EB58"/>
  <c r="EC58"/>
  <c r="EB59"/>
  <c r="EC59"/>
  <c r="EB60"/>
  <c r="EC60"/>
  <c r="EB61"/>
  <c r="EC61"/>
  <c r="EB62"/>
  <c r="EC62"/>
  <c r="EB63"/>
  <c r="EC63"/>
  <c r="EB64"/>
  <c r="EC64"/>
  <c r="EB65"/>
  <c r="EC65"/>
  <c r="EB66"/>
  <c r="EC66"/>
  <c r="EB67"/>
  <c r="EC67"/>
  <c r="EB68"/>
  <c r="EC68"/>
  <c r="EB69"/>
  <c r="EC69"/>
  <c r="EB70"/>
  <c r="EC70"/>
  <c r="EB71"/>
  <c r="EC71"/>
  <c r="EB72"/>
  <c r="EC72"/>
  <c r="EB73"/>
  <c r="EC73"/>
  <c r="EB74"/>
  <c r="EC74"/>
  <c r="EB75"/>
  <c r="EC75"/>
  <c r="EB76"/>
  <c r="EC76"/>
  <c r="EB77"/>
  <c r="EC77"/>
  <c r="EB78"/>
  <c r="EC78"/>
  <c r="EB79"/>
  <c r="EC79"/>
  <c r="EB80"/>
  <c r="EC80"/>
  <c r="EB81"/>
  <c r="EC81"/>
  <c r="EB82"/>
  <c r="EC82"/>
  <c r="EB83"/>
  <c r="EC83"/>
  <c r="EB84"/>
  <c r="EC84"/>
  <c r="EB85"/>
  <c r="EC85"/>
  <c r="EB86"/>
  <c r="EC86"/>
  <c r="EB87"/>
  <c r="EC87"/>
  <c r="EB88"/>
  <c r="EC88"/>
  <c r="EB89"/>
  <c r="EC89"/>
  <c r="EB90"/>
  <c r="EC90"/>
  <c r="EB91"/>
  <c r="EC91"/>
  <c r="EB92"/>
  <c r="EC92"/>
  <c r="EB93"/>
  <c r="EC93"/>
  <c r="EB94"/>
  <c r="EC94"/>
  <c r="EB95"/>
  <c r="EC95"/>
  <c r="EB96"/>
  <c r="EC96"/>
  <c r="EB97"/>
  <c r="EC97"/>
  <c r="EB98"/>
  <c r="EC98"/>
  <c r="EB99"/>
  <c r="EC99"/>
  <c r="EB100"/>
  <c r="EC100"/>
  <c r="EB101"/>
  <c r="EC101"/>
  <c r="EB102"/>
  <c r="EC102"/>
  <c r="EB103"/>
  <c r="EC103"/>
  <c r="EB104"/>
  <c r="EC104"/>
  <c r="EB105"/>
  <c r="EC105"/>
  <c r="EB106"/>
  <c r="EC106"/>
  <c r="EB107"/>
  <c r="EC107"/>
  <c r="DA8"/>
  <c r="DB8"/>
  <c r="DC8"/>
  <c r="DD8"/>
  <c r="DE8"/>
  <c r="DF8"/>
  <c r="DG8"/>
  <c r="DJ8"/>
  <c r="DK8"/>
  <c r="DM8"/>
  <c r="DN8"/>
  <c r="DR8"/>
  <c r="DA9"/>
  <c r="DB9"/>
  <c r="DC9"/>
  <c r="DD9"/>
  <c r="DE9"/>
  <c r="DF9"/>
  <c r="DG9"/>
  <c r="DJ9"/>
  <c r="DK9"/>
  <c r="DL9"/>
  <c r="DM9"/>
  <c r="DN9"/>
  <c r="DR9"/>
  <c r="DA10"/>
  <c r="DB10"/>
  <c r="DC10"/>
  <c r="DD10"/>
  <c r="DE10"/>
  <c r="DF10"/>
  <c r="DG10"/>
  <c r="DJ10"/>
  <c r="DK10"/>
  <c r="DM10"/>
  <c r="DN10"/>
  <c r="DR10"/>
  <c r="DA11"/>
  <c r="DB11"/>
  <c r="DC11"/>
  <c r="DD11"/>
  <c r="DE11"/>
  <c r="DF11"/>
  <c r="DG11"/>
  <c r="DJ11"/>
  <c r="DK11"/>
  <c r="DL11"/>
  <c r="DM11"/>
  <c r="DN11"/>
  <c r="DR11"/>
  <c r="DA12"/>
  <c r="DB12"/>
  <c r="DC12"/>
  <c r="DD12"/>
  <c r="DE12"/>
  <c r="DF12"/>
  <c r="DG12"/>
  <c r="DJ12"/>
  <c r="DK12"/>
  <c r="DL12"/>
  <c r="DM12"/>
  <c r="DN12"/>
  <c r="DR12"/>
  <c r="DA13"/>
  <c r="DB13"/>
  <c r="DC13"/>
  <c r="DD13"/>
  <c r="DE13"/>
  <c r="DF13"/>
  <c r="DG13"/>
  <c r="DJ13"/>
  <c r="DK13"/>
  <c r="DL13"/>
  <c r="DM13"/>
  <c r="DN13"/>
  <c r="DR13"/>
  <c r="DA14"/>
  <c r="DB14"/>
  <c r="DC14"/>
  <c r="DD14"/>
  <c r="DE14"/>
  <c r="DF14"/>
  <c r="DG14"/>
  <c r="DJ14"/>
  <c r="DK14"/>
  <c r="DL14"/>
  <c r="DM14"/>
  <c r="DN14"/>
  <c r="DR14"/>
  <c r="EA14"/>
  <c r="EE14"/>
  <c r="DA15"/>
  <c r="DB15"/>
  <c r="DC15"/>
  <c r="DD15"/>
  <c r="DE15"/>
  <c r="DF15"/>
  <c r="DG15"/>
  <c r="DJ15"/>
  <c r="DK15"/>
  <c r="DL15"/>
  <c r="DM15"/>
  <c r="DN15"/>
  <c r="DR15"/>
  <c r="EA15"/>
  <c r="EE15"/>
  <c r="DA16"/>
  <c r="DB16"/>
  <c r="DC16"/>
  <c r="DD16"/>
  <c r="DE16"/>
  <c r="DF16"/>
  <c r="DG16"/>
  <c r="DJ16"/>
  <c r="DK16"/>
  <c r="DL16"/>
  <c r="DM16"/>
  <c r="DN16"/>
  <c r="DR16"/>
  <c r="EA16"/>
  <c r="EE16"/>
  <c r="DA17"/>
  <c r="DB17"/>
  <c r="DC17"/>
  <c r="DD17"/>
  <c r="DE17"/>
  <c r="DF17"/>
  <c r="DG17"/>
  <c r="DJ17"/>
  <c r="DK17"/>
  <c r="DL17"/>
  <c r="DM17"/>
  <c r="DN17"/>
  <c r="DR17"/>
  <c r="EA17"/>
  <c r="EE17"/>
  <c r="DA18"/>
  <c r="DB18"/>
  <c r="DC18"/>
  <c r="DD18"/>
  <c r="DE18"/>
  <c r="DF18"/>
  <c r="DG18"/>
  <c r="DJ18"/>
  <c r="DK18"/>
  <c r="DL18"/>
  <c r="DM18"/>
  <c r="DN18"/>
  <c r="DR18"/>
  <c r="EA18"/>
  <c r="EE18"/>
  <c r="DA19"/>
  <c r="DB19"/>
  <c r="DC19"/>
  <c r="DD19"/>
  <c r="DE19"/>
  <c r="DF19"/>
  <c r="DG19"/>
  <c r="DJ19"/>
  <c r="DK19"/>
  <c r="DL19"/>
  <c r="DM19"/>
  <c r="DN19"/>
  <c r="DR19"/>
  <c r="EA19"/>
  <c r="EE19"/>
  <c r="DA20"/>
  <c r="DB20"/>
  <c r="DC20"/>
  <c r="DD20"/>
  <c r="DE20"/>
  <c r="DF20"/>
  <c r="DG20"/>
  <c r="DJ20"/>
  <c r="DK20"/>
  <c r="DL20"/>
  <c r="DM20"/>
  <c r="DN20"/>
  <c r="DR20"/>
  <c r="EA20"/>
  <c r="EE20"/>
  <c r="DA21"/>
  <c r="DB21"/>
  <c r="DC21"/>
  <c r="DD21"/>
  <c r="DE21"/>
  <c r="DF21"/>
  <c r="DG21"/>
  <c r="DJ21"/>
  <c r="DK21"/>
  <c r="DL21"/>
  <c r="DM21"/>
  <c r="DN21"/>
  <c r="DR21"/>
  <c r="EA21"/>
  <c r="EE21"/>
  <c r="DA22"/>
  <c r="DB22"/>
  <c r="DC22"/>
  <c r="DD22"/>
  <c r="DE22"/>
  <c r="DF22"/>
  <c r="DG22"/>
  <c r="DJ22"/>
  <c r="DK22"/>
  <c r="DL22"/>
  <c r="DM22"/>
  <c r="DN22"/>
  <c r="DR22"/>
  <c r="EA22"/>
  <c r="EE22"/>
  <c r="DA23"/>
  <c r="DB23"/>
  <c r="DC23"/>
  <c r="DD23"/>
  <c r="DE23"/>
  <c r="DF23"/>
  <c r="DG23"/>
  <c r="DJ23"/>
  <c r="DK23"/>
  <c r="DL23"/>
  <c r="DM23"/>
  <c r="DN23"/>
  <c r="DR23"/>
  <c r="EA23"/>
  <c r="EE23"/>
  <c r="DA24"/>
  <c r="DB24"/>
  <c r="DC24"/>
  <c r="DD24"/>
  <c r="DE24"/>
  <c r="DF24"/>
  <c r="DG24"/>
  <c r="DJ24"/>
  <c r="DK24"/>
  <c r="DL24"/>
  <c r="DM24"/>
  <c r="DN24"/>
  <c r="DR24"/>
  <c r="EA24"/>
  <c r="EE24"/>
  <c r="DA25"/>
  <c r="DB25"/>
  <c r="DC25"/>
  <c r="DD25"/>
  <c r="DE25"/>
  <c r="DF25"/>
  <c r="DG25"/>
  <c r="DJ25"/>
  <c r="DK25"/>
  <c r="DL25"/>
  <c r="DM25"/>
  <c r="DN25"/>
  <c r="DR25"/>
  <c r="EA25"/>
  <c r="EE25"/>
  <c r="DA26"/>
  <c r="DB26"/>
  <c r="DC26"/>
  <c r="DD26"/>
  <c r="DE26"/>
  <c r="DF26"/>
  <c r="DG26"/>
  <c r="DJ26"/>
  <c r="DK26"/>
  <c r="DL26"/>
  <c r="DM26"/>
  <c r="DN26"/>
  <c r="DR26"/>
  <c r="EA26"/>
  <c r="EE26"/>
  <c r="DA27"/>
  <c r="DB27"/>
  <c r="DC27"/>
  <c r="DD27"/>
  <c r="DE27"/>
  <c r="DF27"/>
  <c r="DG27"/>
  <c r="DJ27"/>
  <c r="DK27"/>
  <c r="DL27"/>
  <c r="DM27"/>
  <c r="DN27"/>
  <c r="DR27"/>
  <c r="EA27"/>
  <c r="EE27"/>
  <c r="DA28"/>
  <c r="DB28"/>
  <c r="DC28"/>
  <c r="DD28"/>
  <c r="DE28"/>
  <c r="DF28"/>
  <c r="DG28"/>
  <c r="DJ28"/>
  <c r="DK28"/>
  <c r="DL28"/>
  <c r="DM28"/>
  <c r="DN28"/>
  <c r="DR28"/>
  <c r="EA28"/>
  <c r="EE28"/>
  <c r="DA29"/>
  <c r="DB29"/>
  <c r="DC29"/>
  <c r="DD29"/>
  <c r="DE29"/>
  <c r="DF29"/>
  <c r="DG29"/>
  <c r="DJ29"/>
  <c r="DK29"/>
  <c r="DL29"/>
  <c r="DM29"/>
  <c r="DN29"/>
  <c r="DR29"/>
  <c r="EA29"/>
  <c r="EE29"/>
  <c r="DA30"/>
  <c r="DB30"/>
  <c r="DC30"/>
  <c r="DD30"/>
  <c r="DE30"/>
  <c r="DF30"/>
  <c r="DG30"/>
  <c r="DJ30"/>
  <c r="DK30"/>
  <c r="DL30"/>
  <c r="DM30"/>
  <c r="DN30"/>
  <c r="DR30"/>
  <c r="EA30"/>
  <c r="EE30"/>
  <c r="DA31"/>
  <c r="DB31"/>
  <c r="DC31"/>
  <c r="DD31"/>
  <c r="DE31"/>
  <c r="DF31"/>
  <c r="DG31"/>
  <c r="DJ31"/>
  <c r="DK31"/>
  <c r="DL31"/>
  <c r="DM31"/>
  <c r="DN31"/>
  <c r="DR31"/>
  <c r="EA31"/>
  <c r="EE31"/>
  <c r="DA32"/>
  <c r="DB32"/>
  <c r="DC32"/>
  <c r="DD32"/>
  <c r="DE32"/>
  <c r="DF32"/>
  <c r="DG32"/>
  <c r="DJ32"/>
  <c r="DK32"/>
  <c r="DL32"/>
  <c r="DM32"/>
  <c r="DN32"/>
  <c r="DR32"/>
  <c r="EA32"/>
  <c r="EE32"/>
  <c r="DA33"/>
  <c r="DB33"/>
  <c r="DC33"/>
  <c r="DD33"/>
  <c r="DE33"/>
  <c r="DF33"/>
  <c r="DG33"/>
  <c r="DJ33"/>
  <c r="DK33"/>
  <c r="DL33"/>
  <c r="DM33"/>
  <c r="DN33"/>
  <c r="DR33"/>
  <c r="EA33"/>
  <c r="EE33"/>
  <c r="DA34"/>
  <c r="DB34"/>
  <c r="DC34"/>
  <c r="DD34"/>
  <c r="DE34"/>
  <c r="DF34"/>
  <c r="DG34"/>
  <c r="DJ34"/>
  <c r="DK34"/>
  <c r="DL34"/>
  <c r="DM34"/>
  <c r="DN34"/>
  <c r="DR34"/>
  <c r="EA34"/>
  <c r="EE34"/>
  <c r="DA35"/>
  <c r="DB35"/>
  <c r="DC35"/>
  <c r="DD35"/>
  <c r="DE35"/>
  <c r="DF35"/>
  <c r="DG35"/>
  <c r="DJ35"/>
  <c r="DK35"/>
  <c r="DL35"/>
  <c r="DM35"/>
  <c r="DN35"/>
  <c r="DR35"/>
  <c r="EA35"/>
  <c r="EE35"/>
  <c r="DA36"/>
  <c r="DB36"/>
  <c r="DC36"/>
  <c r="DD36"/>
  <c r="DE36"/>
  <c r="DF36"/>
  <c r="DG36"/>
  <c r="DJ36"/>
  <c r="DK36"/>
  <c r="DL36"/>
  <c r="DM36"/>
  <c r="DN36"/>
  <c r="DR36"/>
  <c r="EA36"/>
  <c r="EE36"/>
  <c r="DA37"/>
  <c r="DB37"/>
  <c r="DC37"/>
  <c r="DD37"/>
  <c r="DE37"/>
  <c r="DF37"/>
  <c r="DG37"/>
  <c r="DJ37"/>
  <c r="DK37"/>
  <c r="DL37"/>
  <c r="DM37"/>
  <c r="DN37"/>
  <c r="DR37"/>
  <c r="EA37"/>
  <c r="EE37"/>
  <c r="DA38"/>
  <c r="DB38"/>
  <c r="DC38"/>
  <c r="DD38"/>
  <c r="DE38"/>
  <c r="DF38"/>
  <c r="DG38"/>
  <c r="DJ38"/>
  <c r="DK38"/>
  <c r="DL38"/>
  <c r="DM38"/>
  <c r="DN38"/>
  <c r="DR38"/>
  <c r="EA38"/>
  <c r="EE38"/>
  <c r="DA39"/>
  <c r="DB39"/>
  <c r="DC39"/>
  <c r="DD39"/>
  <c r="DE39"/>
  <c r="DF39"/>
  <c r="DG39"/>
  <c r="DJ39"/>
  <c r="DK39"/>
  <c r="DL39"/>
  <c r="DM39"/>
  <c r="DN39"/>
  <c r="DR39"/>
  <c r="EA39"/>
  <c r="EE39"/>
  <c r="DA40"/>
  <c r="DB40"/>
  <c r="DC40"/>
  <c r="DD40"/>
  <c r="DE40"/>
  <c r="DF40"/>
  <c r="DG40"/>
  <c r="DJ40"/>
  <c r="DK40"/>
  <c r="DL40"/>
  <c r="DM40"/>
  <c r="DN40"/>
  <c r="DR40"/>
  <c r="EA40"/>
  <c r="EE40"/>
  <c r="DA41"/>
  <c r="DB41"/>
  <c r="DC41"/>
  <c r="DD41"/>
  <c r="DE41"/>
  <c r="DF41"/>
  <c r="DG41"/>
  <c r="DJ41"/>
  <c r="DK41"/>
  <c r="DL41"/>
  <c r="DM41"/>
  <c r="DN41"/>
  <c r="DR41"/>
  <c r="EA41"/>
  <c r="EE41"/>
  <c r="DA42"/>
  <c r="DB42"/>
  <c r="DC42"/>
  <c r="DD42"/>
  <c r="DE42"/>
  <c r="DF42"/>
  <c r="DG42"/>
  <c r="DJ42"/>
  <c r="DK42"/>
  <c r="DL42"/>
  <c r="DM42"/>
  <c r="DN42"/>
  <c r="DR42"/>
  <c r="EA42"/>
  <c r="EE42"/>
  <c r="DA43"/>
  <c r="DB43"/>
  <c r="DC43"/>
  <c r="DD43"/>
  <c r="DE43"/>
  <c r="DF43"/>
  <c r="DG43"/>
  <c r="DJ43"/>
  <c r="DK43"/>
  <c r="DL43"/>
  <c r="DM43"/>
  <c r="DN43"/>
  <c r="DR43"/>
  <c r="EA43"/>
  <c r="EE43"/>
  <c r="DA44"/>
  <c r="DB44"/>
  <c r="DC44"/>
  <c r="DD44"/>
  <c r="DE44"/>
  <c r="DF44"/>
  <c r="DG44"/>
  <c r="DJ44"/>
  <c r="DK44"/>
  <c r="DL44"/>
  <c r="DM44"/>
  <c r="DN44"/>
  <c r="DR44"/>
  <c r="EA44"/>
  <c r="EE44"/>
  <c r="DA45"/>
  <c r="DB45"/>
  <c r="DC45"/>
  <c r="DD45"/>
  <c r="DE45"/>
  <c r="DF45"/>
  <c r="DG45"/>
  <c r="DJ45"/>
  <c r="DK45"/>
  <c r="DL45"/>
  <c r="DM45"/>
  <c r="DN45"/>
  <c r="DR45"/>
  <c r="EA45"/>
  <c r="EE45"/>
  <c r="DA46"/>
  <c r="DB46"/>
  <c r="DC46"/>
  <c r="DD46"/>
  <c r="DE46"/>
  <c r="DF46"/>
  <c r="DG46"/>
  <c r="DJ46"/>
  <c r="DK46"/>
  <c r="DL46"/>
  <c r="DM46"/>
  <c r="DN46"/>
  <c r="DR46"/>
  <c r="EA46"/>
  <c r="EE46"/>
  <c r="DA47"/>
  <c r="DB47"/>
  <c r="DC47"/>
  <c r="DD47"/>
  <c r="DE47"/>
  <c r="DF47"/>
  <c r="DG47"/>
  <c r="DJ47"/>
  <c r="DK47"/>
  <c r="DL47"/>
  <c r="DM47"/>
  <c r="DN47"/>
  <c r="DR47"/>
  <c r="EA47"/>
  <c r="EE47"/>
  <c r="DA48"/>
  <c r="DB48"/>
  <c r="DC48"/>
  <c r="DD48"/>
  <c r="DE48"/>
  <c r="DF48"/>
  <c r="DG48"/>
  <c r="DJ48"/>
  <c r="DK48"/>
  <c r="DL48"/>
  <c r="DM48"/>
  <c r="DN48"/>
  <c r="DR48"/>
  <c r="EA48"/>
  <c r="EE48"/>
  <c r="DA49"/>
  <c r="DB49"/>
  <c r="DC49"/>
  <c r="DD49"/>
  <c r="DE49"/>
  <c r="DF49"/>
  <c r="DG49"/>
  <c r="DJ49"/>
  <c r="DK49"/>
  <c r="DL49"/>
  <c r="DM49"/>
  <c r="DN49"/>
  <c r="DR49"/>
  <c r="EA49"/>
  <c r="EE49"/>
  <c r="DA50"/>
  <c r="DB50"/>
  <c r="DC50"/>
  <c r="DD50"/>
  <c r="DE50"/>
  <c r="DF50"/>
  <c r="DG50"/>
  <c r="DJ50"/>
  <c r="DK50"/>
  <c r="DL50"/>
  <c r="DM50"/>
  <c r="DN50"/>
  <c r="DR50"/>
  <c r="EA50"/>
  <c r="EE50"/>
  <c r="DA51"/>
  <c r="DB51"/>
  <c r="DC51"/>
  <c r="DD51"/>
  <c r="DE51"/>
  <c r="DF51"/>
  <c r="DG51"/>
  <c r="DJ51"/>
  <c r="DK51"/>
  <c r="DL51"/>
  <c r="DM51"/>
  <c r="DN51"/>
  <c r="DR51"/>
  <c r="EA51"/>
  <c r="EE51"/>
  <c r="DA52"/>
  <c r="DB52"/>
  <c r="DC52"/>
  <c r="DD52"/>
  <c r="DE52"/>
  <c r="DF52"/>
  <c r="DG52"/>
  <c r="DJ52"/>
  <c r="DK52"/>
  <c r="DL52"/>
  <c r="DM52"/>
  <c r="DN52"/>
  <c r="DR52"/>
  <c r="EA52"/>
  <c r="EE52"/>
  <c r="DA53"/>
  <c r="DB53"/>
  <c r="DC53"/>
  <c r="DD53"/>
  <c r="DE53"/>
  <c r="DF53"/>
  <c r="DG53"/>
  <c r="DJ53"/>
  <c r="DK53"/>
  <c r="DL53"/>
  <c r="DM53"/>
  <c r="DN53"/>
  <c r="DR53"/>
  <c r="EA53"/>
  <c r="EE53"/>
  <c r="DA54"/>
  <c r="DB54"/>
  <c r="DC54"/>
  <c r="DD54"/>
  <c r="DE54"/>
  <c r="DF54"/>
  <c r="DG54"/>
  <c r="DJ54"/>
  <c r="DK54"/>
  <c r="DL54"/>
  <c r="DM54"/>
  <c r="DN54"/>
  <c r="DR54"/>
  <c r="EA54"/>
  <c r="EE54"/>
  <c r="DA55"/>
  <c r="DB55"/>
  <c r="DC55"/>
  <c r="DD55"/>
  <c r="DE55"/>
  <c r="DF55"/>
  <c r="DG55"/>
  <c r="DJ55"/>
  <c r="DK55"/>
  <c r="DL55"/>
  <c r="DM55"/>
  <c r="DN55"/>
  <c r="DR55"/>
  <c r="EA55"/>
  <c r="EE55"/>
  <c r="DA56"/>
  <c r="DB56"/>
  <c r="DC56"/>
  <c r="DD56"/>
  <c r="DE56"/>
  <c r="DF56"/>
  <c r="DG56"/>
  <c r="DJ56"/>
  <c r="DK56"/>
  <c r="DL56"/>
  <c r="DM56"/>
  <c r="DN56"/>
  <c r="DR56"/>
  <c r="EA56"/>
  <c r="EE56"/>
  <c r="DA57"/>
  <c r="DB57"/>
  <c r="DC57"/>
  <c r="DD57"/>
  <c r="DE57"/>
  <c r="DF57"/>
  <c r="DG57"/>
  <c r="DJ57"/>
  <c r="DK57"/>
  <c r="DL57"/>
  <c r="DM57"/>
  <c r="DN57"/>
  <c r="DR57"/>
  <c r="EA57"/>
  <c r="EE57"/>
  <c r="DA58"/>
  <c r="DB58"/>
  <c r="DC58"/>
  <c r="DD58"/>
  <c r="DE58"/>
  <c r="DF58"/>
  <c r="DG58"/>
  <c r="DJ58"/>
  <c r="DK58"/>
  <c r="DL58"/>
  <c r="DM58"/>
  <c r="DN58"/>
  <c r="DR58"/>
  <c r="EA58"/>
  <c r="EE58"/>
  <c r="DA59"/>
  <c r="DB59"/>
  <c r="DC59"/>
  <c r="DD59"/>
  <c r="DE59"/>
  <c r="DF59"/>
  <c r="DG59"/>
  <c r="DJ59"/>
  <c r="DK59"/>
  <c r="DL59"/>
  <c r="DM59"/>
  <c r="DN59"/>
  <c r="DR59"/>
  <c r="EA59"/>
  <c r="EE59"/>
  <c r="DA60"/>
  <c r="DB60"/>
  <c r="DC60"/>
  <c r="DD60"/>
  <c r="DE60"/>
  <c r="DF60"/>
  <c r="DG60"/>
  <c r="DJ60"/>
  <c r="DK60"/>
  <c r="DL60"/>
  <c r="DM60"/>
  <c r="DN60"/>
  <c r="DR60"/>
  <c r="EA60"/>
  <c r="EE60"/>
  <c r="DA61"/>
  <c r="DB61"/>
  <c r="DC61"/>
  <c r="DD61"/>
  <c r="DE61"/>
  <c r="DF61"/>
  <c r="DG61"/>
  <c r="DJ61"/>
  <c r="DK61"/>
  <c r="DL61"/>
  <c r="DM61"/>
  <c r="DN61"/>
  <c r="DR61"/>
  <c r="EA61"/>
  <c r="EE61"/>
  <c r="DA62"/>
  <c r="DB62"/>
  <c r="DC62"/>
  <c r="DD62"/>
  <c r="DE62"/>
  <c r="DF62"/>
  <c r="DG62"/>
  <c r="DJ62"/>
  <c r="DK62"/>
  <c r="DL62"/>
  <c r="DM62"/>
  <c r="DN62"/>
  <c r="DR62"/>
  <c r="EA62"/>
  <c r="EE62"/>
  <c r="DA63"/>
  <c r="DB63"/>
  <c r="DC63"/>
  <c r="DD63"/>
  <c r="DE63"/>
  <c r="DF63"/>
  <c r="DG63"/>
  <c r="DJ63"/>
  <c r="DK63"/>
  <c r="DL63"/>
  <c r="DM63"/>
  <c r="DN63"/>
  <c r="DR63"/>
  <c r="EA63"/>
  <c r="EE63"/>
  <c r="DA64"/>
  <c r="DB64"/>
  <c r="DC64"/>
  <c r="DD64"/>
  <c r="DE64"/>
  <c r="DF64"/>
  <c r="DG64"/>
  <c r="DJ64"/>
  <c r="DK64"/>
  <c r="DL64"/>
  <c r="DM64"/>
  <c r="DN64"/>
  <c r="DR64"/>
  <c r="EA64"/>
  <c r="EE64"/>
  <c r="DA65"/>
  <c r="DB65"/>
  <c r="DC65"/>
  <c r="DD65"/>
  <c r="DE65"/>
  <c r="DF65"/>
  <c r="DG65"/>
  <c r="DJ65"/>
  <c r="DK65"/>
  <c r="DL65"/>
  <c r="DM65"/>
  <c r="DN65"/>
  <c r="DR65"/>
  <c r="EA65"/>
  <c r="EE65"/>
  <c r="DA66"/>
  <c r="DB66"/>
  <c r="DC66"/>
  <c r="DD66"/>
  <c r="DE66"/>
  <c r="DF66"/>
  <c r="DG66"/>
  <c r="DJ66"/>
  <c r="DK66"/>
  <c r="DL66"/>
  <c r="DM66"/>
  <c r="DN66"/>
  <c r="DR66"/>
  <c r="EA66"/>
  <c r="EE66"/>
  <c r="DA67"/>
  <c r="DB67"/>
  <c r="DC67"/>
  <c r="DD67"/>
  <c r="DE67"/>
  <c r="DF67"/>
  <c r="DG67"/>
  <c r="DJ67"/>
  <c r="DK67"/>
  <c r="DL67"/>
  <c r="DM67"/>
  <c r="DN67"/>
  <c r="DR67"/>
  <c r="EA67"/>
  <c r="EE67"/>
  <c r="DA68"/>
  <c r="DB68"/>
  <c r="DC68"/>
  <c r="DD68"/>
  <c r="DE68"/>
  <c r="DF68"/>
  <c r="DG68"/>
  <c r="DJ68"/>
  <c r="DK68"/>
  <c r="DL68"/>
  <c r="DM68"/>
  <c r="DN68"/>
  <c r="DR68"/>
  <c r="EA68"/>
  <c r="EE68"/>
  <c r="DA69"/>
  <c r="DB69"/>
  <c r="DC69"/>
  <c r="DD69"/>
  <c r="DE69"/>
  <c r="DF69"/>
  <c r="DG69"/>
  <c r="DJ69"/>
  <c r="DK69"/>
  <c r="DL69"/>
  <c r="DM69"/>
  <c r="DN69"/>
  <c r="DR69"/>
  <c r="EA69"/>
  <c r="EE69"/>
  <c r="DA70"/>
  <c r="DB70"/>
  <c r="DC70"/>
  <c r="DD70"/>
  <c r="DE70"/>
  <c r="DF70"/>
  <c r="DG70"/>
  <c r="DJ70"/>
  <c r="DK70"/>
  <c r="DL70"/>
  <c r="DM70"/>
  <c r="DN70"/>
  <c r="DR70"/>
  <c r="EA70"/>
  <c r="EE70"/>
  <c r="DA71"/>
  <c r="DB71"/>
  <c r="DC71"/>
  <c r="DD71"/>
  <c r="DE71"/>
  <c r="DF71"/>
  <c r="DG71"/>
  <c r="DJ71"/>
  <c r="DK71"/>
  <c r="DL71"/>
  <c r="DM71"/>
  <c r="DN71"/>
  <c r="DR71"/>
  <c r="EA71"/>
  <c r="EE71"/>
  <c r="DA72"/>
  <c r="DB72"/>
  <c r="DC72"/>
  <c r="DD72"/>
  <c r="DE72"/>
  <c r="DF72"/>
  <c r="DG72"/>
  <c r="DJ72"/>
  <c r="DK72"/>
  <c r="DL72"/>
  <c r="DM72"/>
  <c r="DN72"/>
  <c r="DR72"/>
  <c r="EA72"/>
  <c r="EE72"/>
  <c r="DA73"/>
  <c r="DB73"/>
  <c r="DC73"/>
  <c r="DD73"/>
  <c r="DE73"/>
  <c r="DF73"/>
  <c r="DG73"/>
  <c r="DJ73"/>
  <c r="DK73"/>
  <c r="DL73"/>
  <c r="DM73"/>
  <c r="DN73"/>
  <c r="DR73"/>
  <c r="EA73"/>
  <c r="EE73"/>
  <c r="DA74"/>
  <c r="DB74"/>
  <c r="DC74"/>
  <c r="DD74"/>
  <c r="DE74"/>
  <c r="DF74"/>
  <c r="DG74"/>
  <c r="DJ74"/>
  <c r="DK74"/>
  <c r="DL74"/>
  <c r="DM74"/>
  <c r="DN74"/>
  <c r="DR74"/>
  <c r="EA74"/>
  <c r="EE74"/>
  <c r="DA75"/>
  <c r="DB75"/>
  <c r="DC75"/>
  <c r="DD75"/>
  <c r="DE75"/>
  <c r="DF75"/>
  <c r="DG75"/>
  <c r="DJ75"/>
  <c r="DK75"/>
  <c r="DL75"/>
  <c r="DM75"/>
  <c r="DN75"/>
  <c r="DR75"/>
  <c r="EA75"/>
  <c r="EE75"/>
  <c r="DA76"/>
  <c r="DB76"/>
  <c r="DC76"/>
  <c r="DD76"/>
  <c r="DE76"/>
  <c r="DF76"/>
  <c r="DG76"/>
  <c r="DJ76"/>
  <c r="DK76"/>
  <c r="DL76"/>
  <c r="DM76"/>
  <c r="DN76"/>
  <c r="DR76"/>
  <c r="EA76"/>
  <c r="EE76"/>
  <c r="DA77"/>
  <c r="DB77"/>
  <c r="DC77"/>
  <c r="DD77"/>
  <c r="DE77"/>
  <c r="DF77"/>
  <c r="DG77"/>
  <c r="DJ77"/>
  <c r="DK77"/>
  <c r="DL77"/>
  <c r="DM77"/>
  <c r="DN77"/>
  <c r="DR77"/>
  <c r="EA77"/>
  <c r="EE77"/>
  <c r="DA78"/>
  <c r="DB78"/>
  <c r="DC78"/>
  <c r="DD78"/>
  <c r="DE78"/>
  <c r="DF78"/>
  <c r="DG78"/>
  <c r="DJ78"/>
  <c r="DK78"/>
  <c r="DL78"/>
  <c r="DM78"/>
  <c r="DN78"/>
  <c r="DR78"/>
  <c r="EA78"/>
  <c r="EE78"/>
  <c r="DA79"/>
  <c r="DB79"/>
  <c r="DC79"/>
  <c r="DD79"/>
  <c r="DE79"/>
  <c r="DF79"/>
  <c r="DG79"/>
  <c r="DJ79"/>
  <c r="DK79"/>
  <c r="DL79"/>
  <c r="DM79"/>
  <c r="DN79"/>
  <c r="DR79"/>
  <c r="EA79"/>
  <c r="EE79"/>
  <c r="DA80"/>
  <c r="DB80"/>
  <c r="DC80"/>
  <c r="DD80"/>
  <c r="DE80"/>
  <c r="DF80"/>
  <c r="DG80"/>
  <c r="DJ80"/>
  <c r="DK80"/>
  <c r="DL80"/>
  <c r="DM80"/>
  <c r="DN80"/>
  <c r="DR80"/>
  <c r="EA80"/>
  <c r="EE80"/>
  <c r="DA81"/>
  <c r="DB81"/>
  <c r="DC81"/>
  <c r="DD81"/>
  <c r="DE81"/>
  <c r="DF81"/>
  <c r="DG81"/>
  <c r="DJ81"/>
  <c r="DK81"/>
  <c r="DL81"/>
  <c r="DM81"/>
  <c r="DN81"/>
  <c r="DR81"/>
  <c r="EA81"/>
  <c r="EE81"/>
  <c r="DA82"/>
  <c r="DB82"/>
  <c r="DC82"/>
  <c r="DD82"/>
  <c r="DE82"/>
  <c r="DF82"/>
  <c r="DG82"/>
  <c r="DJ82"/>
  <c r="DK82"/>
  <c r="DL82"/>
  <c r="DM82"/>
  <c r="DN82"/>
  <c r="DR82"/>
  <c r="EA82"/>
  <c r="EE82"/>
  <c r="DA83"/>
  <c r="DB83"/>
  <c r="DC83"/>
  <c r="DD83"/>
  <c r="DE83"/>
  <c r="DF83"/>
  <c r="DG83"/>
  <c r="DJ83"/>
  <c r="DK83"/>
  <c r="DL83"/>
  <c r="DM83"/>
  <c r="DN83"/>
  <c r="DR83"/>
  <c r="EA83"/>
  <c r="EE83"/>
  <c r="DA84"/>
  <c r="DB84"/>
  <c r="DC84"/>
  <c r="DD84"/>
  <c r="DE84"/>
  <c r="DF84"/>
  <c r="DG84"/>
  <c r="DJ84"/>
  <c r="DK84"/>
  <c r="DL84"/>
  <c r="DM84"/>
  <c r="DN84"/>
  <c r="DR84"/>
  <c r="EA84"/>
  <c r="EE84"/>
  <c r="DA85"/>
  <c r="DB85"/>
  <c r="DC85"/>
  <c r="DD85"/>
  <c r="DE85"/>
  <c r="DF85"/>
  <c r="DG85"/>
  <c r="DJ85"/>
  <c r="DK85"/>
  <c r="DL85"/>
  <c r="DM85"/>
  <c r="DN85"/>
  <c r="DR85"/>
  <c r="EA85"/>
  <c r="EE85"/>
  <c r="DA86"/>
  <c r="DB86"/>
  <c r="DC86"/>
  <c r="DD86"/>
  <c r="DE86"/>
  <c r="DF86"/>
  <c r="DG86"/>
  <c r="DJ86"/>
  <c r="DK86"/>
  <c r="DL86"/>
  <c r="DM86"/>
  <c r="DN86"/>
  <c r="DR86"/>
  <c r="EA86"/>
  <c r="EE86"/>
  <c r="DA87"/>
  <c r="DB87"/>
  <c r="DC87"/>
  <c r="DD87"/>
  <c r="DE87"/>
  <c r="DF87"/>
  <c r="DG87"/>
  <c r="DJ87"/>
  <c r="DK87"/>
  <c r="DL87"/>
  <c r="DM87"/>
  <c r="DN87"/>
  <c r="DR87"/>
  <c r="EA87"/>
  <c r="EE87"/>
  <c r="DA88"/>
  <c r="DB88"/>
  <c r="DC88"/>
  <c r="DD88"/>
  <c r="DE88"/>
  <c r="DF88"/>
  <c r="DG88"/>
  <c r="DJ88"/>
  <c r="DK88"/>
  <c r="DL88"/>
  <c r="DM88"/>
  <c r="DN88"/>
  <c r="DR88"/>
  <c r="EA88"/>
  <c r="EE88"/>
  <c r="DA89"/>
  <c r="DB89"/>
  <c r="DC89"/>
  <c r="DD89"/>
  <c r="DE89"/>
  <c r="DF89"/>
  <c r="DG89"/>
  <c r="DJ89"/>
  <c r="DK89"/>
  <c r="DL89"/>
  <c r="DM89"/>
  <c r="DN89"/>
  <c r="DR89"/>
  <c r="EA89"/>
  <c r="EE89"/>
  <c r="DA90"/>
  <c r="DB90"/>
  <c r="DC90"/>
  <c r="DD90"/>
  <c r="DE90"/>
  <c r="DF90"/>
  <c r="DG90"/>
  <c r="DJ90"/>
  <c r="DK90"/>
  <c r="DL90"/>
  <c r="DM90"/>
  <c r="DN90"/>
  <c r="DR90"/>
  <c r="EA90"/>
  <c r="EE90"/>
  <c r="DA91"/>
  <c r="DB91"/>
  <c r="DC91"/>
  <c r="DD91"/>
  <c r="DE91"/>
  <c r="DF91"/>
  <c r="DG91"/>
  <c r="DJ91"/>
  <c r="DK91"/>
  <c r="DL91"/>
  <c r="DM91"/>
  <c r="DN91"/>
  <c r="DR91"/>
  <c r="EA91"/>
  <c r="DA92"/>
  <c r="DB92"/>
  <c r="DC92"/>
  <c r="DD92"/>
  <c r="DE92"/>
  <c r="DF92"/>
  <c r="DG92"/>
  <c r="DJ92"/>
  <c r="DK92"/>
  <c r="DL92"/>
  <c r="DM92"/>
  <c r="DN92"/>
  <c r="DR92"/>
  <c r="EA92"/>
  <c r="EE92"/>
  <c r="DA93"/>
  <c r="DB93"/>
  <c r="DC93"/>
  <c r="DD93"/>
  <c r="DE93"/>
  <c r="DF93"/>
  <c r="DG93"/>
  <c r="DJ93"/>
  <c r="DK93"/>
  <c r="DL93"/>
  <c r="DM93"/>
  <c r="DN93"/>
  <c r="DR93"/>
  <c r="EA93"/>
  <c r="EE93"/>
  <c r="DA94"/>
  <c r="DB94"/>
  <c r="DC94"/>
  <c r="DD94"/>
  <c r="DE94"/>
  <c r="DF94"/>
  <c r="DG94"/>
  <c r="DJ94"/>
  <c r="DK94"/>
  <c r="DL94"/>
  <c r="DM94"/>
  <c r="DN94"/>
  <c r="DR94"/>
  <c r="EA94"/>
  <c r="EE94"/>
  <c r="DA95"/>
  <c r="DB95"/>
  <c r="DC95"/>
  <c r="DD95"/>
  <c r="DE95"/>
  <c r="DF95"/>
  <c r="DG95"/>
  <c r="DJ95"/>
  <c r="DK95"/>
  <c r="DL95"/>
  <c r="DM95"/>
  <c r="DN95"/>
  <c r="DR95"/>
  <c r="EA95"/>
  <c r="EE95"/>
  <c r="DA96"/>
  <c r="DB96"/>
  <c r="DC96"/>
  <c r="DD96"/>
  <c r="DE96"/>
  <c r="DF96"/>
  <c r="DG96"/>
  <c r="DJ96"/>
  <c r="DK96"/>
  <c r="DL96"/>
  <c r="DM96"/>
  <c r="DN96"/>
  <c r="DR96"/>
  <c r="EA96"/>
  <c r="EE96"/>
  <c r="DA97"/>
  <c r="DB97"/>
  <c r="DC97"/>
  <c r="DD97"/>
  <c r="DE97"/>
  <c r="DF97"/>
  <c r="DG97"/>
  <c r="DJ97"/>
  <c r="DK97"/>
  <c r="DL97"/>
  <c r="DM97"/>
  <c r="DN97"/>
  <c r="DR97"/>
  <c r="EA97"/>
  <c r="EE97"/>
  <c r="DA98"/>
  <c r="DB98"/>
  <c r="DC98"/>
  <c r="DD98"/>
  <c r="DE98"/>
  <c r="DF98"/>
  <c r="DG98"/>
  <c r="DJ98"/>
  <c r="DK98"/>
  <c r="DL98"/>
  <c r="DM98"/>
  <c r="DN98"/>
  <c r="DR98"/>
  <c r="EA98"/>
  <c r="EE98"/>
  <c r="DA99"/>
  <c r="DB99"/>
  <c r="DC99"/>
  <c r="DD99"/>
  <c r="DE99"/>
  <c r="DF99"/>
  <c r="DG99"/>
  <c r="DJ99"/>
  <c r="DK99"/>
  <c r="DL99"/>
  <c r="DM99"/>
  <c r="DN99"/>
  <c r="DR99"/>
  <c r="EA99"/>
  <c r="EE99"/>
  <c r="DA100"/>
  <c r="DB100"/>
  <c r="DC100"/>
  <c r="DD100"/>
  <c r="DE100"/>
  <c r="DF100"/>
  <c r="DG100"/>
  <c r="DJ100"/>
  <c r="DK100"/>
  <c r="DL100"/>
  <c r="DM100"/>
  <c r="DN100"/>
  <c r="DR100"/>
  <c r="EA100"/>
  <c r="EE100"/>
  <c r="DA101"/>
  <c r="DB101"/>
  <c r="DC101"/>
  <c r="DD101"/>
  <c r="DE101"/>
  <c r="DF101"/>
  <c r="DG101"/>
  <c r="DJ101"/>
  <c r="DK101"/>
  <c r="DL101"/>
  <c r="DM101"/>
  <c r="DN101"/>
  <c r="DR101"/>
  <c r="EA101"/>
  <c r="EE101"/>
  <c r="DA102"/>
  <c r="DB102"/>
  <c r="DC102"/>
  <c r="DD102"/>
  <c r="DE102"/>
  <c r="DF102"/>
  <c r="DG102"/>
  <c r="DJ102"/>
  <c r="DK102"/>
  <c r="DL102"/>
  <c r="DM102"/>
  <c r="DN102"/>
  <c r="DR102"/>
  <c r="EA102"/>
  <c r="EE102"/>
  <c r="DA103"/>
  <c r="DB103"/>
  <c r="DC103"/>
  <c r="DD103"/>
  <c r="DE103"/>
  <c r="DF103"/>
  <c r="DG103"/>
  <c r="DJ103"/>
  <c r="DK103"/>
  <c r="DL103"/>
  <c r="DM103"/>
  <c r="DN103"/>
  <c r="DR103"/>
  <c r="EA103"/>
  <c r="EE103"/>
  <c r="DA104"/>
  <c r="DB104"/>
  <c r="DC104"/>
  <c r="DD104"/>
  <c r="DE104"/>
  <c r="DF104"/>
  <c r="DG104"/>
  <c r="DJ104"/>
  <c r="DK104"/>
  <c r="DL104"/>
  <c r="DM104"/>
  <c r="DN104"/>
  <c r="DR104"/>
  <c r="EA104"/>
  <c r="EE104"/>
  <c r="DA105"/>
  <c r="DB105"/>
  <c r="DC105"/>
  <c r="DD105"/>
  <c r="DE105"/>
  <c r="DF105"/>
  <c r="DG105"/>
  <c r="DJ105"/>
  <c r="DK105"/>
  <c r="DL105"/>
  <c r="DM105"/>
  <c r="DN105"/>
  <c r="DR105"/>
  <c r="EA105"/>
  <c r="EE105"/>
  <c r="DA106"/>
  <c r="DB106"/>
  <c r="DC106"/>
  <c r="DD106"/>
  <c r="DE106"/>
  <c r="DF106"/>
  <c r="DG106"/>
  <c r="DJ106"/>
  <c r="DK106"/>
  <c r="DL106"/>
  <c r="DM106"/>
  <c r="DN106"/>
  <c r="DR106"/>
  <c r="EA106"/>
  <c r="EE106"/>
  <c r="DA107"/>
  <c r="DB107"/>
  <c r="DC107"/>
  <c r="DD107"/>
  <c r="DE107"/>
  <c r="DF107"/>
  <c r="DG107"/>
  <c r="DJ107"/>
  <c r="DK107"/>
  <c r="DL107"/>
  <c r="DM107"/>
  <c r="DN107"/>
  <c r="DR107"/>
  <c r="EA107"/>
  <c r="EE107"/>
  <c r="DO12" l="1"/>
  <c r="AD12" s="1"/>
  <c r="DL10"/>
  <c r="DO9"/>
  <c r="AD9" s="1"/>
  <c r="DO105"/>
  <c r="DO97"/>
  <c r="DO102"/>
  <c r="DO101"/>
  <c r="DO100"/>
  <c r="DO94"/>
  <c r="DO93"/>
  <c r="DO92"/>
  <c r="DO89"/>
  <c r="DO86"/>
  <c r="DO85"/>
  <c r="DO84"/>
  <c r="DO81"/>
  <c r="DO80"/>
  <c r="DO78"/>
  <c r="DO77"/>
  <c r="DO76"/>
  <c r="DO73"/>
  <c r="DO72"/>
  <c r="DO70"/>
  <c r="DO69"/>
  <c r="DO68"/>
  <c r="DO65"/>
  <c r="DO64"/>
  <c r="DO61"/>
  <c r="DO60"/>
  <c r="DO57"/>
  <c r="DO56"/>
  <c r="DO54"/>
  <c r="DO53"/>
  <c r="DO52"/>
  <c r="DO49"/>
  <c r="DO48"/>
  <c r="DO46"/>
  <c r="DO45"/>
  <c r="DO44"/>
  <c r="DO41"/>
  <c r="DO38"/>
  <c r="DO37"/>
  <c r="DO36"/>
  <c r="DO33"/>
  <c r="DO30"/>
  <c r="DO29"/>
  <c r="DO28"/>
  <c r="DO25"/>
  <c r="DO22"/>
  <c r="DO21"/>
  <c r="DO20"/>
  <c r="DO17"/>
  <c r="DO14"/>
  <c r="DO13"/>
  <c r="AD13" s="1"/>
  <c r="DL8"/>
  <c r="DO8" s="1"/>
  <c r="AD8" s="1"/>
  <c r="DH107"/>
  <c r="DU107" s="1"/>
  <c r="DV107" s="1"/>
  <c r="DH99"/>
  <c r="DU99" s="1"/>
  <c r="DV99" s="1"/>
  <c r="DH103"/>
  <c r="DU103" s="1"/>
  <c r="DV103" s="1"/>
  <c r="DH95"/>
  <c r="DU95" s="1"/>
  <c r="DV95" s="1"/>
  <c r="DH91"/>
  <c r="DU91" s="1"/>
  <c r="DV91" s="1"/>
  <c r="DH87"/>
  <c r="DU87" s="1"/>
  <c r="DV87" s="1"/>
  <c r="DH83"/>
  <c r="DU83" s="1"/>
  <c r="DV83" s="1"/>
  <c r="DH79"/>
  <c r="DU79" s="1"/>
  <c r="DV79" s="1"/>
  <c r="DH75"/>
  <c r="DU75" s="1"/>
  <c r="DV75" s="1"/>
  <c r="DH71"/>
  <c r="DU71" s="1"/>
  <c r="DV71" s="1"/>
  <c r="DH67"/>
  <c r="DU67" s="1"/>
  <c r="DV67" s="1"/>
  <c r="DH63"/>
  <c r="DU63" s="1"/>
  <c r="DV63" s="1"/>
  <c r="DH59"/>
  <c r="DU59" s="1"/>
  <c r="DV59" s="1"/>
  <c r="DH55"/>
  <c r="DU55" s="1"/>
  <c r="DV55" s="1"/>
  <c r="DH51"/>
  <c r="DU51" s="1"/>
  <c r="DV51" s="1"/>
  <c r="DH47"/>
  <c r="DU47" s="1"/>
  <c r="DV47" s="1"/>
  <c r="DH43"/>
  <c r="DU43" s="1"/>
  <c r="DV43" s="1"/>
  <c r="DH39"/>
  <c r="DU39" s="1"/>
  <c r="DV39" s="1"/>
  <c r="DH35"/>
  <c r="DU35" s="1"/>
  <c r="DV35" s="1"/>
  <c r="DH31"/>
  <c r="DU31" s="1"/>
  <c r="DV31" s="1"/>
  <c r="DH27"/>
  <c r="DU27" s="1"/>
  <c r="DV27" s="1"/>
  <c r="DH23"/>
  <c r="DU23" s="1"/>
  <c r="DV23" s="1"/>
  <c r="DH19"/>
  <c r="DU19" s="1"/>
  <c r="DV19" s="1"/>
  <c r="DH15"/>
  <c r="DU15" s="1"/>
  <c r="DV15" s="1"/>
  <c r="DH11"/>
  <c r="DH104"/>
  <c r="DU104" s="1"/>
  <c r="DV104" s="1"/>
  <c r="DO99"/>
  <c r="DH96"/>
  <c r="DU96" s="1"/>
  <c r="DV96" s="1"/>
  <c r="DO91"/>
  <c r="DH88"/>
  <c r="DU88" s="1"/>
  <c r="DV88" s="1"/>
  <c r="DO83"/>
  <c r="DH80"/>
  <c r="DU80" s="1"/>
  <c r="DV80" s="1"/>
  <c r="DO75"/>
  <c r="DH72"/>
  <c r="DU72" s="1"/>
  <c r="DV72" s="1"/>
  <c r="DO67"/>
  <c r="DH64"/>
  <c r="DU64" s="1"/>
  <c r="DV64" s="1"/>
  <c r="DO62"/>
  <c r="DO59"/>
  <c r="DH56"/>
  <c r="DU56" s="1"/>
  <c r="DV56" s="1"/>
  <c r="DO51"/>
  <c r="DH48"/>
  <c r="DU48" s="1"/>
  <c r="DV48" s="1"/>
  <c r="DO43"/>
  <c r="DH40"/>
  <c r="DU40" s="1"/>
  <c r="DV40" s="1"/>
  <c r="DO35"/>
  <c r="DH32"/>
  <c r="DU32" s="1"/>
  <c r="DV32" s="1"/>
  <c r="DO27"/>
  <c r="DH24"/>
  <c r="DU24" s="1"/>
  <c r="DV24" s="1"/>
  <c r="DO19"/>
  <c r="DH16"/>
  <c r="DU16" s="1"/>
  <c r="DV16" s="1"/>
  <c r="DO11"/>
  <c r="AD11" s="1"/>
  <c r="DH105"/>
  <c r="DO104"/>
  <c r="DH98"/>
  <c r="DU98" s="1"/>
  <c r="DV98" s="1"/>
  <c r="DH97"/>
  <c r="DO96"/>
  <c r="DH90"/>
  <c r="DU90" s="1"/>
  <c r="DV90" s="1"/>
  <c r="DH89"/>
  <c r="DO88"/>
  <c r="DH82"/>
  <c r="DU82" s="1"/>
  <c r="DV82" s="1"/>
  <c r="DH81"/>
  <c r="DH74"/>
  <c r="DU74" s="1"/>
  <c r="DV74" s="1"/>
  <c r="DH73"/>
  <c r="DH66"/>
  <c r="DU66" s="1"/>
  <c r="DV66" s="1"/>
  <c r="DH65"/>
  <c r="DH58"/>
  <c r="DU58" s="1"/>
  <c r="DV58" s="1"/>
  <c r="DH57"/>
  <c r="DH50"/>
  <c r="DU50" s="1"/>
  <c r="DV50" s="1"/>
  <c r="DH49"/>
  <c r="DH42"/>
  <c r="DU42" s="1"/>
  <c r="DV42" s="1"/>
  <c r="DH41"/>
  <c r="DO40"/>
  <c r="DH34"/>
  <c r="DU34" s="1"/>
  <c r="DV34" s="1"/>
  <c r="DH33"/>
  <c r="DO32"/>
  <c r="DH26"/>
  <c r="DU26" s="1"/>
  <c r="DV26" s="1"/>
  <c r="DH25"/>
  <c r="DO24"/>
  <c r="DH18"/>
  <c r="DU18" s="1"/>
  <c r="DV18" s="1"/>
  <c r="DH17"/>
  <c r="DO16"/>
  <c r="DH10"/>
  <c r="DU10" s="1"/>
  <c r="DO107"/>
  <c r="DH106"/>
  <c r="DU106" s="1"/>
  <c r="DV106" s="1"/>
  <c r="DO106"/>
  <c r="DO103"/>
  <c r="DH100"/>
  <c r="DU100" s="1"/>
  <c r="DV100" s="1"/>
  <c r="DO98"/>
  <c r="DO95"/>
  <c r="DH92"/>
  <c r="DU92" s="1"/>
  <c r="DV92" s="1"/>
  <c r="DO90"/>
  <c r="DO87"/>
  <c r="DH84"/>
  <c r="DU84" s="1"/>
  <c r="DV84" s="1"/>
  <c r="DO82"/>
  <c r="DO79"/>
  <c r="DH76"/>
  <c r="DU76" s="1"/>
  <c r="DV76" s="1"/>
  <c r="DO74"/>
  <c r="DO71"/>
  <c r="DH68"/>
  <c r="DU68" s="1"/>
  <c r="DV68" s="1"/>
  <c r="DO66"/>
  <c r="DO63"/>
  <c r="DH60"/>
  <c r="DU60" s="1"/>
  <c r="DV60" s="1"/>
  <c r="DO58"/>
  <c r="DO55"/>
  <c r="DH52"/>
  <c r="DU52" s="1"/>
  <c r="DV52" s="1"/>
  <c r="DO50"/>
  <c r="DO47"/>
  <c r="DH44"/>
  <c r="DU44" s="1"/>
  <c r="DV44" s="1"/>
  <c r="DO42"/>
  <c r="DO39"/>
  <c r="DH36"/>
  <c r="DU36" s="1"/>
  <c r="DV36" s="1"/>
  <c r="DO34"/>
  <c r="DO31"/>
  <c r="DH28"/>
  <c r="DU28" s="1"/>
  <c r="DV28" s="1"/>
  <c r="DO26"/>
  <c r="DO23"/>
  <c r="DH20"/>
  <c r="DU20" s="1"/>
  <c r="DV20" s="1"/>
  <c r="DO18"/>
  <c r="DO15"/>
  <c r="DS12"/>
  <c r="AH12" s="1"/>
  <c r="DO10"/>
  <c r="AD10" s="1"/>
  <c r="DH102"/>
  <c r="DU102" s="1"/>
  <c r="DV102" s="1"/>
  <c r="DH101"/>
  <c r="DH94"/>
  <c r="DU94" s="1"/>
  <c r="DV94" s="1"/>
  <c r="DH93"/>
  <c r="DH86"/>
  <c r="DU86" s="1"/>
  <c r="DV86" s="1"/>
  <c r="DH85"/>
  <c r="DH78"/>
  <c r="DU78" s="1"/>
  <c r="DV78" s="1"/>
  <c r="DH77"/>
  <c r="DH70"/>
  <c r="DU70" s="1"/>
  <c r="DV70" s="1"/>
  <c r="DH69"/>
  <c r="DH62"/>
  <c r="DU62" s="1"/>
  <c r="DV62" s="1"/>
  <c r="DH61"/>
  <c r="DH54"/>
  <c r="DU54" s="1"/>
  <c r="DV54" s="1"/>
  <c r="DH53"/>
  <c r="DH46"/>
  <c r="DU46" s="1"/>
  <c r="DV46" s="1"/>
  <c r="DH45"/>
  <c r="DH38"/>
  <c r="DU38" s="1"/>
  <c r="DV38" s="1"/>
  <c r="DH37"/>
  <c r="DH30"/>
  <c r="DU30" s="1"/>
  <c r="DV30" s="1"/>
  <c r="DH29"/>
  <c r="DH22"/>
  <c r="DU22" s="1"/>
  <c r="DV22" s="1"/>
  <c r="DH21"/>
  <c r="DH14"/>
  <c r="DU14" s="1"/>
  <c r="DV14" s="1"/>
  <c r="DH13"/>
  <c r="P13" s="1"/>
  <c r="DH9"/>
  <c r="DU9" s="1"/>
  <c r="DH8"/>
  <c r="DS107"/>
  <c r="DS106"/>
  <c r="DS103"/>
  <c r="DS102"/>
  <c r="DS100"/>
  <c r="DS99"/>
  <c r="DS98"/>
  <c r="DS96"/>
  <c r="DS95"/>
  <c r="DS94"/>
  <c r="DS92"/>
  <c r="DS91"/>
  <c r="DS90"/>
  <c r="DS87"/>
  <c r="DS84"/>
  <c r="DS83"/>
  <c r="DS82"/>
  <c r="DS80"/>
  <c r="DS79"/>
  <c r="DS76"/>
  <c r="DS75"/>
  <c r="DS74"/>
  <c r="DS72"/>
  <c r="DS71"/>
  <c r="DS68"/>
  <c r="DS67"/>
  <c r="DS66"/>
  <c r="DS64"/>
  <c r="DS63"/>
  <c r="DS60"/>
  <c r="DS59"/>
  <c r="DS58"/>
  <c r="DS56"/>
  <c r="DS55"/>
  <c r="DS52"/>
  <c r="DS51"/>
  <c r="DS50"/>
  <c r="DS48"/>
  <c r="DS47"/>
  <c r="DS44"/>
  <c r="DS43"/>
  <c r="DS42"/>
  <c r="DS40"/>
  <c r="DS39"/>
  <c r="DS36"/>
  <c r="DS35"/>
  <c r="DS34"/>
  <c r="DS32"/>
  <c r="DS31"/>
  <c r="DS28"/>
  <c r="DS27"/>
  <c r="DS26"/>
  <c r="DS24"/>
  <c r="DS23"/>
  <c r="DS20"/>
  <c r="DS19"/>
  <c r="DS18"/>
  <c r="DS16"/>
  <c r="DS15"/>
  <c r="DU12" l="1"/>
  <c r="P12"/>
  <c r="DS17"/>
  <c r="DU17"/>
  <c r="DV17" s="1"/>
  <c r="DS105"/>
  <c r="DU105"/>
  <c r="DV105" s="1"/>
  <c r="DS13"/>
  <c r="AH13" s="1"/>
  <c r="DU13"/>
  <c r="DS29"/>
  <c r="DU29"/>
  <c r="DV29" s="1"/>
  <c r="DS45"/>
  <c r="DU45"/>
  <c r="DV45" s="1"/>
  <c r="DS61"/>
  <c r="DU61"/>
  <c r="DV61" s="1"/>
  <c r="DS77"/>
  <c r="DU77"/>
  <c r="DV77" s="1"/>
  <c r="DS93"/>
  <c r="DU93"/>
  <c r="DV93" s="1"/>
  <c r="DS25"/>
  <c r="DU25"/>
  <c r="DV25" s="1"/>
  <c r="DS49"/>
  <c r="DU49"/>
  <c r="DV49" s="1"/>
  <c r="DS65"/>
  <c r="DU65"/>
  <c r="DV65" s="1"/>
  <c r="DS81"/>
  <c r="DU81"/>
  <c r="DV81" s="1"/>
  <c r="DS22"/>
  <c r="DS38"/>
  <c r="DS54"/>
  <c r="DS70"/>
  <c r="DS86"/>
  <c r="DV9"/>
  <c r="DV10"/>
  <c r="DS33"/>
  <c r="DU33"/>
  <c r="DV33" s="1"/>
  <c r="DS89"/>
  <c r="DU89"/>
  <c r="DV89" s="1"/>
  <c r="DS11"/>
  <c r="AH11" s="1"/>
  <c r="AJ11" s="1"/>
  <c r="DU11"/>
  <c r="DS8"/>
  <c r="AH8" s="1"/>
  <c r="DU8"/>
  <c r="DS21"/>
  <c r="DU21"/>
  <c r="DV21" s="1"/>
  <c r="DS37"/>
  <c r="DU37"/>
  <c r="DV37" s="1"/>
  <c r="DS53"/>
  <c r="DU53"/>
  <c r="DV53" s="1"/>
  <c r="DS69"/>
  <c r="DU69"/>
  <c r="DV69" s="1"/>
  <c r="DS85"/>
  <c r="DU85"/>
  <c r="DV85" s="1"/>
  <c r="DS101"/>
  <c r="DZ101" s="1"/>
  <c r="DU101"/>
  <c r="DV101" s="1"/>
  <c r="DS41"/>
  <c r="DU41"/>
  <c r="DV41" s="1"/>
  <c r="DS57"/>
  <c r="DU57"/>
  <c r="DV57" s="1"/>
  <c r="DS73"/>
  <c r="DU73"/>
  <c r="DV73" s="1"/>
  <c r="DS97"/>
  <c r="DU97"/>
  <c r="DV97" s="1"/>
  <c r="DS14"/>
  <c r="DT14" s="1"/>
  <c r="DS30"/>
  <c r="DT30" s="1"/>
  <c r="DS46"/>
  <c r="DY46" s="1"/>
  <c r="DS62"/>
  <c r="DS78"/>
  <c r="P10"/>
  <c r="P8"/>
  <c r="P11"/>
  <c r="DS10"/>
  <c r="AH10" s="1"/>
  <c r="AJ10" s="1"/>
  <c r="DS9"/>
  <c r="DT9" s="1"/>
  <c r="AI9" s="1"/>
  <c r="P9"/>
  <c r="DS88"/>
  <c r="DS104"/>
  <c r="DY104" s="1"/>
  <c r="DZ14"/>
  <c r="DY14"/>
  <c r="DZ19"/>
  <c r="DY19"/>
  <c r="DT19"/>
  <c r="DZ24"/>
  <c r="DY24"/>
  <c r="DT24"/>
  <c r="DZ30"/>
  <c r="DY30"/>
  <c r="DZ35"/>
  <c r="DY35"/>
  <c r="DT35"/>
  <c r="DZ40"/>
  <c r="DY40"/>
  <c r="DT40"/>
  <c r="DT46"/>
  <c r="DZ46"/>
  <c r="DZ51"/>
  <c r="DY51"/>
  <c r="DT51"/>
  <c r="DZ56"/>
  <c r="DY56"/>
  <c r="DT56"/>
  <c r="DT62"/>
  <c r="DZ62"/>
  <c r="DY62"/>
  <c r="DZ67"/>
  <c r="DY67"/>
  <c r="DT67"/>
  <c r="DZ72"/>
  <c r="DY72"/>
  <c r="DT72"/>
  <c r="DT78"/>
  <c r="DZ78"/>
  <c r="DY78"/>
  <c r="DZ83"/>
  <c r="DY83"/>
  <c r="DT83"/>
  <c r="DZ88"/>
  <c r="DY88"/>
  <c r="DT88"/>
  <c r="DT94"/>
  <c r="DZ94"/>
  <c r="DY94"/>
  <c r="DZ99"/>
  <c r="DY99"/>
  <c r="DT99"/>
  <c r="DZ104"/>
  <c r="DT104"/>
  <c r="DZ12"/>
  <c r="DY12"/>
  <c r="DT12"/>
  <c r="AI12" s="1"/>
  <c r="AJ12" s="1"/>
  <c r="DT18"/>
  <c r="DZ18"/>
  <c r="DY18"/>
  <c r="DZ23"/>
  <c r="DY23"/>
  <c r="DT23"/>
  <c r="DZ28"/>
  <c r="DY28"/>
  <c r="DT28"/>
  <c r="DT34"/>
  <c r="DZ34"/>
  <c r="DY34"/>
  <c r="DZ39"/>
  <c r="DY39"/>
  <c r="DT39"/>
  <c r="DZ44"/>
  <c r="DY44"/>
  <c r="DT44"/>
  <c r="DT50"/>
  <c r="DZ50"/>
  <c r="DY50"/>
  <c r="DZ55"/>
  <c r="DY55"/>
  <c r="DT55"/>
  <c r="DZ60"/>
  <c r="DY60"/>
  <c r="DT60"/>
  <c r="DT66"/>
  <c r="DZ66"/>
  <c r="DY66"/>
  <c r="DZ71"/>
  <c r="DY71"/>
  <c r="DT71"/>
  <c r="DZ76"/>
  <c r="DY76"/>
  <c r="DT76"/>
  <c r="DT82"/>
  <c r="DZ82"/>
  <c r="DY82"/>
  <c r="DZ87"/>
  <c r="DY87"/>
  <c r="DT87"/>
  <c r="DZ92"/>
  <c r="DY92"/>
  <c r="DT92"/>
  <c r="DT98"/>
  <c r="DZ98"/>
  <c r="DY98"/>
  <c r="DZ103"/>
  <c r="DY103"/>
  <c r="DT103"/>
  <c r="DZ11"/>
  <c r="DY11"/>
  <c r="DT11"/>
  <c r="AI11" s="1"/>
  <c r="EA11" s="1"/>
  <c r="DZ16"/>
  <c r="DY16"/>
  <c r="DT16"/>
  <c r="DT22"/>
  <c r="DZ22"/>
  <c r="DY22"/>
  <c r="DZ27"/>
  <c r="DY27"/>
  <c r="DT27"/>
  <c r="DZ32"/>
  <c r="DY32"/>
  <c r="DT32"/>
  <c r="DT38"/>
  <c r="DZ38"/>
  <c r="DY38"/>
  <c r="DZ43"/>
  <c r="DY43"/>
  <c r="DT43"/>
  <c r="DZ48"/>
  <c r="DY48"/>
  <c r="DT48"/>
  <c r="DT54"/>
  <c r="DZ54"/>
  <c r="DY54"/>
  <c r="DZ59"/>
  <c r="DY59"/>
  <c r="DT59"/>
  <c r="DZ64"/>
  <c r="DY64"/>
  <c r="DT64"/>
  <c r="DT70"/>
  <c r="DZ70"/>
  <c r="DY70"/>
  <c r="DZ75"/>
  <c r="DY75"/>
  <c r="DT75"/>
  <c r="DZ80"/>
  <c r="DY80"/>
  <c r="DT80"/>
  <c r="DT86"/>
  <c r="DZ86"/>
  <c r="DY86"/>
  <c r="DZ91"/>
  <c r="DY91"/>
  <c r="DT91"/>
  <c r="DZ96"/>
  <c r="DY96"/>
  <c r="DT96"/>
  <c r="DT102"/>
  <c r="DZ102"/>
  <c r="DY102"/>
  <c r="DZ107"/>
  <c r="DY107"/>
  <c r="DT107"/>
  <c r="DZ15"/>
  <c r="DY15"/>
  <c r="DT15"/>
  <c r="DZ20"/>
  <c r="DY20"/>
  <c r="DT20"/>
  <c r="DT26"/>
  <c r="DZ26"/>
  <c r="DY26"/>
  <c r="DZ31"/>
  <c r="DY31"/>
  <c r="DT31"/>
  <c r="DZ36"/>
  <c r="DY36"/>
  <c r="DT36"/>
  <c r="DT42"/>
  <c r="DZ42"/>
  <c r="DY42"/>
  <c r="DZ47"/>
  <c r="DY47"/>
  <c r="DT47"/>
  <c r="DZ52"/>
  <c r="DY52"/>
  <c r="DT52"/>
  <c r="DT58"/>
  <c r="DZ58"/>
  <c r="DY58"/>
  <c r="DZ63"/>
  <c r="DY63"/>
  <c r="DT63"/>
  <c r="DZ68"/>
  <c r="DY68"/>
  <c r="DT68"/>
  <c r="DT74"/>
  <c r="DZ74"/>
  <c r="DY74"/>
  <c r="DZ79"/>
  <c r="DY79"/>
  <c r="DT79"/>
  <c r="DZ84"/>
  <c r="DY84"/>
  <c r="DT84"/>
  <c r="DT90"/>
  <c r="DZ90"/>
  <c r="DY90"/>
  <c r="DZ95"/>
  <c r="DY95"/>
  <c r="DT95"/>
  <c r="DZ100"/>
  <c r="DY100"/>
  <c r="DT100"/>
  <c r="DT106"/>
  <c r="DZ106"/>
  <c r="DY106"/>
  <c r="DV13" l="1"/>
  <c r="AN13"/>
  <c r="EA12"/>
  <c r="EB12" s="1"/>
  <c r="EC12" s="1"/>
  <c r="DV12"/>
  <c r="AN8"/>
  <c r="DV8"/>
  <c r="DX8" s="1"/>
  <c r="AQ8" s="1"/>
  <c r="DY65"/>
  <c r="DZ65"/>
  <c r="DT65"/>
  <c r="DY25"/>
  <c r="DZ25"/>
  <c r="DT25"/>
  <c r="DZ77"/>
  <c r="DY77"/>
  <c r="DT77"/>
  <c r="DY45"/>
  <c r="DZ45"/>
  <c r="DT45"/>
  <c r="DT13"/>
  <c r="AI13" s="1"/>
  <c r="AJ13" s="1"/>
  <c r="DY13"/>
  <c r="DZ13"/>
  <c r="DZ17"/>
  <c r="DY17"/>
  <c r="DT17"/>
  <c r="DZ73"/>
  <c r="DY73"/>
  <c r="DT73"/>
  <c r="DY41"/>
  <c r="DZ41"/>
  <c r="DT41"/>
  <c r="DY85"/>
  <c r="DZ85"/>
  <c r="DT85"/>
  <c r="DZ53"/>
  <c r="DT53"/>
  <c r="DY53"/>
  <c r="DT21"/>
  <c r="DY21"/>
  <c r="DZ21"/>
  <c r="DZ33"/>
  <c r="DY33"/>
  <c r="DT33"/>
  <c r="DW9"/>
  <c r="DV11"/>
  <c r="DT81"/>
  <c r="DY81"/>
  <c r="DZ81"/>
  <c r="DZ49"/>
  <c r="DT49"/>
  <c r="DY49"/>
  <c r="DZ93"/>
  <c r="DT93"/>
  <c r="DY93"/>
  <c r="DT61"/>
  <c r="DZ61"/>
  <c r="DY61"/>
  <c r="DZ29"/>
  <c r="DT29"/>
  <c r="DY29"/>
  <c r="DT105"/>
  <c r="DZ105"/>
  <c r="DY105"/>
  <c r="DY97"/>
  <c r="DZ97"/>
  <c r="DT97"/>
  <c r="DZ57"/>
  <c r="DT57"/>
  <c r="DY57"/>
  <c r="DT101"/>
  <c r="DY101"/>
  <c r="DT69"/>
  <c r="DY69"/>
  <c r="DZ69"/>
  <c r="DT37"/>
  <c r="DY37"/>
  <c r="DZ37"/>
  <c r="DT89"/>
  <c r="DY89"/>
  <c r="DZ89"/>
  <c r="DW10"/>
  <c r="EB11"/>
  <c r="EC11" s="1"/>
  <c r="DZ10"/>
  <c r="DY10"/>
  <c r="DT10"/>
  <c r="AI10" s="1"/>
  <c r="EA10" s="1"/>
  <c r="EB10" s="1"/>
  <c r="EC10" s="1"/>
  <c r="DY8"/>
  <c r="DZ9"/>
  <c r="AH9"/>
  <c r="AJ9" s="1"/>
  <c r="EA9" s="1"/>
  <c r="DY9"/>
  <c r="DZ8"/>
  <c r="DT8"/>
  <c r="AI8" s="1"/>
  <c r="AJ8" s="1"/>
  <c r="DW13" l="1"/>
  <c r="AO13"/>
  <c r="AP13" s="1"/>
  <c r="DX13"/>
  <c r="AQ13" s="1"/>
  <c r="EA13"/>
  <c r="AK12"/>
  <c r="AM12" s="1"/>
  <c r="AX12" s="1"/>
  <c r="DW12"/>
  <c r="DX12" s="1"/>
  <c r="DW11"/>
  <c r="AS11" s="1"/>
  <c r="AO8"/>
  <c r="AP8" s="1"/>
  <c r="DW8"/>
  <c r="AS10"/>
  <c r="ED10" s="1"/>
  <c r="AK11"/>
  <c r="AK10"/>
  <c r="EB9"/>
  <c r="EC9" s="1"/>
  <c r="AS9" s="1"/>
  <c r="EA8"/>
  <c r="EB8" s="1"/>
  <c r="EC8" s="1"/>
  <c r="EB13" l="1"/>
  <c r="EC13" s="1"/>
  <c r="AS12"/>
  <c r="AS8"/>
  <c r="EE8" s="1"/>
  <c r="ED11"/>
  <c r="AW11" s="1"/>
  <c r="EE11"/>
  <c r="AU11" s="1"/>
  <c r="AW10"/>
  <c r="EE10"/>
  <c r="AU10" s="1"/>
  <c r="ED9"/>
  <c r="AK9"/>
  <c r="AK8"/>
  <c r="AM8" s="1"/>
  <c r="AX8" s="1"/>
  <c r="AS13" l="1"/>
  <c r="AK13"/>
  <c r="AM13" s="1"/>
  <c r="AX13" s="1"/>
  <c r="ED12"/>
  <c r="AW12" s="1"/>
  <c r="EE12"/>
  <c r="AU12" s="1"/>
  <c r="ED8"/>
  <c r="AW8" s="1"/>
  <c r="AW9"/>
  <c r="EE9"/>
  <c r="DR7"/>
  <c r="DE7"/>
  <c r="DN7"/>
  <c r="DM7"/>
  <c r="DK7"/>
  <c r="DJ7"/>
  <c r="DD7"/>
  <c r="DF7"/>
  <c r="DD4"/>
  <c r="DD5"/>
  <c r="DB7"/>
  <c r="DC4"/>
  <c r="DA7"/>
  <c r="ED13" l="1"/>
  <c r="EE13"/>
  <c r="A43" i="2" s="1"/>
  <c r="DL7" i="4"/>
  <c r="DO7" s="1"/>
  <c r="AU8"/>
  <c r="AU9"/>
  <c r="DC7"/>
  <c r="DH7" s="1"/>
  <c r="AW13" l="1"/>
  <c r="O43" i="2"/>
  <c r="AU13" i="4"/>
  <c r="DS7"/>
  <c r="P7"/>
  <c r="O4" i="2" s="1"/>
  <c r="O6" s="1"/>
  <c r="O9" s="1"/>
  <c r="O11" s="1"/>
  <c r="AD7" i="4"/>
  <c r="DV7" l="1"/>
  <c r="DW7" s="1"/>
  <c r="AN7"/>
  <c r="AP7" s="1"/>
  <c r="DY7"/>
  <c r="DT7"/>
  <c r="AH7"/>
  <c r="EA7" s="1"/>
  <c r="O25" i="2"/>
  <c r="O26" s="1"/>
  <c r="O33" s="1"/>
  <c r="DZ7" i="4"/>
  <c r="O34" i="2" l="1"/>
  <c r="O30"/>
  <c r="O31"/>
  <c r="O32"/>
  <c r="AO7" i="4"/>
  <c r="EB7"/>
  <c r="EC7" s="1"/>
  <c r="O35" i="2" l="1"/>
  <c r="O36" s="1"/>
  <c r="AS7" i="4"/>
  <c r="ED7" s="1"/>
  <c r="O37" i="2" l="1"/>
  <c r="O38" s="1"/>
  <c r="O39" s="1"/>
  <c r="O41" s="1"/>
  <c r="AW7" i="4"/>
  <c r="EE7"/>
  <c r="AU7" l="1"/>
</calcChain>
</file>

<file path=xl/comments1.xml><?xml version="1.0" encoding="utf-8"?>
<comments xmlns="http://schemas.openxmlformats.org/spreadsheetml/2006/main">
  <authors>
    <author>Windows User</author>
  </authors>
  <commentList>
    <comment ref="AD5" authorId="0">
      <text>
        <r>
          <rPr>
            <b/>
            <sz val="9"/>
            <color indexed="81"/>
            <rFont val="Tahoma"/>
            <family val="2"/>
          </rPr>
          <t xml:space="preserve">HL Jat:
SI और GPF / GPF-2004 की राशि 1 लाख 50 हजार की सीमा में शामिल है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" authorId="0">
      <text>
        <r>
          <rPr>
            <b/>
            <sz val="9"/>
            <color indexed="81"/>
            <rFont val="Tahoma"/>
            <family val="2"/>
          </rPr>
          <t>HL Jat:</t>
        </r>
        <r>
          <rPr>
            <sz val="9"/>
            <color indexed="81"/>
            <rFont val="Tahoma"/>
            <family val="2"/>
          </rPr>
          <t xml:space="preserve">
अगर जिस धर्मार्थ संस्था को दान दिया गया हैI वो 'बी' श्रेणी में हो तो, राशि को आधा करके ही लिखे I</t>
        </r>
      </text>
    </comment>
  </commentList>
</comments>
</file>

<file path=xl/sharedStrings.xml><?xml version="1.0" encoding="utf-8"?>
<sst xmlns="http://schemas.openxmlformats.org/spreadsheetml/2006/main" count="338" uniqueCount="231">
  <si>
    <t>आयकर गणना प्रपत्र वर्ष -</t>
  </si>
  <si>
    <t xml:space="preserve">( कर निर्धारण वर्ष - </t>
  </si>
  <si>
    <t>Old Tax Regime</t>
  </si>
  <si>
    <t>नाम कर्मचारी :-</t>
  </si>
  <si>
    <t>पद :-</t>
  </si>
  <si>
    <t>PAN :</t>
  </si>
  <si>
    <t>रु.</t>
  </si>
  <si>
    <t xml:space="preserve">गृह किराया धारा 10 (13-A) के अंतर्गत व धारा  10(14) के अंतर्गत  अन्य भत्ते जो कर मुक्त है  </t>
  </si>
  <si>
    <t xml:space="preserve">शेष ( 2-3) </t>
  </si>
  <si>
    <t xml:space="preserve">                                                      शेष ( 4-5) </t>
  </si>
  <si>
    <t xml:space="preserve">गृह ऋण पर ब्याज </t>
  </si>
  <si>
    <t xml:space="preserve">बचत खाते पर ब्याज : </t>
  </si>
  <si>
    <t xml:space="preserve">सकल आय 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</si>
  <si>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</si>
  <si>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</si>
  <si>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</si>
  <si>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</si>
  <si>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</si>
  <si>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</si>
  <si>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</si>
  <si>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</si>
  <si>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</si>
  <si>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</si>
  <si>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आय की राशि को सम्पूर्ण करना ( दस के गुणांक में ) धारा  288A</t>
  </si>
  <si>
    <t>Up to Rs. 2,50,000</t>
  </si>
  <si>
    <t>Up to Rs. 3,00,000</t>
  </si>
  <si>
    <t>2,50,001  to  5,00,000</t>
  </si>
  <si>
    <t>5,00,001 to 10,00,000</t>
  </si>
  <si>
    <t>Above  10,00,000</t>
  </si>
  <si>
    <t xml:space="preserve">(1) योग आयकर </t>
  </si>
  <si>
    <t>(3) शेष आयकर  (1-2)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</si>
  <si>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</si>
  <si>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</si>
  <si>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</si>
  <si>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हस्ताक्षर कार्मिक </t>
  </si>
  <si>
    <t>MASTER DATA</t>
  </si>
  <si>
    <t>L-13</t>
  </si>
  <si>
    <t>Sr. No.</t>
  </si>
  <si>
    <t>HEERALAL JAT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</si>
  <si>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</si>
  <si>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</si>
  <si>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</si>
  <si>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</si>
  <si>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</si>
  <si>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</si>
  <si>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</si>
  <si>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</si>
  <si>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</si>
  <si>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</si>
  <si>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</si>
  <si>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</si>
  <si>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</si>
  <si>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</si>
  <si>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</si>
  <si>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</si>
  <si>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</si>
  <si>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</si>
  <si>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</si>
  <si>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</si>
  <si>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</si>
  <si>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</si>
  <si>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</si>
  <si>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CDEO</t>
  </si>
  <si>
    <t>DEEO</t>
  </si>
  <si>
    <t>ADEO</t>
  </si>
  <si>
    <t>ADPC</t>
  </si>
  <si>
    <t>APC</t>
  </si>
  <si>
    <t>CBEO</t>
  </si>
  <si>
    <t>ACBEO-1</t>
  </si>
  <si>
    <t>ACBEO-2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</si>
  <si>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</si>
  <si>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</si>
  <si>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</si>
  <si>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</si>
  <si>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</si>
  <si>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</si>
  <si>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</si>
  <si>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</si>
  <si>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</si>
  <si>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</si>
  <si>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</si>
  <si>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OA</t>
  </si>
  <si>
    <t>UDC</t>
  </si>
  <si>
    <t>LDC</t>
  </si>
  <si>
    <t>Lab Tec.</t>
  </si>
  <si>
    <t>Peon</t>
  </si>
  <si>
    <r>
      <t xml:space="preserve">Designation 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:</t>
    </r>
  </si>
  <si>
    <t xml:space="preserve">कार्यालय का नाम ( पीईईओ या सीबीईओ )  : </t>
  </si>
  <si>
    <t>Mahatma Gandhi Government School (English Medium) Bar, Pali</t>
  </si>
  <si>
    <t>DDO Name  :</t>
  </si>
  <si>
    <t>PEEO / Principal</t>
  </si>
  <si>
    <r>
      <t xml:space="preserve">Designation 
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</t>
    </r>
  </si>
  <si>
    <t xml:space="preserve">School/Office Name </t>
  </si>
  <si>
    <t>SI Deducation Per Month</t>
  </si>
  <si>
    <r>
      <t>जीपीएफ / जीपीएफ</t>
    </r>
    <r>
      <rPr>
        <b/>
        <sz val="12"/>
        <rFont val="Calibri"/>
        <family val="2"/>
        <scheme val="minor"/>
      </rPr>
      <t>-2004</t>
    </r>
    <r>
      <rPr>
        <b/>
        <sz val="11"/>
        <rFont val="Calibri"/>
        <family val="2"/>
        <scheme val="minor"/>
      </rPr>
      <t xml:space="preserve">  की मासिक कटौती</t>
    </r>
  </si>
  <si>
    <t xml:space="preserve">Rate of HRA </t>
  </si>
  <si>
    <t xml:space="preserve">कार्मिक का नाम </t>
  </si>
  <si>
    <t xml:space="preserve">GPF / 
GPF - 2004 </t>
  </si>
  <si>
    <r>
      <rPr>
        <b/>
        <sz val="10"/>
        <rFont val="Calibri"/>
        <family val="2"/>
        <scheme val="minor"/>
      </rPr>
      <t>अगर आपने</t>
    </r>
    <r>
      <rPr>
        <b/>
        <sz val="1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Surrender </t>
    </r>
    <r>
      <rPr>
        <b/>
        <sz val="10"/>
        <rFont val="Calibri"/>
        <family val="2"/>
        <scheme val="minor"/>
      </rPr>
      <t xml:space="preserve">उठाया है तो माह सलेक्ट करें </t>
    </r>
  </si>
  <si>
    <t xml:space="preserve">गृह ऋण की किस्त पर ब्याज </t>
  </si>
  <si>
    <r>
      <rPr>
        <b/>
        <sz val="10"/>
        <rFont val="Calibri"/>
        <family val="2"/>
        <scheme val="minor"/>
      </rPr>
      <t>स्टैण्डर्ड डीडेक्सन</t>
    </r>
    <r>
      <rPr>
        <b/>
        <sz val="11"/>
        <rFont val="Calibri"/>
        <family val="2"/>
        <scheme val="minor"/>
      </rPr>
      <t xml:space="preserve"> (Standard Deduction)  50,000 </t>
    </r>
    <r>
      <rPr>
        <b/>
        <sz val="10"/>
        <rFont val="Calibri"/>
        <family val="2"/>
        <scheme val="minor"/>
      </rPr>
      <t>(अधिकतम )</t>
    </r>
  </si>
  <si>
    <r>
      <rPr>
        <b/>
        <sz val="10"/>
        <rFont val="Calibri"/>
        <family val="2"/>
        <scheme val="minor"/>
      </rPr>
      <t>धारा</t>
    </r>
    <r>
      <rPr>
        <b/>
        <sz val="11"/>
        <rFont val="Calibri"/>
        <family val="2"/>
        <scheme val="minor"/>
      </rPr>
      <t xml:space="preserve"> 80 D </t>
    </r>
    <r>
      <rPr>
        <b/>
        <sz val="10"/>
        <rFont val="Calibri"/>
        <family val="2"/>
        <scheme val="minor"/>
      </rPr>
      <t>चिकित्सा बीमा प्रीमियम</t>
    </r>
  </si>
  <si>
    <r>
      <rPr>
        <b/>
        <sz val="10"/>
        <rFont val="Calibri"/>
        <family val="2"/>
        <scheme val="minor"/>
      </rPr>
      <t>धारा</t>
    </r>
    <r>
      <rPr>
        <b/>
        <sz val="11"/>
        <rFont val="Calibri"/>
        <family val="2"/>
        <scheme val="minor"/>
      </rPr>
      <t xml:space="preserve"> 80DD </t>
    </r>
    <r>
      <rPr>
        <b/>
        <sz val="10"/>
        <rFont val="Calibri"/>
        <family val="2"/>
        <scheme val="minor"/>
      </rPr>
      <t>विकलांग आश्रितों के चिकित्सा उपचार</t>
    </r>
  </si>
  <si>
    <r>
      <rPr>
        <b/>
        <sz val="10"/>
        <rFont val="Calibri"/>
        <family val="2"/>
        <scheme val="minor"/>
      </rPr>
      <t>धारा</t>
    </r>
    <r>
      <rPr>
        <b/>
        <sz val="11"/>
        <rFont val="Calibri"/>
        <family val="2"/>
        <scheme val="minor"/>
      </rPr>
      <t xml:space="preserve">  80DDB </t>
    </r>
    <r>
      <rPr>
        <b/>
        <sz val="10"/>
        <rFont val="Calibri"/>
        <family val="2"/>
        <scheme val="minor"/>
      </rPr>
      <t>विशिष्ट रोगों के उपचार हेतु छुट</t>
    </r>
  </si>
  <si>
    <r>
      <rPr>
        <b/>
        <sz val="10"/>
        <rFont val="Calibri"/>
        <family val="2"/>
        <scheme val="minor"/>
      </rPr>
      <t>धारा</t>
    </r>
    <r>
      <rPr>
        <b/>
        <sz val="11"/>
        <rFont val="Calibri"/>
        <family val="2"/>
        <scheme val="minor"/>
      </rPr>
      <t xml:space="preserve">  80E </t>
    </r>
    <r>
      <rPr>
        <b/>
        <sz val="10"/>
        <rFont val="Calibri"/>
        <family val="2"/>
        <scheme val="minor"/>
      </rPr>
      <t>उच्च शिक्षा हेतु लिए गए ऋण का ब्याज</t>
    </r>
  </si>
  <si>
    <r>
      <rPr>
        <b/>
        <sz val="10"/>
        <rFont val="Calibri"/>
        <family val="2"/>
        <scheme val="minor"/>
      </rPr>
      <t xml:space="preserve">धारा </t>
    </r>
    <r>
      <rPr>
        <b/>
        <sz val="11"/>
        <rFont val="Calibri"/>
        <family val="2"/>
        <scheme val="minor"/>
      </rPr>
      <t xml:space="preserve">80G </t>
    </r>
    <r>
      <rPr>
        <b/>
        <sz val="10"/>
        <rFont val="Calibri"/>
        <family val="2"/>
        <scheme val="minor"/>
      </rPr>
      <t>धर्मार्थ संस्थाओ आदि को दिए दान</t>
    </r>
  </si>
  <si>
    <r>
      <rPr>
        <b/>
        <sz val="10"/>
        <rFont val="Calibri"/>
        <family val="2"/>
        <scheme val="minor"/>
      </rPr>
      <t>धारा</t>
    </r>
    <r>
      <rPr>
        <b/>
        <sz val="12"/>
        <rFont val="Calibri"/>
        <family val="2"/>
        <scheme val="minor"/>
      </rPr>
      <t xml:space="preserve"> 80U </t>
    </r>
    <r>
      <rPr>
        <b/>
        <sz val="10"/>
        <rFont val="Calibri"/>
        <family val="2"/>
        <scheme val="minor"/>
      </rPr>
      <t xml:space="preserve">स्थाई रूप से शारीरिक असमर्थता की दशा में </t>
    </r>
  </si>
  <si>
    <r>
      <rPr>
        <b/>
        <sz val="10"/>
        <rFont val="Calibri"/>
        <family val="2"/>
        <scheme val="minor"/>
      </rPr>
      <t>धारा</t>
    </r>
    <r>
      <rPr>
        <b/>
        <sz val="12"/>
        <rFont val="Calibri"/>
        <family val="2"/>
        <scheme val="minor"/>
      </rPr>
      <t xml:space="preserve"> 80 GGA </t>
    </r>
    <r>
      <rPr>
        <b/>
        <sz val="10"/>
        <rFont val="Calibri"/>
        <family val="2"/>
        <scheme val="minor"/>
      </rPr>
      <t xml:space="preserve">अनुमोदित वैज्ञानिक, सामाजिक, ग्रामीण विकास आदि हेतु दिया गया दान </t>
    </r>
  </si>
  <si>
    <r>
      <rPr>
        <b/>
        <sz val="10"/>
        <rFont val="Calibri"/>
        <family val="2"/>
        <scheme val="minor"/>
      </rPr>
      <t>राहत धारा</t>
    </r>
    <r>
      <rPr>
        <b/>
        <sz val="12"/>
        <rFont val="Calibri"/>
        <family val="2"/>
        <scheme val="minor"/>
      </rPr>
      <t xml:space="preserve">  89 </t>
    </r>
    <r>
      <rPr>
        <b/>
        <sz val="10"/>
        <rFont val="Calibri"/>
        <family val="2"/>
        <scheme val="minor"/>
      </rPr>
      <t xml:space="preserve">के तहत </t>
    </r>
  </si>
  <si>
    <t>GPF-2004</t>
  </si>
  <si>
    <t>N/A</t>
  </si>
  <si>
    <t>Heera Lal Jat</t>
  </si>
  <si>
    <t>MGGS BAR</t>
  </si>
  <si>
    <t>GPF</t>
  </si>
  <si>
    <t>Pushpendra Jawada</t>
  </si>
  <si>
    <t>August</t>
  </si>
  <si>
    <t>PAN No.</t>
  </si>
  <si>
    <t>ABCDE1234H</t>
  </si>
  <si>
    <t>VWXYZ1234A</t>
  </si>
  <si>
    <t xml:space="preserve"> स्टैण्डर्ड डीडेक्सन (Standard Deduction)  50,000  (अधिकतम )</t>
  </si>
  <si>
    <t xml:space="preserve">घटाए कटोतियाँ :- धारा  US 80C, 80CCC,80CCD (1)   अधिकतम सीमा 1,50,000/- </t>
  </si>
  <si>
    <t>कुल योग 10 ( 1 से 8 तक )</t>
  </si>
  <si>
    <t>कुल कटोती ( 9 + 10)</t>
  </si>
  <si>
    <t>कर योग्य आय ( 8- 11 )</t>
  </si>
  <si>
    <t xml:space="preserve">आयकर की गणना उपर्युक्त कॉलम  13 के आधार पर </t>
  </si>
  <si>
    <t>(4) शिक्षा एवं चिकित्सा उपकर  4% (आयकर पर )</t>
  </si>
  <si>
    <t xml:space="preserve">कुल आयकर कटौती </t>
  </si>
  <si>
    <r>
      <t xml:space="preserve">Total Income
</t>
    </r>
    <r>
      <rPr>
        <b/>
        <sz val="11"/>
        <color rgb="FFFF0000"/>
        <rFont val="Calibri"/>
        <family val="2"/>
        <scheme val="minor"/>
      </rPr>
      <t>सभी स्रोतों से कुल आय</t>
    </r>
    <r>
      <rPr>
        <b/>
        <sz val="13"/>
        <color rgb="FFFF0000"/>
        <rFont val="Calibri"/>
        <family val="2"/>
        <scheme val="minor"/>
      </rPr>
      <t xml:space="preserve"> </t>
    </r>
  </si>
  <si>
    <t>Bonus</t>
  </si>
  <si>
    <t xml:space="preserve">कार्मिक विवरण </t>
  </si>
  <si>
    <t>सभी स्रोतों से प्राप्त आय  (Income)</t>
  </si>
  <si>
    <t>सभी प्रकार की कटोतियाँ  (Deducation)</t>
  </si>
  <si>
    <t xml:space="preserve">Total Ded. 
कुल कटौतियां </t>
  </si>
  <si>
    <t xml:space="preserve">अन्य बचत </t>
  </si>
  <si>
    <t xml:space="preserve">Other </t>
  </si>
  <si>
    <t xml:space="preserve">Total Tax 
कुल आयकर
</t>
  </si>
  <si>
    <r>
      <rPr>
        <b/>
        <sz val="11"/>
        <rFont val="Calibri"/>
        <family val="2"/>
        <scheme val="minor"/>
      </rPr>
      <t xml:space="preserve">कुल आयकर </t>
    </r>
    <r>
      <rPr>
        <b/>
        <sz val="10"/>
        <rFont val="Calibri"/>
        <family val="2"/>
        <scheme val="minor"/>
      </rPr>
      <t xml:space="preserve">
(4%  उपकर सहित)</t>
    </r>
  </si>
  <si>
    <t>Income Tax Refundable
/ Taxable</t>
  </si>
  <si>
    <t>basic</t>
  </si>
  <si>
    <t>DA</t>
  </si>
  <si>
    <r>
      <t xml:space="preserve">DA @ Rate
</t>
    </r>
    <r>
      <rPr>
        <b/>
        <sz val="10"/>
        <rFont val="Calibri"/>
        <family val="2"/>
        <scheme val="minor"/>
      </rPr>
      <t>(March to June)</t>
    </r>
  </si>
  <si>
    <r>
      <t xml:space="preserve">DA @ Rate
</t>
    </r>
    <r>
      <rPr>
        <b/>
        <sz val="10"/>
        <rFont val="Calibri"/>
        <family val="2"/>
        <scheme val="minor"/>
      </rPr>
      <t>(July to Feb.)</t>
    </r>
  </si>
  <si>
    <t>HRA</t>
  </si>
  <si>
    <t>CCA 
@ Per Month</t>
  </si>
  <si>
    <t>CCA</t>
  </si>
  <si>
    <r>
      <t xml:space="preserve">Other
 </t>
    </r>
    <r>
      <rPr>
        <b/>
        <sz val="10"/>
        <rFont val="Calibri"/>
        <family val="2"/>
        <scheme val="minor"/>
      </rPr>
      <t>(कुल राशि एक साथ लिखनी है)</t>
    </r>
  </si>
  <si>
    <r>
      <t xml:space="preserve">अन्य कोई भी प्रकार का भत्ता
</t>
    </r>
    <r>
      <rPr>
        <b/>
        <sz val="10"/>
        <rFont val="Calibri"/>
        <family val="2"/>
        <scheme val="minor"/>
      </rPr>
      <t xml:space="preserve"> (कुल राशि एक साथ लिखनी है)</t>
    </r>
  </si>
  <si>
    <r>
      <t>Other Arrear 
(</t>
    </r>
    <r>
      <rPr>
        <b/>
        <sz val="11"/>
        <rFont val="Calibri"/>
        <family val="2"/>
        <scheme val="minor"/>
      </rPr>
      <t>Total Amount</t>
    </r>
    <r>
      <rPr>
        <b/>
        <sz val="13"/>
        <rFont val="Calibri"/>
        <family val="2"/>
        <scheme val="minor"/>
      </rPr>
      <t xml:space="preserve">)
</t>
    </r>
    <r>
      <rPr>
        <b/>
        <sz val="10"/>
        <rFont val="Calibri"/>
        <family val="2"/>
        <scheme val="minor"/>
      </rPr>
      <t>(एरियर की सम्पूर्ण राशि लिखनी है)</t>
    </r>
  </si>
  <si>
    <t>surrender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</si>
  <si>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</si>
  <si>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</si>
  <si>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</si>
  <si>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</si>
  <si>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</si>
  <si>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</si>
  <si>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</si>
  <si>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</si>
  <si>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</si>
  <si>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</si>
  <si>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</si>
  <si>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</si>
  <si>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Total</t>
  </si>
  <si>
    <t>Standerd Ded.</t>
  </si>
  <si>
    <t>si ded.</t>
  </si>
  <si>
    <t>Home loan Inst.</t>
  </si>
  <si>
    <t>U/s 80</t>
  </si>
  <si>
    <t xml:space="preserve">U/S all 80's </t>
  </si>
  <si>
    <t xml:space="preserve">other </t>
  </si>
  <si>
    <t>Total ded.</t>
  </si>
  <si>
    <r>
      <rPr>
        <b/>
        <sz val="10"/>
        <color rgb="FF000099"/>
        <rFont val="Calibri"/>
        <family val="2"/>
        <scheme val="minor"/>
      </rPr>
      <t>घटाए कटोतियाँ :- धारा</t>
    </r>
    <r>
      <rPr>
        <b/>
        <sz val="11"/>
        <color rgb="FF000099"/>
        <rFont val="Calibri"/>
        <family val="2"/>
        <scheme val="minor"/>
      </rPr>
      <t xml:space="preserve">  US 80C, 80CCC, 80CCD (1) 
(S.I.</t>
    </r>
    <r>
      <rPr>
        <b/>
        <sz val="10"/>
        <color rgb="FF000099"/>
        <rFont val="Calibri"/>
        <family val="2"/>
        <scheme val="minor"/>
      </rPr>
      <t xml:space="preserve"> और जीपीएफ सहित</t>
    </r>
    <r>
      <rPr>
        <b/>
        <sz val="11"/>
        <color rgb="FF000099"/>
        <rFont val="Calibri"/>
        <family val="2"/>
        <scheme val="minor"/>
      </rPr>
      <t xml:space="preserve"> 1.50</t>
    </r>
    <r>
      <rPr>
        <b/>
        <sz val="10"/>
        <color rgb="FF000099"/>
        <rFont val="Calibri"/>
        <family val="2"/>
        <scheme val="minor"/>
      </rPr>
      <t xml:space="preserve"> लाख की सीमा </t>
    </r>
    <r>
      <rPr>
        <b/>
        <sz val="11"/>
        <color rgb="FF000099"/>
        <rFont val="Calibri"/>
        <family val="2"/>
        <scheme val="minor"/>
      </rPr>
      <t>)</t>
    </r>
  </si>
  <si>
    <t>tax</t>
  </si>
  <si>
    <t>total tax</t>
  </si>
  <si>
    <t>अब तक कुल आयकर कटौती</t>
  </si>
  <si>
    <r>
      <t xml:space="preserve">कितनी किश्तो में इनकम टैक्स कटवाना चाहते है 
</t>
    </r>
    <r>
      <rPr>
        <b/>
        <sz val="10"/>
        <color theme="1"/>
        <rFont val="Calibri"/>
        <family val="2"/>
        <scheme val="minor"/>
      </rPr>
      <t>(महिनों की संख्या)</t>
    </r>
  </si>
  <si>
    <t>Income Tax Payble/Refundable</t>
  </si>
  <si>
    <t>payable</t>
  </si>
  <si>
    <t>Deducation Tax Amount
@ per month
(राशि 10 के गुणांक में)</t>
  </si>
  <si>
    <t>asdfg1234l</t>
  </si>
  <si>
    <r>
      <rPr>
        <b/>
        <sz val="11"/>
        <rFont val="Calibri"/>
        <family val="2"/>
        <scheme val="minor"/>
      </rPr>
      <t>छुट धारा</t>
    </r>
    <r>
      <rPr>
        <b/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87(A) </t>
    </r>
    <r>
      <rPr>
        <b/>
        <sz val="10"/>
        <rFont val="Calibri"/>
        <family val="2"/>
        <scheme val="minor"/>
      </rPr>
      <t xml:space="preserve">
(5 लाख की कर योग्य आय पर आयकर की छुट अधिकतम रु. 12500/- तक)</t>
    </r>
  </si>
  <si>
    <t>Yogendra</t>
  </si>
  <si>
    <t>qwert9876a</t>
  </si>
  <si>
    <t>Lalit kumar</t>
  </si>
  <si>
    <t xml:space="preserve">गृह किराया धारा 10 (13-A) के अंतर्गत व धारा  10(14) के अंतर्गत  अन्य भत्ते जो कर मुक्त हैI और विकलांग भत्ता की एंट्री भी यही करें   </t>
  </si>
  <si>
    <t>other free all.</t>
  </si>
  <si>
    <t>POST</t>
  </si>
  <si>
    <t>https://youtu.be/FcqWnfPF-bw</t>
  </si>
  <si>
    <t xml:space="preserve">Youtube Video link </t>
  </si>
  <si>
    <t xml:space="preserve">New regium </t>
  </si>
  <si>
    <t>New Tax Regime</t>
  </si>
  <si>
    <t>Old Tax Regime /
New Tax Regime</t>
  </si>
  <si>
    <t>New Total Tax</t>
  </si>
  <si>
    <t>asbcd1234R</t>
  </si>
  <si>
    <t>Abhimanyu Singh</t>
  </si>
  <si>
    <t>September</t>
  </si>
  <si>
    <t xml:space="preserve">Benefit in Old Tax Regime or New Tax Regime </t>
  </si>
  <si>
    <t>Present By :</t>
  </si>
  <si>
    <t>HEERALAL JAT  (Sr. Teacher)</t>
  </si>
  <si>
    <t>https://youtu.be/kKGQtiKrpUA</t>
  </si>
  <si>
    <t>OLD YOUTUBE VIDEO LINK</t>
  </si>
  <si>
    <t>New YOUTUBE VIDEO LINK</t>
  </si>
  <si>
    <t>Vice-Principal</t>
  </si>
  <si>
    <r>
      <rPr>
        <b/>
        <sz val="12"/>
        <color rgb="FFFF0000"/>
        <rFont val="Calibri"/>
        <family val="2"/>
        <scheme val="minor"/>
      </rPr>
      <t>01 March 2023</t>
    </r>
    <r>
      <rPr>
        <b/>
        <sz val="12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Basic Pay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  (मूल वेतन)</t>
    </r>
  </si>
  <si>
    <t>M.G.G.S. Bar, (Beawar)</t>
  </si>
  <si>
    <t>V./P. = Chandawal Nagar, Sojat, Pali (Raj.)</t>
  </si>
  <si>
    <t>3,00,001  to  6,00,000</t>
  </si>
  <si>
    <t>6,00,001  to  9,00,000</t>
  </si>
  <si>
    <t>9,00,001  to  12,00,000</t>
  </si>
  <si>
    <t>12,00,001  to  15,00,000</t>
  </si>
  <si>
    <t>Above  15,00,000</t>
  </si>
  <si>
    <r>
      <t xml:space="preserve">Tax  Slabs
</t>
    </r>
    <r>
      <rPr>
        <b/>
        <u/>
        <sz val="22"/>
        <color rgb="FFFF0000"/>
        <rFont val="Calibri"/>
        <family val="2"/>
        <scheme val="minor"/>
      </rPr>
      <t>F.Y. - 2023-24</t>
    </r>
  </si>
  <si>
    <r>
      <t xml:space="preserve">कुल कर योग्य आय 
</t>
    </r>
    <r>
      <rPr>
        <b/>
        <sz val="10"/>
        <rFont val="Calibri"/>
        <family val="2"/>
        <scheme val="minor"/>
      </rPr>
      <t>(पुरानी स्लैब के अनुसार)</t>
    </r>
    <r>
      <rPr>
        <b/>
        <sz val="12"/>
        <rFont val="Calibri"/>
        <family val="2"/>
        <scheme val="minor"/>
      </rPr>
      <t xml:space="preserve">
</t>
    </r>
    <r>
      <rPr>
        <b/>
        <sz val="10"/>
        <color rgb="FF7030A0"/>
        <rFont val="Calibri"/>
        <family val="2"/>
        <scheme val="minor"/>
      </rPr>
      <t>(10 के गुणांक में )</t>
    </r>
  </si>
  <si>
    <t xml:space="preserve">पुरानी आयकर स्लैब के अनुसार गणना </t>
  </si>
  <si>
    <r>
      <t xml:space="preserve">कुल कर योग्य आय 
</t>
    </r>
    <r>
      <rPr>
        <b/>
        <sz val="10"/>
        <rFont val="Calibri"/>
        <family val="2"/>
        <scheme val="minor"/>
      </rPr>
      <t>(न्यू स्लैब के अनुसार)</t>
    </r>
    <r>
      <rPr>
        <b/>
        <sz val="12"/>
        <rFont val="Calibri"/>
        <family val="2"/>
        <scheme val="minor"/>
      </rPr>
      <t xml:space="preserve">
</t>
    </r>
    <r>
      <rPr>
        <b/>
        <sz val="10"/>
        <color rgb="FF7030A0"/>
        <rFont val="Calibri"/>
        <family val="2"/>
        <scheme val="minor"/>
      </rPr>
      <t>(10 के गुणांक में )</t>
    </r>
  </si>
  <si>
    <r>
      <rPr>
        <b/>
        <sz val="11"/>
        <rFont val="Calibri"/>
        <family val="2"/>
        <scheme val="minor"/>
      </rPr>
      <t>छुट धारा</t>
    </r>
    <r>
      <rPr>
        <b/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87(A) </t>
    </r>
    <r>
      <rPr>
        <b/>
        <sz val="10"/>
        <rFont val="Calibri"/>
        <family val="2"/>
        <scheme val="minor"/>
      </rPr>
      <t xml:space="preserve">
(7 लाख की कर योग्य आय पर आयकर की छुट अधिकतम रु. 25000/- तक)</t>
    </r>
  </si>
  <si>
    <t xml:space="preserve">नई आयकर स्लैब के अनुसार गणना </t>
  </si>
  <si>
    <t xml:space="preserve">जो उपयुक्त हो वो स्लैब सेलेक्ट करे </t>
  </si>
  <si>
    <t xml:space="preserve">टैक्स कटोती की स्थिति </t>
  </si>
  <si>
    <t>taxable amount
(old)</t>
  </si>
  <si>
    <t>taxable amount
(New)</t>
  </si>
  <si>
    <t xml:space="preserve">पुरानी आयकर स्लैब </t>
  </si>
  <si>
    <t xml:space="preserve">नयी आयकर स्लैब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</si>
  <si>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(पुरानी स्लैब में 5 लाख की कर योग्य आय पर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 xml:space="preserve">/- तक व नई स्लैब में </t>
    </r>
    <r>
      <rPr>
        <b/>
        <sz val="10"/>
        <rFont val="Calibri"/>
        <family val="2"/>
        <scheme val="minor"/>
      </rPr>
      <t>25000</t>
    </r>
    <r>
      <rPr>
        <sz val="10"/>
        <rFont val="Calibri"/>
        <family val="2"/>
        <scheme val="minor"/>
      </rPr>
      <t>/- तक )</t>
    </r>
  </si>
  <si>
    <t xml:space="preserve">कुल आयकर </t>
  </si>
  <si>
    <t>aaaaa1234b</t>
  </si>
  <si>
    <t>Suresh Kumar</t>
  </si>
  <si>
    <t>bbbbb4444c</t>
  </si>
  <si>
    <t>Bahadur ram</t>
  </si>
  <si>
    <t>2023-2024</t>
  </si>
  <si>
    <t>2024-2025)</t>
  </si>
  <si>
    <t xml:space="preserve">आय : वर्ष  2023-24  में प्राप्त कुल आय ( कर योग्य मूल्यों सहित ) </t>
  </si>
  <si>
    <t>https://youtu.be/Wtki7WfxjbM</t>
  </si>
</sst>
</file>

<file path=xl/styles.xml><?xml version="1.0" encoding="utf-8"?>
<styleSheet xmlns="http://schemas.openxmlformats.org/spreadsheetml/2006/main">
  <numFmts count="1">
    <numFmt numFmtId="164" formatCode="0\ &quot;%&quot;"/>
  </numFmts>
  <fonts count="6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206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mbria"/>
      <family val="1"/>
      <scheme val="major"/>
    </font>
    <font>
      <b/>
      <sz val="10"/>
      <name val="Arial"/>
      <family val="2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7030A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sz val="12"/>
      <color rgb="FFCC00FF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0099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b/>
      <sz val="16"/>
      <color rgb="FFCC00FF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000099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u val="double"/>
      <sz val="22"/>
      <color rgb="FFFF0000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u val="double"/>
      <sz val="22"/>
      <color rgb="FF000099"/>
      <name val="Cambria"/>
      <family val="1"/>
      <scheme val="major"/>
    </font>
    <font>
      <b/>
      <u/>
      <sz val="16"/>
      <color theme="10"/>
      <name val="Calibri"/>
      <family val="2"/>
    </font>
    <font>
      <b/>
      <sz val="18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00FF"/>
      </left>
      <right style="thin">
        <color indexed="64"/>
      </right>
      <top style="medium">
        <color rgb="FFCC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C00FF"/>
      </top>
      <bottom style="thin">
        <color indexed="64"/>
      </bottom>
      <diagonal/>
    </border>
    <border>
      <left style="thin">
        <color indexed="64"/>
      </left>
      <right style="medium">
        <color rgb="FFCC00FF"/>
      </right>
      <top style="medium">
        <color rgb="FFCC00FF"/>
      </top>
      <bottom style="thin">
        <color indexed="64"/>
      </bottom>
      <diagonal/>
    </border>
    <border>
      <left style="medium">
        <color rgb="FFCC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C00FF"/>
      </right>
      <top/>
      <bottom style="thin">
        <color indexed="64"/>
      </bottom>
      <diagonal/>
    </border>
    <border>
      <left style="medium">
        <color rgb="FFCC00FF"/>
      </left>
      <right style="thin">
        <color indexed="64"/>
      </right>
      <top style="thin">
        <color indexed="64"/>
      </top>
      <bottom style="medium">
        <color rgb="FFCC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00FF"/>
      </bottom>
      <diagonal/>
    </border>
    <border>
      <left style="thin">
        <color indexed="64"/>
      </left>
      <right style="thin">
        <color indexed="64"/>
      </right>
      <top/>
      <bottom style="medium">
        <color rgb="FFCC00FF"/>
      </bottom>
      <diagonal/>
    </border>
    <border>
      <left style="thin">
        <color indexed="64"/>
      </left>
      <right style="medium">
        <color rgb="FFCC00FF"/>
      </right>
      <top/>
      <bottom style="medium">
        <color rgb="FFCC00FF"/>
      </bottom>
      <diagonal/>
    </border>
    <border>
      <left/>
      <right/>
      <top style="medium">
        <color rgb="FFCC00FF"/>
      </top>
      <bottom style="medium">
        <color indexed="64"/>
      </bottom>
      <diagonal/>
    </border>
    <border>
      <left/>
      <right style="medium">
        <color indexed="64"/>
      </right>
      <top style="medium">
        <color rgb="FFCC00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C00FF"/>
      </top>
      <bottom/>
      <diagonal/>
    </border>
    <border>
      <left/>
      <right/>
      <top style="medium">
        <color rgb="FFCC00FF"/>
      </top>
      <bottom/>
      <diagonal/>
    </border>
    <border>
      <left style="medium">
        <color rgb="FFCC00FF"/>
      </left>
      <right style="medium">
        <color indexed="64"/>
      </right>
      <top/>
      <bottom style="medium">
        <color rgb="FFCC00FF"/>
      </bottom>
      <diagonal/>
    </border>
    <border>
      <left style="medium">
        <color indexed="64"/>
      </left>
      <right style="medium">
        <color indexed="64"/>
      </right>
      <top/>
      <bottom style="medium">
        <color rgb="FFCC00FF"/>
      </bottom>
      <diagonal/>
    </border>
    <border>
      <left/>
      <right/>
      <top/>
      <bottom style="medium">
        <color rgb="FFCC00FF"/>
      </bottom>
      <diagonal/>
    </border>
    <border>
      <left/>
      <right style="medium">
        <color indexed="64"/>
      </right>
      <top/>
      <bottom style="medium">
        <color rgb="FFCC00FF"/>
      </bottom>
      <diagonal/>
    </border>
    <border>
      <left style="medium">
        <color indexed="64"/>
      </left>
      <right style="medium">
        <color rgb="FFCC00FF"/>
      </right>
      <top/>
      <bottom style="medium">
        <color rgb="FFCC00FF"/>
      </bottom>
      <diagonal/>
    </border>
    <border>
      <left style="medium">
        <color rgb="FFCC00FF"/>
      </left>
      <right/>
      <top style="medium">
        <color rgb="FFCC00FF"/>
      </top>
      <bottom style="medium">
        <color rgb="FFCC00FF"/>
      </bottom>
      <diagonal/>
    </border>
    <border>
      <left/>
      <right/>
      <top style="medium">
        <color rgb="FFCC00FF"/>
      </top>
      <bottom style="medium">
        <color rgb="FFCC00FF"/>
      </bottom>
      <diagonal/>
    </border>
    <border>
      <left/>
      <right style="medium">
        <color rgb="FFCC00FF"/>
      </right>
      <top style="medium">
        <color rgb="FFCC00FF"/>
      </top>
      <bottom style="medium">
        <color rgb="FFCC00FF"/>
      </bottom>
      <diagonal/>
    </border>
    <border>
      <left style="thin">
        <color indexed="64"/>
      </left>
      <right/>
      <top/>
      <bottom/>
      <diagonal/>
    </border>
    <border>
      <left style="thin">
        <color rgb="FFCC00FF"/>
      </left>
      <right/>
      <top style="thin">
        <color rgb="FFCC00FF"/>
      </top>
      <bottom style="thin">
        <color rgb="FFCC00FF"/>
      </bottom>
      <diagonal/>
    </border>
    <border>
      <left/>
      <right/>
      <top style="thin">
        <color rgb="FFCC00FF"/>
      </top>
      <bottom style="thin">
        <color rgb="FFCC00FF"/>
      </bottom>
      <diagonal/>
    </border>
    <border>
      <left/>
      <right style="thin">
        <color rgb="FFCC00FF"/>
      </right>
      <top style="thin">
        <color rgb="FFCC00FF"/>
      </top>
      <bottom style="thin">
        <color rgb="FFCC00FF"/>
      </bottom>
      <diagonal/>
    </border>
    <border>
      <left style="thin">
        <color rgb="FFCC00FF"/>
      </left>
      <right/>
      <top/>
      <bottom style="medium">
        <color rgb="FFCC00FF"/>
      </bottom>
      <diagonal/>
    </border>
    <border>
      <left/>
      <right style="thin">
        <color rgb="FFCC00FF"/>
      </right>
      <top/>
      <bottom style="medium">
        <color rgb="FFCC00FF"/>
      </bottom>
      <diagonal/>
    </border>
    <border>
      <left style="medium">
        <color rgb="FFCC00FF"/>
      </left>
      <right/>
      <top style="medium">
        <color rgb="FFCC00FF"/>
      </top>
      <bottom/>
      <diagonal/>
    </border>
    <border>
      <left/>
      <right style="medium">
        <color rgb="FFCC00FF"/>
      </right>
      <top style="medium">
        <color rgb="FFCC00FF"/>
      </top>
      <bottom/>
      <diagonal/>
    </border>
    <border>
      <left style="medium">
        <color rgb="FFCC00FF"/>
      </left>
      <right/>
      <top/>
      <bottom/>
      <diagonal/>
    </border>
    <border>
      <left/>
      <right style="medium">
        <color rgb="FFCC00FF"/>
      </right>
      <top/>
      <bottom/>
      <diagonal/>
    </border>
    <border>
      <left style="medium">
        <color rgb="FFCC00FF"/>
      </left>
      <right/>
      <top/>
      <bottom style="medium">
        <color rgb="FFCC00FF"/>
      </bottom>
      <diagonal/>
    </border>
    <border>
      <left/>
      <right style="medium">
        <color rgb="FFCC00FF"/>
      </right>
      <top/>
      <bottom style="medium">
        <color rgb="FFCC00F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C00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C00FF"/>
      </bottom>
      <diagonal/>
    </border>
    <border>
      <left style="medium">
        <color indexed="64"/>
      </left>
      <right/>
      <top style="medium">
        <color rgb="FFCC00FF"/>
      </top>
      <bottom/>
      <diagonal/>
    </border>
    <border>
      <left style="medium">
        <color indexed="64"/>
      </left>
      <right/>
      <top/>
      <bottom style="medium">
        <color rgb="FFCC00FF"/>
      </bottom>
      <diagonal/>
    </border>
    <border>
      <left style="thin">
        <color indexed="64"/>
      </left>
      <right/>
      <top style="medium">
        <color rgb="FFCC00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CC00FF"/>
      </bottom>
      <diagonal/>
    </border>
    <border>
      <left style="medium">
        <color rgb="FFCC00FF"/>
      </left>
      <right/>
      <top style="medium">
        <color rgb="FFCC00FF"/>
      </top>
      <bottom style="medium">
        <color indexed="64"/>
      </bottom>
      <diagonal/>
    </border>
    <border>
      <left/>
      <right style="medium">
        <color rgb="FFCC00FF"/>
      </right>
      <top style="medium">
        <color rgb="FFCC00FF"/>
      </top>
      <bottom style="medium">
        <color indexed="64"/>
      </bottom>
      <diagonal/>
    </border>
    <border>
      <left style="medium">
        <color rgb="FFCC00FF"/>
      </left>
      <right style="medium">
        <color indexed="64"/>
      </right>
      <top/>
      <bottom/>
      <diagonal/>
    </border>
    <border>
      <left style="medium">
        <color rgb="FFCC00FF"/>
      </left>
      <right style="thin">
        <color indexed="64"/>
      </right>
      <top/>
      <bottom style="thin">
        <color indexed="64"/>
      </bottom>
      <diagonal/>
    </border>
    <border>
      <left style="medium">
        <color rgb="FFCC00FF"/>
      </left>
      <right style="thin">
        <color indexed="64"/>
      </right>
      <top/>
      <bottom style="medium">
        <color rgb="FFCC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rgb="FFCC00FF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CC00FF"/>
      </bottom>
      <diagonal/>
    </border>
    <border>
      <left/>
      <right/>
      <top/>
      <bottom style="thin">
        <color rgb="FFCC00FF"/>
      </bottom>
      <diagonal/>
    </border>
    <border>
      <left style="thin">
        <color indexed="64"/>
      </left>
      <right style="medium">
        <color rgb="FFCC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C00FF"/>
      </right>
      <top style="thin">
        <color indexed="64"/>
      </top>
      <bottom style="medium">
        <color rgb="FFCC00FF"/>
      </bottom>
      <diagonal/>
    </border>
    <border>
      <left/>
      <right style="medium">
        <color indexed="64"/>
      </right>
      <top style="medium">
        <color rgb="FFCC00FF"/>
      </top>
      <bottom/>
      <diagonal/>
    </border>
    <border>
      <left style="medium">
        <color indexed="64"/>
      </left>
      <right style="medium">
        <color rgb="FFCC00FF"/>
      </right>
      <top style="medium">
        <color rgb="FFCC00FF"/>
      </top>
      <bottom/>
      <diagonal/>
    </border>
  </borders>
  <cellStyleXfs count="9">
    <xf numFmtId="0" fontId="0" fillId="0" borderId="0"/>
    <xf numFmtId="0" fontId="7" fillId="0" borderId="0">
      <protection locked="0"/>
    </xf>
    <xf numFmtId="0" fontId="7" fillId="0" borderId="0">
      <alignment vertical="center"/>
    </xf>
    <xf numFmtId="0" fontId="7" fillId="0" borderId="0">
      <protection locked="0"/>
    </xf>
    <xf numFmtId="0" fontId="7" fillId="0" borderId="0">
      <alignment vertical="center"/>
    </xf>
    <xf numFmtId="0" fontId="6" fillId="2" borderId="16" applyNumberFormat="0" applyFont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9" fillId="0" borderId="0" xfId="1" applyFont="1" applyBorder="1" applyAlignment="1" applyProtection="1">
      <alignment vertical="center"/>
      <protection hidden="1"/>
    </xf>
    <xf numFmtId="0" fontId="12" fillId="0" borderId="3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hidden="1"/>
    </xf>
    <xf numFmtId="1" fontId="15" fillId="0" borderId="8" xfId="2" applyNumberFormat="1" applyFont="1" applyBorder="1" applyAlignment="1" applyProtection="1">
      <alignment horizontal="right" vertical="center"/>
      <protection hidden="1"/>
    </xf>
    <xf numFmtId="0" fontId="12" fillId="0" borderId="12" xfId="2" applyFont="1" applyBorder="1" applyAlignment="1" applyProtection="1">
      <alignment horizontal="center" vertical="center"/>
      <protection hidden="1"/>
    </xf>
    <xf numFmtId="1" fontId="13" fillId="0" borderId="8" xfId="2" applyNumberFormat="1" applyFont="1" applyBorder="1" applyAlignment="1" applyProtection="1">
      <alignment horizontal="right" vertical="center"/>
      <protection hidden="1"/>
    </xf>
    <xf numFmtId="9" fontId="12" fillId="0" borderId="7" xfId="2" applyNumberFormat="1" applyFont="1" applyBorder="1" applyAlignment="1" applyProtection="1">
      <alignment horizontal="center" vertical="center"/>
      <protection hidden="1"/>
    </xf>
    <xf numFmtId="0" fontId="23" fillId="0" borderId="0" xfId="2" applyFont="1" applyBorder="1" applyAlignment="1" applyProtection="1">
      <alignment horizontal="right" vertical="center"/>
      <protection hidden="1"/>
    </xf>
    <xf numFmtId="0" fontId="22" fillId="0" borderId="0" xfId="2" applyFont="1" applyBorder="1" applyAlignment="1" applyProtection="1">
      <alignment horizontal="right" vertical="center"/>
      <protection hidden="1"/>
    </xf>
    <xf numFmtId="0" fontId="16" fillId="0" borderId="0" xfId="2" applyFont="1" applyBorder="1" applyAlignment="1" applyProtection="1">
      <alignment horizontal="right" vertical="center"/>
      <protection hidden="1"/>
    </xf>
    <xf numFmtId="2" fontId="16" fillId="0" borderId="0" xfId="2" applyNumberFormat="1" applyFont="1" applyBorder="1" applyAlignment="1" applyProtection="1">
      <alignment horizontal="right" vertical="center"/>
      <protection hidden="1"/>
    </xf>
    <xf numFmtId="0" fontId="24" fillId="0" borderId="0" xfId="1" applyFont="1" applyBorder="1" applyAlignment="1" applyProtection="1">
      <protection hidden="1"/>
    </xf>
    <xf numFmtId="0" fontId="4" fillId="0" borderId="0" xfId="1" applyFont="1" applyBorder="1" applyAlignment="1" applyProtection="1">
      <protection hidden="1"/>
    </xf>
    <xf numFmtId="0" fontId="25" fillId="0" borderId="0" xfId="1" applyFont="1" applyBorder="1" applyAlignment="1" applyProtection="1">
      <alignment horizontal="center" vertical="center"/>
      <protection hidden="1"/>
    </xf>
    <xf numFmtId="0" fontId="4" fillId="0" borderId="0" xfId="4" applyFont="1" applyAlignment="1" applyProtection="1">
      <protection hidden="1"/>
    </xf>
    <xf numFmtId="1" fontId="19" fillId="0" borderId="7" xfId="2" applyNumberFormat="1" applyFont="1" applyBorder="1" applyAlignment="1" applyProtection="1">
      <alignment horizontal="right" vertical="center"/>
      <protection hidden="1"/>
    </xf>
    <xf numFmtId="1" fontId="21" fillId="0" borderId="8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18" fillId="0" borderId="8" xfId="2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12" fillId="0" borderId="6" xfId="2" applyFont="1" applyBorder="1" applyAlignment="1" applyProtection="1">
      <alignment horizontal="center" vertical="center"/>
      <protection hidden="1"/>
    </xf>
    <xf numFmtId="0" fontId="32" fillId="5" borderId="0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Protection="1">
      <protection hidden="1"/>
    </xf>
    <xf numFmtId="0" fontId="32" fillId="5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12" fillId="0" borderId="12" xfId="2" applyFont="1" applyBorder="1" applyAlignment="1" applyProtection="1">
      <alignment horizontal="center" vertical="top"/>
      <protection hidden="1"/>
    </xf>
    <xf numFmtId="0" fontId="14" fillId="0" borderId="4" xfId="2" applyFont="1" applyBorder="1" applyAlignment="1" applyProtection="1">
      <alignment horizontal="center" vertical="center"/>
      <protection hidden="1"/>
    </xf>
    <xf numFmtId="0" fontId="16" fillId="0" borderId="4" xfId="2" applyFont="1" applyBorder="1" applyAlignment="1" applyProtection="1">
      <alignment horizontal="right" vertical="center"/>
      <protection hidden="1"/>
    </xf>
    <xf numFmtId="0" fontId="10" fillId="0" borderId="0" xfId="1" applyFont="1" applyBorder="1" applyAlignment="1" applyProtection="1">
      <alignment vertical="center"/>
      <protection hidden="1"/>
    </xf>
    <xf numFmtId="0" fontId="35" fillId="0" borderId="0" xfId="2" applyFont="1" applyBorder="1" applyAlignment="1" applyProtection="1">
      <alignment horizontal="right" vertical="center"/>
      <protection hidden="1"/>
    </xf>
    <xf numFmtId="0" fontId="3" fillId="0" borderId="0" xfId="0" applyFont="1"/>
    <xf numFmtId="0" fontId="28" fillId="3" borderId="0" xfId="0" applyFont="1" applyFill="1" applyBorder="1" applyAlignment="1" applyProtection="1">
      <alignment horizontal="center" vertical="center"/>
      <protection hidden="1"/>
    </xf>
    <xf numFmtId="0" fontId="29" fillId="7" borderId="19" xfId="0" applyFont="1" applyFill="1" applyBorder="1" applyAlignment="1" applyProtection="1">
      <alignment horizontal="center" vertical="center"/>
      <protection hidden="1"/>
    </xf>
    <xf numFmtId="0" fontId="29" fillId="8" borderId="19" xfId="0" applyFont="1" applyFill="1" applyBorder="1" applyAlignment="1" applyProtection="1">
      <alignment horizontal="center" vertical="center"/>
      <protection hidden="1"/>
    </xf>
    <xf numFmtId="164" fontId="33" fillId="6" borderId="1" xfId="5" applyNumberFormat="1" applyFont="1" applyFill="1" applyBorder="1" applyAlignment="1" applyProtection="1">
      <alignment horizontal="left" vertical="center" indent="1"/>
      <protection locked="0"/>
    </xf>
    <xf numFmtId="0" fontId="33" fillId="6" borderId="1" xfId="5" applyFont="1" applyFill="1" applyBorder="1" applyAlignment="1" applyProtection="1">
      <alignment horizontal="left" vertical="center" indent="1"/>
      <protection locked="0"/>
    </xf>
    <xf numFmtId="0" fontId="33" fillId="6" borderId="1" xfId="5" applyNumberFormat="1" applyFont="1" applyFill="1" applyBorder="1" applyAlignment="1" applyProtection="1">
      <alignment horizontal="left" vertical="center" indent="1"/>
      <protection locked="0"/>
    </xf>
    <xf numFmtId="9" fontId="0" fillId="0" borderId="0" xfId="0" applyNumberFormat="1" applyAlignment="1" applyProtection="1">
      <alignment horizontal="center" wrapText="1"/>
      <protection hidden="1"/>
    </xf>
    <xf numFmtId="0" fontId="46" fillId="9" borderId="19" xfId="0" applyFont="1" applyFill="1" applyBorder="1" applyAlignment="1" applyProtection="1">
      <alignment horizontal="center" vertical="center"/>
      <protection hidden="1"/>
    </xf>
    <xf numFmtId="0" fontId="29" fillId="16" borderId="19" xfId="0" applyFont="1" applyFill="1" applyBorder="1" applyAlignment="1" applyProtection="1">
      <alignment horizontal="center" vertical="center"/>
      <protection hidden="1"/>
    </xf>
    <xf numFmtId="0" fontId="45" fillId="15" borderId="19" xfId="0" applyFont="1" applyFill="1" applyBorder="1" applyAlignment="1" applyProtection="1">
      <alignment horizontal="center" vertical="center" wrapText="1"/>
      <protection hidden="1"/>
    </xf>
    <xf numFmtId="0" fontId="29" fillId="0" borderId="1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16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8" fillId="3" borderId="20" xfId="0" applyFont="1" applyFill="1" applyBorder="1" applyAlignment="1" applyProtection="1">
      <alignment horizontal="center" vertical="center" wrapText="1"/>
      <protection hidden="1"/>
    </xf>
    <xf numFmtId="0" fontId="21" fillId="0" borderId="8" xfId="2" applyFont="1" applyBorder="1" applyAlignment="1" applyProtection="1">
      <alignment horizontal="right" vertical="center" wrapText="1"/>
      <protection hidden="1"/>
    </xf>
    <xf numFmtId="0" fontId="29" fillId="0" borderId="0" xfId="0" applyFont="1"/>
    <xf numFmtId="1" fontId="15" fillId="0" borderId="15" xfId="2" applyNumberFormat="1" applyFont="1" applyBorder="1" applyAlignment="1" applyProtection="1">
      <alignment horizontal="right" vertical="center"/>
      <protection hidden="1"/>
    </xf>
    <xf numFmtId="0" fontId="49" fillId="13" borderId="0" xfId="0" applyFont="1" applyFill="1" applyAlignment="1" applyProtection="1">
      <alignment horizontal="center" vertical="center"/>
      <protection hidden="1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1" fillId="16" borderId="19" xfId="0" applyFont="1" applyFill="1" applyBorder="1" applyAlignment="1" applyProtection="1">
      <alignment horizontal="center" vertical="center"/>
      <protection locked="0"/>
    </xf>
    <xf numFmtId="0" fontId="29" fillId="16" borderId="21" xfId="0" applyFont="1" applyFill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left" vertical="center"/>
      <protection locked="0"/>
    </xf>
    <xf numFmtId="164" fontId="29" fillId="0" borderId="22" xfId="0" applyNumberFormat="1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164" fontId="33" fillId="6" borderId="22" xfId="5" applyNumberFormat="1" applyFont="1" applyFill="1" applyBorder="1" applyAlignment="1" applyProtection="1">
      <alignment horizontal="left" vertical="center" indent="1"/>
      <protection locked="0"/>
    </xf>
    <xf numFmtId="0" fontId="33" fillId="6" borderId="22" xfId="5" applyFont="1" applyFill="1" applyBorder="1" applyAlignment="1" applyProtection="1">
      <alignment horizontal="left" vertical="center" indent="1"/>
      <protection locked="0"/>
    </xf>
    <xf numFmtId="0" fontId="33" fillId="6" borderId="22" xfId="5" applyNumberFormat="1" applyFont="1" applyFill="1" applyBorder="1" applyAlignment="1" applyProtection="1">
      <alignment horizontal="left" vertical="center" indent="1"/>
      <protection locked="0"/>
    </xf>
    <xf numFmtId="0" fontId="29" fillId="7" borderId="22" xfId="0" applyFont="1" applyFill="1" applyBorder="1" applyAlignment="1" applyProtection="1">
      <alignment horizontal="center" vertical="center"/>
      <protection hidden="1"/>
    </xf>
    <xf numFmtId="0" fontId="29" fillId="8" borderId="22" xfId="0" applyFont="1" applyFill="1" applyBorder="1" applyAlignment="1" applyProtection="1">
      <alignment horizontal="center" vertical="center"/>
      <protection hidden="1"/>
    </xf>
    <xf numFmtId="0" fontId="46" fillId="9" borderId="22" xfId="0" applyFont="1" applyFill="1" applyBorder="1" applyAlignment="1" applyProtection="1">
      <alignment horizontal="center" vertical="center"/>
      <protection hidden="1"/>
    </xf>
    <xf numFmtId="0" fontId="45" fillId="15" borderId="22" xfId="0" applyFont="1" applyFill="1" applyBorder="1" applyAlignment="1" applyProtection="1">
      <alignment horizontal="center" vertical="center" wrapText="1"/>
      <protection hidden="1"/>
    </xf>
    <xf numFmtId="0" fontId="29" fillId="16" borderId="22" xfId="0" applyFont="1" applyFill="1" applyBorder="1" applyAlignment="1" applyProtection="1">
      <alignment horizontal="center" vertical="center"/>
      <protection hidden="1"/>
    </xf>
    <xf numFmtId="0" fontId="45" fillId="7" borderId="23" xfId="0" applyFont="1" applyFill="1" applyBorder="1" applyAlignment="1" applyProtection="1">
      <alignment horizontal="center" vertical="center" wrapText="1"/>
      <protection hidden="1"/>
    </xf>
    <xf numFmtId="0" fontId="29" fillId="16" borderId="24" xfId="0" applyFont="1" applyFill="1" applyBorder="1" applyAlignment="1" applyProtection="1">
      <alignment horizontal="center" vertical="center"/>
      <protection hidden="1"/>
    </xf>
    <xf numFmtId="0" fontId="29" fillId="16" borderId="26" xfId="0" applyFont="1" applyFill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left" vertical="center"/>
      <protection locked="0"/>
    </xf>
    <xf numFmtId="164" fontId="29" fillId="0" borderId="27" xfId="0" applyNumberFormat="1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/>
    </xf>
    <xf numFmtId="164" fontId="33" fillId="6" borderId="27" xfId="5" applyNumberFormat="1" applyFont="1" applyFill="1" applyBorder="1" applyAlignment="1" applyProtection="1">
      <alignment horizontal="left" vertical="center" indent="1"/>
      <protection locked="0"/>
    </xf>
    <xf numFmtId="0" fontId="33" fillId="6" borderId="27" xfId="5" applyFont="1" applyFill="1" applyBorder="1" applyAlignment="1" applyProtection="1">
      <alignment horizontal="left" vertical="center" indent="1"/>
      <protection locked="0"/>
    </xf>
    <xf numFmtId="0" fontId="33" fillId="6" borderId="27" xfId="5" applyNumberFormat="1" applyFont="1" applyFill="1" applyBorder="1" applyAlignment="1" applyProtection="1">
      <alignment horizontal="left" vertical="center" indent="1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29" fillId="7" borderId="28" xfId="0" applyFont="1" applyFill="1" applyBorder="1" applyAlignment="1" applyProtection="1">
      <alignment horizontal="center" vertical="center"/>
      <protection hidden="1"/>
    </xf>
    <xf numFmtId="0" fontId="29" fillId="8" borderId="28" xfId="0" applyFont="1" applyFill="1" applyBorder="1" applyAlignment="1" applyProtection="1">
      <alignment horizontal="center" vertical="center"/>
      <protection hidden="1"/>
    </xf>
    <xf numFmtId="0" fontId="46" fillId="9" borderId="28" xfId="0" applyFont="1" applyFill="1" applyBorder="1" applyAlignment="1" applyProtection="1">
      <alignment horizontal="center" vertical="center"/>
      <protection hidden="1"/>
    </xf>
    <xf numFmtId="0" fontId="45" fillId="15" borderId="28" xfId="0" applyFont="1" applyFill="1" applyBorder="1" applyAlignment="1" applyProtection="1">
      <alignment horizontal="center" vertical="center" wrapText="1"/>
      <protection hidden="1"/>
    </xf>
    <xf numFmtId="0" fontId="29" fillId="16" borderId="28" xfId="0" applyFont="1" applyFill="1" applyBorder="1" applyAlignment="1" applyProtection="1">
      <alignment horizontal="center" vertical="center"/>
      <protection hidden="1"/>
    </xf>
    <xf numFmtId="0" fontId="28" fillId="3" borderId="34" xfId="0" applyFont="1" applyFill="1" applyBorder="1" applyAlignment="1" applyProtection="1">
      <alignment horizontal="center" vertical="center" wrapText="1"/>
      <protection hidden="1"/>
    </xf>
    <xf numFmtId="0" fontId="28" fillId="3" borderId="35" xfId="0" applyFont="1" applyFill="1" applyBorder="1" applyAlignment="1" applyProtection="1">
      <alignment horizontal="center" vertical="center" wrapText="1"/>
      <protection hidden="1"/>
    </xf>
    <xf numFmtId="0" fontId="15" fillId="3" borderId="35" xfId="0" applyFont="1" applyFill="1" applyBorder="1" applyAlignment="1" applyProtection="1">
      <alignment horizontal="center" vertical="center" wrapText="1"/>
      <protection hidden="1"/>
    </xf>
    <xf numFmtId="0" fontId="33" fillId="3" borderId="35" xfId="0" applyFont="1" applyFill="1" applyBorder="1" applyAlignment="1" applyProtection="1">
      <alignment horizontal="center" vertical="center" wrapText="1"/>
      <protection hidden="1"/>
    </xf>
    <xf numFmtId="0" fontId="33" fillId="3" borderId="36" xfId="0" applyFont="1" applyFill="1" applyBorder="1" applyAlignment="1" applyProtection="1">
      <alignment horizontal="center" vertical="center" wrapText="1"/>
      <protection hidden="1"/>
    </xf>
    <xf numFmtId="0" fontId="42" fillId="3" borderId="35" xfId="0" applyFont="1" applyFill="1" applyBorder="1" applyAlignment="1" applyProtection="1">
      <alignment horizontal="center" vertical="center" wrapText="1"/>
      <protection hidden="1"/>
    </xf>
    <xf numFmtId="0" fontId="21" fillId="3" borderId="37" xfId="0" applyFont="1" applyFill="1" applyBorder="1" applyAlignment="1" applyProtection="1">
      <alignment horizontal="center" vertical="center" wrapText="1"/>
      <protection hidden="1"/>
    </xf>
    <xf numFmtId="0" fontId="15" fillId="3" borderId="37" xfId="0" applyFont="1" applyFill="1" applyBorder="1" applyAlignment="1" applyProtection="1">
      <alignment horizontal="center" vertical="center" wrapText="1"/>
      <protection hidden="1"/>
    </xf>
    <xf numFmtId="0" fontId="0" fillId="3" borderId="46" xfId="0" applyFill="1" applyBorder="1" applyProtection="1">
      <protection hidden="1"/>
    </xf>
    <xf numFmtId="0" fontId="28" fillId="3" borderId="47" xfId="0" applyFont="1" applyFill="1" applyBorder="1" applyAlignment="1" applyProtection="1">
      <alignment horizontal="right" vertical="center" indent="1"/>
      <protection hidden="1"/>
    </xf>
    <xf numFmtId="9" fontId="29" fillId="0" borderId="0" xfId="0" applyNumberFormat="1" applyFont="1" applyAlignment="1" applyProtection="1">
      <alignment horizontal="center" vertical="center"/>
      <protection hidden="1"/>
    </xf>
    <xf numFmtId="0" fontId="29" fillId="7" borderId="0" xfId="0" applyFont="1" applyFill="1" applyAlignment="1" applyProtection="1">
      <alignment horizontal="center" vertical="center"/>
      <protection hidden="1"/>
    </xf>
    <xf numFmtId="9" fontId="29" fillId="7" borderId="0" xfId="0" applyNumberFormat="1" applyFont="1" applyFill="1" applyAlignment="1" applyProtection="1">
      <alignment horizontal="center" vertical="center"/>
      <protection hidden="1"/>
    </xf>
    <xf numFmtId="0" fontId="0" fillId="7" borderId="0" xfId="0" applyFill="1" applyProtection="1">
      <protection hidden="1"/>
    </xf>
    <xf numFmtId="0" fontId="21" fillId="3" borderId="35" xfId="0" applyFont="1" applyFill="1" applyBorder="1" applyAlignment="1" applyProtection="1">
      <alignment horizontal="center" vertical="center" wrapText="1"/>
      <protection hidden="1"/>
    </xf>
    <xf numFmtId="0" fontId="29" fillId="7" borderId="56" xfId="0" applyFont="1" applyFill="1" applyBorder="1" applyAlignment="1" applyProtection="1">
      <alignment horizontal="center" vertical="center"/>
      <protection hidden="1"/>
    </xf>
    <xf numFmtId="0" fontId="29" fillId="0" borderId="59" xfId="0" applyFont="1" applyBorder="1" applyAlignment="1" applyProtection="1">
      <alignment horizontal="center" vertical="center"/>
      <protection locked="0"/>
    </xf>
    <xf numFmtId="0" fontId="29" fillId="0" borderId="60" xfId="0" applyFont="1" applyBorder="1" applyAlignment="1" applyProtection="1">
      <alignment horizontal="center" vertical="center"/>
      <protection locked="0"/>
    </xf>
    <xf numFmtId="0" fontId="29" fillId="0" borderId="61" xfId="0" applyFont="1" applyBorder="1" applyAlignment="1" applyProtection="1">
      <alignment horizontal="center" vertical="center"/>
      <protection locked="0"/>
    </xf>
    <xf numFmtId="0" fontId="45" fillId="10" borderId="21" xfId="0" applyFont="1" applyFill="1" applyBorder="1" applyAlignment="1" applyProtection="1">
      <alignment horizontal="center" vertical="center"/>
      <protection hidden="1"/>
    </xf>
    <xf numFmtId="0" fontId="45" fillId="10" borderId="65" xfId="0" applyFont="1" applyFill="1" applyBorder="1" applyAlignment="1" applyProtection="1">
      <alignment horizontal="center" vertical="center"/>
      <protection hidden="1"/>
    </xf>
    <xf numFmtId="0" fontId="45" fillId="10" borderId="66" xfId="0" applyFont="1" applyFill="1" applyBorder="1" applyAlignment="1" applyProtection="1">
      <alignment horizontal="center" vertical="center"/>
      <protection hidden="1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65" xfId="0" applyFont="1" applyBorder="1" applyAlignment="1" applyProtection="1">
      <alignment horizontal="center" vertical="center"/>
      <protection locked="0"/>
    </xf>
    <xf numFmtId="0" fontId="29" fillId="0" borderId="66" xfId="0" applyFont="1" applyBorder="1" applyAlignment="1" applyProtection="1">
      <alignment horizontal="center" vertical="center"/>
      <protection locked="0"/>
    </xf>
    <xf numFmtId="0" fontId="38" fillId="10" borderId="23" xfId="0" applyFont="1" applyFill="1" applyBorder="1" applyAlignment="1" applyProtection="1">
      <alignment horizontal="center" vertical="center"/>
      <protection hidden="1"/>
    </xf>
    <xf numFmtId="0" fontId="38" fillId="10" borderId="25" xfId="0" applyFont="1" applyFill="1" applyBorder="1" applyAlignment="1" applyProtection="1">
      <alignment horizontal="center" vertical="center"/>
      <protection hidden="1"/>
    </xf>
    <xf numFmtId="0" fontId="38" fillId="10" borderId="29" xfId="0" applyFont="1" applyFill="1" applyBorder="1" applyAlignment="1" applyProtection="1">
      <alignment horizontal="center" vertical="center"/>
      <protection hidden="1"/>
    </xf>
    <xf numFmtId="0" fontId="58" fillId="7" borderId="25" xfId="0" applyFont="1" applyFill="1" applyBorder="1" applyAlignment="1" applyProtection="1">
      <alignment horizontal="center" vertical="center"/>
      <protection hidden="1"/>
    </xf>
    <xf numFmtId="0" fontId="58" fillId="7" borderId="59" xfId="0" applyFont="1" applyFill="1" applyBorder="1" applyAlignment="1" applyProtection="1">
      <alignment horizontal="center" vertical="center"/>
      <protection hidden="1"/>
    </xf>
    <xf numFmtId="0" fontId="58" fillId="7" borderId="60" xfId="0" applyFont="1" applyFill="1" applyBorder="1" applyAlignment="1" applyProtection="1">
      <alignment horizontal="center" vertical="center"/>
      <protection hidden="1"/>
    </xf>
    <xf numFmtId="0" fontId="29" fillId="7" borderId="61" xfId="0" applyFont="1" applyFill="1" applyBorder="1" applyAlignment="1" applyProtection="1">
      <alignment horizontal="center" vertical="center"/>
      <protection hidden="1"/>
    </xf>
    <xf numFmtId="0" fontId="29" fillId="19" borderId="77" xfId="0" applyFont="1" applyFill="1" applyBorder="1" applyAlignment="1" applyProtection="1">
      <alignment horizontal="center" vertical="center"/>
      <protection locked="0"/>
    </xf>
    <xf numFmtId="0" fontId="29" fillId="19" borderId="78" xfId="0" applyFont="1" applyFill="1" applyBorder="1" applyAlignment="1" applyProtection="1">
      <alignment horizontal="center" vertical="center"/>
      <protection locked="0"/>
    </xf>
    <xf numFmtId="0" fontId="29" fillId="19" borderId="79" xfId="0" applyFont="1" applyFill="1" applyBorder="1" applyAlignment="1" applyProtection="1">
      <alignment horizontal="center" vertical="center"/>
      <protection locked="0"/>
    </xf>
    <xf numFmtId="0" fontId="58" fillId="7" borderId="29" xfId="0" applyFont="1" applyFill="1" applyBorder="1" applyAlignment="1" applyProtection="1">
      <alignment horizontal="center" vertical="center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81" xfId="0" applyFont="1" applyBorder="1" applyAlignment="1" applyProtection="1">
      <alignment horizontal="left" vertical="center"/>
      <protection locked="0"/>
    </xf>
    <xf numFmtId="0" fontId="1" fillId="0" borderId="82" xfId="0" applyFont="1" applyBorder="1" applyAlignment="1" applyProtection="1">
      <alignment horizontal="left" vertical="center"/>
      <protection locked="0"/>
    </xf>
    <xf numFmtId="0" fontId="29" fillId="0" borderId="77" xfId="0" applyFont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 wrapText="1"/>
      <protection hidden="1"/>
    </xf>
    <xf numFmtId="0" fontId="36" fillId="3" borderId="38" xfId="0" applyFont="1" applyFill="1" applyBorder="1" applyAlignment="1" applyProtection="1">
      <alignment horizontal="center" vertical="center" wrapText="1"/>
      <protection hidden="1"/>
    </xf>
    <xf numFmtId="0" fontId="36" fillId="6" borderId="21" xfId="0" applyFont="1" applyFill="1" applyBorder="1" applyAlignment="1" applyProtection="1">
      <alignment horizontal="center" vertical="center"/>
      <protection locked="0"/>
    </xf>
    <xf numFmtId="0" fontId="38" fillId="3" borderId="23" xfId="0" applyFont="1" applyFill="1" applyBorder="1" applyAlignment="1" applyProtection="1">
      <alignment horizontal="center" vertical="center"/>
      <protection hidden="1"/>
    </xf>
    <xf numFmtId="0" fontId="36" fillId="6" borderId="65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hidden="1"/>
    </xf>
    <xf numFmtId="0" fontId="36" fillId="6" borderId="66" xfId="0" applyFont="1" applyFill="1" applyBorder="1" applyAlignment="1" applyProtection="1">
      <alignment horizontal="center" vertical="center"/>
      <protection locked="0"/>
    </xf>
    <xf numFmtId="0" fontId="38" fillId="3" borderId="29" xfId="0" applyFont="1" applyFill="1" applyBorder="1" applyAlignment="1" applyProtection="1">
      <alignment horizontal="center" vertical="center"/>
      <protection hidden="1"/>
    </xf>
    <xf numFmtId="0" fontId="29" fillId="0" borderId="78" xfId="0" applyFont="1" applyBorder="1" applyAlignment="1" applyProtection="1">
      <alignment horizontal="center" vertical="center"/>
      <protection locked="0"/>
    </xf>
    <xf numFmtId="0" fontId="29" fillId="0" borderId="79" xfId="0" applyFont="1" applyBorder="1" applyAlignment="1" applyProtection="1">
      <alignment horizontal="center" vertical="center"/>
      <protection locked="0"/>
    </xf>
    <xf numFmtId="0" fontId="33" fillId="3" borderId="34" xfId="0" applyFont="1" applyFill="1" applyBorder="1" applyAlignment="1" applyProtection="1">
      <alignment horizontal="center" vertical="center" wrapText="1"/>
      <protection hidden="1"/>
    </xf>
    <xf numFmtId="0" fontId="44" fillId="14" borderId="23" xfId="0" applyFont="1" applyFill="1" applyBorder="1" applyAlignment="1" applyProtection="1">
      <alignment horizontal="center" vertical="center"/>
      <protection hidden="1"/>
    </xf>
    <xf numFmtId="0" fontId="29" fillId="0" borderId="24" xfId="0" applyFont="1" applyBorder="1" applyAlignment="1" applyProtection="1">
      <alignment horizontal="center" vertical="center"/>
      <protection locked="0"/>
    </xf>
    <xf numFmtId="0" fontId="44" fillId="14" borderId="25" xfId="0" applyFont="1" applyFill="1" applyBorder="1" applyAlignment="1" applyProtection="1">
      <alignment horizontal="center" vertical="center"/>
      <protection hidden="1"/>
    </xf>
    <xf numFmtId="0" fontId="29" fillId="0" borderId="26" xfId="0" applyFont="1" applyBorder="1" applyAlignment="1" applyProtection="1">
      <alignment horizontal="center" vertical="center"/>
      <protection locked="0"/>
    </xf>
    <xf numFmtId="0" fontId="44" fillId="14" borderId="29" xfId="0" applyFont="1" applyFill="1" applyBorder="1" applyAlignment="1" applyProtection="1">
      <alignment horizontal="center" vertical="center"/>
      <protection hidden="1"/>
    </xf>
    <xf numFmtId="0" fontId="53" fillId="3" borderId="48" xfId="0" applyFont="1" applyFill="1" applyBorder="1" applyAlignment="1" applyProtection="1">
      <alignment horizontal="center"/>
      <protection hidden="1"/>
    </xf>
    <xf numFmtId="0" fontId="53" fillId="3" borderId="33" xfId="0" applyFont="1" applyFill="1" applyBorder="1" applyAlignment="1" applyProtection="1">
      <alignment horizontal="center"/>
      <protection hidden="1"/>
    </xf>
    <xf numFmtId="0" fontId="53" fillId="3" borderId="49" xfId="0" applyFont="1" applyFill="1" applyBorder="1" applyAlignment="1" applyProtection="1">
      <alignment horizontal="center"/>
      <protection hidden="1"/>
    </xf>
    <xf numFmtId="0" fontId="52" fillId="3" borderId="50" xfId="0" applyFont="1" applyFill="1" applyBorder="1" applyAlignment="1" applyProtection="1">
      <alignment horizontal="center" vertical="center"/>
      <protection hidden="1"/>
    </xf>
    <xf numFmtId="0" fontId="52" fillId="3" borderId="0" xfId="0" applyFont="1" applyFill="1" applyBorder="1" applyAlignment="1" applyProtection="1">
      <alignment horizontal="center" vertical="center"/>
      <protection hidden="1"/>
    </xf>
    <xf numFmtId="0" fontId="52" fillId="3" borderId="51" xfId="0" applyFont="1" applyFill="1" applyBorder="1" applyAlignment="1" applyProtection="1">
      <alignment horizontal="center" vertical="center"/>
      <protection hidden="1"/>
    </xf>
    <xf numFmtId="0" fontId="54" fillId="3" borderId="50" xfId="0" applyFont="1" applyFill="1" applyBorder="1" applyAlignment="1" applyProtection="1">
      <alignment horizontal="center" vertical="center"/>
      <protection hidden="1"/>
    </xf>
    <xf numFmtId="0" fontId="54" fillId="3" borderId="0" xfId="0" applyFont="1" applyFill="1" applyBorder="1" applyAlignment="1" applyProtection="1">
      <alignment horizontal="center" vertical="center"/>
      <protection hidden="1"/>
    </xf>
    <xf numFmtId="0" fontId="54" fillId="3" borderId="51" xfId="0" applyFont="1" applyFill="1" applyBorder="1" applyAlignment="1" applyProtection="1">
      <alignment horizontal="center" vertical="center"/>
      <protection hidden="1"/>
    </xf>
    <xf numFmtId="0" fontId="55" fillId="3" borderId="52" xfId="0" applyFont="1" applyFill="1" applyBorder="1" applyAlignment="1" applyProtection="1">
      <alignment horizontal="center" vertical="top"/>
      <protection hidden="1"/>
    </xf>
    <xf numFmtId="0" fontId="55" fillId="3" borderId="36" xfId="0" applyFont="1" applyFill="1" applyBorder="1" applyAlignment="1" applyProtection="1">
      <alignment horizontal="center" vertical="top"/>
      <protection hidden="1"/>
    </xf>
    <xf numFmtId="0" fontId="55" fillId="3" borderId="53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Border="1" applyAlignment="1" applyProtection="1">
      <alignment horizontal="center" vertical="center"/>
      <protection hidden="1"/>
    </xf>
    <xf numFmtId="0" fontId="29" fillId="9" borderId="39" xfId="0" applyFont="1" applyFill="1" applyBorder="1" applyAlignment="1" applyProtection="1">
      <alignment horizontal="center" vertical="center"/>
      <protection hidden="1"/>
    </xf>
    <xf numFmtId="0" fontId="29" fillId="9" borderId="40" xfId="0" applyFont="1" applyFill="1" applyBorder="1" applyAlignment="1" applyProtection="1">
      <alignment horizontal="center" vertical="center"/>
      <protection hidden="1"/>
    </xf>
    <xf numFmtId="0" fontId="29" fillId="9" borderId="41" xfId="0" applyFont="1" applyFill="1" applyBorder="1" applyAlignment="1" applyProtection="1">
      <alignment horizontal="center" vertical="center"/>
      <protection hidden="1"/>
    </xf>
    <xf numFmtId="0" fontId="29" fillId="12" borderId="39" xfId="0" applyFont="1" applyFill="1" applyBorder="1" applyAlignment="1" applyProtection="1">
      <alignment horizontal="center" vertical="center"/>
      <protection hidden="1"/>
    </xf>
    <xf numFmtId="0" fontId="29" fillId="12" borderId="40" xfId="0" applyFont="1" applyFill="1" applyBorder="1" applyAlignment="1" applyProtection="1">
      <alignment horizontal="center" vertical="center"/>
      <protection hidden="1"/>
    </xf>
    <xf numFmtId="0" fontId="29" fillId="12" borderId="41" xfId="0" applyFont="1" applyFill="1" applyBorder="1" applyAlignment="1" applyProtection="1">
      <alignment horizontal="center" vertical="center"/>
      <protection hidden="1"/>
    </xf>
    <xf numFmtId="0" fontId="29" fillId="13" borderId="62" xfId="0" applyFont="1" applyFill="1" applyBorder="1" applyAlignment="1" applyProtection="1">
      <alignment horizontal="center" vertical="center"/>
      <protection hidden="1"/>
    </xf>
    <xf numFmtId="0" fontId="29" fillId="13" borderId="30" xfId="0" applyFont="1" applyFill="1" applyBorder="1" applyAlignment="1" applyProtection="1">
      <alignment horizontal="center" vertical="center"/>
      <protection hidden="1"/>
    </xf>
    <xf numFmtId="0" fontId="29" fillId="13" borderId="31" xfId="0" applyFont="1" applyFill="1" applyBorder="1" applyAlignment="1" applyProtection="1">
      <alignment horizontal="center" vertical="center"/>
      <protection hidden="1"/>
    </xf>
    <xf numFmtId="0" fontId="51" fillId="3" borderId="0" xfId="8" applyFont="1" applyFill="1" applyAlignment="1" applyProtection="1">
      <alignment vertical="center"/>
      <protection hidden="1"/>
    </xf>
    <xf numFmtId="0" fontId="46" fillId="3" borderId="0" xfId="0" applyFont="1" applyFill="1" applyAlignment="1" applyProtection="1">
      <alignment vertical="center"/>
      <protection hidden="1"/>
    </xf>
    <xf numFmtId="0" fontId="34" fillId="2" borderId="43" xfId="5" applyFont="1" applyBorder="1" applyAlignment="1" applyProtection="1">
      <alignment horizontal="left" vertical="center"/>
      <protection locked="0"/>
    </xf>
    <xf numFmtId="0" fontId="34" fillId="2" borderId="44" xfId="5" applyFont="1" applyBorder="1" applyAlignment="1" applyProtection="1">
      <alignment horizontal="left" vertical="center"/>
      <protection locked="0"/>
    </xf>
    <xf numFmtId="0" fontId="34" fillId="2" borderId="45" xfId="5" applyFont="1" applyBorder="1" applyAlignment="1" applyProtection="1">
      <alignment horizontal="left" vertical="center"/>
      <protection locked="0"/>
    </xf>
    <xf numFmtId="0" fontId="28" fillId="3" borderId="0" xfId="0" applyFont="1" applyFill="1" applyBorder="1" applyAlignment="1" applyProtection="1">
      <alignment horizontal="center" vertical="center"/>
      <protection hidden="1"/>
    </xf>
    <xf numFmtId="0" fontId="33" fillId="2" borderId="42" xfId="5" applyFont="1" applyBorder="1" applyAlignment="1" applyProtection="1">
      <alignment horizontal="center" vertical="center"/>
      <protection locked="0"/>
    </xf>
    <xf numFmtId="0" fontId="33" fillId="2" borderId="0" xfId="5" applyFont="1" applyBorder="1" applyAlignment="1" applyProtection="1">
      <alignment horizontal="center" vertical="center"/>
      <protection locked="0"/>
    </xf>
    <xf numFmtId="0" fontId="28" fillId="2" borderId="0" xfId="5" applyFont="1" applyBorder="1" applyAlignment="1" applyProtection="1">
      <alignment horizontal="left" vertical="center"/>
      <protection locked="0"/>
    </xf>
    <xf numFmtId="0" fontId="28" fillId="2" borderId="17" xfId="5" applyFont="1" applyBorder="1" applyAlignment="1" applyProtection="1">
      <alignment horizontal="left" vertical="center"/>
      <protection locked="0"/>
    </xf>
    <xf numFmtId="0" fontId="59" fillId="17" borderId="80" xfId="0" applyFont="1" applyFill="1" applyBorder="1" applyAlignment="1" applyProtection="1">
      <alignment horizontal="center" vertical="center"/>
      <protection hidden="1"/>
    </xf>
    <xf numFmtId="0" fontId="29" fillId="14" borderId="84" xfId="0" applyFont="1" applyFill="1" applyBorder="1" applyAlignment="1" applyProtection="1">
      <alignment horizontal="center" vertical="center" wrapText="1"/>
      <protection hidden="1"/>
    </xf>
    <xf numFmtId="0" fontId="29" fillId="14" borderId="38" xfId="0" applyFont="1" applyFill="1" applyBorder="1" applyAlignment="1" applyProtection="1">
      <alignment horizontal="center" vertical="center"/>
      <protection hidden="1"/>
    </xf>
    <xf numFmtId="0" fontId="56" fillId="7" borderId="42" xfId="0" applyFont="1" applyFill="1" applyBorder="1" applyAlignment="1" applyProtection="1">
      <alignment horizontal="center" vertical="center" wrapText="1"/>
      <protection hidden="1"/>
    </xf>
    <xf numFmtId="0" fontId="56" fillId="7" borderId="0" xfId="0" applyFont="1" applyFill="1" applyAlignment="1" applyProtection="1">
      <alignment horizontal="center" vertical="center" wrapText="1"/>
      <protection hidden="1"/>
    </xf>
    <xf numFmtId="0" fontId="49" fillId="7" borderId="42" xfId="0" applyFont="1" applyFill="1" applyBorder="1" applyAlignment="1" applyProtection="1">
      <alignment horizontal="center" vertical="center"/>
      <protection hidden="1"/>
    </xf>
    <xf numFmtId="0" fontId="49" fillId="7" borderId="0" xfId="0" applyFont="1" applyFill="1" applyAlignment="1" applyProtection="1">
      <alignment horizontal="center" vertical="center"/>
      <protection hidden="1"/>
    </xf>
    <xf numFmtId="0" fontId="49" fillId="7" borderId="0" xfId="0" applyFont="1" applyFill="1" applyBorder="1" applyAlignment="1" applyProtection="1">
      <alignment horizontal="center" vertical="center"/>
      <protection hidden="1"/>
    </xf>
    <xf numFmtId="0" fontId="29" fillId="7" borderId="75" xfId="0" applyFont="1" applyFill="1" applyBorder="1" applyAlignment="1" applyProtection="1">
      <alignment horizontal="center" vertical="center" wrapText="1"/>
      <protection hidden="1"/>
    </xf>
    <xf numFmtId="0" fontId="29" fillId="7" borderId="58" xfId="0" applyFont="1" applyFill="1" applyBorder="1" applyAlignment="1" applyProtection="1">
      <alignment horizontal="center" vertical="center" wrapText="1"/>
      <protection hidden="1"/>
    </xf>
    <xf numFmtId="0" fontId="17" fillId="3" borderId="83" xfId="0" applyFont="1" applyFill="1" applyBorder="1" applyAlignment="1" applyProtection="1">
      <alignment horizontal="center" vertical="center" wrapText="1"/>
      <protection hidden="1"/>
    </xf>
    <xf numFmtId="0" fontId="21" fillId="3" borderId="37" xfId="0" applyFont="1" applyFill="1" applyBorder="1" applyAlignment="1" applyProtection="1">
      <alignment horizontal="center" vertical="center" wrapText="1"/>
      <protection hidden="1"/>
    </xf>
    <xf numFmtId="0" fontId="21" fillId="3" borderId="32" xfId="0" applyFont="1" applyFill="1" applyBorder="1" applyAlignment="1" applyProtection="1">
      <alignment horizontal="center" vertical="center" wrapText="1"/>
      <protection hidden="1"/>
    </xf>
    <xf numFmtId="0" fontId="21" fillId="3" borderId="35" xfId="0" applyFont="1" applyFill="1" applyBorder="1" applyAlignment="1" applyProtection="1">
      <alignment horizontal="center" vertical="center" wrapText="1"/>
      <protection hidden="1"/>
    </xf>
    <xf numFmtId="0" fontId="21" fillId="3" borderId="57" xfId="0" applyFont="1" applyFill="1" applyBorder="1" applyAlignment="1" applyProtection="1">
      <alignment horizontal="center" vertical="center" wrapText="1"/>
      <protection hidden="1"/>
    </xf>
    <xf numFmtId="0" fontId="21" fillId="3" borderId="58" xfId="0" applyFont="1" applyFill="1" applyBorder="1" applyAlignment="1" applyProtection="1">
      <alignment horizontal="center" vertical="center" wrapText="1"/>
      <protection hidden="1"/>
    </xf>
    <xf numFmtId="0" fontId="1" fillId="16" borderId="54" xfId="0" applyFont="1" applyFill="1" applyBorder="1" applyAlignment="1" applyProtection="1">
      <alignment horizontal="center" vertical="center" wrapText="1"/>
      <protection hidden="1"/>
    </xf>
    <xf numFmtId="0" fontId="1" fillId="16" borderId="35" xfId="0" applyFont="1" applyFill="1" applyBorder="1" applyAlignment="1" applyProtection="1">
      <alignment horizontal="center" vertical="center" wrapText="1"/>
      <protection hidden="1"/>
    </xf>
    <xf numFmtId="0" fontId="29" fillId="16" borderId="54" xfId="0" applyFont="1" applyFill="1" applyBorder="1" applyAlignment="1" applyProtection="1">
      <alignment horizontal="center" vertical="center" wrapText="1"/>
      <protection hidden="1"/>
    </xf>
    <xf numFmtId="0" fontId="29" fillId="16" borderId="35" xfId="0" applyFont="1" applyFill="1" applyBorder="1" applyAlignment="1" applyProtection="1">
      <alignment horizontal="center" vertical="center" wrapText="1"/>
      <protection hidden="1"/>
    </xf>
    <xf numFmtId="0" fontId="15" fillId="11" borderId="54" xfId="0" applyFont="1" applyFill="1" applyBorder="1" applyAlignment="1" applyProtection="1">
      <alignment horizontal="center" vertical="center" wrapText="1"/>
      <protection hidden="1"/>
    </xf>
    <xf numFmtId="0" fontId="15" fillId="11" borderId="35" xfId="0" applyFont="1" applyFill="1" applyBorder="1" applyAlignment="1" applyProtection="1">
      <alignment horizontal="center" vertical="center" wrapText="1"/>
      <protection hidden="1"/>
    </xf>
    <xf numFmtId="0" fontId="29" fillId="10" borderId="55" xfId="0" applyFont="1" applyFill="1" applyBorder="1" applyAlignment="1" applyProtection="1">
      <alignment horizontal="center" vertical="center" wrapText="1"/>
      <protection hidden="1"/>
    </xf>
    <xf numFmtId="0" fontId="29" fillId="10" borderId="38" xfId="0" applyFont="1" applyFill="1" applyBorder="1" applyAlignment="1" applyProtection="1">
      <alignment horizontal="center" vertical="center" wrapText="1"/>
      <protection hidden="1"/>
    </xf>
    <xf numFmtId="0" fontId="29" fillId="8" borderId="64" xfId="0" applyFont="1" applyFill="1" applyBorder="1" applyAlignment="1" applyProtection="1">
      <alignment horizontal="center" vertical="center" wrapText="1"/>
      <protection hidden="1"/>
    </xf>
    <xf numFmtId="0" fontId="29" fillId="8" borderId="34" xfId="0" applyFont="1" applyFill="1" applyBorder="1" applyAlignment="1" applyProtection="1">
      <alignment horizontal="center" vertical="center" wrapText="1"/>
      <protection hidden="1"/>
    </xf>
    <xf numFmtId="0" fontId="29" fillId="15" borderId="54" xfId="0" applyFont="1" applyFill="1" applyBorder="1" applyAlignment="1" applyProtection="1">
      <alignment horizontal="center" vertical="center" wrapText="1"/>
      <protection hidden="1"/>
    </xf>
    <xf numFmtId="0" fontId="29" fillId="15" borderId="35" xfId="0" applyFont="1" applyFill="1" applyBorder="1" applyAlignment="1" applyProtection="1">
      <alignment horizontal="center" vertical="center" wrapText="1"/>
      <protection hidden="1"/>
    </xf>
    <xf numFmtId="0" fontId="15" fillId="7" borderId="0" xfId="0" applyFont="1" applyFill="1" applyBorder="1" applyAlignment="1" applyProtection="1">
      <alignment horizontal="center" vertical="center" wrapText="1"/>
      <protection hidden="1"/>
    </xf>
    <xf numFmtId="0" fontId="15" fillId="7" borderId="36" xfId="0" applyFont="1" applyFill="1" applyBorder="1" applyAlignment="1" applyProtection="1">
      <alignment horizontal="center" vertical="center" wrapText="1"/>
      <protection hidden="1"/>
    </xf>
    <xf numFmtId="0" fontId="17" fillId="8" borderId="54" xfId="0" applyFont="1" applyFill="1" applyBorder="1" applyAlignment="1" applyProtection="1">
      <alignment horizontal="center" vertical="center" wrapText="1"/>
      <protection hidden="1"/>
    </xf>
    <xf numFmtId="0" fontId="17" fillId="8" borderId="35" xfId="0" applyFont="1" applyFill="1" applyBorder="1" applyAlignment="1" applyProtection="1">
      <alignment horizontal="center" vertical="center" wrapText="1"/>
      <protection hidden="1"/>
    </xf>
    <xf numFmtId="0" fontId="1" fillId="10" borderId="30" xfId="0" applyFont="1" applyFill="1" applyBorder="1" applyAlignment="1" applyProtection="1">
      <alignment horizontal="center" vertical="center"/>
      <protection hidden="1"/>
    </xf>
    <xf numFmtId="0" fontId="1" fillId="10" borderId="63" xfId="0" applyFont="1" applyFill="1" applyBorder="1" applyAlignment="1" applyProtection="1">
      <alignment horizontal="center" vertical="center"/>
      <protection hidden="1"/>
    </xf>
    <xf numFmtId="0" fontId="46" fillId="4" borderId="62" xfId="0" applyFont="1" applyFill="1" applyBorder="1" applyAlignment="1" applyProtection="1">
      <alignment horizontal="center" vertical="center"/>
      <protection hidden="1"/>
    </xf>
    <xf numFmtId="0" fontId="46" fillId="4" borderId="30" xfId="0" applyFont="1" applyFill="1" applyBorder="1" applyAlignment="1" applyProtection="1">
      <alignment horizontal="center" vertical="center"/>
      <protection hidden="1"/>
    </xf>
    <xf numFmtId="0" fontId="46" fillId="4" borderId="63" xfId="0" applyFont="1" applyFill="1" applyBorder="1" applyAlignment="1" applyProtection="1">
      <alignment horizontal="center" vertical="center"/>
      <protection hidden="1"/>
    </xf>
    <xf numFmtId="0" fontId="46" fillId="8" borderId="62" xfId="0" applyFont="1" applyFill="1" applyBorder="1" applyAlignment="1" applyProtection="1">
      <alignment horizontal="center" vertical="center"/>
      <protection hidden="1"/>
    </xf>
    <xf numFmtId="0" fontId="46" fillId="8" borderId="30" xfId="0" applyFont="1" applyFill="1" applyBorder="1" applyAlignment="1" applyProtection="1">
      <alignment horizontal="center" vertical="center"/>
      <protection hidden="1"/>
    </xf>
    <xf numFmtId="0" fontId="46" fillId="8" borderId="63" xfId="0" applyFont="1" applyFill="1" applyBorder="1" applyAlignment="1" applyProtection="1">
      <alignment horizontal="center" vertical="center"/>
      <protection hidden="1"/>
    </xf>
    <xf numFmtId="0" fontId="29" fillId="16" borderId="55" xfId="0" applyFont="1" applyFill="1" applyBorder="1" applyAlignment="1" applyProtection="1">
      <alignment horizontal="center" vertical="center" wrapText="1"/>
      <protection hidden="1"/>
    </xf>
    <xf numFmtId="0" fontId="29" fillId="16" borderId="38" xfId="0" applyFont="1" applyFill="1" applyBorder="1" applyAlignment="1" applyProtection="1">
      <alignment horizontal="center" vertical="center" wrapText="1"/>
      <protection hidden="1"/>
    </xf>
    <xf numFmtId="0" fontId="15" fillId="10" borderId="64" xfId="0" applyFont="1" applyFill="1" applyBorder="1" applyAlignment="1" applyProtection="1">
      <alignment horizontal="center" vertical="center" wrapText="1"/>
      <protection hidden="1"/>
    </xf>
    <xf numFmtId="0" fontId="15" fillId="10" borderId="34" xfId="0" applyFont="1" applyFill="1" applyBorder="1" applyAlignment="1" applyProtection="1">
      <alignment horizontal="center" vertical="center" wrapText="1"/>
      <protection hidden="1"/>
    </xf>
    <xf numFmtId="0" fontId="46" fillId="9" borderId="62" xfId="0" applyFont="1" applyFill="1" applyBorder="1" applyAlignment="1" applyProtection="1">
      <alignment horizontal="center" vertical="center"/>
      <protection hidden="1"/>
    </xf>
    <xf numFmtId="0" fontId="46" fillId="9" borderId="30" xfId="0" applyFont="1" applyFill="1" applyBorder="1" applyAlignment="1" applyProtection="1">
      <alignment horizontal="center" vertical="center"/>
      <protection hidden="1"/>
    </xf>
    <xf numFmtId="0" fontId="17" fillId="9" borderId="55" xfId="0" applyFont="1" applyFill="1" applyBorder="1" applyAlignment="1" applyProtection="1">
      <alignment horizontal="center" vertical="center" wrapText="1"/>
      <protection hidden="1"/>
    </xf>
    <xf numFmtId="0" fontId="17" fillId="9" borderId="38" xfId="0" applyFont="1" applyFill="1" applyBorder="1" applyAlignment="1" applyProtection="1">
      <alignment horizontal="center" vertical="center" wrapText="1"/>
      <protection hidden="1"/>
    </xf>
    <xf numFmtId="0" fontId="17" fillId="9" borderId="54" xfId="0" applyFont="1" applyFill="1" applyBorder="1" applyAlignment="1" applyProtection="1">
      <alignment horizontal="center" vertical="center" wrapText="1"/>
      <protection hidden="1"/>
    </xf>
    <xf numFmtId="0" fontId="17" fillId="9" borderId="35" xfId="0" applyFont="1" applyFill="1" applyBorder="1" applyAlignment="1" applyProtection="1">
      <alignment horizontal="center" vertical="center" wrapText="1"/>
      <protection hidden="1"/>
    </xf>
    <xf numFmtId="0" fontId="44" fillId="18" borderId="76" xfId="0" applyFont="1" applyFill="1" applyBorder="1" applyAlignment="1" applyProtection="1">
      <alignment horizontal="center" vertical="center" wrapText="1"/>
      <protection hidden="1"/>
    </xf>
    <xf numFmtId="0" fontId="44" fillId="18" borderId="37" xfId="0" applyFont="1" applyFill="1" applyBorder="1" applyAlignment="1" applyProtection="1">
      <alignment horizontal="center" vertical="center" wrapText="1"/>
      <protection hidden="1"/>
    </xf>
    <xf numFmtId="0" fontId="48" fillId="0" borderId="13" xfId="2" applyFont="1" applyBorder="1" applyAlignment="1" applyProtection="1">
      <alignment horizontal="right" vertical="center"/>
      <protection hidden="1"/>
    </xf>
    <xf numFmtId="0" fontId="48" fillId="0" borderId="14" xfId="2" applyFont="1" applyBorder="1" applyAlignment="1" applyProtection="1">
      <alignment horizontal="right" vertical="center"/>
      <protection hidden="1"/>
    </xf>
    <xf numFmtId="0" fontId="5" fillId="0" borderId="0" xfId="1" applyFont="1" applyBorder="1" applyAlignment="1" applyProtection="1">
      <alignment horizontal="center" vertical="center"/>
      <protection hidden="1"/>
    </xf>
    <xf numFmtId="2" fontId="17" fillId="0" borderId="9" xfId="0" applyNumberFormat="1" applyFont="1" applyBorder="1" applyAlignment="1" applyProtection="1">
      <alignment horizontal="right" vertical="center"/>
      <protection hidden="1"/>
    </xf>
    <xf numFmtId="2" fontId="17" fillId="0" borderId="10" xfId="0" applyNumberFormat="1" applyFont="1" applyBorder="1" applyAlignment="1" applyProtection="1">
      <alignment horizontal="right" vertical="center"/>
      <protection hidden="1"/>
    </xf>
    <xf numFmtId="2" fontId="17" fillId="0" borderId="11" xfId="0" applyNumberFormat="1" applyFont="1" applyBorder="1" applyAlignment="1" applyProtection="1">
      <alignment horizontal="right" vertical="center"/>
      <protection hidden="1"/>
    </xf>
    <xf numFmtId="0" fontId="17" fillId="0" borderId="7" xfId="2" applyFont="1" applyBorder="1" applyAlignment="1" applyProtection="1">
      <alignment horizontal="left" vertical="center"/>
      <protection hidden="1"/>
    </xf>
    <xf numFmtId="0" fontId="12" fillId="0" borderId="12" xfId="2" applyFont="1" applyBorder="1" applyAlignment="1" applyProtection="1">
      <alignment horizontal="center" vertical="top"/>
      <protection hidden="1"/>
    </xf>
    <xf numFmtId="0" fontId="12" fillId="0" borderId="9" xfId="2" applyFont="1" applyBorder="1" applyAlignment="1" applyProtection="1">
      <alignment horizontal="left" vertical="center"/>
      <protection hidden="1"/>
    </xf>
    <xf numFmtId="0" fontId="12" fillId="0" borderId="10" xfId="2" applyFont="1" applyBorder="1" applyAlignment="1" applyProtection="1">
      <alignment horizontal="left" vertical="center"/>
      <protection hidden="1"/>
    </xf>
    <xf numFmtId="0" fontId="12" fillId="0" borderId="18" xfId="2" applyFont="1" applyBorder="1" applyAlignment="1" applyProtection="1">
      <alignment horizontal="left" vertical="center"/>
      <protection hidden="1"/>
    </xf>
    <xf numFmtId="0" fontId="17" fillId="0" borderId="7" xfId="2" applyFont="1" applyBorder="1" applyAlignment="1" applyProtection="1">
      <alignment horizontal="center" vertical="center"/>
      <protection hidden="1"/>
    </xf>
    <xf numFmtId="0" fontId="26" fillId="0" borderId="7" xfId="2" applyFont="1" applyBorder="1" applyAlignment="1" applyProtection="1">
      <alignment horizontal="center" vertical="center"/>
      <protection hidden="1"/>
    </xf>
    <xf numFmtId="0" fontId="12" fillId="0" borderId="7" xfId="2" applyFont="1" applyBorder="1" applyAlignment="1" applyProtection="1">
      <alignment horizontal="center"/>
      <protection hidden="1"/>
    </xf>
    <xf numFmtId="2" fontId="17" fillId="0" borderId="7" xfId="0" applyNumberFormat="1" applyFont="1" applyBorder="1" applyAlignment="1" applyProtection="1">
      <alignment horizontal="left"/>
      <protection hidden="1"/>
    </xf>
    <xf numFmtId="0" fontId="22" fillId="0" borderId="7" xfId="2" applyFont="1" applyBorder="1" applyAlignment="1" applyProtection="1">
      <alignment horizontal="left" vertical="center"/>
      <protection hidden="1"/>
    </xf>
    <xf numFmtId="0" fontId="22" fillId="0" borderId="8" xfId="2" applyFont="1" applyBorder="1" applyAlignment="1" applyProtection="1">
      <alignment horizontal="left" vertical="center"/>
      <protection hidden="1"/>
    </xf>
    <xf numFmtId="0" fontId="19" fillId="0" borderId="7" xfId="2" applyFont="1" applyBorder="1" applyAlignment="1" applyProtection="1">
      <alignment horizontal="left" vertical="center"/>
      <protection hidden="1"/>
    </xf>
    <xf numFmtId="0" fontId="12" fillId="0" borderId="7" xfId="2" applyFont="1" applyBorder="1" applyAlignment="1" applyProtection="1">
      <alignment horizontal="left" vertical="center"/>
      <protection hidden="1"/>
    </xf>
    <xf numFmtId="1" fontId="14" fillId="0" borderId="7" xfId="2" applyNumberFormat="1" applyFont="1" applyBorder="1" applyAlignment="1" applyProtection="1">
      <alignment horizontal="center" vertical="center"/>
      <protection hidden="1"/>
    </xf>
    <xf numFmtId="1" fontId="16" fillId="0" borderId="7" xfId="2" applyNumberFormat="1" applyFont="1" applyBorder="1" applyAlignment="1" applyProtection="1">
      <alignment horizontal="center" vertical="center"/>
      <protection hidden="1"/>
    </xf>
    <xf numFmtId="1" fontId="16" fillId="0" borderId="8" xfId="2" applyNumberFormat="1" applyFont="1" applyBorder="1" applyAlignment="1" applyProtection="1">
      <alignment horizontal="center" vertical="center"/>
      <protection hidden="1"/>
    </xf>
    <xf numFmtId="0" fontId="12" fillId="0" borderId="7" xfId="2" applyFont="1" applyBorder="1" applyAlignment="1" applyProtection="1">
      <alignment horizontal="right" vertical="center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10" fillId="0" borderId="0" xfId="1" applyFont="1" applyBorder="1" applyAlignment="1" applyProtection="1">
      <alignment horizontal="right" vertical="center"/>
      <protection hidden="1"/>
    </xf>
    <xf numFmtId="0" fontId="11" fillId="0" borderId="0" xfId="1" applyFont="1" applyBorder="1" applyAlignment="1" applyProtection="1">
      <alignment horizontal="center" vertical="center"/>
      <protection hidden="1"/>
    </xf>
    <xf numFmtId="0" fontId="27" fillId="0" borderId="0" xfId="1" applyFont="1" applyBorder="1" applyAlignment="1" applyProtection="1">
      <alignment horizontal="right" vertical="center"/>
      <protection hidden="1"/>
    </xf>
    <xf numFmtId="0" fontId="11" fillId="0" borderId="2" xfId="1" applyFont="1" applyBorder="1" applyAlignment="1" applyProtection="1">
      <alignment horizontal="left" vertical="center"/>
      <protection hidden="1"/>
    </xf>
    <xf numFmtId="0" fontId="30" fillId="4" borderId="0" xfId="1" applyFont="1" applyFill="1" applyBorder="1" applyAlignment="1" applyProtection="1">
      <alignment horizontal="center" vertical="center" wrapText="1"/>
      <protection hidden="1"/>
    </xf>
    <xf numFmtId="0" fontId="30" fillId="4" borderId="0" xfId="1" applyFont="1" applyFill="1" applyBorder="1" applyAlignment="1" applyProtection="1">
      <alignment horizontal="center" vertical="center"/>
      <protection hidden="1"/>
    </xf>
    <xf numFmtId="0" fontId="12" fillId="0" borderId="9" xfId="2" applyFont="1" applyBorder="1" applyAlignment="1" applyProtection="1">
      <alignment horizontal="center"/>
      <protection hidden="1"/>
    </xf>
    <xf numFmtId="0" fontId="12" fillId="0" borderId="10" xfId="2" applyFont="1" applyBorder="1" applyAlignment="1" applyProtection="1">
      <alignment horizontal="center"/>
      <protection hidden="1"/>
    </xf>
    <xf numFmtId="0" fontId="12" fillId="0" borderId="11" xfId="2" applyFont="1" applyBorder="1" applyAlignment="1" applyProtection="1">
      <alignment horizontal="center"/>
      <protection hidden="1"/>
    </xf>
    <xf numFmtId="0" fontId="20" fillId="0" borderId="4" xfId="2" applyFont="1" applyFill="1" applyBorder="1" applyAlignment="1" applyProtection="1">
      <alignment horizontal="center" vertical="center"/>
      <protection hidden="1"/>
    </xf>
    <xf numFmtId="0" fontId="20" fillId="0" borderId="5" xfId="2" applyFont="1" applyFill="1" applyBorder="1" applyAlignment="1" applyProtection="1">
      <alignment horizontal="center" vertical="center"/>
      <protection hidden="1"/>
    </xf>
    <xf numFmtId="0" fontId="14" fillId="0" borderId="7" xfId="2" applyFont="1" applyBorder="1" applyAlignment="1" applyProtection="1">
      <alignment horizontal="left" vertical="center"/>
      <protection hidden="1"/>
    </xf>
    <xf numFmtId="0" fontId="14" fillId="0" borderId="7" xfId="2" applyFont="1" applyBorder="1" applyAlignment="1" applyProtection="1">
      <alignment horizontal="right" vertical="center"/>
      <protection hidden="1"/>
    </xf>
    <xf numFmtId="0" fontId="12" fillId="0" borderId="11" xfId="2" applyFont="1" applyBorder="1" applyAlignment="1" applyProtection="1">
      <alignment horizontal="left" vertical="center"/>
      <protection hidden="1"/>
    </xf>
    <xf numFmtId="0" fontId="14" fillId="0" borderId="4" xfId="2" applyFont="1" applyBorder="1" applyAlignment="1" applyProtection="1">
      <alignment horizontal="left" vertical="center"/>
      <protection hidden="1"/>
    </xf>
    <xf numFmtId="0" fontId="13" fillId="0" borderId="4" xfId="3" applyFont="1" applyFill="1" applyBorder="1" applyAlignment="1" applyProtection="1">
      <alignment horizontal="left" vertical="center"/>
      <protection hidden="1"/>
    </xf>
    <xf numFmtId="0" fontId="20" fillId="0" borderId="4" xfId="2" applyFont="1" applyFill="1" applyBorder="1" applyAlignment="1" applyProtection="1">
      <alignment horizontal="left" vertical="center"/>
      <protection hidden="1"/>
    </xf>
    <xf numFmtId="1" fontId="14" fillId="0" borderId="7" xfId="2" applyNumberFormat="1" applyFont="1" applyFill="1" applyBorder="1" applyAlignment="1" applyProtection="1">
      <alignment horizontal="center" vertical="center"/>
      <protection hidden="1"/>
    </xf>
    <xf numFmtId="0" fontId="17" fillId="0" borderId="67" xfId="2" applyFont="1" applyBorder="1" applyAlignment="1" applyProtection="1">
      <alignment horizontal="center" vertical="center"/>
      <protection hidden="1"/>
    </xf>
    <xf numFmtId="0" fontId="17" fillId="0" borderId="68" xfId="2" applyFont="1" applyBorder="1" applyAlignment="1" applyProtection="1">
      <alignment horizontal="center" vertical="center"/>
      <protection hidden="1"/>
    </xf>
    <xf numFmtId="0" fontId="17" fillId="0" borderId="69" xfId="2" applyFont="1" applyBorder="1" applyAlignment="1" applyProtection="1">
      <alignment horizontal="center" vertical="center"/>
      <protection hidden="1"/>
    </xf>
    <xf numFmtId="0" fontId="17" fillId="0" borderId="7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17" fillId="0" borderId="71" xfId="2" applyFont="1" applyBorder="1" applyAlignment="1" applyProtection="1">
      <alignment horizontal="center" vertical="center"/>
      <protection hidden="1"/>
    </xf>
    <xf numFmtId="0" fontId="17" fillId="0" borderId="72" xfId="2" applyFont="1" applyBorder="1" applyAlignment="1" applyProtection="1">
      <alignment horizontal="center" vertical="center"/>
      <protection hidden="1"/>
    </xf>
    <xf numFmtId="0" fontId="17" fillId="0" borderId="73" xfId="2" applyFont="1" applyBorder="1" applyAlignment="1" applyProtection="1">
      <alignment horizontal="center" vertical="center"/>
      <protection hidden="1"/>
    </xf>
    <xf numFmtId="0" fontId="17" fillId="0" borderId="74" xfId="2" applyFont="1" applyBorder="1" applyAlignment="1" applyProtection="1">
      <alignment horizontal="center" vertical="center"/>
      <protection hidden="1"/>
    </xf>
    <xf numFmtId="0" fontId="26" fillId="0" borderId="9" xfId="2" applyFont="1" applyBorder="1" applyAlignment="1" applyProtection="1">
      <alignment horizontal="center" vertical="center"/>
      <protection hidden="1"/>
    </xf>
    <xf numFmtId="0" fontId="26" fillId="0" borderId="10" xfId="2" applyFont="1" applyBorder="1" applyAlignment="1" applyProtection="1">
      <alignment horizontal="center" vertical="center"/>
      <protection hidden="1"/>
    </xf>
    <xf numFmtId="0" fontId="26" fillId="0" borderId="18" xfId="2" applyFont="1" applyBorder="1" applyAlignment="1" applyProtection="1">
      <alignment horizontal="center" vertical="center"/>
      <protection hidden="1"/>
    </xf>
    <xf numFmtId="0" fontId="46" fillId="0" borderId="0" xfId="0" applyFont="1" applyAlignment="1">
      <alignment horizontal="center" vertical="center"/>
    </xf>
    <xf numFmtId="0" fontId="51" fillId="0" borderId="0" xfId="8" applyFont="1" applyAlignment="1" applyProtection="1">
      <alignment horizontal="center"/>
    </xf>
    <xf numFmtId="0" fontId="17" fillId="0" borderId="9" xfId="2" applyFont="1" applyBorder="1" applyAlignment="1" applyProtection="1">
      <alignment horizontal="left" vertical="center" wrapText="1"/>
      <protection hidden="1"/>
    </xf>
    <xf numFmtId="0" fontId="17" fillId="0" borderId="10" xfId="2" applyFont="1" applyBorder="1" applyAlignment="1" applyProtection="1">
      <alignment horizontal="left" vertical="center" wrapText="1"/>
      <protection hidden="1"/>
    </xf>
    <xf numFmtId="0" fontId="17" fillId="0" borderId="11" xfId="2" applyFont="1" applyBorder="1" applyAlignment="1" applyProtection="1">
      <alignment horizontal="left" vertical="center" wrapText="1"/>
      <protection hidden="1"/>
    </xf>
    <xf numFmtId="2" fontId="12" fillId="0" borderId="9" xfId="0" applyNumberFormat="1" applyFont="1" applyBorder="1" applyAlignment="1" applyProtection="1">
      <alignment horizontal="left"/>
      <protection hidden="1"/>
    </xf>
    <xf numFmtId="2" fontId="12" fillId="0" borderId="10" xfId="0" applyNumberFormat="1" applyFont="1" applyBorder="1" applyAlignment="1" applyProtection="1">
      <alignment horizontal="left"/>
      <protection hidden="1"/>
    </xf>
    <xf numFmtId="2" fontId="12" fillId="0" borderId="11" xfId="0" applyNumberFormat="1" applyFont="1" applyBorder="1" applyAlignment="1" applyProtection="1">
      <alignment horizontal="left"/>
      <protection hidden="1"/>
    </xf>
    <xf numFmtId="0" fontId="17" fillId="0" borderId="9" xfId="2" applyFont="1" applyBorder="1" applyAlignment="1" applyProtection="1">
      <alignment horizontal="left" vertical="center"/>
      <protection hidden="1"/>
    </xf>
    <xf numFmtId="0" fontId="17" fillId="0" borderId="10" xfId="2" applyFont="1" applyBorder="1" applyAlignment="1" applyProtection="1">
      <alignment horizontal="left" vertical="center"/>
      <protection hidden="1"/>
    </xf>
    <xf numFmtId="0" fontId="17" fillId="0" borderId="11" xfId="2" applyFont="1" applyBorder="1" applyAlignment="1" applyProtection="1">
      <alignment horizontal="left" vertical="center"/>
      <protection hidden="1"/>
    </xf>
    <xf numFmtId="0" fontId="17" fillId="0" borderId="7" xfId="2" applyFont="1" applyBorder="1" applyAlignment="1" applyProtection="1">
      <alignment horizontal="right" vertical="center"/>
      <protection hidden="1"/>
    </xf>
    <xf numFmtId="0" fontId="17" fillId="0" borderId="7" xfId="2" applyFont="1" applyBorder="1" applyAlignment="1" applyProtection="1">
      <alignment horizontal="left"/>
      <protection hidden="1"/>
    </xf>
    <xf numFmtId="2" fontId="22" fillId="0" borderId="7" xfId="0" applyNumberFormat="1" applyFont="1" applyBorder="1" applyAlignment="1" applyProtection="1">
      <alignment horizontal="left"/>
      <protection hidden="1"/>
    </xf>
    <xf numFmtId="2" fontId="12" fillId="0" borderId="7" xfId="0" applyNumberFormat="1" applyFont="1" applyBorder="1" applyAlignment="1" applyProtection="1">
      <alignment horizontal="left"/>
      <protection hidden="1"/>
    </xf>
    <xf numFmtId="0" fontId="6" fillId="0" borderId="7" xfId="2" applyFont="1" applyBorder="1" applyAlignment="1" applyProtection="1">
      <alignment horizontal="center"/>
      <protection hidden="1"/>
    </xf>
    <xf numFmtId="0" fontId="50" fillId="3" borderId="0" xfId="8" applyFill="1" applyAlignment="1" applyProtection="1">
      <protection hidden="1"/>
    </xf>
    <xf numFmtId="0" fontId="51" fillId="3" borderId="36" xfId="8" applyFont="1" applyFill="1" applyBorder="1" applyAlignment="1" applyProtection="1">
      <alignment horizontal="left"/>
      <protection hidden="1"/>
    </xf>
    <xf numFmtId="0" fontId="60" fillId="3" borderId="0" xfId="8" applyFont="1" applyFill="1" applyAlignment="1" applyProtection="1">
      <alignment horizontal="center" vertical="center"/>
      <protection hidden="1"/>
    </xf>
    <xf numFmtId="0" fontId="60" fillId="3" borderId="51" xfId="8" applyFont="1" applyFill="1" applyBorder="1" applyAlignment="1" applyProtection="1">
      <alignment horizontal="center" vertical="center"/>
      <protection hidden="1"/>
    </xf>
    <xf numFmtId="0" fontId="61" fillId="3" borderId="0" xfId="0" applyFont="1" applyFill="1" applyAlignment="1" applyProtection="1">
      <alignment horizontal="center" vertical="center"/>
      <protection hidden="1"/>
    </xf>
    <xf numFmtId="0" fontId="61" fillId="3" borderId="51" xfId="0" applyFont="1" applyFill="1" applyBorder="1" applyAlignment="1" applyProtection="1">
      <alignment horizontal="center" vertical="center"/>
      <protection hidden="1"/>
    </xf>
    <xf numFmtId="0" fontId="51" fillId="3" borderId="0" xfId="8" applyFont="1" applyFill="1" applyAlignment="1" applyProtection="1">
      <protection hidden="1"/>
    </xf>
  </cellXfs>
  <cellStyles count="9">
    <cellStyle name="Hyperlink" xfId="8" builtinId="8"/>
    <cellStyle name="Normal" xfId="0" builtinId="0"/>
    <cellStyle name="Normal 2" xfId="2"/>
    <cellStyle name="Normal 2 3" xfId="1"/>
    <cellStyle name="Normal 3" xfId="4"/>
    <cellStyle name="Normal 5" xfId="6"/>
    <cellStyle name="Normal 6" xfId="7"/>
    <cellStyle name="Normal_pay 2008-09" xfId="3"/>
    <cellStyle name="Note" xfId="5" builtinId="10"/>
  </cellStyles>
  <dxfs count="8">
    <dxf>
      <font>
        <b/>
        <i val="0"/>
        <color rgb="FFFF0000"/>
      </font>
    </dxf>
    <dxf>
      <font>
        <b/>
        <i val="0"/>
        <color rgb="FF000099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CC00FF"/>
      </font>
    </dxf>
    <dxf>
      <font>
        <b/>
        <i val="0"/>
        <color rgb="FF66FF66"/>
      </font>
      <fill>
        <patternFill>
          <bgColor rgb="FF660066"/>
        </patternFill>
      </fill>
    </dxf>
    <dxf>
      <font>
        <b/>
        <i val="0"/>
        <color rgb="FFFFFF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CC00FF"/>
      </font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000099"/>
      <color rgb="FFCC00FF"/>
      <color rgb="FF660066"/>
      <color rgb="FF66FF66"/>
      <color rgb="FFA41C9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&#2325;&#2366;&#2352;&#2381;&#2350;&#2367;&#2325; &#2360;&#2381;&#2354;&#2367;&#2346; 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2310;&#2351;&#2325;&#2352; &#2327;&#2339;&#2344;&#2366; &#2350;&#2366;&#2360;&#2381;&#2335;&#2352; &#2358;&#2368;&#2335;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257177</xdr:colOff>
      <xdr:row>0</xdr:row>
      <xdr:rowOff>200025</xdr:rowOff>
    </xdr:from>
    <xdr:to>
      <xdr:col>12</xdr:col>
      <xdr:colOff>628650</xdr:colOff>
      <xdr:row>2</xdr:row>
      <xdr:rowOff>161925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1725277" y="200025"/>
          <a:ext cx="952498" cy="609600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25</xdr:col>
      <xdr:colOff>352425</xdr:colOff>
      <xdr:row>0</xdr:row>
      <xdr:rowOff>76200</xdr:rowOff>
    </xdr:from>
    <xdr:to>
      <xdr:col>26</xdr:col>
      <xdr:colOff>542925</xdr:colOff>
      <xdr:row>3</xdr:row>
      <xdr:rowOff>282416</xdr:rowOff>
    </xdr:to>
    <xdr:pic>
      <xdr:nvPicPr>
        <xdr:cNvPr id="4" name="Picture 3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26975" y="76200"/>
          <a:ext cx="1047750" cy="1273016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552450</xdr:colOff>
      <xdr:row>4</xdr:row>
      <xdr:rowOff>47625</xdr:rowOff>
    </xdr:from>
    <xdr:to>
      <xdr:col>21</xdr:col>
      <xdr:colOff>133348</xdr:colOff>
      <xdr:row>6</xdr:row>
      <xdr:rowOff>133350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 rot="10800000">
          <a:off x="11296650" y="1266825"/>
          <a:ext cx="952498" cy="638175"/>
        </a:xfrm>
        <a:prstGeom prst="rightArrow">
          <a:avLst/>
        </a:prstGeom>
        <a:ln/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Back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youtu.be/kKGQtiKrpUA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youtu.be/Wtki7WfxjbM" TargetMode="External"/><Relationship Id="rId1" Type="http://schemas.openxmlformats.org/officeDocument/2006/relationships/hyperlink" Target="https://youtu.be/FcqWnfPF-bw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outu.be/Wtki7Wfxjb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Wtki7WfxjbM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F110"/>
  <sheetViews>
    <sheetView showGridLines="0" tabSelected="1" workbookViewId="0">
      <selection activeCell="B14" sqref="B14"/>
    </sheetView>
  </sheetViews>
  <sheetFormatPr defaultColWidth="0" defaultRowHeight="15" zeroHeight="1"/>
  <cols>
    <col min="1" max="1" width="6.125" style="20" customWidth="1"/>
    <col min="2" max="2" width="13.625" style="20" customWidth="1"/>
    <col min="3" max="3" width="25.25" style="20" customWidth="1"/>
    <col min="4" max="4" width="16.125" style="20" customWidth="1"/>
    <col min="5" max="5" width="26.875" style="20" customWidth="1"/>
    <col min="6" max="6" width="15.125" style="20" customWidth="1"/>
    <col min="7" max="7" width="7.5" style="20" customWidth="1"/>
    <col min="8" max="8" width="6.75" style="20" customWidth="1"/>
    <col min="9" max="9" width="13" style="20" customWidth="1"/>
    <col min="10" max="10" width="10.375" style="20" customWidth="1"/>
    <col min="11" max="11" width="9.75" style="20" customWidth="1"/>
    <col min="12" max="12" width="7.625" style="20" customWidth="1"/>
    <col min="13" max="13" width="13" style="20" customWidth="1"/>
    <col min="14" max="14" width="10" style="20" customWidth="1"/>
    <col min="15" max="15" width="12" style="20" customWidth="1"/>
    <col min="16" max="16" width="14.25" style="20" customWidth="1"/>
    <col min="17" max="17" width="14" style="20" customWidth="1"/>
    <col min="18" max="18" width="12.5" style="20" customWidth="1"/>
    <col min="19" max="19" width="14" style="20" customWidth="1"/>
    <col min="20" max="20" width="19.25" style="20" customWidth="1"/>
    <col min="21" max="22" width="11.25" style="20" customWidth="1"/>
    <col min="23" max="23" width="13.625" style="20" customWidth="1"/>
    <col min="24" max="24" width="13.25" style="20" customWidth="1"/>
    <col min="25" max="26" width="11.25" style="20" customWidth="1"/>
    <col min="27" max="27" width="17.125" style="20" customWidth="1"/>
    <col min="28" max="28" width="12.625" style="20" customWidth="1"/>
    <col min="29" max="29" width="12.5" style="20" customWidth="1"/>
    <col min="30" max="33" width="13.75" style="20" customWidth="1"/>
    <col min="34" max="34" width="15" style="20" customWidth="1"/>
    <col min="35" max="37" width="13.625" style="20" customWidth="1"/>
    <col min="38" max="43" width="12.5" style="20" customWidth="1"/>
    <col min="44" max="44" width="16.625" style="20" customWidth="1"/>
    <col min="45" max="46" width="12.5" style="20" customWidth="1"/>
    <col min="47" max="47" width="22" style="20" customWidth="1"/>
    <col min="48" max="48" width="14.125" style="20" customWidth="1"/>
    <col min="49" max="49" width="15.125" style="20" customWidth="1"/>
    <col min="50" max="50" width="24.75" style="20" customWidth="1"/>
    <col min="51" max="52" width="9" style="20" customWidth="1"/>
    <col min="53" max="53" width="21.75" style="20" customWidth="1"/>
    <col min="54" max="54" width="23.75" style="20" customWidth="1"/>
    <col min="55" max="55" width="9.125" style="20" customWidth="1"/>
    <col min="56" max="56" width="20.75" style="20" customWidth="1"/>
    <col min="57" max="57" width="8.5" style="20" customWidth="1"/>
    <col min="58" max="58" width="5.125" style="20" customWidth="1"/>
    <col min="59" max="104" width="5.625" style="20" hidden="1" customWidth="1"/>
    <col min="105" max="136" width="11.625" style="20" hidden="1" customWidth="1"/>
    <col min="137" max="16384" width="5.625" style="20" hidden="1"/>
  </cols>
  <sheetData>
    <row r="1" spans="1:135" ht="2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142" t="s">
        <v>195</v>
      </c>
      <c r="V1" s="143"/>
      <c r="W1" s="143"/>
      <c r="X1" s="143"/>
      <c r="Y1" s="144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BA1" s="52" t="s">
        <v>184</v>
      </c>
    </row>
    <row r="2" spans="1:135" ht="32.25" customHeight="1">
      <c r="A2" s="21"/>
      <c r="B2" s="21"/>
      <c r="C2" s="21"/>
      <c r="D2" s="21"/>
      <c r="E2" s="174" t="s">
        <v>35</v>
      </c>
      <c r="F2" s="174"/>
      <c r="G2" s="174"/>
      <c r="H2" s="21"/>
      <c r="I2" s="21"/>
      <c r="J2" s="21"/>
      <c r="K2" s="21"/>
      <c r="L2" s="21"/>
      <c r="M2" s="21"/>
      <c r="N2" s="21"/>
      <c r="O2" s="165" t="s">
        <v>198</v>
      </c>
      <c r="P2" s="165"/>
      <c r="Q2" s="165"/>
      <c r="R2" s="301" t="s">
        <v>199</v>
      </c>
      <c r="S2" s="301"/>
      <c r="T2" s="302"/>
      <c r="U2" s="145" t="s">
        <v>196</v>
      </c>
      <c r="V2" s="146"/>
      <c r="W2" s="146"/>
      <c r="X2" s="146"/>
      <c r="Y2" s="147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303" t="s">
        <v>230</v>
      </c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BA2" s="53" t="s">
        <v>62</v>
      </c>
      <c r="CX2" s="23"/>
      <c r="CZ2" s="20" t="s">
        <v>149</v>
      </c>
      <c r="DA2" s="20" t="s">
        <v>150</v>
      </c>
      <c r="DB2" s="20" t="s">
        <v>151</v>
      </c>
      <c r="DC2" s="20" t="s">
        <v>152</v>
      </c>
      <c r="DD2" s="20" t="s">
        <v>153</v>
      </c>
      <c r="DE2" s="20" t="s">
        <v>154</v>
      </c>
      <c r="DF2" s="20" t="s">
        <v>155</v>
      </c>
      <c r="DG2" s="20" t="s">
        <v>156</v>
      </c>
      <c r="DH2" s="20" t="s">
        <v>157</v>
      </c>
      <c r="DI2" s="20" t="s">
        <v>158</v>
      </c>
      <c r="DJ2" s="20" t="s">
        <v>159</v>
      </c>
      <c r="DK2" s="20" t="s">
        <v>160</v>
      </c>
    </row>
    <row r="3" spans="1:135" ht="30.95" customHeight="1" thickBot="1">
      <c r="A3" s="24"/>
      <c r="B3" s="154" t="s">
        <v>87</v>
      </c>
      <c r="C3" s="154"/>
      <c r="D3" s="166" t="s">
        <v>88</v>
      </c>
      <c r="E3" s="167"/>
      <c r="F3" s="167"/>
      <c r="G3" s="167"/>
      <c r="H3" s="167"/>
      <c r="I3" s="167"/>
      <c r="J3" s="168"/>
      <c r="K3" s="21"/>
      <c r="L3" s="21"/>
      <c r="M3" s="21"/>
      <c r="N3" s="21"/>
      <c r="O3" s="164" t="s">
        <v>185</v>
      </c>
      <c r="P3" s="164"/>
      <c r="Q3" s="164"/>
      <c r="R3" s="299" t="s">
        <v>230</v>
      </c>
      <c r="S3" s="299"/>
      <c r="T3" s="300"/>
      <c r="U3" s="148" t="s">
        <v>202</v>
      </c>
      <c r="V3" s="149"/>
      <c r="W3" s="149"/>
      <c r="X3" s="149"/>
      <c r="Y3" s="150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BA3" s="53" t="s">
        <v>63</v>
      </c>
      <c r="CX3" s="23"/>
    </row>
    <row r="4" spans="1:135" ht="30.95" customHeight="1" thickBot="1">
      <c r="A4" s="21"/>
      <c r="B4" s="21"/>
      <c r="C4" s="94" t="s">
        <v>89</v>
      </c>
      <c r="D4" s="172" t="s">
        <v>38</v>
      </c>
      <c r="E4" s="173"/>
      <c r="F4" s="169" t="s">
        <v>86</v>
      </c>
      <c r="G4" s="169"/>
      <c r="H4" s="33"/>
      <c r="I4" s="170" t="s">
        <v>90</v>
      </c>
      <c r="J4" s="171"/>
      <c r="K4" s="93"/>
      <c r="L4" s="21"/>
      <c r="M4" s="21"/>
      <c r="N4" s="21"/>
      <c r="O4" s="298" t="s">
        <v>197</v>
      </c>
      <c r="P4" s="298"/>
      <c r="Q4" s="298"/>
      <c r="R4" s="297"/>
      <c r="S4" s="21"/>
      <c r="T4" s="21"/>
      <c r="U4" s="151" t="s">
        <v>203</v>
      </c>
      <c r="V4" s="152"/>
      <c r="W4" s="152"/>
      <c r="X4" s="152"/>
      <c r="Y4" s="153"/>
      <c r="Z4" s="21"/>
      <c r="AA4" s="21"/>
      <c r="AB4" s="21"/>
      <c r="AC4" s="21"/>
      <c r="AD4" s="21"/>
      <c r="AE4" s="21"/>
      <c r="AF4" s="21"/>
      <c r="AG4" s="21"/>
      <c r="AH4" s="218" t="s">
        <v>211</v>
      </c>
      <c r="AI4" s="219"/>
      <c r="AJ4" s="219"/>
      <c r="AK4" s="219"/>
      <c r="AL4" s="219"/>
      <c r="AM4" s="219"/>
      <c r="AN4" s="211" t="s">
        <v>214</v>
      </c>
      <c r="AO4" s="212"/>
      <c r="AP4" s="212"/>
      <c r="AQ4" s="213"/>
      <c r="AR4" s="206" t="s">
        <v>215</v>
      </c>
      <c r="AS4" s="207"/>
      <c r="AT4" s="208" t="s">
        <v>216</v>
      </c>
      <c r="AU4" s="209"/>
      <c r="AV4" s="209"/>
      <c r="AW4" s="209"/>
      <c r="AX4" s="210"/>
      <c r="AY4" s="21"/>
      <c r="BA4" s="53" t="s">
        <v>64</v>
      </c>
      <c r="CX4" s="23"/>
      <c r="DC4" s="20">
        <f>MROUND(ROUND(1.03*F7,0),100)/2</f>
        <v>26950</v>
      </c>
      <c r="DD4" s="20">
        <f>IF(OR(M7=$CZ$2,M7=$DA$2,M7=$DB$2,M7=$DC$2),ROUND(G7%*(F7),0)/2,IF(OR(M7=$DD$2,M7=$DE$2,M7=$DF$2,M7=$DG$2,M7=$DH$2,M7=$DI$2,M7=$DJ$2,M7=$DK$2),ROUND(H7%*(MROUND(ROUND(1.03*F7,0),100)),0)/2,0))</f>
        <v>0</v>
      </c>
      <c r="DL4" s="20" t="s">
        <v>2</v>
      </c>
    </row>
    <row r="5" spans="1:135" ht="30" customHeight="1" thickBot="1">
      <c r="A5" s="155" t="s">
        <v>129</v>
      </c>
      <c r="B5" s="156"/>
      <c r="C5" s="156"/>
      <c r="D5" s="156"/>
      <c r="E5" s="157"/>
      <c r="F5" s="158" t="s">
        <v>130</v>
      </c>
      <c r="G5" s="159"/>
      <c r="H5" s="159"/>
      <c r="I5" s="159"/>
      <c r="J5" s="159"/>
      <c r="K5" s="159"/>
      <c r="L5" s="159"/>
      <c r="M5" s="159"/>
      <c r="N5" s="159"/>
      <c r="O5" s="159"/>
      <c r="P5" s="160"/>
      <c r="Q5" s="161" t="s">
        <v>131</v>
      </c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3"/>
      <c r="AD5" s="175" t="s">
        <v>132</v>
      </c>
      <c r="AE5" s="184" t="s">
        <v>182</v>
      </c>
      <c r="AF5" s="186" t="s">
        <v>100</v>
      </c>
      <c r="AG5" s="188" t="s">
        <v>99</v>
      </c>
      <c r="AH5" s="216" t="s">
        <v>210</v>
      </c>
      <c r="AI5" s="202" t="s">
        <v>135</v>
      </c>
      <c r="AJ5" s="204" t="s">
        <v>178</v>
      </c>
      <c r="AK5" s="222" t="s">
        <v>136</v>
      </c>
      <c r="AL5" s="194" t="s">
        <v>108</v>
      </c>
      <c r="AM5" s="182" t="s">
        <v>33</v>
      </c>
      <c r="AN5" s="216" t="s">
        <v>212</v>
      </c>
      <c r="AO5" s="202" t="s">
        <v>135</v>
      </c>
      <c r="AP5" s="204" t="s">
        <v>213</v>
      </c>
      <c r="AQ5" s="220" t="s">
        <v>136</v>
      </c>
      <c r="AR5" s="224" t="s">
        <v>189</v>
      </c>
      <c r="AS5" s="196" t="s">
        <v>222</v>
      </c>
      <c r="AT5" s="198" t="s">
        <v>172</v>
      </c>
      <c r="AU5" s="200" t="s">
        <v>137</v>
      </c>
      <c r="AV5" s="190" t="s">
        <v>173</v>
      </c>
      <c r="AW5" s="192" t="s">
        <v>176</v>
      </c>
      <c r="AX5" s="214" t="s">
        <v>194</v>
      </c>
      <c r="AY5" s="21"/>
      <c r="BA5" s="53" t="s">
        <v>65</v>
      </c>
      <c r="CX5" s="23"/>
      <c r="DD5" s="20">
        <f>ROUND(H7%*(MROUND(ROUND(1.03*F7,0),100)),0)/2</f>
        <v>11319</v>
      </c>
      <c r="DL5" s="20" t="s">
        <v>188</v>
      </c>
      <c r="EC5" s="20">
        <f>ROUND(IF(O48&lt;1500001,0,(O48-1500000)*0.3),0)</f>
        <v>0</v>
      </c>
    </row>
    <row r="6" spans="1:135" s="26" customFormat="1" ht="78" customHeight="1" thickBot="1">
      <c r="A6" s="85" t="s">
        <v>37</v>
      </c>
      <c r="B6" s="86" t="s">
        <v>116</v>
      </c>
      <c r="C6" s="99" t="s">
        <v>96</v>
      </c>
      <c r="D6" s="86" t="s">
        <v>91</v>
      </c>
      <c r="E6" s="121" t="s">
        <v>92</v>
      </c>
      <c r="F6" s="126" t="s">
        <v>201</v>
      </c>
      <c r="G6" s="88" t="s">
        <v>140</v>
      </c>
      <c r="H6" s="88" t="s">
        <v>141</v>
      </c>
      <c r="I6" s="88" t="s">
        <v>147</v>
      </c>
      <c r="J6" s="89" t="s">
        <v>128</v>
      </c>
      <c r="K6" s="88" t="s">
        <v>143</v>
      </c>
      <c r="L6" s="88" t="s">
        <v>95</v>
      </c>
      <c r="M6" s="87" t="s">
        <v>98</v>
      </c>
      <c r="N6" s="88" t="s">
        <v>145</v>
      </c>
      <c r="O6" s="99" t="s">
        <v>146</v>
      </c>
      <c r="P6" s="127" t="s">
        <v>127</v>
      </c>
      <c r="Q6" s="136" t="s">
        <v>93</v>
      </c>
      <c r="R6" s="89" t="s">
        <v>97</v>
      </c>
      <c r="S6" s="99" t="s">
        <v>94</v>
      </c>
      <c r="T6" s="90" t="s">
        <v>169</v>
      </c>
      <c r="U6" s="91" t="s">
        <v>101</v>
      </c>
      <c r="V6" s="91" t="s">
        <v>102</v>
      </c>
      <c r="W6" s="91" t="s">
        <v>103</v>
      </c>
      <c r="X6" s="91" t="s">
        <v>104</v>
      </c>
      <c r="Y6" s="91" t="s">
        <v>105</v>
      </c>
      <c r="Z6" s="92" t="s">
        <v>106</v>
      </c>
      <c r="AA6" s="92" t="s">
        <v>107</v>
      </c>
      <c r="AB6" s="91" t="s">
        <v>133</v>
      </c>
      <c r="AC6" s="87" t="s">
        <v>134</v>
      </c>
      <c r="AD6" s="176"/>
      <c r="AE6" s="185"/>
      <c r="AF6" s="187"/>
      <c r="AG6" s="189"/>
      <c r="AH6" s="217"/>
      <c r="AI6" s="203"/>
      <c r="AJ6" s="205"/>
      <c r="AK6" s="223"/>
      <c r="AL6" s="195"/>
      <c r="AM6" s="183"/>
      <c r="AN6" s="217"/>
      <c r="AO6" s="203"/>
      <c r="AP6" s="205"/>
      <c r="AQ6" s="221"/>
      <c r="AR6" s="225"/>
      <c r="AS6" s="197"/>
      <c r="AT6" s="199"/>
      <c r="AU6" s="201"/>
      <c r="AV6" s="191"/>
      <c r="AW6" s="193"/>
      <c r="AX6" s="215"/>
      <c r="AY6" s="21"/>
      <c r="BA6" s="53" t="s">
        <v>66</v>
      </c>
      <c r="BB6" s="177" t="s">
        <v>209</v>
      </c>
      <c r="BC6" s="178"/>
      <c r="BD6" s="178"/>
      <c r="BE6" s="178"/>
      <c r="CX6" s="25"/>
      <c r="DA6" s="26" t="s">
        <v>138</v>
      </c>
      <c r="DB6" s="26" t="s">
        <v>139</v>
      </c>
      <c r="DC6" s="26" t="s">
        <v>142</v>
      </c>
      <c r="DD6" s="26" t="s">
        <v>144</v>
      </c>
      <c r="DE6" s="26" t="s">
        <v>128</v>
      </c>
      <c r="DF6" s="26" t="s">
        <v>134</v>
      </c>
      <c r="DG6" s="26" t="s">
        <v>148</v>
      </c>
      <c r="DH6" s="26" t="s">
        <v>161</v>
      </c>
      <c r="DJ6" s="26" t="s">
        <v>163</v>
      </c>
      <c r="DK6" s="26" t="s">
        <v>113</v>
      </c>
      <c r="DL6" s="26" t="s">
        <v>165</v>
      </c>
      <c r="DM6" s="26" t="s">
        <v>166</v>
      </c>
      <c r="DN6" s="26" t="s">
        <v>167</v>
      </c>
      <c r="DO6" s="26" t="s">
        <v>168</v>
      </c>
      <c r="DP6" s="26" t="s">
        <v>183</v>
      </c>
      <c r="DQ6" s="26" t="s">
        <v>162</v>
      </c>
      <c r="DR6" s="26" t="s">
        <v>164</v>
      </c>
      <c r="DS6" s="26" t="s">
        <v>217</v>
      </c>
      <c r="DT6" s="26" t="s">
        <v>170</v>
      </c>
      <c r="DU6" s="26" t="s">
        <v>218</v>
      </c>
      <c r="DV6" s="26" t="s">
        <v>187</v>
      </c>
      <c r="DW6" s="39">
        <v>0.04</v>
      </c>
      <c r="DX6" s="26" t="s">
        <v>190</v>
      </c>
      <c r="EA6" s="26" t="s">
        <v>170</v>
      </c>
      <c r="EB6" s="39">
        <v>0.04</v>
      </c>
      <c r="EC6" s="26" t="s">
        <v>171</v>
      </c>
      <c r="ED6" s="26" t="s">
        <v>175</v>
      </c>
      <c r="EE6" s="26" t="s">
        <v>174</v>
      </c>
    </row>
    <row r="7" spans="1:135" ht="30.95" customHeight="1" thickBot="1">
      <c r="A7" s="56">
        <v>1</v>
      </c>
      <c r="B7" s="57" t="s">
        <v>117</v>
      </c>
      <c r="C7" s="58" t="s">
        <v>111</v>
      </c>
      <c r="D7" s="57" t="s">
        <v>73</v>
      </c>
      <c r="E7" s="122" t="s">
        <v>112</v>
      </c>
      <c r="F7" s="128">
        <v>52300</v>
      </c>
      <c r="G7" s="59">
        <v>42</v>
      </c>
      <c r="H7" s="59">
        <v>42</v>
      </c>
      <c r="I7" s="60"/>
      <c r="J7" s="60"/>
      <c r="K7" s="60"/>
      <c r="L7" s="61">
        <v>9</v>
      </c>
      <c r="M7" s="62" t="s">
        <v>110</v>
      </c>
      <c r="N7" s="60"/>
      <c r="O7" s="60"/>
      <c r="P7" s="129">
        <f t="shared" ref="P7:P38" si="0">IFERROR(IF(F7="","",IF(DH7="","",DH7)),"")</f>
        <v>967004</v>
      </c>
      <c r="Q7" s="107">
        <v>7000</v>
      </c>
      <c r="R7" s="63" t="s">
        <v>113</v>
      </c>
      <c r="S7" s="60">
        <v>3650</v>
      </c>
      <c r="T7" s="60">
        <v>20000</v>
      </c>
      <c r="U7" s="60"/>
      <c r="V7" s="60"/>
      <c r="W7" s="60"/>
      <c r="X7" s="60"/>
      <c r="Y7" s="60"/>
      <c r="Z7" s="60"/>
      <c r="AA7" s="60"/>
      <c r="AB7" s="60"/>
      <c r="AC7" s="60"/>
      <c r="AD7" s="137">
        <f t="shared" ref="AD7:AD38" si="1">IFERROR(IF(F7="","",IF(DO7="","",DO7)),"")</f>
        <v>147800</v>
      </c>
      <c r="AE7" s="125"/>
      <c r="AF7" s="60">
        <v>50000</v>
      </c>
      <c r="AG7" s="101">
        <v>20000</v>
      </c>
      <c r="AH7" s="104">
        <f t="shared" ref="AH7:AH38" si="2">IFERROR(IF(F7="","",IF(DS7="","",DS7)),"")</f>
        <v>749200</v>
      </c>
      <c r="AI7" s="64">
        <f>IFERROR(IF(F7="","",IF(DT7="","",DT7)),"")</f>
        <v>62340</v>
      </c>
      <c r="AJ7" s="65">
        <f>IFERROR(IF(AH7="","",IF(AH7&gt;500000,0,IF(AI7&lt;12500,AI7,12500))),"")</f>
        <v>0</v>
      </c>
      <c r="AK7" s="66">
        <f>IFERROR(IF(F7="","",IF(EC7="","",EC7)),"")</f>
        <v>64834</v>
      </c>
      <c r="AL7" s="60"/>
      <c r="AM7" s="114">
        <f>IF(AL7="",AK7,AK7-AL7)</f>
        <v>64834</v>
      </c>
      <c r="AN7" s="104">
        <f t="shared" ref="AN7:AN8" si="3">IFERROR(IF(F7="","",IF(DU7="","",DU7)),"")</f>
        <v>917000</v>
      </c>
      <c r="AO7" s="64">
        <f t="shared" ref="AO7:AO8" si="4">IFERROR(IF(F7="","",IF(DV7="","",DV7)),"")</f>
        <v>47550</v>
      </c>
      <c r="AP7" s="65">
        <f>IFERROR(IF(AN7="","",IF(AN7&gt;700000,0,IF(AO7&lt;25000,AO7,25000))),"")</f>
        <v>0</v>
      </c>
      <c r="AQ7" s="113">
        <f>IFERROR(IF(F7="","",IF(DX7="","",DX7)),"")</f>
        <v>49452</v>
      </c>
      <c r="AR7" s="117" t="s">
        <v>188</v>
      </c>
      <c r="AS7" s="110">
        <f t="shared" ref="AS7:AS38" si="5">IFERROR(IF(F7="","",IF(AND(EC7="",DX7=""),"",IF(AR7=$DL$5,SUM(DX7-AL7),SUM(EC7-AL7)))),"")</f>
        <v>49452</v>
      </c>
      <c r="AT7" s="107">
        <v>20000</v>
      </c>
      <c r="AU7" s="67" t="str">
        <f t="shared" ref="AU7:AU38" si="6">IFERROR(IF(F7="","",EE7&amp;" Rs- "&amp;ED7),"")</f>
        <v>Income Tax Payable Rs- 29452</v>
      </c>
      <c r="AV7" s="60">
        <v>5</v>
      </c>
      <c r="AW7" s="68">
        <f t="shared" ref="AW7:AW38" si="7">IFERROR(IF(F7="","",ROUNDUP(ED7/AV7,-1)),"")</f>
        <v>5900</v>
      </c>
      <c r="AX7" s="69" t="str">
        <f>IFERROR(IF(F7="","",IF(AQ7&lt;AM7,"Benefit In New Tax Regime","Benefit In Old Tax Regime")),"")</f>
        <v>Benefit In New Tax Regime</v>
      </c>
      <c r="AY7" s="21"/>
      <c r="BA7" s="53" t="s">
        <v>67</v>
      </c>
      <c r="BB7" s="179" t="s">
        <v>2</v>
      </c>
      <c r="BC7" s="180"/>
      <c r="BD7" s="181" t="s">
        <v>188</v>
      </c>
      <c r="BE7" s="181"/>
      <c r="CX7" s="23"/>
      <c r="CZ7" s="20">
        <v>1</v>
      </c>
      <c r="DA7" s="20">
        <f>IF(F7="","",(F7*4)+MROUND(ROUND(1.03*F7,0),100)*8)</f>
        <v>640400</v>
      </c>
      <c r="DB7" s="20">
        <f>IF(F7="","",IF(G7="","",IF(H7="","",ROUND(G7%*(F7*4),0)+ROUND(H7%*(MROUND(ROUND(1.03*F7,0),100)*8),0))))</f>
        <v>268968</v>
      </c>
      <c r="DC7" s="20">
        <f>IF(F7="","",IF(L7="","",ROUND(L7%*(F7*4),0)+ROUND(L7%*(MROUND(ROUND(1.03*F7,0),100)*8),0)))</f>
        <v>57636</v>
      </c>
      <c r="DD7" s="20" t="str">
        <f>IF(F7="","",IF(K7="","",ROUND(K7*12,0)))</f>
        <v/>
      </c>
      <c r="DE7" s="20" t="str">
        <f>IF(F7="","",IF(J7="","",J7))</f>
        <v/>
      </c>
      <c r="DF7" s="20">
        <f>IF(F7="","",SUM(I7,N7,O7))</f>
        <v>0</v>
      </c>
      <c r="DG7" s="20">
        <f>IF(OR(M7=$CZ$2,M7=$DA$2,M7=$DB$2,M7=$DC$2),F7/2,IF(OR(M7=$DD$2,M7=$DE$2,M7=$DF$2,M7=$DG$2,M7=$DH$2,M7=$DI$2,M7=$DJ$2,M7=$DK$2),MROUND(ROUND(1.03*F7,0),100)/2,0))+IF(OR(M7=$CZ$2,M7=$DA$2,M7=$DB$2,M7=$DC$2),ROUND(G7%*(F7),0)/2,IF(OR(M7=$DD$2,M7=$DE$2,M7=$DF$2,M7=$DG$2,M7=$DH$2,M7=$DI$2,M7=$DJ$2,M7=$DK$2),ROUND(H7%*(MROUND(ROUND(1.03*F7,0),100)),0)/2,0))</f>
        <v>0</v>
      </c>
      <c r="DH7" s="20">
        <f>SUM(DA7:DG7)</f>
        <v>967004</v>
      </c>
      <c r="DJ7" s="20">
        <f>IF(F7="","",IF(Q7="","",ROUND(Q7*12,0)))</f>
        <v>84000</v>
      </c>
      <c r="DK7" s="20">
        <f>IF(F7="","",IF(S7="","",ROUND(S7*12,0)))</f>
        <v>43800</v>
      </c>
      <c r="DL7" s="20">
        <f t="shared" ref="DL7:DL38" si="8">IF(F7="","",IF(T7="","",IF((DJ7+DK7+T7)&lt;150001,ROUND((DJ7+DK7+T7),0),150000)))</f>
        <v>147800</v>
      </c>
      <c r="DM7" s="20">
        <f>IFERROR(IF(F7="","",SUM(U7,V7,W7,X7,Y7,Z7,AA7)),"")</f>
        <v>0</v>
      </c>
      <c r="DN7" s="20" t="str">
        <f>IF(F7="","",IF(AB7="","",IF(AC7="","",SUM(AB7,AC7))))</f>
        <v/>
      </c>
      <c r="DO7" s="20">
        <f>SUM(DL7:DN7)</f>
        <v>147800</v>
      </c>
      <c r="DP7" s="20" t="str">
        <f>IF(F7="","",IF(AE7="","",AE7))</f>
        <v/>
      </c>
      <c r="DQ7" s="20">
        <f>IF(F7="","",IF(AF7="",0,AF7))</f>
        <v>50000</v>
      </c>
      <c r="DR7" s="20">
        <f t="shared" ref="DR7:DR38" si="9">IF(F7="","",IF(AG7="","",AG7))</f>
        <v>20000</v>
      </c>
      <c r="DS7" s="20">
        <f>ROUND(SUM((DH7)-(SUM(DO7:DR7))),-1)</f>
        <v>749200</v>
      </c>
      <c r="DT7" s="20">
        <f>ROUND(IF(DS7&lt;=250000,0,IF(DS7&gt;=500000,12500,IF(DS7&lt;=500000,0+(DS7-250000)*0.05))),0)+ROUND(IF(DS7&lt;=500000,0,IF(DS7&gt;=1000000,100000,IF(DS7&lt;=1000000,(DS7-500000)*0.2,"0"))),0)+ROUND(IF(DS7&gt;1000000,(DS7-1000000)*0.3,"0"),0)</f>
        <v>62340</v>
      </c>
      <c r="DU7" s="20">
        <f>IFERROR(ROUND(SUM((DH7)-(DQ7)),-1),"")</f>
        <v>917000</v>
      </c>
      <c r="DV7" s="20">
        <f>IFERROR(ROUND(IF(DU7&lt;300001,0,IF(DU7&gt;600000,15000,((DU7-300000)*0.05))),0)+ROUND(IF(DU7&lt;600001,0,IF(DU7&gt;900000,30000,((DU7-600000)*0.1))),0)+ROUND(IF(DU7&lt;900001,0,IF(DU7&gt;1200000,45000,((DU7-900000)*0.15))),0)+ROUND(IF(DU7&lt;1200001,0,IF(DU7&gt;1500000,60000,((DU7-1200000)*0.2))),0)+ROUND(IF(DU7&lt;1500001,0,(DU7-1500000)*0.3),0),"")</f>
        <v>47550</v>
      </c>
      <c r="DW7" s="20">
        <f t="shared" ref="DW7:DW38" si="10">IFERROR(IF(F7="","",ROUND((DV7*0.04),0)),"")</f>
        <v>1902</v>
      </c>
      <c r="DX7" s="20">
        <f>IFERROR(IF(F7="","",IF(DV7&gt;25000,SUM(DV7+DW7),0)),"")</f>
        <v>49452</v>
      </c>
      <c r="DY7" s="20">
        <f>ROUND(IF(DS7&lt;=500000,0,IF(DS7&gt;=1000000,100000,IF(DS7&lt;=1000000,(DS7-500000)*0.2,"0"))),0)</f>
        <v>49840</v>
      </c>
      <c r="DZ7" s="20">
        <f>ROUND(IF(DS7&gt;1000000,(DS7-1000000)*0.3,"0"),0)</f>
        <v>0</v>
      </c>
      <c r="EA7" s="20">
        <f>IF(F7="","",SUM(AI7-AJ7))</f>
        <v>62340</v>
      </c>
      <c r="EB7" s="20">
        <f t="shared" ref="EB7:EB38" si="11">IF(F7="","",ROUND((EA7*0.04),0))</f>
        <v>2494</v>
      </c>
      <c r="EC7" s="20">
        <f t="shared" ref="EC7:EC38" si="12">IF(F7="","",SUM(EA7+EB7))</f>
        <v>64834</v>
      </c>
      <c r="ED7" s="20">
        <f t="shared" ref="ED7:ED38" si="13">IF(F7="","",IF(AS7&gt;AT7,SUM(AS7-AT7),SUM(AT7-AS7)))</f>
        <v>29452</v>
      </c>
      <c r="EE7" s="20" t="str">
        <f t="shared" ref="EE7:EE38" si="14">IF(F7="","",IF(AS7&gt;AT7,"Income Tax Payable",IF(AS7&lt;AT7,"Income Tax Refundable","Income Tax Payble/Refundable")))</f>
        <v>Income Tax Payable</v>
      </c>
    </row>
    <row r="8" spans="1:135" ht="30.95" customHeight="1" thickBot="1">
      <c r="A8" s="70">
        <v>2</v>
      </c>
      <c r="B8" s="44" t="s">
        <v>118</v>
      </c>
      <c r="C8" s="45" t="s">
        <v>114</v>
      </c>
      <c r="D8" s="44" t="s">
        <v>75</v>
      </c>
      <c r="E8" s="123" t="s">
        <v>112</v>
      </c>
      <c r="F8" s="130">
        <v>33800</v>
      </c>
      <c r="G8" s="46">
        <v>42</v>
      </c>
      <c r="H8" s="46">
        <v>42</v>
      </c>
      <c r="I8" s="47">
        <v>5000</v>
      </c>
      <c r="J8" s="47">
        <v>6774</v>
      </c>
      <c r="K8" s="47"/>
      <c r="L8" s="36">
        <v>9</v>
      </c>
      <c r="M8" s="37" t="s">
        <v>115</v>
      </c>
      <c r="N8" s="47"/>
      <c r="O8" s="47"/>
      <c r="P8" s="131">
        <f t="shared" si="0"/>
        <v>661018</v>
      </c>
      <c r="Q8" s="138">
        <v>5000</v>
      </c>
      <c r="R8" s="38" t="s">
        <v>109</v>
      </c>
      <c r="S8" s="47">
        <v>2650</v>
      </c>
      <c r="T8" s="47">
        <v>150000</v>
      </c>
      <c r="U8" s="47"/>
      <c r="V8" s="47"/>
      <c r="W8" s="47"/>
      <c r="X8" s="47"/>
      <c r="Y8" s="47"/>
      <c r="Z8" s="47"/>
      <c r="AA8" s="47"/>
      <c r="AB8" s="47"/>
      <c r="AC8" s="47"/>
      <c r="AD8" s="139">
        <f t="shared" si="1"/>
        <v>150000</v>
      </c>
      <c r="AE8" s="134"/>
      <c r="AF8" s="43">
        <v>50000</v>
      </c>
      <c r="AG8" s="102"/>
      <c r="AH8" s="105">
        <f t="shared" si="2"/>
        <v>461020</v>
      </c>
      <c r="AI8" s="34">
        <f t="shared" ref="AI8:AI38" si="15">IFERROR(IF(F8="","",IF(DT8="","",DT8)),"")</f>
        <v>10551</v>
      </c>
      <c r="AJ8" s="35">
        <f t="shared" ref="AJ8:AJ71" si="16">IFERROR(IF(AH8="","",IF(AH8&gt;500000,0,IF(AI8&lt;12500,AI8,12500))),"")</f>
        <v>10551</v>
      </c>
      <c r="AK8" s="40">
        <f t="shared" ref="AK8:AK38" si="17">IFERROR(IF(F8="","",IF(EC8="","",EC8)),"")</f>
        <v>0</v>
      </c>
      <c r="AL8" s="43"/>
      <c r="AM8" s="115">
        <f>IF(AL8="",AK8,AK8-AL8)</f>
        <v>0</v>
      </c>
      <c r="AN8" s="105">
        <f t="shared" si="3"/>
        <v>611020</v>
      </c>
      <c r="AO8" s="34">
        <f t="shared" si="4"/>
        <v>16102</v>
      </c>
      <c r="AP8" s="35">
        <f>IFERROR(IF(AN8="","",IF(AN8&gt;700000,0,IF(AO8&lt;25000,AO8,25000))),"")</f>
        <v>16102</v>
      </c>
      <c r="AQ8" s="113">
        <f>IFERROR(IF(F8="","",IF(DX8="","",DX8)),"")</f>
        <v>0</v>
      </c>
      <c r="AR8" s="118" t="s">
        <v>2</v>
      </c>
      <c r="AS8" s="111">
        <f t="shared" si="5"/>
        <v>0</v>
      </c>
      <c r="AT8" s="108"/>
      <c r="AU8" s="42" t="str">
        <f t="shared" si="6"/>
        <v>Income Tax Payble/Refundable Rs- 0</v>
      </c>
      <c r="AV8" s="43"/>
      <c r="AW8" s="41" t="str">
        <f t="shared" si="7"/>
        <v/>
      </c>
      <c r="AX8" s="69" t="str">
        <f>IFERROR(IF(F8="","",IF(AQ8&lt;AM8,"Benefit In New Tax Regime","Benefit In Old Tax Regime")),"")</f>
        <v>Benefit In Old Tax Regime</v>
      </c>
      <c r="AY8" s="21"/>
      <c r="BA8" s="53" t="s">
        <v>68</v>
      </c>
      <c r="BB8" s="96" t="s">
        <v>24</v>
      </c>
      <c r="BC8" s="97">
        <v>0</v>
      </c>
      <c r="BD8" s="96" t="s">
        <v>25</v>
      </c>
      <c r="BE8" s="97">
        <v>0</v>
      </c>
      <c r="CX8" s="23"/>
      <c r="CZ8" s="20">
        <v>2</v>
      </c>
      <c r="DA8" s="20">
        <f t="shared" ref="DA8:DA71" si="18">IF(F8="","",(F8*4)+MROUND(ROUND(1.03*F8,0),100)*8)</f>
        <v>413600</v>
      </c>
      <c r="DB8" s="20">
        <f t="shared" ref="DB8:DB71" si="19">IF(F8="","",IF(G8="","",IF(H8="","",ROUND(G8%*(F8*4),0)+ROUND(H8%*(MROUND(ROUND(1.03*F8,0),100)*8),0))))</f>
        <v>173712</v>
      </c>
      <c r="DC8" s="20">
        <f t="shared" ref="DC8:DC71" si="20">IF(F8="","",IF(L8="","",ROUND(L8%*(F8*4),0)+ROUND(L8%*(MROUND(ROUND(1.03*F8,0),100)*8),0)))</f>
        <v>37224</v>
      </c>
      <c r="DD8" s="20" t="str">
        <f t="shared" ref="DD8:DD71" si="21">IF(F8="","",IF(K8="","",ROUND(K8*12,0)))</f>
        <v/>
      </c>
      <c r="DE8" s="20">
        <f t="shared" ref="DE8:DE71" si="22">IF(F8="","",IF(J8="","",J8))</f>
        <v>6774</v>
      </c>
      <c r="DF8" s="20">
        <f t="shared" ref="DF8:DF71" si="23">IF(F8="","",SUM(I8,N8,O8))</f>
        <v>5000</v>
      </c>
      <c r="DG8" s="20">
        <f t="shared" ref="DG8:DG71" si="24">IF(OR(M8=$CZ$2,M8=$DA$2,M8=$DB$2,M8=$DC$2),F8/2,IF(OR(M8=$DD$2,M8=$DE$2,M8=$DF$2,M8=$DG$2,M8=$DH$2,M8=$DI$2,M8=$DJ$2,M8=$DK$2),MROUND(ROUND(1.03*F8,0),100)/2,0))+IF(OR(M8=$CZ$2,M8=$DA$2,M8=$DB$2,M8=$DC$2),ROUND(G8%*(F8),0)/2,IF(OR(M8=$DD$2,M8=$DE$2,M8=$DF$2,M8=$DG$2,M8=$DH$2,M8=$DI$2,M8=$DJ$2,M8=$DK$2),ROUND(H8%*(MROUND(ROUND(1.03*F8,0),100)),0)/2,0))</f>
        <v>24708</v>
      </c>
      <c r="DH8" s="20">
        <f t="shared" ref="DH8:DH71" si="25">SUM(DA8:DG8)</f>
        <v>661018</v>
      </c>
      <c r="DJ8" s="20">
        <f t="shared" ref="DJ8:DJ71" si="26">IF(F8="","",IF(Q8="","",ROUND(Q8*12,0)))</f>
        <v>60000</v>
      </c>
      <c r="DK8" s="20">
        <f t="shared" ref="DK8:DK71" si="27">IF(F8="","",IF(S8="","",ROUND(S8*12,0)))</f>
        <v>31800</v>
      </c>
      <c r="DL8" s="20">
        <f t="shared" si="8"/>
        <v>150000</v>
      </c>
      <c r="DM8" s="20">
        <f t="shared" ref="DM8:DM71" si="28">IFERROR(IF(F8="","",SUM(U8,V8,W8,X8,Y8,Z8,AA8)),"")</f>
        <v>0</v>
      </c>
      <c r="DN8" s="20" t="str">
        <f t="shared" ref="DN8:DN71" si="29">IF(F8="","",IF(AB8="","",IF(AC8="","",SUM(AB8,AC8))))</f>
        <v/>
      </c>
      <c r="DO8" s="20">
        <f t="shared" ref="DO8:DO71" si="30">SUM(DL8:DN8)</f>
        <v>150000</v>
      </c>
      <c r="DP8" s="20" t="str">
        <f t="shared" ref="DP8:DP71" si="31">IF(F8="","",IF(AE8="","",AE8))</f>
        <v/>
      </c>
      <c r="DQ8" s="20">
        <f t="shared" ref="DQ8:DQ71" si="32">IF(F8="","",IF(AF8="",0,AF8))</f>
        <v>50000</v>
      </c>
      <c r="DR8" s="20" t="str">
        <f t="shared" si="9"/>
        <v/>
      </c>
      <c r="DS8" s="20">
        <f>ROUND(SUM((DH8)-(SUM(DO8:DR8))),-1)</f>
        <v>461020</v>
      </c>
      <c r="DT8" s="20">
        <f t="shared" ref="DT8:DT71" si="33">ROUND(IF(DS8&lt;=250000,0,IF(DS8&gt;=500000,12500,IF(DS8&lt;=500000,0+(DS8-250000)*0.05))),0)+ROUND(IF(DS8&lt;=500000,0,IF(DS8&gt;=1000000,100000,IF(DS8&lt;=1000000,(DS8-500000)*0.2,"0"))),0)+ROUND(IF(DS8&gt;1000000,(DS8-1000000)*0.3,"0"),0)</f>
        <v>10551</v>
      </c>
      <c r="DU8" s="20">
        <f t="shared" ref="DU8:DU71" si="34">IFERROR(ROUND(SUM((DH8)-(DQ8)),-1),"")</f>
        <v>611020</v>
      </c>
      <c r="DV8" s="20">
        <f t="shared" ref="DV8:DV71" si="35">IFERROR(ROUND(IF(DU8&lt;300001,0,IF(DU8&gt;600000,15000,((DU8-300000)*0.05))),0)+ROUND(IF(DU8&lt;600001,0,IF(DU8&gt;900000,30000,((DU8-600000)*0.1))),0)+ROUND(IF(DU8&lt;900001,0,IF(DU8&gt;1200000,45000,((DU8-900000)*0.15))),0)+ROUND(IF(DU8&lt;1200001,0,IF(DU8&gt;1500000,60000,((DU8-1200000)*0.2))),0)+ROUND(IF(DU8&lt;1500001,0,(DU8-1500000)*0.3),0),"")</f>
        <v>16102</v>
      </c>
      <c r="DW8" s="20">
        <f t="shared" si="10"/>
        <v>644</v>
      </c>
      <c r="DX8" s="20">
        <f t="shared" ref="DX8:DX71" si="36">IFERROR(IF(F8="","",IF(DV8&gt;25000,SUM(DV8+DW8),0)),"")</f>
        <v>0</v>
      </c>
      <c r="DY8" s="20">
        <f t="shared" ref="DY8:DY71" si="37">ROUND(IF(DS8&lt;=500000,0,IF(DS8&gt;=1000000,100000,IF(DS8&lt;=1000000,(DS8-500000)*0.2,"0"))),0)</f>
        <v>0</v>
      </c>
      <c r="DZ8" s="20">
        <f t="shared" ref="DZ8:DZ71" si="38">ROUND(IF(DS8&gt;1000000,(DS8-1000000)*0.3,"0"),0)</f>
        <v>0</v>
      </c>
      <c r="EA8" s="20">
        <f t="shared" ref="EA8:EA38" si="39">IF(F8="","",SUM(AI8-AJ8))</f>
        <v>0</v>
      </c>
      <c r="EB8" s="20">
        <f t="shared" si="11"/>
        <v>0</v>
      </c>
      <c r="EC8" s="20">
        <f t="shared" si="12"/>
        <v>0</v>
      </c>
      <c r="ED8" s="20">
        <f t="shared" si="13"/>
        <v>0</v>
      </c>
      <c r="EE8" s="20" t="str">
        <f t="shared" si="14"/>
        <v>Income Tax Payble/Refundable</v>
      </c>
    </row>
    <row r="9" spans="1:135" ht="30.95" customHeight="1" thickBot="1">
      <c r="A9" s="70">
        <v>3</v>
      </c>
      <c r="B9" s="44" t="s">
        <v>177</v>
      </c>
      <c r="C9" s="45" t="s">
        <v>179</v>
      </c>
      <c r="D9" s="44" t="s">
        <v>74</v>
      </c>
      <c r="E9" s="123" t="s">
        <v>112</v>
      </c>
      <c r="F9" s="130">
        <v>41100</v>
      </c>
      <c r="G9" s="46">
        <v>42</v>
      </c>
      <c r="H9" s="46">
        <v>42</v>
      </c>
      <c r="I9" s="47"/>
      <c r="J9" s="47"/>
      <c r="K9" s="47"/>
      <c r="L9" s="36">
        <v>9</v>
      </c>
      <c r="M9" s="37"/>
      <c r="N9" s="47"/>
      <c r="O9" s="47"/>
      <c r="P9" s="131">
        <f t="shared" si="0"/>
        <v>759228</v>
      </c>
      <c r="Q9" s="138">
        <v>5000</v>
      </c>
      <c r="R9" s="38" t="s">
        <v>109</v>
      </c>
      <c r="S9" s="47">
        <v>3000</v>
      </c>
      <c r="T9" s="47">
        <v>100000</v>
      </c>
      <c r="U9" s="47"/>
      <c r="V9" s="47"/>
      <c r="W9" s="47"/>
      <c r="X9" s="47"/>
      <c r="Y9" s="47"/>
      <c r="Z9" s="47"/>
      <c r="AA9" s="47"/>
      <c r="AB9" s="47"/>
      <c r="AC9" s="47"/>
      <c r="AD9" s="139">
        <f t="shared" si="1"/>
        <v>150000</v>
      </c>
      <c r="AE9" s="134"/>
      <c r="AF9" s="43">
        <v>50000</v>
      </c>
      <c r="AG9" s="102"/>
      <c r="AH9" s="105">
        <f t="shared" si="2"/>
        <v>559230</v>
      </c>
      <c r="AI9" s="34">
        <f t="shared" si="15"/>
        <v>24346</v>
      </c>
      <c r="AJ9" s="35">
        <f t="shared" si="16"/>
        <v>0</v>
      </c>
      <c r="AK9" s="40">
        <f t="shared" si="17"/>
        <v>25320</v>
      </c>
      <c r="AL9" s="43"/>
      <c r="AM9" s="115">
        <f t="shared" ref="AM9:AM72" si="40">IF(AL9="",AK9,AK9-AL9)</f>
        <v>25320</v>
      </c>
      <c r="AN9" s="105">
        <f t="shared" ref="AN9:AN72" si="41">IFERROR(IF(F9="","",IF(DU9="","",DU9)),"")</f>
        <v>709230</v>
      </c>
      <c r="AO9" s="34">
        <f t="shared" ref="AO9:AO72" si="42">IFERROR(IF(F9="","",IF(DV9="","",DV9)),"")</f>
        <v>25923</v>
      </c>
      <c r="AP9" s="35">
        <f t="shared" ref="AP9:AP72" si="43">IFERROR(IF(AN9="","",IF(AN9&gt;700000,0,IF(AO9&lt;25000,AO9,25000))),"")</f>
        <v>0</v>
      </c>
      <c r="AQ9" s="113">
        <f t="shared" ref="AQ9:AQ72" si="44">IFERROR(IF(F9="","",IF(DX9="","",DX9)),"")</f>
        <v>26960</v>
      </c>
      <c r="AR9" s="118" t="s">
        <v>2</v>
      </c>
      <c r="AS9" s="111">
        <f t="shared" si="5"/>
        <v>25320</v>
      </c>
      <c r="AT9" s="108">
        <v>17000</v>
      </c>
      <c r="AU9" s="42" t="str">
        <f t="shared" si="6"/>
        <v>Income Tax Payable Rs- 8320</v>
      </c>
      <c r="AV9" s="43">
        <v>2</v>
      </c>
      <c r="AW9" s="41">
        <f t="shared" si="7"/>
        <v>4160</v>
      </c>
      <c r="AX9" s="69" t="str">
        <f t="shared" ref="AX9:AX72" si="45">IFERROR(IF(F9="","",IF(AQ9&lt;AM9,"Benefit In New Tax Regime","Benefit In Old Tax Regime")),"")</f>
        <v>Benefit In Old Tax Regime</v>
      </c>
      <c r="AY9" s="21"/>
      <c r="BA9" s="53" t="s">
        <v>69</v>
      </c>
      <c r="BB9" s="96" t="s">
        <v>26</v>
      </c>
      <c r="BC9" s="97">
        <v>0.05</v>
      </c>
      <c r="BD9" s="96" t="s">
        <v>204</v>
      </c>
      <c r="BE9" s="97">
        <v>0.05</v>
      </c>
      <c r="CX9" s="23"/>
      <c r="CZ9" s="20">
        <v>3</v>
      </c>
      <c r="DA9" s="20">
        <f t="shared" si="18"/>
        <v>502800</v>
      </c>
      <c r="DB9" s="20">
        <f t="shared" si="19"/>
        <v>211176</v>
      </c>
      <c r="DC9" s="20">
        <f t="shared" si="20"/>
        <v>45252</v>
      </c>
      <c r="DD9" s="20" t="str">
        <f t="shared" si="21"/>
        <v/>
      </c>
      <c r="DE9" s="20" t="str">
        <f t="shared" si="22"/>
        <v/>
      </c>
      <c r="DF9" s="20">
        <f t="shared" si="23"/>
        <v>0</v>
      </c>
      <c r="DG9" s="20">
        <f t="shared" si="24"/>
        <v>0</v>
      </c>
      <c r="DH9" s="20">
        <f t="shared" si="25"/>
        <v>759228</v>
      </c>
      <c r="DJ9" s="20">
        <f t="shared" si="26"/>
        <v>60000</v>
      </c>
      <c r="DK9" s="20">
        <f t="shared" si="27"/>
        <v>36000</v>
      </c>
      <c r="DL9" s="20">
        <f t="shared" si="8"/>
        <v>150000</v>
      </c>
      <c r="DM9" s="20">
        <f t="shared" si="28"/>
        <v>0</v>
      </c>
      <c r="DN9" s="20" t="str">
        <f t="shared" si="29"/>
        <v/>
      </c>
      <c r="DO9" s="20">
        <f t="shared" si="30"/>
        <v>150000</v>
      </c>
      <c r="DP9" s="20" t="str">
        <f t="shared" si="31"/>
        <v/>
      </c>
      <c r="DQ9" s="20">
        <f t="shared" si="32"/>
        <v>50000</v>
      </c>
      <c r="DR9" s="20" t="str">
        <f t="shared" si="9"/>
        <v/>
      </c>
      <c r="DS9" s="20">
        <f t="shared" ref="DS9:DS71" si="46">ROUND(SUM((DH9)-(SUM(DO9:DR9))),-1)</f>
        <v>559230</v>
      </c>
      <c r="DT9" s="20">
        <f t="shared" si="33"/>
        <v>24346</v>
      </c>
      <c r="DU9" s="20">
        <f t="shared" si="34"/>
        <v>709230</v>
      </c>
      <c r="DV9" s="20">
        <f t="shared" si="35"/>
        <v>25923</v>
      </c>
      <c r="DW9" s="20">
        <f t="shared" si="10"/>
        <v>1037</v>
      </c>
      <c r="DX9" s="20">
        <f t="shared" si="36"/>
        <v>26960</v>
      </c>
      <c r="DY9" s="20">
        <f t="shared" si="37"/>
        <v>11846</v>
      </c>
      <c r="DZ9" s="20">
        <f t="shared" si="38"/>
        <v>0</v>
      </c>
      <c r="EA9" s="20">
        <f t="shared" si="39"/>
        <v>24346</v>
      </c>
      <c r="EB9" s="20">
        <f t="shared" si="11"/>
        <v>974</v>
      </c>
      <c r="EC9" s="20">
        <f t="shared" si="12"/>
        <v>25320</v>
      </c>
      <c r="ED9" s="20">
        <f t="shared" si="13"/>
        <v>8320</v>
      </c>
      <c r="EE9" s="20" t="str">
        <f t="shared" si="14"/>
        <v>Income Tax Payable</v>
      </c>
    </row>
    <row r="10" spans="1:135" ht="30.95" customHeight="1" thickBot="1">
      <c r="A10" s="70">
        <v>4</v>
      </c>
      <c r="B10" s="44" t="s">
        <v>180</v>
      </c>
      <c r="C10" s="45" t="s">
        <v>181</v>
      </c>
      <c r="D10" s="44" t="s">
        <v>78</v>
      </c>
      <c r="E10" s="123" t="s">
        <v>112</v>
      </c>
      <c r="F10" s="130">
        <v>45100</v>
      </c>
      <c r="G10" s="46">
        <v>42</v>
      </c>
      <c r="H10" s="46">
        <v>42</v>
      </c>
      <c r="I10" s="47"/>
      <c r="J10" s="47"/>
      <c r="K10" s="47"/>
      <c r="L10" s="36">
        <v>9</v>
      </c>
      <c r="M10" s="37"/>
      <c r="N10" s="47"/>
      <c r="O10" s="47"/>
      <c r="P10" s="131">
        <f t="shared" si="0"/>
        <v>834124</v>
      </c>
      <c r="Q10" s="138">
        <v>5000</v>
      </c>
      <c r="R10" s="38" t="s">
        <v>109</v>
      </c>
      <c r="S10" s="47">
        <v>3000</v>
      </c>
      <c r="T10" s="47">
        <v>75000</v>
      </c>
      <c r="U10" s="47"/>
      <c r="V10" s="47"/>
      <c r="W10" s="47"/>
      <c r="X10" s="47"/>
      <c r="Y10" s="47">
        <v>45000</v>
      </c>
      <c r="Z10" s="47"/>
      <c r="AA10" s="47"/>
      <c r="AB10" s="47"/>
      <c r="AC10" s="47"/>
      <c r="AD10" s="139">
        <f t="shared" si="1"/>
        <v>195000</v>
      </c>
      <c r="AE10" s="134"/>
      <c r="AF10" s="43">
        <v>50000</v>
      </c>
      <c r="AG10" s="102"/>
      <c r="AH10" s="105">
        <f t="shared" si="2"/>
        <v>589120</v>
      </c>
      <c r="AI10" s="34">
        <f t="shared" si="15"/>
        <v>30324</v>
      </c>
      <c r="AJ10" s="35">
        <f t="shared" si="16"/>
        <v>0</v>
      </c>
      <c r="AK10" s="40">
        <f t="shared" si="17"/>
        <v>31537</v>
      </c>
      <c r="AL10" s="43"/>
      <c r="AM10" s="115">
        <f t="shared" si="40"/>
        <v>31537</v>
      </c>
      <c r="AN10" s="105">
        <f t="shared" si="41"/>
        <v>784120</v>
      </c>
      <c r="AO10" s="34">
        <f t="shared" si="42"/>
        <v>33412</v>
      </c>
      <c r="AP10" s="35">
        <f t="shared" si="43"/>
        <v>0</v>
      </c>
      <c r="AQ10" s="113">
        <f t="shared" si="44"/>
        <v>34748</v>
      </c>
      <c r="AR10" s="118" t="s">
        <v>2</v>
      </c>
      <c r="AS10" s="111">
        <f t="shared" si="5"/>
        <v>31537</v>
      </c>
      <c r="AT10" s="108">
        <v>26000</v>
      </c>
      <c r="AU10" s="42" t="str">
        <f t="shared" si="6"/>
        <v>Income Tax Payable Rs- 5537</v>
      </c>
      <c r="AV10" s="43"/>
      <c r="AW10" s="41" t="str">
        <f t="shared" si="7"/>
        <v/>
      </c>
      <c r="AX10" s="69" t="str">
        <f t="shared" si="45"/>
        <v>Benefit In Old Tax Regime</v>
      </c>
      <c r="AY10" s="21"/>
      <c r="BA10" s="53" t="s">
        <v>90</v>
      </c>
      <c r="BB10" s="96" t="s">
        <v>27</v>
      </c>
      <c r="BC10" s="97">
        <v>0.2</v>
      </c>
      <c r="BD10" s="96" t="s">
        <v>205</v>
      </c>
      <c r="BE10" s="97">
        <v>0.1</v>
      </c>
      <c r="CX10" s="23"/>
      <c r="CZ10" s="20">
        <v>4</v>
      </c>
      <c r="DA10" s="20">
        <f t="shared" si="18"/>
        <v>552400</v>
      </c>
      <c r="DB10" s="20">
        <f t="shared" si="19"/>
        <v>232008</v>
      </c>
      <c r="DC10" s="20">
        <f t="shared" si="20"/>
        <v>49716</v>
      </c>
      <c r="DD10" s="20" t="str">
        <f t="shared" si="21"/>
        <v/>
      </c>
      <c r="DE10" s="20" t="str">
        <f t="shared" si="22"/>
        <v/>
      </c>
      <c r="DF10" s="20">
        <f t="shared" si="23"/>
        <v>0</v>
      </c>
      <c r="DG10" s="20">
        <f t="shared" si="24"/>
        <v>0</v>
      </c>
      <c r="DH10" s="20">
        <f t="shared" si="25"/>
        <v>834124</v>
      </c>
      <c r="DJ10" s="20">
        <f t="shared" si="26"/>
        <v>60000</v>
      </c>
      <c r="DK10" s="20">
        <f t="shared" si="27"/>
        <v>36000</v>
      </c>
      <c r="DL10" s="20">
        <f t="shared" si="8"/>
        <v>150000</v>
      </c>
      <c r="DM10" s="20">
        <f t="shared" si="28"/>
        <v>45000</v>
      </c>
      <c r="DN10" s="20" t="str">
        <f t="shared" si="29"/>
        <v/>
      </c>
      <c r="DO10" s="20">
        <f t="shared" si="30"/>
        <v>195000</v>
      </c>
      <c r="DP10" s="20" t="str">
        <f t="shared" si="31"/>
        <v/>
      </c>
      <c r="DQ10" s="20">
        <f t="shared" si="32"/>
        <v>50000</v>
      </c>
      <c r="DR10" s="20" t="str">
        <f t="shared" si="9"/>
        <v/>
      </c>
      <c r="DS10" s="20">
        <f t="shared" si="46"/>
        <v>589120</v>
      </c>
      <c r="DT10" s="20">
        <f t="shared" si="33"/>
        <v>30324</v>
      </c>
      <c r="DU10" s="20">
        <f t="shared" si="34"/>
        <v>784120</v>
      </c>
      <c r="DV10" s="20">
        <f t="shared" si="35"/>
        <v>33412</v>
      </c>
      <c r="DW10" s="20">
        <f t="shared" si="10"/>
        <v>1336</v>
      </c>
      <c r="DX10" s="20">
        <f t="shared" si="36"/>
        <v>34748</v>
      </c>
      <c r="DY10" s="20">
        <f t="shared" si="37"/>
        <v>17824</v>
      </c>
      <c r="DZ10" s="20">
        <f t="shared" si="38"/>
        <v>0</v>
      </c>
      <c r="EA10" s="20">
        <f t="shared" si="39"/>
        <v>30324</v>
      </c>
      <c r="EB10" s="20">
        <f t="shared" si="11"/>
        <v>1213</v>
      </c>
      <c r="EC10" s="20">
        <f t="shared" si="12"/>
        <v>31537</v>
      </c>
      <c r="ED10" s="20">
        <f t="shared" si="13"/>
        <v>5537</v>
      </c>
      <c r="EE10" s="20" t="str">
        <f t="shared" si="14"/>
        <v>Income Tax Payable</v>
      </c>
    </row>
    <row r="11" spans="1:135" ht="30.95" customHeight="1" thickBot="1">
      <c r="A11" s="70">
        <v>5</v>
      </c>
      <c r="B11" s="44" t="s">
        <v>191</v>
      </c>
      <c r="C11" s="45" t="s">
        <v>192</v>
      </c>
      <c r="D11" s="44" t="s">
        <v>80</v>
      </c>
      <c r="E11" s="123" t="s">
        <v>112</v>
      </c>
      <c r="F11" s="130">
        <v>74100</v>
      </c>
      <c r="G11" s="46">
        <v>42</v>
      </c>
      <c r="H11" s="46">
        <v>42</v>
      </c>
      <c r="I11" s="47"/>
      <c r="J11" s="47"/>
      <c r="K11" s="47"/>
      <c r="L11" s="36">
        <v>9</v>
      </c>
      <c r="M11" s="37" t="s">
        <v>193</v>
      </c>
      <c r="N11" s="47"/>
      <c r="O11" s="47"/>
      <c r="P11" s="131">
        <f t="shared" si="0"/>
        <v>1423441</v>
      </c>
      <c r="Q11" s="138">
        <v>7000</v>
      </c>
      <c r="R11" s="38" t="s">
        <v>113</v>
      </c>
      <c r="S11" s="47">
        <v>4500</v>
      </c>
      <c r="T11" s="47">
        <v>100000</v>
      </c>
      <c r="U11" s="47"/>
      <c r="V11" s="47"/>
      <c r="W11" s="47"/>
      <c r="X11" s="47"/>
      <c r="Y11" s="47"/>
      <c r="Z11" s="47"/>
      <c r="AA11" s="47"/>
      <c r="AB11" s="47"/>
      <c r="AC11" s="47"/>
      <c r="AD11" s="139">
        <f t="shared" si="1"/>
        <v>150000</v>
      </c>
      <c r="AE11" s="134"/>
      <c r="AF11" s="43"/>
      <c r="AG11" s="102"/>
      <c r="AH11" s="105">
        <f t="shared" si="2"/>
        <v>1273440</v>
      </c>
      <c r="AI11" s="34">
        <f t="shared" si="15"/>
        <v>194532</v>
      </c>
      <c r="AJ11" s="35">
        <f t="shared" si="16"/>
        <v>0</v>
      </c>
      <c r="AK11" s="40">
        <f t="shared" si="17"/>
        <v>202313</v>
      </c>
      <c r="AL11" s="43"/>
      <c r="AM11" s="115">
        <f t="shared" si="40"/>
        <v>202313</v>
      </c>
      <c r="AN11" s="105">
        <f t="shared" si="41"/>
        <v>1423440</v>
      </c>
      <c r="AO11" s="34">
        <f t="shared" si="42"/>
        <v>134688</v>
      </c>
      <c r="AP11" s="35">
        <f t="shared" si="43"/>
        <v>0</v>
      </c>
      <c r="AQ11" s="113">
        <f t="shared" si="44"/>
        <v>140076</v>
      </c>
      <c r="AR11" s="118" t="s">
        <v>188</v>
      </c>
      <c r="AS11" s="111">
        <f t="shared" si="5"/>
        <v>140076</v>
      </c>
      <c r="AT11" s="108"/>
      <c r="AU11" s="42" t="str">
        <f t="shared" si="6"/>
        <v>Income Tax Payable Rs- 140076</v>
      </c>
      <c r="AV11" s="43"/>
      <c r="AW11" s="41" t="str">
        <f t="shared" si="7"/>
        <v/>
      </c>
      <c r="AX11" s="69" t="str">
        <f t="shared" si="45"/>
        <v>Benefit In New Tax Regime</v>
      </c>
      <c r="AY11" s="21"/>
      <c r="BA11" s="53" t="s">
        <v>70</v>
      </c>
      <c r="BB11" s="96" t="s">
        <v>28</v>
      </c>
      <c r="BC11" s="97">
        <v>0.3</v>
      </c>
      <c r="BD11" s="96" t="s">
        <v>206</v>
      </c>
      <c r="BE11" s="97">
        <v>0.15</v>
      </c>
      <c r="CX11" s="23"/>
      <c r="CZ11" s="20">
        <v>5</v>
      </c>
      <c r="DA11" s="20">
        <f t="shared" si="18"/>
        <v>906800</v>
      </c>
      <c r="DB11" s="20">
        <f t="shared" si="19"/>
        <v>380856</v>
      </c>
      <c r="DC11" s="20">
        <f t="shared" si="20"/>
        <v>81612</v>
      </c>
      <c r="DD11" s="20" t="str">
        <f t="shared" si="21"/>
        <v/>
      </c>
      <c r="DE11" s="20" t="str">
        <f t="shared" si="22"/>
        <v/>
      </c>
      <c r="DF11" s="20">
        <f t="shared" si="23"/>
        <v>0</v>
      </c>
      <c r="DG11" s="20">
        <f t="shared" si="24"/>
        <v>54173</v>
      </c>
      <c r="DH11" s="20">
        <f t="shared" si="25"/>
        <v>1423441</v>
      </c>
      <c r="DJ11" s="20">
        <f t="shared" si="26"/>
        <v>84000</v>
      </c>
      <c r="DK11" s="20">
        <f t="shared" si="27"/>
        <v>54000</v>
      </c>
      <c r="DL11" s="20">
        <f t="shared" si="8"/>
        <v>150000</v>
      </c>
      <c r="DM11" s="20">
        <f t="shared" si="28"/>
        <v>0</v>
      </c>
      <c r="DN11" s="20" t="str">
        <f t="shared" si="29"/>
        <v/>
      </c>
      <c r="DO11" s="20">
        <f t="shared" si="30"/>
        <v>150000</v>
      </c>
      <c r="DP11" s="20" t="str">
        <f t="shared" si="31"/>
        <v/>
      </c>
      <c r="DQ11" s="20">
        <f t="shared" si="32"/>
        <v>0</v>
      </c>
      <c r="DR11" s="20" t="str">
        <f t="shared" si="9"/>
        <v/>
      </c>
      <c r="DS11" s="20">
        <f t="shared" si="46"/>
        <v>1273440</v>
      </c>
      <c r="DT11" s="20">
        <f t="shared" si="33"/>
        <v>194532</v>
      </c>
      <c r="DU11" s="20">
        <f>IFERROR(ROUND(SUM((DH11)-(DQ11)),-1),"")</f>
        <v>1423440</v>
      </c>
      <c r="DV11" s="20">
        <f t="shared" si="35"/>
        <v>134688</v>
      </c>
      <c r="DW11" s="20">
        <f t="shared" si="10"/>
        <v>5388</v>
      </c>
      <c r="DX11" s="20">
        <f t="shared" si="36"/>
        <v>140076</v>
      </c>
      <c r="DY11" s="20">
        <f t="shared" si="37"/>
        <v>100000</v>
      </c>
      <c r="DZ11" s="20">
        <f t="shared" si="38"/>
        <v>82032</v>
      </c>
      <c r="EA11" s="20">
        <f t="shared" si="39"/>
        <v>194532</v>
      </c>
      <c r="EB11" s="20">
        <f t="shared" si="11"/>
        <v>7781</v>
      </c>
      <c r="EC11" s="20">
        <f t="shared" si="12"/>
        <v>202313</v>
      </c>
      <c r="ED11" s="20">
        <f t="shared" si="13"/>
        <v>140076</v>
      </c>
      <c r="EE11" s="20" t="str">
        <f t="shared" si="14"/>
        <v>Income Tax Payable</v>
      </c>
    </row>
    <row r="12" spans="1:135" ht="30.95" customHeight="1" thickBot="1">
      <c r="A12" s="70">
        <v>6</v>
      </c>
      <c r="B12" s="44" t="s">
        <v>223</v>
      </c>
      <c r="C12" s="45" t="s">
        <v>224</v>
      </c>
      <c r="D12" s="44" t="s">
        <v>73</v>
      </c>
      <c r="E12" s="123" t="s">
        <v>112</v>
      </c>
      <c r="F12" s="130">
        <v>53900</v>
      </c>
      <c r="G12" s="46">
        <v>42</v>
      </c>
      <c r="H12" s="46">
        <v>42</v>
      </c>
      <c r="I12" s="47"/>
      <c r="J12" s="47">
        <v>6774</v>
      </c>
      <c r="K12" s="47"/>
      <c r="L12" s="36">
        <v>9</v>
      </c>
      <c r="M12" s="37"/>
      <c r="N12" s="47"/>
      <c r="O12" s="47"/>
      <c r="P12" s="131">
        <f t="shared" si="0"/>
        <v>1002770</v>
      </c>
      <c r="Q12" s="138">
        <v>7000</v>
      </c>
      <c r="R12" s="38" t="s">
        <v>113</v>
      </c>
      <c r="S12" s="47">
        <v>7000</v>
      </c>
      <c r="T12" s="47">
        <v>150000</v>
      </c>
      <c r="U12" s="47"/>
      <c r="V12" s="47"/>
      <c r="W12" s="47"/>
      <c r="X12" s="47"/>
      <c r="Y12" s="47"/>
      <c r="Z12" s="47"/>
      <c r="AA12" s="47"/>
      <c r="AB12" s="47"/>
      <c r="AC12" s="47"/>
      <c r="AD12" s="139">
        <f t="shared" si="1"/>
        <v>150000</v>
      </c>
      <c r="AE12" s="134"/>
      <c r="AF12" s="43">
        <v>50000</v>
      </c>
      <c r="AG12" s="102">
        <v>125000</v>
      </c>
      <c r="AH12" s="105">
        <f t="shared" si="2"/>
        <v>677770</v>
      </c>
      <c r="AI12" s="34">
        <f t="shared" si="15"/>
        <v>48054</v>
      </c>
      <c r="AJ12" s="35">
        <f t="shared" si="16"/>
        <v>0</v>
      </c>
      <c r="AK12" s="40">
        <f t="shared" si="17"/>
        <v>49976</v>
      </c>
      <c r="AL12" s="43"/>
      <c r="AM12" s="115">
        <f t="shared" si="40"/>
        <v>49976</v>
      </c>
      <c r="AN12" s="105">
        <f t="shared" si="41"/>
        <v>952770</v>
      </c>
      <c r="AO12" s="34">
        <f t="shared" si="42"/>
        <v>52916</v>
      </c>
      <c r="AP12" s="35">
        <f t="shared" si="43"/>
        <v>0</v>
      </c>
      <c r="AQ12" s="113">
        <f t="shared" si="44"/>
        <v>55033</v>
      </c>
      <c r="AR12" s="118" t="s">
        <v>2</v>
      </c>
      <c r="AS12" s="111">
        <f t="shared" si="5"/>
        <v>49976</v>
      </c>
      <c r="AT12" s="108">
        <v>36000</v>
      </c>
      <c r="AU12" s="42" t="str">
        <f t="shared" si="6"/>
        <v>Income Tax Payable Rs- 13976</v>
      </c>
      <c r="AV12" s="43">
        <v>4</v>
      </c>
      <c r="AW12" s="41">
        <f t="shared" si="7"/>
        <v>3500</v>
      </c>
      <c r="AX12" s="69" t="str">
        <f t="shared" si="45"/>
        <v>Benefit In Old Tax Regime</v>
      </c>
      <c r="AY12" s="21"/>
      <c r="BA12" s="53" t="s">
        <v>200</v>
      </c>
      <c r="BB12" s="98"/>
      <c r="BC12" s="98"/>
      <c r="BD12" s="96" t="s">
        <v>207</v>
      </c>
      <c r="BE12" s="97">
        <v>0.2</v>
      </c>
      <c r="CX12" s="23"/>
      <c r="CZ12" s="20">
        <v>6</v>
      </c>
      <c r="DA12" s="20">
        <f t="shared" si="18"/>
        <v>659600</v>
      </c>
      <c r="DB12" s="20">
        <f t="shared" si="19"/>
        <v>277032</v>
      </c>
      <c r="DC12" s="20">
        <f t="shared" si="20"/>
        <v>59364</v>
      </c>
      <c r="DD12" s="20" t="str">
        <f t="shared" si="21"/>
        <v/>
      </c>
      <c r="DE12" s="20">
        <f t="shared" si="22"/>
        <v>6774</v>
      </c>
      <c r="DF12" s="20">
        <f t="shared" si="23"/>
        <v>0</v>
      </c>
      <c r="DG12" s="20">
        <f t="shared" si="24"/>
        <v>0</v>
      </c>
      <c r="DH12" s="20">
        <f t="shared" si="25"/>
        <v>1002770</v>
      </c>
      <c r="DJ12" s="20">
        <f t="shared" si="26"/>
        <v>84000</v>
      </c>
      <c r="DK12" s="20">
        <f t="shared" si="27"/>
        <v>84000</v>
      </c>
      <c r="DL12" s="20">
        <f t="shared" si="8"/>
        <v>150000</v>
      </c>
      <c r="DM12" s="20">
        <f t="shared" si="28"/>
        <v>0</v>
      </c>
      <c r="DN12" s="20" t="str">
        <f t="shared" si="29"/>
        <v/>
      </c>
      <c r="DO12" s="20">
        <f t="shared" si="30"/>
        <v>150000</v>
      </c>
      <c r="DP12" s="20" t="str">
        <f t="shared" si="31"/>
        <v/>
      </c>
      <c r="DQ12" s="20">
        <f t="shared" si="32"/>
        <v>50000</v>
      </c>
      <c r="DR12" s="20">
        <f t="shared" si="9"/>
        <v>125000</v>
      </c>
      <c r="DS12" s="20">
        <f t="shared" si="46"/>
        <v>677770</v>
      </c>
      <c r="DT12" s="20">
        <f t="shared" si="33"/>
        <v>48054</v>
      </c>
      <c r="DU12" s="20">
        <f t="shared" si="34"/>
        <v>952770</v>
      </c>
      <c r="DV12" s="20">
        <f t="shared" si="35"/>
        <v>52916</v>
      </c>
      <c r="DW12" s="20">
        <f t="shared" si="10"/>
        <v>2117</v>
      </c>
      <c r="DX12" s="20">
        <f t="shared" si="36"/>
        <v>55033</v>
      </c>
      <c r="DY12" s="20">
        <f t="shared" si="37"/>
        <v>35554</v>
      </c>
      <c r="DZ12" s="20">
        <f t="shared" si="38"/>
        <v>0</v>
      </c>
      <c r="EA12" s="20">
        <f t="shared" si="39"/>
        <v>48054</v>
      </c>
      <c r="EB12" s="20">
        <f t="shared" si="11"/>
        <v>1922</v>
      </c>
      <c r="EC12" s="20">
        <f t="shared" si="12"/>
        <v>49976</v>
      </c>
      <c r="ED12" s="20">
        <f t="shared" si="13"/>
        <v>13976</v>
      </c>
      <c r="EE12" s="20" t="str">
        <f t="shared" si="14"/>
        <v>Income Tax Payable</v>
      </c>
    </row>
    <row r="13" spans="1:135" ht="30.95" customHeight="1" thickBot="1">
      <c r="A13" s="70">
        <v>7</v>
      </c>
      <c r="B13" s="44" t="s">
        <v>225</v>
      </c>
      <c r="C13" s="45" t="s">
        <v>226</v>
      </c>
      <c r="D13" s="44" t="s">
        <v>82</v>
      </c>
      <c r="E13" s="123" t="s">
        <v>112</v>
      </c>
      <c r="F13" s="130">
        <v>38000</v>
      </c>
      <c r="G13" s="46">
        <v>42</v>
      </c>
      <c r="H13" s="46">
        <v>42</v>
      </c>
      <c r="I13" s="47"/>
      <c r="J13" s="47">
        <v>6774</v>
      </c>
      <c r="K13" s="47"/>
      <c r="L13" s="36">
        <v>9</v>
      </c>
      <c r="M13" s="37"/>
      <c r="N13" s="47"/>
      <c r="O13" s="47"/>
      <c r="P13" s="131">
        <f t="shared" si="0"/>
        <v>708622</v>
      </c>
      <c r="Q13" s="138">
        <v>5000</v>
      </c>
      <c r="R13" s="38" t="s">
        <v>109</v>
      </c>
      <c r="S13" s="47">
        <v>5000</v>
      </c>
      <c r="T13" s="47">
        <v>140000</v>
      </c>
      <c r="U13" s="47"/>
      <c r="V13" s="47"/>
      <c r="W13" s="47"/>
      <c r="X13" s="47"/>
      <c r="Y13" s="47"/>
      <c r="Z13" s="47"/>
      <c r="AA13" s="47"/>
      <c r="AB13" s="47"/>
      <c r="AC13" s="47"/>
      <c r="AD13" s="139">
        <f t="shared" si="1"/>
        <v>150000</v>
      </c>
      <c r="AE13" s="134"/>
      <c r="AF13" s="43">
        <v>50000</v>
      </c>
      <c r="AG13" s="102"/>
      <c r="AH13" s="105">
        <f t="shared" si="2"/>
        <v>508620</v>
      </c>
      <c r="AI13" s="34">
        <f t="shared" si="15"/>
        <v>14224</v>
      </c>
      <c r="AJ13" s="35">
        <f t="shared" si="16"/>
        <v>0</v>
      </c>
      <c r="AK13" s="40">
        <f t="shared" si="17"/>
        <v>14793</v>
      </c>
      <c r="AL13" s="43"/>
      <c r="AM13" s="115">
        <f t="shared" si="40"/>
        <v>14793</v>
      </c>
      <c r="AN13" s="105">
        <f t="shared" si="41"/>
        <v>658620</v>
      </c>
      <c r="AO13" s="34">
        <f t="shared" si="42"/>
        <v>20862</v>
      </c>
      <c r="AP13" s="35">
        <f t="shared" si="43"/>
        <v>20862</v>
      </c>
      <c r="AQ13" s="113">
        <f t="shared" si="44"/>
        <v>0</v>
      </c>
      <c r="AR13" s="118" t="s">
        <v>188</v>
      </c>
      <c r="AS13" s="111">
        <f t="shared" si="5"/>
        <v>0</v>
      </c>
      <c r="AT13" s="108">
        <v>2000</v>
      </c>
      <c r="AU13" s="42" t="str">
        <f t="shared" si="6"/>
        <v>Income Tax Refundable Rs- 2000</v>
      </c>
      <c r="AV13" s="43"/>
      <c r="AW13" s="41" t="str">
        <f t="shared" si="7"/>
        <v/>
      </c>
      <c r="AX13" s="69" t="str">
        <f t="shared" si="45"/>
        <v>Benefit In New Tax Regime</v>
      </c>
      <c r="AY13" s="21"/>
      <c r="BA13" s="53" t="s">
        <v>71</v>
      </c>
      <c r="BB13" s="98"/>
      <c r="BC13" s="98"/>
      <c r="BD13" s="96" t="s">
        <v>208</v>
      </c>
      <c r="BE13" s="97">
        <v>0.3</v>
      </c>
      <c r="CX13" s="23"/>
      <c r="CZ13" s="20">
        <v>7</v>
      </c>
      <c r="DA13" s="20">
        <f t="shared" si="18"/>
        <v>464800</v>
      </c>
      <c r="DB13" s="20">
        <f t="shared" si="19"/>
        <v>195216</v>
      </c>
      <c r="DC13" s="20">
        <f t="shared" si="20"/>
        <v>41832</v>
      </c>
      <c r="DD13" s="20" t="str">
        <f t="shared" si="21"/>
        <v/>
      </c>
      <c r="DE13" s="20">
        <f t="shared" si="22"/>
        <v>6774</v>
      </c>
      <c r="DF13" s="20">
        <f t="shared" si="23"/>
        <v>0</v>
      </c>
      <c r="DG13" s="20">
        <f t="shared" si="24"/>
        <v>0</v>
      </c>
      <c r="DH13" s="20">
        <f t="shared" si="25"/>
        <v>708622</v>
      </c>
      <c r="DJ13" s="20">
        <f t="shared" si="26"/>
        <v>60000</v>
      </c>
      <c r="DK13" s="20">
        <f t="shared" si="27"/>
        <v>60000</v>
      </c>
      <c r="DL13" s="20">
        <f t="shared" si="8"/>
        <v>150000</v>
      </c>
      <c r="DM13" s="20">
        <f t="shared" si="28"/>
        <v>0</v>
      </c>
      <c r="DN13" s="20" t="str">
        <f t="shared" si="29"/>
        <v/>
      </c>
      <c r="DO13" s="20">
        <f t="shared" si="30"/>
        <v>150000</v>
      </c>
      <c r="DP13" s="20" t="str">
        <f t="shared" si="31"/>
        <v/>
      </c>
      <c r="DQ13" s="20">
        <f t="shared" si="32"/>
        <v>50000</v>
      </c>
      <c r="DR13" s="20" t="str">
        <f t="shared" si="9"/>
        <v/>
      </c>
      <c r="DS13" s="20">
        <f t="shared" si="46"/>
        <v>508620</v>
      </c>
      <c r="DT13" s="20">
        <f t="shared" si="33"/>
        <v>14224</v>
      </c>
      <c r="DU13" s="20">
        <f t="shared" si="34"/>
        <v>658620</v>
      </c>
      <c r="DV13" s="20">
        <f t="shared" si="35"/>
        <v>20862</v>
      </c>
      <c r="DW13" s="20">
        <f t="shared" si="10"/>
        <v>834</v>
      </c>
      <c r="DX13" s="20">
        <f t="shared" si="36"/>
        <v>0</v>
      </c>
      <c r="DY13" s="20">
        <f t="shared" si="37"/>
        <v>1724</v>
      </c>
      <c r="DZ13" s="20">
        <f t="shared" si="38"/>
        <v>0</v>
      </c>
      <c r="EA13" s="20">
        <f t="shared" si="39"/>
        <v>14224</v>
      </c>
      <c r="EB13" s="20">
        <f t="shared" si="11"/>
        <v>569</v>
      </c>
      <c r="EC13" s="20">
        <f t="shared" si="12"/>
        <v>14793</v>
      </c>
      <c r="ED13" s="20">
        <f t="shared" si="13"/>
        <v>2000</v>
      </c>
      <c r="EE13" s="20" t="str">
        <f t="shared" si="14"/>
        <v>Income Tax Refundable</v>
      </c>
    </row>
    <row r="14" spans="1:135" ht="30.95" customHeight="1" thickBot="1">
      <c r="A14" s="70">
        <v>8</v>
      </c>
      <c r="B14" s="44"/>
      <c r="C14" s="45"/>
      <c r="D14" s="44"/>
      <c r="E14" s="123"/>
      <c r="F14" s="130"/>
      <c r="G14" s="46"/>
      <c r="H14" s="46"/>
      <c r="I14" s="47"/>
      <c r="J14" s="47"/>
      <c r="K14" s="47"/>
      <c r="L14" s="36"/>
      <c r="M14" s="37"/>
      <c r="N14" s="47"/>
      <c r="O14" s="47"/>
      <c r="P14" s="131" t="str">
        <f t="shared" si="0"/>
        <v/>
      </c>
      <c r="Q14" s="138"/>
      <c r="R14" s="38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139" t="str">
        <f t="shared" si="1"/>
        <v/>
      </c>
      <c r="AE14" s="134"/>
      <c r="AF14" s="43"/>
      <c r="AG14" s="102"/>
      <c r="AH14" s="105" t="str">
        <f t="shared" si="2"/>
        <v/>
      </c>
      <c r="AI14" s="34" t="str">
        <f t="shared" si="15"/>
        <v/>
      </c>
      <c r="AJ14" s="35" t="str">
        <f t="shared" si="16"/>
        <v/>
      </c>
      <c r="AK14" s="40" t="str">
        <f t="shared" si="17"/>
        <v/>
      </c>
      <c r="AL14" s="43"/>
      <c r="AM14" s="115" t="str">
        <f t="shared" si="40"/>
        <v/>
      </c>
      <c r="AN14" s="105" t="str">
        <f t="shared" si="41"/>
        <v/>
      </c>
      <c r="AO14" s="34" t="str">
        <f t="shared" si="42"/>
        <v/>
      </c>
      <c r="AP14" s="35" t="str">
        <f t="shared" si="43"/>
        <v/>
      </c>
      <c r="AQ14" s="113" t="str">
        <f t="shared" si="44"/>
        <v/>
      </c>
      <c r="AR14" s="118"/>
      <c r="AS14" s="111" t="str">
        <f t="shared" si="5"/>
        <v/>
      </c>
      <c r="AT14" s="108"/>
      <c r="AU14" s="42" t="str">
        <f t="shared" si="6"/>
        <v/>
      </c>
      <c r="AV14" s="43"/>
      <c r="AW14" s="41" t="str">
        <f t="shared" si="7"/>
        <v/>
      </c>
      <c r="AX14" s="69" t="str">
        <f t="shared" si="45"/>
        <v/>
      </c>
      <c r="AY14" s="21"/>
      <c r="BA14" s="53" t="s">
        <v>72</v>
      </c>
      <c r="BB14" s="98"/>
      <c r="BC14" s="97"/>
      <c r="BD14" s="97"/>
      <c r="BE14" s="97"/>
      <c r="CX14" s="23"/>
      <c r="CZ14" s="20">
        <v>8</v>
      </c>
      <c r="DA14" s="20" t="str">
        <f t="shared" si="18"/>
        <v/>
      </c>
      <c r="DB14" s="20" t="str">
        <f t="shared" si="19"/>
        <v/>
      </c>
      <c r="DC14" s="20" t="str">
        <f t="shared" si="20"/>
        <v/>
      </c>
      <c r="DD14" s="20" t="str">
        <f t="shared" si="21"/>
        <v/>
      </c>
      <c r="DE14" s="20" t="str">
        <f t="shared" si="22"/>
        <v/>
      </c>
      <c r="DF14" s="20" t="str">
        <f t="shared" si="23"/>
        <v/>
      </c>
      <c r="DG14" s="20">
        <f t="shared" si="24"/>
        <v>0</v>
      </c>
      <c r="DH14" s="20">
        <f t="shared" si="25"/>
        <v>0</v>
      </c>
      <c r="DJ14" s="20" t="str">
        <f t="shared" si="26"/>
        <v/>
      </c>
      <c r="DK14" s="20" t="str">
        <f t="shared" si="27"/>
        <v/>
      </c>
      <c r="DL14" s="20" t="str">
        <f t="shared" si="8"/>
        <v/>
      </c>
      <c r="DM14" s="20" t="str">
        <f t="shared" si="28"/>
        <v/>
      </c>
      <c r="DN14" s="20" t="str">
        <f t="shared" si="29"/>
        <v/>
      </c>
      <c r="DO14" s="20">
        <f t="shared" si="30"/>
        <v>0</v>
      </c>
      <c r="DP14" s="20" t="str">
        <f t="shared" si="31"/>
        <v/>
      </c>
      <c r="DQ14" s="20" t="str">
        <f t="shared" si="32"/>
        <v/>
      </c>
      <c r="DR14" s="20" t="str">
        <f t="shared" si="9"/>
        <v/>
      </c>
      <c r="DS14" s="20">
        <f t="shared" si="46"/>
        <v>0</v>
      </c>
      <c r="DT14" s="20">
        <f t="shared" si="33"/>
        <v>0</v>
      </c>
      <c r="DU14" s="20" t="str">
        <f t="shared" si="34"/>
        <v/>
      </c>
      <c r="DV14" s="20" t="str">
        <f t="shared" si="35"/>
        <v/>
      </c>
      <c r="DW14" s="20" t="str">
        <f t="shared" si="10"/>
        <v/>
      </c>
      <c r="DX14" s="20" t="str">
        <f t="shared" si="36"/>
        <v/>
      </c>
      <c r="DY14" s="20">
        <f t="shared" si="37"/>
        <v>0</v>
      </c>
      <c r="DZ14" s="20">
        <f t="shared" si="38"/>
        <v>0</v>
      </c>
      <c r="EA14" s="20" t="str">
        <f t="shared" si="39"/>
        <v/>
      </c>
      <c r="EB14" s="20" t="str">
        <f t="shared" si="11"/>
        <v/>
      </c>
      <c r="EC14" s="20" t="str">
        <f t="shared" si="12"/>
        <v/>
      </c>
      <c r="ED14" s="20" t="str">
        <f t="shared" si="13"/>
        <v/>
      </c>
      <c r="EE14" s="20" t="str">
        <f t="shared" si="14"/>
        <v/>
      </c>
    </row>
    <row r="15" spans="1:135" ht="30.95" customHeight="1" thickBot="1">
      <c r="A15" s="70">
        <v>9</v>
      </c>
      <c r="B15" s="44"/>
      <c r="C15" s="45"/>
      <c r="D15" s="44"/>
      <c r="E15" s="123"/>
      <c r="F15" s="130"/>
      <c r="G15" s="46"/>
      <c r="H15" s="46"/>
      <c r="I15" s="47"/>
      <c r="J15" s="47"/>
      <c r="K15" s="47"/>
      <c r="L15" s="36"/>
      <c r="M15" s="37"/>
      <c r="N15" s="47"/>
      <c r="O15" s="47"/>
      <c r="P15" s="131" t="str">
        <f t="shared" si="0"/>
        <v/>
      </c>
      <c r="Q15" s="138"/>
      <c r="R15" s="3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139" t="str">
        <f t="shared" si="1"/>
        <v/>
      </c>
      <c r="AE15" s="134"/>
      <c r="AF15" s="43"/>
      <c r="AG15" s="102"/>
      <c r="AH15" s="105" t="str">
        <f t="shared" si="2"/>
        <v/>
      </c>
      <c r="AI15" s="34" t="str">
        <f t="shared" si="15"/>
        <v/>
      </c>
      <c r="AJ15" s="35" t="str">
        <f t="shared" si="16"/>
        <v/>
      </c>
      <c r="AK15" s="40" t="str">
        <f t="shared" si="17"/>
        <v/>
      </c>
      <c r="AL15" s="43"/>
      <c r="AM15" s="115" t="str">
        <f t="shared" si="40"/>
        <v/>
      </c>
      <c r="AN15" s="105" t="str">
        <f t="shared" si="41"/>
        <v/>
      </c>
      <c r="AO15" s="34" t="str">
        <f t="shared" si="42"/>
        <v/>
      </c>
      <c r="AP15" s="35" t="str">
        <f t="shared" si="43"/>
        <v/>
      </c>
      <c r="AQ15" s="113" t="str">
        <f t="shared" si="44"/>
        <v/>
      </c>
      <c r="AR15" s="118"/>
      <c r="AS15" s="111" t="str">
        <f t="shared" si="5"/>
        <v/>
      </c>
      <c r="AT15" s="108"/>
      <c r="AU15" s="42" t="str">
        <f t="shared" si="6"/>
        <v/>
      </c>
      <c r="AV15" s="43"/>
      <c r="AW15" s="41" t="str">
        <f t="shared" si="7"/>
        <v/>
      </c>
      <c r="AX15" s="69" t="str">
        <f t="shared" si="45"/>
        <v/>
      </c>
      <c r="AY15" s="21"/>
      <c r="BA15" s="53" t="s">
        <v>73</v>
      </c>
      <c r="BD15" s="95"/>
      <c r="CX15" s="23"/>
      <c r="CZ15" s="20">
        <v>9</v>
      </c>
      <c r="DA15" s="20" t="str">
        <f t="shared" si="18"/>
        <v/>
      </c>
      <c r="DB15" s="20" t="str">
        <f t="shared" si="19"/>
        <v/>
      </c>
      <c r="DC15" s="20" t="str">
        <f t="shared" si="20"/>
        <v/>
      </c>
      <c r="DD15" s="20" t="str">
        <f t="shared" si="21"/>
        <v/>
      </c>
      <c r="DE15" s="20" t="str">
        <f t="shared" si="22"/>
        <v/>
      </c>
      <c r="DF15" s="20" t="str">
        <f t="shared" si="23"/>
        <v/>
      </c>
      <c r="DG15" s="20">
        <f t="shared" si="24"/>
        <v>0</v>
      </c>
      <c r="DH15" s="20">
        <f t="shared" si="25"/>
        <v>0</v>
      </c>
      <c r="DJ15" s="20" t="str">
        <f t="shared" si="26"/>
        <v/>
      </c>
      <c r="DK15" s="20" t="str">
        <f t="shared" si="27"/>
        <v/>
      </c>
      <c r="DL15" s="20" t="str">
        <f t="shared" si="8"/>
        <v/>
      </c>
      <c r="DM15" s="20" t="str">
        <f t="shared" si="28"/>
        <v/>
      </c>
      <c r="DN15" s="20" t="str">
        <f t="shared" si="29"/>
        <v/>
      </c>
      <c r="DO15" s="20">
        <f t="shared" si="30"/>
        <v>0</v>
      </c>
      <c r="DP15" s="20" t="str">
        <f t="shared" si="31"/>
        <v/>
      </c>
      <c r="DQ15" s="20" t="str">
        <f t="shared" si="32"/>
        <v/>
      </c>
      <c r="DR15" s="20" t="str">
        <f t="shared" si="9"/>
        <v/>
      </c>
      <c r="DS15" s="20">
        <f t="shared" si="46"/>
        <v>0</v>
      </c>
      <c r="DT15" s="20">
        <f t="shared" si="33"/>
        <v>0</v>
      </c>
      <c r="DU15" s="20" t="str">
        <f t="shared" si="34"/>
        <v/>
      </c>
      <c r="DV15" s="20" t="str">
        <f t="shared" si="35"/>
        <v/>
      </c>
      <c r="DW15" s="20" t="str">
        <f t="shared" si="10"/>
        <v/>
      </c>
      <c r="DX15" s="20" t="str">
        <f t="shared" si="36"/>
        <v/>
      </c>
      <c r="DY15" s="20">
        <f t="shared" si="37"/>
        <v>0</v>
      </c>
      <c r="DZ15" s="20">
        <f t="shared" si="38"/>
        <v>0</v>
      </c>
      <c r="EA15" s="20" t="str">
        <f t="shared" si="39"/>
        <v/>
      </c>
      <c r="EB15" s="20" t="str">
        <f t="shared" si="11"/>
        <v/>
      </c>
      <c r="EC15" s="20" t="str">
        <f t="shared" si="12"/>
        <v/>
      </c>
      <c r="ED15" s="20" t="str">
        <f t="shared" si="13"/>
        <v/>
      </c>
      <c r="EE15" s="20" t="str">
        <f t="shared" si="14"/>
        <v/>
      </c>
    </row>
    <row r="16" spans="1:135" ht="30.95" customHeight="1" thickBot="1">
      <c r="A16" s="70">
        <v>10</v>
      </c>
      <c r="B16" s="44"/>
      <c r="C16" s="45"/>
      <c r="D16" s="44"/>
      <c r="E16" s="123"/>
      <c r="F16" s="130"/>
      <c r="G16" s="46"/>
      <c r="H16" s="46"/>
      <c r="I16" s="47"/>
      <c r="J16" s="47"/>
      <c r="K16" s="47"/>
      <c r="L16" s="36"/>
      <c r="M16" s="37"/>
      <c r="N16" s="47"/>
      <c r="O16" s="47"/>
      <c r="P16" s="131" t="str">
        <f t="shared" si="0"/>
        <v/>
      </c>
      <c r="Q16" s="138"/>
      <c r="R16" s="38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139" t="str">
        <f t="shared" si="1"/>
        <v/>
      </c>
      <c r="AE16" s="134"/>
      <c r="AF16" s="43"/>
      <c r="AG16" s="102"/>
      <c r="AH16" s="105" t="str">
        <f t="shared" si="2"/>
        <v/>
      </c>
      <c r="AI16" s="34" t="str">
        <f t="shared" si="15"/>
        <v/>
      </c>
      <c r="AJ16" s="35" t="str">
        <f t="shared" si="16"/>
        <v/>
      </c>
      <c r="AK16" s="40" t="str">
        <f t="shared" si="17"/>
        <v/>
      </c>
      <c r="AL16" s="43"/>
      <c r="AM16" s="115" t="str">
        <f t="shared" si="40"/>
        <v/>
      </c>
      <c r="AN16" s="105" t="str">
        <f t="shared" si="41"/>
        <v/>
      </c>
      <c r="AO16" s="34" t="str">
        <f t="shared" si="42"/>
        <v/>
      </c>
      <c r="AP16" s="35" t="str">
        <f t="shared" si="43"/>
        <v/>
      </c>
      <c r="AQ16" s="113" t="str">
        <f t="shared" si="44"/>
        <v/>
      </c>
      <c r="AR16" s="118"/>
      <c r="AS16" s="111" t="str">
        <f t="shared" si="5"/>
        <v/>
      </c>
      <c r="AT16" s="108"/>
      <c r="AU16" s="42" t="str">
        <f t="shared" si="6"/>
        <v/>
      </c>
      <c r="AV16" s="43"/>
      <c r="AW16" s="41" t="str">
        <f t="shared" si="7"/>
        <v/>
      </c>
      <c r="AX16" s="69" t="str">
        <f t="shared" si="45"/>
        <v/>
      </c>
      <c r="AY16" s="21"/>
      <c r="BA16" s="53" t="s">
        <v>74</v>
      </c>
      <c r="CX16" s="23"/>
      <c r="CZ16" s="20">
        <v>10</v>
      </c>
      <c r="DA16" s="20" t="str">
        <f t="shared" si="18"/>
        <v/>
      </c>
      <c r="DB16" s="20" t="str">
        <f t="shared" si="19"/>
        <v/>
      </c>
      <c r="DC16" s="20" t="str">
        <f t="shared" si="20"/>
        <v/>
      </c>
      <c r="DD16" s="20" t="str">
        <f t="shared" si="21"/>
        <v/>
      </c>
      <c r="DE16" s="20" t="str">
        <f t="shared" si="22"/>
        <v/>
      </c>
      <c r="DF16" s="20" t="str">
        <f t="shared" si="23"/>
        <v/>
      </c>
      <c r="DG16" s="20">
        <f t="shared" si="24"/>
        <v>0</v>
      </c>
      <c r="DH16" s="20">
        <f t="shared" si="25"/>
        <v>0</v>
      </c>
      <c r="DJ16" s="20" t="str">
        <f t="shared" si="26"/>
        <v/>
      </c>
      <c r="DK16" s="20" t="str">
        <f t="shared" si="27"/>
        <v/>
      </c>
      <c r="DL16" s="20" t="str">
        <f t="shared" si="8"/>
        <v/>
      </c>
      <c r="DM16" s="20" t="str">
        <f t="shared" si="28"/>
        <v/>
      </c>
      <c r="DN16" s="20" t="str">
        <f t="shared" si="29"/>
        <v/>
      </c>
      <c r="DO16" s="20">
        <f t="shared" si="30"/>
        <v>0</v>
      </c>
      <c r="DP16" s="20" t="str">
        <f t="shared" si="31"/>
        <v/>
      </c>
      <c r="DQ16" s="20" t="str">
        <f t="shared" si="32"/>
        <v/>
      </c>
      <c r="DR16" s="20" t="str">
        <f t="shared" si="9"/>
        <v/>
      </c>
      <c r="DS16" s="20">
        <f t="shared" si="46"/>
        <v>0</v>
      </c>
      <c r="DT16" s="20">
        <f t="shared" si="33"/>
        <v>0</v>
      </c>
      <c r="DU16" s="20" t="str">
        <f t="shared" si="34"/>
        <v/>
      </c>
      <c r="DV16" s="20" t="str">
        <f t="shared" si="35"/>
        <v/>
      </c>
      <c r="DW16" s="20" t="str">
        <f t="shared" si="10"/>
        <v/>
      </c>
      <c r="DX16" s="20" t="str">
        <f t="shared" si="36"/>
        <v/>
      </c>
      <c r="DY16" s="20">
        <f t="shared" si="37"/>
        <v>0</v>
      </c>
      <c r="DZ16" s="20">
        <f t="shared" si="38"/>
        <v>0</v>
      </c>
      <c r="EA16" s="20" t="str">
        <f t="shared" si="39"/>
        <v/>
      </c>
      <c r="EB16" s="20" t="str">
        <f t="shared" si="11"/>
        <v/>
      </c>
      <c r="EC16" s="20" t="str">
        <f t="shared" si="12"/>
        <v/>
      </c>
      <c r="ED16" s="20" t="str">
        <f t="shared" si="13"/>
        <v/>
      </c>
      <c r="EE16" s="20" t="str">
        <f t="shared" si="14"/>
        <v/>
      </c>
    </row>
    <row r="17" spans="1:135" ht="30.95" customHeight="1" thickBot="1">
      <c r="A17" s="70">
        <v>11</v>
      </c>
      <c r="B17" s="44"/>
      <c r="C17" s="45"/>
      <c r="D17" s="44"/>
      <c r="E17" s="123"/>
      <c r="F17" s="130"/>
      <c r="G17" s="46"/>
      <c r="H17" s="46"/>
      <c r="I17" s="47"/>
      <c r="J17" s="47"/>
      <c r="K17" s="47"/>
      <c r="L17" s="36"/>
      <c r="M17" s="37"/>
      <c r="N17" s="47"/>
      <c r="O17" s="47"/>
      <c r="P17" s="131" t="str">
        <f t="shared" si="0"/>
        <v/>
      </c>
      <c r="Q17" s="138"/>
      <c r="R17" s="38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139" t="str">
        <f t="shared" si="1"/>
        <v/>
      </c>
      <c r="AE17" s="134"/>
      <c r="AF17" s="43"/>
      <c r="AG17" s="102"/>
      <c r="AH17" s="105" t="str">
        <f t="shared" si="2"/>
        <v/>
      </c>
      <c r="AI17" s="34" t="str">
        <f t="shared" si="15"/>
        <v/>
      </c>
      <c r="AJ17" s="35" t="str">
        <f t="shared" si="16"/>
        <v/>
      </c>
      <c r="AK17" s="40" t="str">
        <f t="shared" si="17"/>
        <v/>
      </c>
      <c r="AL17" s="43"/>
      <c r="AM17" s="115" t="str">
        <f t="shared" si="40"/>
        <v/>
      </c>
      <c r="AN17" s="105" t="str">
        <f t="shared" si="41"/>
        <v/>
      </c>
      <c r="AO17" s="34" t="str">
        <f t="shared" si="42"/>
        <v/>
      </c>
      <c r="AP17" s="35" t="str">
        <f t="shared" si="43"/>
        <v/>
      </c>
      <c r="AQ17" s="113" t="str">
        <f t="shared" si="44"/>
        <v/>
      </c>
      <c r="AR17" s="118"/>
      <c r="AS17" s="111" t="str">
        <f t="shared" si="5"/>
        <v/>
      </c>
      <c r="AT17" s="108"/>
      <c r="AU17" s="42" t="str">
        <f t="shared" si="6"/>
        <v/>
      </c>
      <c r="AV17" s="43"/>
      <c r="AW17" s="41" t="str">
        <f t="shared" si="7"/>
        <v/>
      </c>
      <c r="AX17" s="69" t="str">
        <f t="shared" si="45"/>
        <v/>
      </c>
      <c r="AY17" s="21"/>
      <c r="BA17" s="53" t="s">
        <v>75</v>
      </c>
      <c r="CX17" s="23"/>
      <c r="CZ17" s="20">
        <v>11</v>
      </c>
      <c r="DA17" s="20" t="str">
        <f t="shared" si="18"/>
        <v/>
      </c>
      <c r="DB17" s="20" t="str">
        <f t="shared" si="19"/>
        <v/>
      </c>
      <c r="DC17" s="20" t="str">
        <f t="shared" si="20"/>
        <v/>
      </c>
      <c r="DD17" s="20" t="str">
        <f t="shared" si="21"/>
        <v/>
      </c>
      <c r="DE17" s="20" t="str">
        <f t="shared" si="22"/>
        <v/>
      </c>
      <c r="DF17" s="20" t="str">
        <f t="shared" si="23"/>
        <v/>
      </c>
      <c r="DG17" s="20">
        <f t="shared" si="24"/>
        <v>0</v>
      </c>
      <c r="DH17" s="20">
        <f t="shared" si="25"/>
        <v>0</v>
      </c>
      <c r="DJ17" s="20" t="str">
        <f t="shared" si="26"/>
        <v/>
      </c>
      <c r="DK17" s="20" t="str">
        <f t="shared" si="27"/>
        <v/>
      </c>
      <c r="DL17" s="20" t="str">
        <f t="shared" si="8"/>
        <v/>
      </c>
      <c r="DM17" s="20" t="str">
        <f t="shared" si="28"/>
        <v/>
      </c>
      <c r="DN17" s="20" t="str">
        <f t="shared" si="29"/>
        <v/>
      </c>
      <c r="DO17" s="20">
        <f t="shared" si="30"/>
        <v>0</v>
      </c>
      <c r="DP17" s="20" t="str">
        <f t="shared" si="31"/>
        <v/>
      </c>
      <c r="DQ17" s="20" t="str">
        <f t="shared" si="32"/>
        <v/>
      </c>
      <c r="DR17" s="20" t="str">
        <f t="shared" si="9"/>
        <v/>
      </c>
      <c r="DS17" s="20">
        <f t="shared" si="46"/>
        <v>0</v>
      </c>
      <c r="DT17" s="20">
        <f t="shared" si="33"/>
        <v>0</v>
      </c>
      <c r="DU17" s="20" t="str">
        <f t="shared" si="34"/>
        <v/>
      </c>
      <c r="DV17" s="20" t="str">
        <f t="shared" si="35"/>
        <v/>
      </c>
      <c r="DW17" s="20" t="str">
        <f t="shared" si="10"/>
        <v/>
      </c>
      <c r="DX17" s="20" t="str">
        <f t="shared" si="36"/>
        <v/>
      </c>
      <c r="DY17" s="20">
        <f t="shared" si="37"/>
        <v>0</v>
      </c>
      <c r="DZ17" s="20">
        <f t="shared" si="38"/>
        <v>0</v>
      </c>
      <c r="EA17" s="20" t="str">
        <f t="shared" si="39"/>
        <v/>
      </c>
      <c r="EB17" s="20" t="str">
        <f t="shared" si="11"/>
        <v/>
      </c>
      <c r="EC17" s="20" t="str">
        <f t="shared" si="12"/>
        <v/>
      </c>
      <c r="ED17" s="20" t="str">
        <f t="shared" si="13"/>
        <v/>
      </c>
      <c r="EE17" s="20" t="str">
        <f t="shared" si="14"/>
        <v/>
      </c>
    </row>
    <row r="18" spans="1:135" ht="30.95" customHeight="1" thickBot="1">
      <c r="A18" s="70">
        <v>12</v>
      </c>
      <c r="B18" s="44"/>
      <c r="C18" s="45"/>
      <c r="D18" s="44"/>
      <c r="E18" s="123"/>
      <c r="F18" s="130"/>
      <c r="G18" s="46"/>
      <c r="H18" s="46"/>
      <c r="I18" s="47"/>
      <c r="J18" s="47"/>
      <c r="K18" s="47"/>
      <c r="L18" s="36"/>
      <c r="M18" s="37"/>
      <c r="N18" s="47"/>
      <c r="O18" s="47"/>
      <c r="P18" s="131" t="str">
        <f t="shared" si="0"/>
        <v/>
      </c>
      <c r="Q18" s="138"/>
      <c r="R18" s="38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139" t="str">
        <f t="shared" si="1"/>
        <v/>
      </c>
      <c r="AE18" s="134"/>
      <c r="AF18" s="43"/>
      <c r="AG18" s="102"/>
      <c r="AH18" s="105" t="str">
        <f t="shared" si="2"/>
        <v/>
      </c>
      <c r="AI18" s="34" t="str">
        <f t="shared" si="15"/>
        <v/>
      </c>
      <c r="AJ18" s="35" t="str">
        <f t="shared" si="16"/>
        <v/>
      </c>
      <c r="AK18" s="40" t="str">
        <f t="shared" si="17"/>
        <v/>
      </c>
      <c r="AL18" s="43"/>
      <c r="AM18" s="115" t="str">
        <f t="shared" si="40"/>
        <v/>
      </c>
      <c r="AN18" s="105" t="str">
        <f t="shared" si="41"/>
        <v/>
      </c>
      <c r="AO18" s="34" t="str">
        <f t="shared" si="42"/>
        <v/>
      </c>
      <c r="AP18" s="35" t="str">
        <f t="shared" si="43"/>
        <v/>
      </c>
      <c r="AQ18" s="113" t="str">
        <f t="shared" si="44"/>
        <v/>
      </c>
      <c r="AR18" s="118"/>
      <c r="AS18" s="111" t="str">
        <f t="shared" si="5"/>
        <v/>
      </c>
      <c r="AT18" s="108"/>
      <c r="AU18" s="42" t="str">
        <f t="shared" si="6"/>
        <v/>
      </c>
      <c r="AV18" s="43"/>
      <c r="AW18" s="41" t="str">
        <f t="shared" si="7"/>
        <v/>
      </c>
      <c r="AX18" s="69" t="str">
        <f t="shared" si="45"/>
        <v/>
      </c>
      <c r="AY18" s="21"/>
      <c r="BA18" s="53" t="s">
        <v>76</v>
      </c>
      <c r="CX18" s="23"/>
      <c r="CZ18" s="20">
        <v>12</v>
      </c>
      <c r="DA18" s="20" t="str">
        <f t="shared" si="18"/>
        <v/>
      </c>
      <c r="DB18" s="20" t="str">
        <f t="shared" si="19"/>
        <v/>
      </c>
      <c r="DC18" s="20" t="str">
        <f t="shared" si="20"/>
        <v/>
      </c>
      <c r="DD18" s="20" t="str">
        <f t="shared" si="21"/>
        <v/>
      </c>
      <c r="DE18" s="20" t="str">
        <f t="shared" si="22"/>
        <v/>
      </c>
      <c r="DF18" s="20" t="str">
        <f t="shared" si="23"/>
        <v/>
      </c>
      <c r="DG18" s="20">
        <f t="shared" si="24"/>
        <v>0</v>
      </c>
      <c r="DH18" s="20">
        <f t="shared" si="25"/>
        <v>0</v>
      </c>
      <c r="DJ18" s="20" t="str">
        <f t="shared" si="26"/>
        <v/>
      </c>
      <c r="DK18" s="20" t="str">
        <f t="shared" si="27"/>
        <v/>
      </c>
      <c r="DL18" s="20" t="str">
        <f t="shared" si="8"/>
        <v/>
      </c>
      <c r="DM18" s="20" t="str">
        <f t="shared" si="28"/>
        <v/>
      </c>
      <c r="DN18" s="20" t="str">
        <f t="shared" si="29"/>
        <v/>
      </c>
      <c r="DO18" s="20">
        <f t="shared" si="30"/>
        <v>0</v>
      </c>
      <c r="DP18" s="20" t="str">
        <f t="shared" si="31"/>
        <v/>
      </c>
      <c r="DQ18" s="20" t="str">
        <f t="shared" si="32"/>
        <v/>
      </c>
      <c r="DR18" s="20" t="str">
        <f t="shared" si="9"/>
        <v/>
      </c>
      <c r="DS18" s="20">
        <f t="shared" si="46"/>
        <v>0</v>
      </c>
      <c r="DT18" s="20">
        <f t="shared" si="33"/>
        <v>0</v>
      </c>
      <c r="DU18" s="20" t="str">
        <f t="shared" si="34"/>
        <v/>
      </c>
      <c r="DV18" s="20" t="str">
        <f t="shared" si="35"/>
        <v/>
      </c>
      <c r="DW18" s="20" t="str">
        <f t="shared" si="10"/>
        <v/>
      </c>
      <c r="DX18" s="20" t="str">
        <f t="shared" si="36"/>
        <v/>
      </c>
      <c r="DY18" s="20">
        <f t="shared" si="37"/>
        <v>0</v>
      </c>
      <c r="DZ18" s="20">
        <f t="shared" si="38"/>
        <v>0</v>
      </c>
      <c r="EA18" s="20" t="str">
        <f t="shared" si="39"/>
        <v/>
      </c>
      <c r="EB18" s="20" t="str">
        <f t="shared" si="11"/>
        <v/>
      </c>
      <c r="EC18" s="20" t="str">
        <f t="shared" si="12"/>
        <v/>
      </c>
      <c r="ED18" s="20" t="str">
        <f t="shared" si="13"/>
        <v/>
      </c>
      <c r="EE18" s="20" t="str">
        <f t="shared" si="14"/>
        <v/>
      </c>
    </row>
    <row r="19" spans="1:135" ht="30.95" customHeight="1" thickBot="1">
      <c r="A19" s="70">
        <v>13</v>
      </c>
      <c r="B19" s="44"/>
      <c r="C19" s="45"/>
      <c r="D19" s="44"/>
      <c r="E19" s="123"/>
      <c r="F19" s="130"/>
      <c r="G19" s="46"/>
      <c r="H19" s="46"/>
      <c r="I19" s="47"/>
      <c r="J19" s="47"/>
      <c r="K19" s="47"/>
      <c r="L19" s="36"/>
      <c r="M19" s="37"/>
      <c r="N19" s="47"/>
      <c r="O19" s="47"/>
      <c r="P19" s="131" t="str">
        <f t="shared" si="0"/>
        <v/>
      </c>
      <c r="Q19" s="138"/>
      <c r="R19" s="38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139" t="str">
        <f t="shared" si="1"/>
        <v/>
      </c>
      <c r="AE19" s="134"/>
      <c r="AF19" s="43"/>
      <c r="AG19" s="102"/>
      <c r="AH19" s="105" t="str">
        <f t="shared" si="2"/>
        <v/>
      </c>
      <c r="AI19" s="34" t="str">
        <f t="shared" si="15"/>
        <v/>
      </c>
      <c r="AJ19" s="35" t="str">
        <f t="shared" si="16"/>
        <v/>
      </c>
      <c r="AK19" s="40" t="str">
        <f t="shared" si="17"/>
        <v/>
      </c>
      <c r="AL19" s="43"/>
      <c r="AM19" s="115" t="str">
        <f t="shared" si="40"/>
        <v/>
      </c>
      <c r="AN19" s="105" t="str">
        <f t="shared" si="41"/>
        <v/>
      </c>
      <c r="AO19" s="34" t="str">
        <f t="shared" si="42"/>
        <v/>
      </c>
      <c r="AP19" s="35" t="str">
        <f t="shared" si="43"/>
        <v/>
      </c>
      <c r="AQ19" s="113" t="str">
        <f t="shared" si="44"/>
        <v/>
      </c>
      <c r="AR19" s="118"/>
      <c r="AS19" s="111" t="str">
        <f t="shared" si="5"/>
        <v/>
      </c>
      <c r="AT19" s="108"/>
      <c r="AU19" s="42" t="str">
        <f t="shared" si="6"/>
        <v/>
      </c>
      <c r="AV19" s="43"/>
      <c r="AW19" s="41" t="str">
        <f t="shared" si="7"/>
        <v/>
      </c>
      <c r="AX19" s="69" t="str">
        <f t="shared" si="45"/>
        <v/>
      </c>
      <c r="AY19" s="21"/>
      <c r="BA19" s="53" t="s">
        <v>77</v>
      </c>
      <c r="CX19" s="23"/>
      <c r="CZ19" s="20">
        <v>13</v>
      </c>
      <c r="DA19" s="20" t="str">
        <f t="shared" si="18"/>
        <v/>
      </c>
      <c r="DB19" s="20" t="str">
        <f t="shared" si="19"/>
        <v/>
      </c>
      <c r="DC19" s="20" t="str">
        <f t="shared" si="20"/>
        <v/>
      </c>
      <c r="DD19" s="20" t="str">
        <f t="shared" si="21"/>
        <v/>
      </c>
      <c r="DE19" s="20" t="str">
        <f t="shared" si="22"/>
        <v/>
      </c>
      <c r="DF19" s="20" t="str">
        <f t="shared" si="23"/>
        <v/>
      </c>
      <c r="DG19" s="20">
        <f t="shared" si="24"/>
        <v>0</v>
      </c>
      <c r="DH19" s="20">
        <f t="shared" si="25"/>
        <v>0</v>
      </c>
      <c r="DJ19" s="20" t="str">
        <f t="shared" si="26"/>
        <v/>
      </c>
      <c r="DK19" s="20" t="str">
        <f t="shared" si="27"/>
        <v/>
      </c>
      <c r="DL19" s="20" t="str">
        <f t="shared" si="8"/>
        <v/>
      </c>
      <c r="DM19" s="20" t="str">
        <f t="shared" si="28"/>
        <v/>
      </c>
      <c r="DN19" s="20" t="str">
        <f t="shared" si="29"/>
        <v/>
      </c>
      <c r="DO19" s="20">
        <f t="shared" si="30"/>
        <v>0</v>
      </c>
      <c r="DP19" s="20" t="str">
        <f t="shared" si="31"/>
        <v/>
      </c>
      <c r="DQ19" s="20" t="str">
        <f t="shared" si="32"/>
        <v/>
      </c>
      <c r="DR19" s="20" t="str">
        <f t="shared" si="9"/>
        <v/>
      </c>
      <c r="DS19" s="20">
        <f t="shared" si="46"/>
        <v>0</v>
      </c>
      <c r="DT19" s="20">
        <f t="shared" si="33"/>
        <v>0</v>
      </c>
      <c r="DU19" s="20" t="str">
        <f t="shared" si="34"/>
        <v/>
      </c>
      <c r="DV19" s="20" t="str">
        <f t="shared" si="35"/>
        <v/>
      </c>
      <c r="DW19" s="20" t="str">
        <f t="shared" si="10"/>
        <v/>
      </c>
      <c r="DX19" s="20" t="str">
        <f t="shared" si="36"/>
        <v/>
      </c>
      <c r="DY19" s="20">
        <f t="shared" si="37"/>
        <v>0</v>
      </c>
      <c r="DZ19" s="20">
        <f t="shared" si="38"/>
        <v>0</v>
      </c>
      <c r="EA19" s="20" t="str">
        <f t="shared" si="39"/>
        <v/>
      </c>
      <c r="EB19" s="20" t="str">
        <f t="shared" si="11"/>
        <v/>
      </c>
      <c r="EC19" s="20" t="str">
        <f t="shared" si="12"/>
        <v/>
      </c>
      <c r="ED19" s="20" t="str">
        <f t="shared" si="13"/>
        <v/>
      </c>
      <c r="EE19" s="20" t="str">
        <f t="shared" si="14"/>
        <v/>
      </c>
    </row>
    <row r="20" spans="1:135" ht="30.95" customHeight="1" thickBot="1">
      <c r="A20" s="70">
        <v>14</v>
      </c>
      <c r="B20" s="44"/>
      <c r="C20" s="45"/>
      <c r="D20" s="44"/>
      <c r="E20" s="123"/>
      <c r="F20" s="130"/>
      <c r="G20" s="46"/>
      <c r="H20" s="46"/>
      <c r="I20" s="47"/>
      <c r="J20" s="47"/>
      <c r="K20" s="47"/>
      <c r="L20" s="36"/>
      <c r="M20" s="37"/>
      <c r="N20" s="47"/>
      <c r="O20" s="47"/>
      <c r="P20" s="131" t="str">
        <f t="shared" si="0"/>
        <v/>
      </c>
      <c r="Q20" s="138"/>
      <c r="R20" s="38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139" t="str">
        <f t="shared" si="1"/>
        <v/>
      </c>
      <c r="AE20" s="134"/>
      <c r="AF20" s="43"/>
      <c r="AG20" s="102"/>
      <c r="AH20" s="105" t="str">
        <f t="shared" si="2"/>
        <v/>
      </c>
      <c r="AI20" s="34" t="str">
        <f t="shared" si="15"/>
        <v/>
      </c>
      <c r="AJ20" s="35" t="str">
        <f t="shared" si="16"/>
        <v/>
      </c>
      <c r="AK20" s="40" t="str">
        <f t="shared" si="17"/>
        <v/>
      </c>
      <c r="AL20" s="43"/>
      <c r="AM20" s="115" t="str">
        <f t="shared" si="40"/>
        <v/>
      </c>
      <c r="AN20" s="105" t="str">
        <f t="shared" si="41"/>
        <v/>
      </c>
      <c r="AO20" s="34" t="str">
        <f t="shared" si="42"/>
        <v/>
      </c>
      <c r="AP20" s="35" t="str">
        <f t="shared" si="43"/>
        <v/>
      </c>
      <c r="AQ20" s="113" t="str">
        <f t="shared" si="44"/>
        <v/>
      </c>
      <c r="AR20" s="118"/>
      <c r="AS20" s="111" t="str">
        <f t="shared" si="5"/>
        <v/>
      </c>
      <c r="AT20" s="108"/>
      <c r="AU20" s="42" t="str">
        <f t="shared" si="6"/>
        <v/>
      </c>
      <c r="AV20" s="43"/>
      <c r="AW20" s="41" t="str">
        <f t="shared" si="7"/>
        <v/>
      </c>
      <c r="AX20" s="69" t="str">
        <f t="shared" si="45"/>
        <v/>
      </c>
      <c r="AY20" s="21"/>
      <c r="BA20" s="53" t="s">
        <v>78</v>
      </c>
      <c r="CX20" s="23"/>
      <c r="CZ20" s="20">
        <v>14</v>
      </c>
      <c r="DA20" s="20" t="str">
        <f t="shared" si="18"/>
        <v/>
      </c>
      <c r="DB20" s="20" t="str">
        <f t="shared" si="19"/>
        <v/>
      </c>
      <c r="DC20" s="20" t="str">
        <f t="shared" si="20"/>
        <v/>
      </c>
      <c r="DD20" s="20" t="str">
        <f t="shared" si="21"/>
        <v/>
      </c>
      <c r="DE20" s="20" t="str">
        <f t="shared" si="22"/>
        <v/>
      </c>
      <c r="DF20" s="20" t="str">
        <f t="shared" si="23"/>
        <v/>
      </c>
      <c r="DG20" s="20">
        <f t="shared" si="24"/>
        <v>0</v>
      </c>
      <c r="DH20" s="20">
        <f t="shared" si="25"/>
        <v>0</v>
      </c>
      <c r="DJ20" s="20" t="str">
        <f t="shared" si="26"/>
        <v/>
      </c>
      <c r="DK20" s="20" t="str">
        <f t="shared" si="27"/>
        <v/>
      </c>
      <c r="DL20" s="20" t="str">
        <f t="shared" si="8"/>
        <v/>
      </c>
      <c r="DM20" s="20" t="str">
        <f t="shared" si="28"/>
        <v/>
      </c>
      <c r="DN20" s="20" t="str">
        <f t="shared" si="29"/>
        <v/>
      </c>
      <c r="DO20" s="20">
        <f t="shared" si="30"/>
        <v>0</v>
      </c>
      <c r="DP20" s="20" t="str">
        <f t="shared" si="31"/>
        <v/>
      </c>
      <c r="DQ20" s="20" t="str">
        <f t="shared" si="32"/>
        <v/>
      </c>
      <c r="DR20" s="20" t="str">
        <f t="shared" si="9"/>
        <v/>
      </c>
      <c r="DS20" s="20">
        <f t="shared" si="46"/>
        <v>0</v>
      </c>
      <c r="DT20" s="20">
        <f t="shared" si="33"/>
        <v>0</v>
      </c>
      <c r="DU20" s="20" t="str">
        <f t="shared" si="34"/>
        <v/>
      </c>
      <c r="DV20" s="20" t="str">
        <f t="shared" si="35"/>
        <v/>
      </c>
      <c r="DW20" s="20" t="str">
        <f t="shared" si="10"/>
        <v/>
      </c>
      <c r="DX20" s="20" t="str">
        <f t="shared" si="36"/>
        <v/>
      </c>
      <c r="DY20" s="20">
        <f t="shared" si="37"/>
        <v>0</v>
      </c>
      <c r="DZ20" s="20">
        <f t="shared" si="38"/>
        <v>0</v>
      </c>
      <c r="EA20" s="20" t="str">
        <f t="shared" si="39"/>
        <v/>
      </c>
      <c r="EB20" s="20" t="str">
        <f t="shared" si="11"/>
        <v/>
      </c>
      <c r="EC20" s="20" t="str">
        <f t="shared" si="12"/>
        <v/>
      </c>
      <c r="ED20" s="20" t="str">
        <f t="shared" si="13"/>
        <v/>
      </c>
      <c r="EE20" s="20" t="str">
        <f t="shared" si="14"/>
        <v/>
      </c>
    </row>
    <row r="21" spans="1:135" ht="30.95" customHeight="1" thickBot="1">
      <c r="A21" s="70">
        <v>15</v>
      </c>
      <c r="B21" s="44"/>
      <c r="C21" s="45"/>
      <c r="D21" s="44"/>
      <c r="E21" s="123"/>
      <c r="F21" s="130"/>
      <c r="G21" s="46"/>
      <c r="H21" s="46"/>
      <c r="I21" s="47"/>
      <c r="J21" s="47"/>
      <c r="K21" s="47"/>
      <c r="L21" s="36"/>
      <c r="M21" s="37"/>
      <c r="N21" s="47"/>
      <c r="O21" s="47"/>
      <c r="P21" s="131" t="str">
        <f t="shared" si="0"/>
        <v/>
      </c>
      <c r="Q21" s="138"/>
      <c r="R21" s="38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139" t="str">
        <f t="shared" si="1"/>
        <v/>
      </c>
      <c r="AE21" s="134"/>
      <c r="AF21" s="43"/>
      <c r="AG21" s="102"/>
      <c r="AH21" s="105" t="str">
        <f t="shared" si="2"/>
        <v/>
      </c>
      <c r="AI21" s="34" t="str">
        <f t="shared" si="15"/>
        <v/>
      </c>
      <c r="AJ21" s="35" t="str">
        <f t="shared" si="16"/>
        <v/>
      </c>
      <c r="AK21" s="40" t="str">
        <f t="shared" si="17"/>
        <v/>
      </c>
      <c r="AL21" s="43"/>
      <c r="AM21" s="115" t="str">
        <f t="shared" si="40"/>
        <v/>
      </c>
      <c r="AN21" s="105" t="str">
        <f t="shared" si="41"/>
        <v/>
      </c>
      <c r="AO21" s="34" t="str">
        <f t="shared" si="42"/>
        <v/>
      </c>
      <c r="AP21" s="35" t="str">
        <f t="shared" si="43"/>
        <v/>
      </c>
      <c r="AQ21" s="113" t="str">
        <f t="shared" si="44"/>
        <v/>
      </c>
      <c r="AR21" s="118"/>
      <c r="AS21" s="111" t="str">
        <f t="shared" si="5"/>
        <v/>
      </c>
      <c r="AT21" s="108"/>
      <c r="AU21" s="42" t="str">
        <f t="shared" si="6"/>
        <v/>
      </c>
      <c r="AV21" s="43"/>
      <c r="AW21" s="41" t="str">
        <f t="shared" si="7"/>
        <v/>
      </c>
      <c r="AX21" s="69" t="str">
        <f t="shared" si="45"/>
        <v/>
      </c>
      <c r="AY21" s="21"/>
      <c r="BA21" s="53" t="s">
        <v>79</v>
      </c>
      <c r="CX21" s="23"/>
      <c r="CZ21" s="20">
        <v>15</v>
      </c>
      <c r="DA21" s="20" t="str">
        <f t="shared" si="18"/>
        <v/>
      </c>
      <c r="DB21" s="20" t="str">
        <f t="shared" si="19"/>
        <v/>
      </c>
      <c r="DC21" s="20" t="str">
        <f t="shared" si="20"/>
        <v/>
      </c>
      <c r="DD21" s="20" t="str">
        <f t="shared" si="21"/>
        <v/>
      </c>
      <c r="DE21" s="20" t="str">
        <f t="shared" si="22"/>
        <v/>
      </c>
      <c r="DF21" s="20" t="str">
        <f t="shared" si="23"/>
        <v/>
      </c>
      <c r="DG21" s="20">
        <f t="shared" si="24"/>
        <v>0</v>
      </c>
      <c r="DH21" s="20">
        <f t="shared" si="25"/>
        <v>0</v>
      </c>
      <c r="DJ21" s="20" t="str">
        <f t="shared" si="26"/>
        <v/>
      </c>
      <c r="DK21" s="20" t="str">
        <f t="shared" si="27"/>
        <v/>
      </c>
      <c r="DL21" s="20" t="str">
        <f t="shared" si="8"/>
        <v/>
      </c>
      <c r="DM21" s="20" t="str">
        <f t="shared" si="28"/>
        <v/>
      </c>
      <c r="DN21" s="20" t="str">
        <f t="shared" si="29"/>
        <v/>
      </c>
      <c r="DO21" s="20">
        <f t="shared" si="30"/>
        <v>0</v>
      </c>
      <c r="DP21" s="20" t="str">
        <f t="shared" si="31"/>
        <v/>
      </c>
      <c r="DQ21" s="20" t="str">
        <f t="shared" si="32"/>
        <v/>
      </c>
      <c r="DR21" s="20" t="str">
        <f t="shared" si="9"/>
        <v/>
      </c>
      <c r="DS21" s="20">
        <f t="shared" si="46"/>
        <v>0</v>
      </c>
      <c r="DT21" s="20">
        <f t="shared" si="33"/>
        <v>0</v>
      </c>
      <c r="DU21" s="20" t="str">
        <f t="shared" si="34"/>
        <v/>
      </c>
      <c r="DV21" s="20" t="str">
        <f t="shared" si="35"/>
        <v/>
      </c>
      <c r="DW21" s="20" t="str">
        <f t="shared" si="10"/>
        <v/>
      </c>
      <c r="DX21" s="20" t="str">
        <f t="shared" si="36"/>
        <v/>
      </c>
      <c r="DY21" s="20">
        <f t="shared" si="37"/>
        <v>0</v>
      </c>
      <c r="DZ21" s="20">
        <f t="shared" si="38"/>
        <v>0</v>
      </c>
      <c r="EA21" s="20" t="str">
        <f t="shared" si="39"/>
        <v/>
      </c>
      <c r="EB21" s="20" t="str">
        <f t="shared" si="11"/>
        <v/>
      </c>
      <c r="EC21" s="20" t="str">
        <f t="shared" si="12"/>
        <v/>
      </c>
      <c r="ED21" s="20" t="str">
        <f t="shared" si="13"/>
        <v/>
      </c>
      <c r="EE21" s="20" t="str">
        <f t="shared" si="14"/>
        <v/>
      </c>
    </row>
    <row r="22" spans="1:135" ht="30.95" customHeight="1" thickBot="1">
      <c r="A22" s="70">
        <v>16</v>
      </c>
      <c r="B22" s="44"/>
      <c r="C22" s="45"/>
      <c r="D22" s="44"/>
      <c r="E22" s="123"/>
      <c r="F22" s="130"/>
      <c r="G22" s="46"/>
      <c r="H22" s="46"/>
      <c r="I22" s="47"/>
      <c r="J22" s="47"/>
      <c r="K22" s="47"/>
      <c r="L22" s="36"/>
      <c r="M22" s="37"/>
      <c r="N22" s="47"/>
      <c r="O22" s="47"/>
      <c r="P22" s="131" t="str">
        <f t="shared" si="0"/>
        <v/>
      </c>
      <c r="Q22" s="138"/>
      <c r="R22" s="38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139" t="str">
        <f t="shared" si="1"/>
        <v/>
      </c>
      <c r="AE22" s="134"/>
      <c r="AF22" s="43"/>
      <c r="AG22" s="102"/>
      <c r="AH22" s="105" t="str">
        <f t="shared" si="2"/>
        <v/>
      </c>
      <c r="AI22" s="34" t="str">
        <f t="shared" si="15"/>
        <v/>
      </c>
      <c r="AJ22" s="35" t="str">
        <f t="shared" si="16"/>
        <v/>
      </c>
      <c r="AK22" s="40" t="str">
        <f t="shared" si="17"/>
        <v/>
      </c>
      <c r="AL22" s="43"/>
      <c r="AM22" s="115" t="str">
        <f t="shared" si="40"/>
        <v/>
      </c>
      <c r="AN22" s="105" t="str">
        <f t="shared" si="41"/>
        <v/>
      </c>
      <c r="AO22" s="34" t="str">
        <f t="shared" si="42"/>
        <v/>
      </c>
      <c r="AP22" s="35" t="str">
        <f t="shared" si="43"/>
        <v/>
      </c>
      <c r="AQ22" s="113" t="str">
        <f t="shared" si="44"/>
        <v/>
      </c>
      <c r="AR22" s="118"/>
      <c r="AS22" s="111" t="str">
        <f t="shared" si="5"/>
        <v/>
      </c>
      <c r="AT22" s="108"/>
      <c r="AU22" s="42" t="str">
        <f t="shared" si="6"/>
        <v/>
      </c>
      <c r="AV22" s="43"/>
      <c r="AW22" s="41" t="str">
        <f t="shared" si="7"/>
        <v/>
      </c>
      <c r="AX22" s="69" t="str">
        <f t="shared" si="45"/>
        <v/>
      </c>
      <c r="AY22" s="21"/>
      <c r="BA22" s="53" t="s">
        <v>80</v>
      </c>
      <c r="CX22" s="23"/>
      <c r="CZ22" s="20">
        <v>16</v>
      </c>
      <c r="DA22" s="20" t="str">
        <f t="shared" si="18"/>
        <v/>
      </c>
      <c r="DB22" s="20" t="str">
        <f t="shared" si="19"/>
        <v/>
      </c>
      <c r="DC22" s="20" t="str">
        <f t="shared" si="20"/>
        <v/>
      </c>
      <c r="DD22" s="20" t="str">
        <f t="shared" si="21"/>
        <v/>
      </c>
      <c r="DE22" s="20" t="str">
        <f t="shared" si="22"/>
        <v/>
      </c>
      <c r="DF22" s="20" t="str">
        <f t="shared" si="23"/>
        <v/>
      </c>
      <c r="DG22" s="20">
        <f t="shared" si="24"/>
        <v>0</v>
      </c>
      <c r="DH22" s="20">
        <f t="shared" si="25"/>
        <v>0</v>
      </c>
      <c r="DJ22" s="20" t="str">
        <f t="shared" si="26"/>
        <v/>
      </c>
      <c r="DK22" s="20" t="str">
        <f t="shared" si="27"/>
        <v/>
      </c>
      <c r="DL22" s="20" t="str">
        <f t="shared" si="8"/>
        <v/>
      </c>
      <c r="DM22" s="20" t="str">
        <f t="shared" si="28"/>
        <v/>
      </c>
      <c r="DN22" s="20" t="str">
        <f t="shared" si="29"/>
        <v/>
      </c>
      <c r="DO22" s="20">
        <f t="shared" si="30"/>
        <v>0</v>
      </c>
      <c r="DP22" s="20" t="str">
        <f t="shared" si="31"/>
        <v/>
      </c>
      <c r="DQ22" s="20" t="str">
        <f t="shared" si="32"/>
        <v/>
      </c>
      <c r="DR22" s="20" t="str">
        <f t="shared" si="9"/>
        <v/>
      </c>
      <c r="DS22" s="20">
        <f t="shared" si="46"/>
        <v>0</v>
      </c>
      <c r="DT22" s="20">
        <f t="shared" si="33"/>
        <v>0</v>
      </c>
      <c r="DU22" s="20" t="str">
        <f t="shared" si="34"/>
        <v/>
      </c>
      <c r="DV22" s="20" t="str">
        <f t="shared" si="35"/>
        <v/>
      </c>
      <c r="DW22" s="20" t="str">
        <f t="shared" si="10"/>
        <v/>
      </c>
      <c r="DX22" s="20" t="str">
        <f t="shared" si="36"/>
        <v/>
      </c>
      <c r="DY22" s="20">
        <f t="shared" si="37"/>
        <v>0</v>
      </c>
      <c r="DZ22" s="20">
        <f t="shared" si="38"/>
        <v>0</v>
      </c>
      <c r="EA22" s="20" t="str">
        <f t="shared" si="39"/>
        <v/>
      </c>
      <c r="EB22" s="20" t="str">
        <f t="shared" si="11"/>
        <v/>
      </c>
      <c r="EC22" s="20" t="str">
        <f t="shared" si="12"/>
        <v/>
      </c>
      <c r="ED22" s="20" t="str">
        <f t="shared" si="13"/>
        <v/>
      </c>
      <c r="EE22" s="20" t="str">
        <f t="shared" si="14"/>
        <v/>
      </c>
    </row>
    <row r="23" spans="1:135" ht="30.95" customHeight="1" thickBot="1">
      <c r="A23" s="70">
        <v>17</v>
      </c>
      <c r="B23" s="44"/>
      <c r="C23" s="45"/>
      <c r="D23" s="44"/>
      <c r="E23" s="123"/>
      <c r="F23" s="130"/>
      <c r="G23" s="46"/>
      <c r="H23" s="46"/>
      <c r="I23" s="47"/>
      <c r="J23" s="47"/>
      <c r="K23" s="47"/>
      <c r="L23" s="36"/>
      <c r="M23" s="37"/>
      <c r="N23" s="47"/>
      <c r="O23" s="47"/>
      <c r="P23" s="131" t="str">
        <f t="shared" si="0"/>
        <v/>
      </c>
      <c r="Q23" s="138"/>
      <c r="R23" s="38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139" t="str">
        <f t="shared" si="1"/>
        <v/>
      </c>
      <c r="AE23" s="134"/>
      <c r="AF23" s="43"/>
      <c r="AG23" s="102"/>
      <c r="AH23" s="105" t="str">
        <f t="shared" si="2"/>
        <v/>
      </c>
      <c r="AI23" s="34" t="str">
        <f t="shared" si="15"/>
        <v/>
      </c>
      <c r="AJ23" s="35" t="str">
        <f t="shared" si="16"/>
        <v/>
      </c>
      <c r="AK23" s="40" t="str">
        <f t="shared" si="17"/>
        <v/>
      </c>
      <c r="AL23" s="43"/>
      <c r="AM23" s="115" t="str">
        <f t="shared" si="40"/>
        <v/>
      </c>
      <c r="AN23" s="105" t="str">
        <f t="shared" si="41"/>
        <v/>
      </c>
      <c r="AO23" s="34" t="str">
        <f t="shared" si="42"/>
        <v/>
      </c>
      <c r="AP23" s="35" t="str">
        <f t="shared" si="43"/>
        <v/>
      </c>
      <c r="AQ23" s="113" t="str">
        <f t="shared" si="44"/>
        <v/>
      </c>
      <c r="AR23" s="118"/>
      <c r="AS23" s="111" t="str">
        <f t="shared" si="5"/>
        <v/>
      </c>
      <c r="AT23" s="108"/>
      <c r="AU23" s="42" t="str">
        <f t="shared" si="6"/>
        <v/>
      </c>
      <c r="AV23" s="43"/>
      <c r="AW23" s="41" t="str">
        <f t="shared" si="7"/>
        <v/>
      </c>
      <c r="AX23" s="69" t="str">
        <f t="shared" si="45"/>
        <v/>
      </c>
      <c r="AY23" s="21"/>
      <c r="BA23" s="53" t="s">
        <v>81</v>
      </c>
      <c r="CZ23" s="20">
        <v>17</v>
      </c>
      <c r="DA23" s="20" t="str">
        <f t="shared" si="18"/>
        <v/>
      </c>
      <c r="DB23" s="20" t="str">
        <f t="shared" si="19"/>
        <v/>
      </c>
      <c r="DC23" s="20" t="str">
        <f t="shared" si="20"/>
        <v/>
      </c>
      <c r="DD23" s="20" t="str">
        <f t="shared" si="21"/>
        <v/>
      </c>
      <c r="DE23" s="20" t="str">
        <f t="shared" si="22"/>
        <v/>
      </c>
      <c r="DF23" s="20" t="str">
        <f t="shared" si="23"/>
        <v/>
      </c>
      <c r="DG23" s="20">
        <f t="shared" si="24"/>
        <v>0</v>
      </c>
      <c r="DH23" s="20">
        <f t="shared" si="25"/>
        <v>0</v>
      </c>
      <c r="DJ23" s="20" t="str">
        <f t="shared" si="26"/>
        <v/>
      </c>
      <c r="DK23" s="20" t="str">
        <f t="shared" si="27"/>
        <v/>
      </c>
      <c r="DL23" s="20" t="str">
        <f t="shared" si="8"/>
        <v/>
      </c>
      <c r="DM23" s="20" t="str">
        <f t="shared" si="28"/>
        <v/>
      </c>
      <c r="DN23" s="20" t="str">
        <f t="shared" si="29"/>
        <v/>
      </c>
      <c r="DO23" s="20">
        <f t="shared" si="30"/>
        <v>0</v>
      </c>
      <c r="DP23" s="20" t="str">
        <f t="shared" si="31"/>
        <v/>
      </c>
      <c r="DQ23" s="20" t="str">
        <f t="shared" si="32"/>
        <v/>
      </c>
      <c r="DR23" s="20" t="str">
        <f t="shared" si="9"/>
        <v/>
      </c>
      <c r="DS23" s="20">
        <f t="shared" si="46"/>
        <v>0</v>
      </c>
      <c r="DT23" s="20">
        <f t="shared" si="33"/>
        <v>0</v>
      </c>
      <c r="DU23" s="20" t="str">
        <f t="shared" si="34"/>
        <v/>
      </c>
      <c r="DV23" s="20" t="str">
        <f t="shared" si="35"/>
        <v/>
      </c>
      <c r="DW23" s="20" t="str">
        <f t="shared" si="10"/>
        <v/>
      </c>
      <c r="DX23" s="20" t="str">
        <f t="shared" si="36"/>
        <v/>
      </c>
      <c r="DY23" s="20">
        <f t="shared" si="37"/>
        <v>0</v>
      </c>
      <c r="DZ23" s="20">
        <f t="shared" si="38"/>
        <v>0</v>
      </c>
      <c r="EA23" s="20" t="str">
        <f t="shared" si="39"/>
        <v/>
      </c>
      <c r="EB23" s="20" t="str">
        <f t="shared" si="11"/>
        <v/>
      </c>
      <c r="EC23" s="20" t="str">
        <f t="shared" si="12"/>
        <v/>
      </c>
      <c r="ED23" s="20" t="str">
        <f t="shared" si="13"/>
        <v/>
      </c>
      <c r="EE23" s="20" t="str">
        <f t="shared" si="14"/>
        <v/>
      </c>
    </row>
    <row r="24" spans="1:135" ht="30.95" customHeight="1" thickBot="1">
      <c r="A24" s="70">
        <v>18</v>
      </c>
      <c r="B24" s="44"/>
      <c r="C24" s="45"/>
      <c r="D24" s="44"/>
      <c r="E24" s="123"/>
      <c r="F24" s="130"/>
      <c r="G24" s="46"/>
      <c r="H24" s="46"/>
      <c r="I24" s="47"/>
      <c r="J24" s="47"/>
      <c r="K24" s="47"/>
      <c r="L24" s="36"/>
      <c r="M24" s="37"/>
      <c r="N24" s="47"/>
      <c r="O24" s="47"/>
      <c r="P24" s="131" t="str">
        <f t="shared" si="0"/>
        <v/>
      </c>
      <c r="Q24" s="138"/>
      <c r="R24" s="38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139" t="str">
        <f t="shared" si="1"/>
        <v/>
      </c>
      <c r="AE24" s="134"/>
      <c r="AF24" s="43"/>
      <c r="AG24" s="102"/>
      <c r="AH24" s="105" t="str">
        <f t="shared" si="2"/>
        <v/>
      </c>
      <c r="AI24" s="34" t="str">
        <f t="shared" si="15"/>
        <v/>
      </c>
      <c r="AJ24" s="35" t="str">
        <f t="shared" si="16"/>
        <v/>
      </c>
      <c r="AK24" s="40" t="str">
        <f t="shared" si="17"/>
        <v/>
      </c>
      <c r="AL24" s="43"/>
      <c r="AM24" s="115" t="str">
        <f t="shared" si="40"/>
        <v/>
      </c>
      <c r="AN24" s="105" t="str">
        <f t="shared" si="41"/>
        <v/>
      </c>
      <c r="AO24" s="34" t="str">
        <f t="shared" si="42"/>
        <v/>
      </c>
      <c r="AP24" s="35" t="str">
        <f t="shared" si="43"/>
        <v/>
      </c>
      <c r="AQ24" s="113" t="str">
        <f t="shared" si="44"/>
        <v/>
      </c>
      <c r="AR24" s="118"/>
      <c r="AS24" s="111" t="str">
        <f t="shared" si="5"/>
        <v/>
      </c>
      <c r="AT24" s="108"/>
      <c r="AU24" s="42" t="str">
        <f t="shared" si="6"/>
        <v/>
      </c>
      <c r="AV24" s="43"/>
      <c r="AW24" s="41" t="str">
        <f t="shared" si="7"/>
        <v/>
      </c>
      <c r="AX24" s="69" t="str">
        <f t="shared" si="45"/>
        <v/>
      </c>
      <c r="AY24" s="21"/>
      <c r="BA24" s="53" t="s">
        <v>82</v>
      </c>
      <c r="CZ24" s="20">
        <v>18</v>
      </c>
      <c r="DA24" s="20" t="str">
        <f t="shared" si="18"/>
        <v/>
      </c>
      <c r="DB24" s="20" t="str">
        <f t="shared" si="19"/>
        <v/>
      </c>
      <c r="DC24" s="20" t="str">
        <f t="shared" si="20"/>
        <v/>
      </c>
      <c r="DD24" s="20" t="str">
        <f t="shared" si="21"/>
        <v/>
      </c>
      <c r="DE24" s="20" t="str">
        <f t="shared" si="22"/>
        <v/>
      </c>
      <c r="DF24" s="20" t="str">
        <f t="shared" si="23"/>
        <v/>
      </c>
      <c r="DG24" s="20">
        <f t="shared" si="24"/>
        <v>0</v>
      </c>
      <c r="DH24" s="20">
        <f t="shared" si="25"/>
        <v>0</v>
      </c>
      <c r="DJ24" s="20" t="str">
        <f t="shared" si="26"/>
        <v/>
      </c>
      <c r="DK24" s="20" t="str">
        <f t="shared" si="27"/>
        <v/>
      </c>
      <c r="DL24" s="20" t="str">
        <f t="shared" si="8"/>
        <v/>
      </c>
      <c r="DM24" s="20" t="str">
        <f t="shared" si="28"/>
        <v/>
      </c>
      <c r="DN24" s="20" t="str">
        <f t="shared" si="29"/>
        <v/>
      </c>
      <c r="DO24" s="20">
        <f t="shared" si="30"/>
        <v>0</v>
      </c>
      <c r="DP24" s="20" t="str">
        <f t="shared" si="31"/>
        <v/>
      </c>
      <c r="DQ24" s="20" t="str">
        <f t="shared" si="32"/>
        <v/>
      </c>
      <c r="DR24" s="20" t="str">
        <f t="shared" si="9"/>
        <v/>
      </c>
      <c r="DS24" s="20">
        <f t="shared" si="46"/>
        <v>0</v>
      </c>
      <c r="DT24" s="20">
        <f t="shared" si="33"/>
        <v>0</v>
      </c>
      <c r="DU24" s="20" t="str">
        <f t="shared" si="34"/>
        <v/>
      </c>
      <c r="DV24" s="20" t="str">
        <f t="shared" si="35"/>
        <v/>
      </c>
      <c r="DW24" s="20" t="str">
        <f t="shared" si="10"/>
        <v/>
      </c>
      <c r="DX24" s="20" t="str">
        <f t="shared" si="36"/>
        <v/>
      </c>
      <c r="DY24" s="20">
        <f t="shared" si="37"/>
        <v>0</v>
      </c>
      <c r="DZ24" s="20">
        <f t="shared" si="38"/>
        <v>0</v>
      </c>
      <c r="EA24" s="20" t="str">
        <f t="shared" si="39"/>
        <v/>
      </c>
      <c r="EB24" s="20" t="str">
        <f t="shared" si="11"/>
        <v/>
      </c>
      <c r="EC24" s="20" t="str">
        <f t="shared" si="12"/>
        <v/>
      </c>
      <c r="ED24" s="20" t="str">
        <f t="shared" si="13"/>
        <v/>
      </c>
      <c r="EE24" s="20" t="str">
        <f t="shared" si="14"/>
        <v/>
      </c>
    </row>
    <row r="25" spans="1:135" ht="30.95" customHeight="1" thickBot="1">
      <c r="A25" s="70">
        <v>19</v>
      </c>
      <c r="B25" s="44"/>
      <c r="C25" s="45"/>
      <c r="D25" s="44"/>
      <c r="E25" s="123"/>
      <c r="F25" s="130"/>
      <c r="G25" s="46"/>
      <c r="H25" s="46"/>
      <c r="I25" s="47"/>
      <c r="J25" s="47"/>
      <c r="K25" s="47"/>
      <c r="L25" s="36"/>
      <c r="M25" s="37"/>
      <c r="N25" s="47"/>
      <c r="O25" s="47"/>
      <c r="P25" s="131" t="str">
        <f t="shared" si="0"/>
        <v/>
      </c>
      <c r="Q25" s="138"/>
      <c r="R25" s="38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139" t="str">
        <f t="shared" si="1"/>
        <v/>
      </c>
      <c r="AE25" s="134"/>
      <c r="AF25" s="43"/>
      <c r="AG25" s="102"/>
      <c r="AH25" s="105" t="str">
        <f t="shared" si="2"/>
        <v/>
      </c>
      <c r="AI25" s="34" t="str">
        <f t="shared" si="15"/>
        <v/>
      </c>
      <c r="AJ25" s="35" t="str">
        <f t="shared" si="16"/>
        <v/>
      </c>
      <c r="AK25" s="40" t="str">
        <f t="shared" si="17"/>
        <v/>
      </c>
      <c r="AL25" s="43"/>
      <c r="AM25" s="115" t="str">
        <f t="shared" si="40"/>
        <v/>
      </c>
      <c r="AN25" s="105" t="str">
        <f t="shared" si="41"/>
        <v/>
      </c>
      <c r="AO25" s="34" t="str">
        <f t="shared" si="42"/>
        <v/>
      </c>
      <c r="AP25" s="35" t="str">
        <f t="shared" si="43"/>
        <v/>
      </c>
      <c r="AQ25" s="113" t="str">
        <f t="shared" si="44"/>
        <v/>
      </c>
      <c r="AR25" s="118"/>
      <c r="AS25" s="111" t="str">
        <f t="shared" si="5"/>
        <v/>
      </c>
      <c r="AT25" s="108"/>
      <c r="AU25" s="42" t="str">
        <f t="shared" si="6"/>
        <v/>
      </c>
      <c r="AV25" s="43"/>
      <c r="AW25" s="41" t="str">
        <f t="shared" si="7"/>
        <v/>
      </c>
      <c r="AX25" s="69" t="str">
        <f t="shared" si="45"/>
        <v/>
      </c>
      <c r="AY25" s="21"/>
      <c r="BA25" s="53" t="s">
        <v>83</v>
      </c>
      <c r="CZ25" s="20">
        <v>19</v>
      </c>
      <c r="DA25" s="20" t="str">
        <f t="shared" si="18"/>
        <v/>
      </c>
      <c r="DB25" s="20" t="str">
        <f t="shared" si="19"/>
        <v/>
      </c>
      <c r="DC25" s="20" t="str">
        <f t="shared" si="20"/>
        <v/>
      </c>
      <c r="DD25" s="20" t="str">
        <f t="shared" si="21"/>
        <v/>
      </c>
      <c r="DE25" s="20" t="str">
        <f t="shared" si="22"/>
        <v/>
      </c>
      <c r="DF25" s="20" t="str">
        <f t="shared" si="23"/>
        <v/>
      </c>
      <c r="DG25" s="20">
        <f t="shared" si="24"/>
        <v>0</v>
      </c>
      <c r="DH25" s="20">
        <f t="shared" si="25"/>
        <v>0</v>
      </c>
      <c r="DJ25" s="20" t="str">
        <f t="shared" si="26"/>
        <v/>
      </c>
      <c r="DK25" s="20" t="str">
        <f t="shared" si="27"/>
        <v/>
      </c>
      <c r="DL25" s="20" t="str">
        <f t="shared" si="8"/>
        <v/>
      </c>
      <c r="DM25" s="20" t="str">
        <f t="shared" si="28"/>
        <v/>
      </c>
      <c r="DN25" s="20" t="str">
        <f t="shared" si="29"/>
        <v/>
      </c>
      <c r="DO25" s="20">
        <f t="shared" si="30"/>
        <v>0</v>
      </c>
      <c r="DP25" s="20" t="str">
        <f t="shared" si="31"/>
        <v/>
      </c>
      <c r="DQ25" s="20" t="str">
        <f t="shared" si="32"/>
        <v/>
      </c>
      <c r="DR25" s="20" t="str">
        <f t="shared" si="9"/>
        <v/>
      </c>
      <c r="DS25" s="20">
        <f t="shared" si="46"/>
        <v>0</v>
      </c>
      <c r="DT25" s="20">
        <f t="shared" si="33"/>
        <v>0</v>
      </c>
      <c r="DU25" s="20" t="str">
        <f t="shared" si="34"/>
        <v/>
      </c>
      <c r="DV25" s="20" t="str">
        <f t="shared" si="35"/>
        <v/>
      </c>
      <c r="DW25" s="20" t="str">
        <f t="shared" si="10"/>
        <v/>
      </c>
      <c r="DX25" s="20" t="str">
        <f t="shared" si="36"/>
        <v/>
      </c>
      <c r="DY25" s="20">
        <f t="shared" si="37"/>
        <v>0</v>
      </c>
      <c r="DZ25" s="20">
        <f t="shared" si="38"/>
        <v>0</v>
      </c>
      <c r="EA25" s="20" t="str">
        <f t="shared" si="39"/>
        <v/>
      </c>
      <c r="EB25" s="20" t="str">
        <f t="shared" si="11"/>
        <v/>
      </c>
      <c r="EC25" s="20" t="str">
        <f t="shared" si="12"/>
        <v/>
      </c>
      <c r="ED25" s="20" t="str">
        <f t="shared" si="13"/>
        <v/>
      </c>
      <c r="EE25" s="20" t="str">
        <f t="shared" si="14"/>
        <v/>
      </c>
    </row>
    <row r="26" spans="1:135" ht="30.95" customHeight="1" thickBot="1">
      <c r="A26" s="70">
        <v>20</v>
      </c>
      <c r="B26" s="44"/>
      <c r="C26" s="45"/>
      <c r="D26" s="44"/>
      <c r="E26" s="123"/>
      <c r="F26" s="130"/>
      <c r="G26" s="46"/>
      <c r="H26" s="46"/>
      <c r="I26" s="47"/>
      <c r="J26" s="47"/>
      <c r="K26" s="47"/>
      <c r="L26" s="36"/>
      <c r="M26" s="37"/>
      <c r="N26" s="47"/>
      <c r="O26" s="47"/>
      <c r="P26" s="131" t="str">
        <f t="shared" si="0"/>
        <v/>
      </c>
      <c r="Q26" s="138"/>
      <c r="R26" s="38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139" t="str">
        <f t="shared" si="1"/>
        <v/>
      </c>
      <c r="AE26" s="134"/>
      <c r="AF26" s="43"/>
      <c r="AG26" s="102"/>
      <c r="AH26" s="105" t="str">
        <f t="shared" si="2"/>
        <v/>
      </c>
      <c r="AI26" s="34" t="str">
        <f t="shared" si="15"/>
        <v/>
      </c>
      <c r="AJ26" s="35" t="str">
        <f t="shared" si="16"/>
        <v/>
      </c>
      <c r="AK26" s="40" t="str">
        <f t="shared" si="17"/>
        <v/>
      </c>
      <c r="AL26" s="43"/>
      <c r="AM26" s="115" t="str">
        <f t="shared" si="40"/>
        <v/>
      </c>
      <c r="AN26" s="105" t="str">
        <f t="shared" si="41"/>
        <v/>
      </c>
      <c r="AO26" s="34" t="str">
        <f t="shared" si="42"/>
        <v/>
      </c>
      <c r="AP26" s="35" t="str">
        <f t="shared" si="43"/>
        <v/>
      </c>
      <c r="AQ26" s="113" t="str">
        <f t="shared" si="44"/>
        <v/>
      </c>
      <c r="AR26" s="118"/>
      <c r="AS26" s="111" t="str">
        <f t="shared" si="5"/>
        <v/>
      </c>
      <c r="AT26" s="108"/>
      <c r="AU26" s="42" t="str">
        <f t="shared" si="6"/>
        <v/>
      </c>
      <c r="AV26" s="43"/>
      <c r="AW26" s="41" t="str">
        <f t="shared" si="7"/>
        <v/>
      </c>
      <c r="AX26" s="69" t="str">
        <f t="shared" si="45"/>
        <v/>
      </c>
      <c r="AY26" s="21"/>
      <c r="BA26" s="53" t="s">
        <v>84</v>
      </c>
      <c r="CZ26" s="20">
        <v>20</v>
      </c>
      <c r="DA26" s="20" t="str">
        <f t="shared" si="18"/>
        <v/>
      </c>
      <c r="DB26" s="20" t="str">
        <f t="shared" si="19"/>
        <v/>
      </c>
      <c r="DC26" s="20" t="str">
        <f t="shared" si="20"/>
        <v/>
      </c>
      <c r="DD26" s="20" t="str">
        <f t="shared" si="21"/>
        <v/>
      </c>
      <c r="DE26" s="20" t="str">
        <f t="shared" si="22"/>
        <v/>
      </c>
      <c r="DF26" s="20" t="str">
        <f t="shared" si="23"/>
        <v/>
      </c>
      <c r="DG26" s="20">
        <f t="shared" si="24"/>
        <v>0</v>
      </c>
      <c r="DH26" s="20">
        <f t="shared" si="25"/>
        <v>0</v>
      </c>
      <c r="DJ26" s="20" t="str">
        <f t="shared" si="26"/>
        <v/>
      </c>
      <c r="DK26" s="20" t="str">
        <f t="shared" si="27"/>
        <v/>
      </c>
      <c r="DL26" s="20" t="str">
        <f t="shared" si="8"/>
        <v/>
      </c>
      <c r="DM26" s="20" t="str">
        <f t="shared" si="28"/>
        <v/>
      </c>
      <c r="DN26" s="20" t="str">
        <f t="shared" si="29"/>
        <v/>
      </c>
      <c r="DO26" s="20">
        <f t="shared" si="30"/>
        <v>0</v>
      </c>
      <c r="DP26" s="20" t="str">
        <f t="shared" si="31"/>
        <v/>
      </c>
      <c r="DQ26" s="20" t="str">
        <f t="shared" si="32"/>
        <v/>
      </c>
      <c r="DR26" s="20" t="str">
        <f t="shared" si="9"/>
        <v/>
      </c>
      <c r="DS26" s="20">
        <f t="shared" si="46"/>
        <v>0</v>
      </c>
      <c r="DT26" s="20">
        <f t="shared" si="33"/>
        <v>0</v>
      </c>
      <c r="DU26" s="20" t="str">
        <f t="shared" si="34"/>
        <v/>
      </c>
      <c r="DV26" s="20" t="str">
        <f t="shared" si="35"/>
        <v/>
      </c>
      <c r="DW26" s="20" t="str">
        <f t="shared" si="10"/>
        <v/>
      </c>
      <c r="DX26" s="20" t="str">
        <f t="shared" si="36"/>
        <v/>
      </c>
      <c r="DY26" s="20">
        <f t="shared" si="37"/>
        <v>0</v>
      </c>
      <c r="DZ26" s="20">
        <f t="shared" si="38"/>
        <v>0</v>
      </c>
      <c r="EA26" s="20" t="str">
        <f t="shared" si="39"/>
        <v/>
      </c>
      <c r="EB26" s="20" t="str">
        <f t="shared" si="11"/>
        <v/>
      </c>
      <c r="EC26" s="20" t="str">
        <f t="shared" si="12"/>
        <v/>
      </c>
      <c r="ED26" s="20" t="str">
        <f t="shared" si="13"/>
        <v/>
      </c>
      <c r="EE26" s="20" t="str">
        <f t="shared" si="14"/>
        <v/>
      </c>
    </row>
    <row r="27" spans="1:135" ht="30.95" customHeight="1" thickBot="1">
      <c r="A27" s="70">
        <v>21</v>
      </c>
      <c r="B27" s="44"/>
      <c r="C27" s="45"/>
      <c r="D27" s="44"/>
      <c r="E27" s="123"/>
      <c r="F27" s="130"/>
      <c r="G27" s="46"/>
      <c r="H27" s="46"/>
      <c r="I27" s="47"/>
      <c r="J27" s="47"/>
      <c r="K27" s="47"/>
      <c r="L27" s="36"/>
      <c r="M27" s="37"/>
      <c r="N27" s="47"/>
      <c r="O27" s="47"/>
      <c r="P27" s="131" t="str">
        <f t="shared" si="0"/>
        <v/>
      </c>
      <c r="Q27" s="138"/>
      <c r="R27" s="38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139" t="str">
        <f t="shared" si="1"/>
        <v/>
      </c>
      <c r="AE27" s="134"/>
      <c r="AF27" s="43"/>
      <c r="AG27" s="102"/>
      <c r="AH27" s="105" t="str">
        <f t="shared" si="2"/>
        <v/>
      </c>
      <c r="AI27" s="34" t="str">
        <f t="shared" si="15"/>
        <v/>
      </c>
      <c r="AJ27" s="35" t="str">
        <f t="shared" si="16"/>
        <v/>
      </c>
      <c r="AK27" s="40" t="str">
        <f t="shared" si="17"/>
        <v/>
      </c>
      <c r="AL27" s="43"/>
      <c r="AM27" s="115" t="str">
        <f t="shared" si="40"/>
        <v/>
      </c>
      <c r="AN27" s="105" t="str">
        <f t="shared" si="41"/>
        <v/>
      </c>
      <c r="AO27" s="34" t="str">
        <f t="shared" si="42"/>
        <v/>
      </c>
      <c r="AP27" s="35" t="str">
        <f t="shared" si="43"/>
        <v/>
      </c>
      <c r="AQ27" s="113" t="str">
        <f t="shared" si="44"/>
        <v/>
      </c>
      <c r="AR27" s="118"/>
      <c r="AS27" s="111" t="str">
        <f t="shared" si="5"/>
        <v/>
      </c>
      <c r="AT27" s="108"/>
      <c r="AU27" s="42" t="str">
        <f t="shared" si="6"/>
        <v/>
      </c>
      <c r="AV27" s="43"/>
      <c r="AW27" s="41" t="str">
        <f t="shared" si="7"/>
        <v/>
      </c>
      <c r="AX27" s="69" t="str">
        <f t="shared" si="45"/>
        <v/>
      </c>
      <c r="AY27" s="21"/>
      <c r="BA27" s="53" t="s">
        <v>85</v>
      </c>
      <c r="CW27" s="20" t="s">
        <v>39</v>
      </c>
      <c r="CX27" s="23" t="s">
        <v>62</v>
      </c>
      <c r="CZ27" s="20">
        <v>21</v>
      </c>
      <c r="DA27" s="20" t="str">
        <f t="shared" si="18"/>
        <v/>
      </c>
      <c r="DB27" s="20" t="str">
        <f t="shared" si="19"/>
        <v/>
      </c>
      <c r="DC27" s="20" t="str">
        <f t="shared" si="20"/>
        <v/>
      </c>
      <c r="DD27" s="20" t="str">
        <f t="shared" si="21"/>
        <v/>
      </c>
      <c r="DE27" s="20" t="str">
        <f t="shared" si="22"/>
        <v/>
      </c>
      <c r="DF27" s="20" t="str">
        <f t="shared" si="23"/>
        <v/>
      </c>
      <c r="DG27" s="20">
        <f t="shared" si="24"/>
        <v>0</v>
      </c>
      <c r="DH27" s="20">
        <f t="shared" si="25"/>
        <v>0</v>
      </c>
      <c r="DJ27" s="20" t="str">
        <f t="shared" si="26"/>
        <v/>
      </c>
      <c r="DK27" s="20" t="str">
        <f t="shared" si="27"/>
        <v/>
      </c>
      <c r="DL27" s="20" t="str">
        <f t="shared" si="8"/>
        <v/>
      </c>
      <c r="DM27" s="20" t="str">
        <f t="shared" si="28"/>
        <v/>
      </c>
      <c r="DN27" s="20" t="str">
        <f t="shared" si="29"/>
        <v/>
      </c>
      <c r="DO27" s="20">
        <f t="shared" si="30"/>
        <v>0</v>
      </c>
      <c r="DP27" s="20" t="str">
        <f t="shared" si="31"/>
        <v/>
      </c>
      <c r="DQ27" s="20" t="str">
        <f t="shared" si="32"/>
        <v/>
      </c>
      <c r="DR27" s="20" t="str">
        <f t="shared" si="9"/>
        <v/>
      </c>
      <c r="DS27" s="20">
        <f t="shared" si="46"/>
        <v>0</v>
      </c>
      <c r="DT27" s="20">
        <f t="shared" si="33"/>
        <v>0</v>
      </c>
      <c r="DU27" s="20" t="str">
        <f t="shared" si="34"/>
        <v/>
      </c>
      <c r="DV27" s="20" t="str">
        <f t="shared" si="35"/>
        <v/>
      </c>
      <c r="DW27" s="20" t="str">
        <f t="shared" si="10"/>
        <v/>
      </c>
      <c r="DX27" s="20" t="str">
        <f t="shared" si="36"/>
        <v/>
      </c>
      <c r="DY27" s="20">
        <f t="shared" si="37"/>
        <v>0</v>
      </c>
      <c r="DZ27" s="20">
        <f t="shared" si="38"/>
        <v>0</v>
      </c>
      <c r="EA27" s="20" t="str">
        <f t="shared" si="39"/>
        <v/>
      </c>
      <c r="EB27" s="20" t="str">
        <f t="shared" si="11"/>
        <v/>
      </c>
      <c r="EC27" s="20" t="str">
        <f t="shared" si="12"/>
        <v/>
      </c>
      <c r="ED27" s="20" t="str">
        <f t="shared" si="13"/>
        <v/>
      </c>
      <c r="EE27" s="20" t="str">
        <f t="shared" si="14"/>
        <v/>
      </c>
    </row>
    <row r="28" spans="1:135" ht="30.95" customHeight="1" thickBot="1">
      <c r="A28" s="70">
        <v>22</v>
      </c>
      <c r="B28" s="44"/>
      <c r="C28" s="45"/>
      <c r="D28" s="44"/>
      <c r="E28" s="123"/>
      <c r="F28" s="130"/>
      <c r="G28" s="46"/>
      <c r="H28" s="46"/>
      <c r="I28" s="47"/>
      <c r="J28" s="47"/>
      <c r="K28" s="47"/>
      <c r="L28" s="36"/>
      <c r="M28" s="37"/>
      <c r="N28" s="47"/>
      <c r="O28" s="47"/>
      <c r="P28" s="131" t="str">
        <f t="shared" si="0"/>
        <v/>
      </c>
      <c r="Q28" s="138"/>
      <c r="R28" s="38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139" t="str">
        <f t="shared" si="1"/>
        <v/>
      </c>
      <c r="AE28" s="134"/>
      <c r="AF28" s="43"/>
      <c r="AG28" s="102"/>
      <c r="AH28" s="105" t="str">
        <f t="shared" si="2"/>
        <v/>
      </c>
      <c r="AI28" s="34" t="str">
        <f t="shared" si="15"/>
        <v/>
      </c>
      <c r="AJ28" s="35" t="str">
        <f t="shared" si="16"/>
        <v/>
      </c>
      <c r="AK28" s="40" t="str">
        <f t="shared" si="17"/>
        <v/>
      </c>
      <c r="AL28" s="43"/>
      <c r="AM28" s="115" t="str">
        <f t="shared" si="40"/>
        <v/>
      </c>
      <c r="AN28" s="105" t="str">
        <f t="shared" si="41"/>
        <v/>
      </c>
      <c r="AO28" s="34" t="str">
        <f t="shared" si="42"/>
        <v/>
      </c>
      <c r="AP28" s="35" t="str">
        <f t="shared" si="43"/>
        <v/>
      </c>
      <c r="AQ28" s="113" t="str">
        <f t="shared" si="44"/>
        <v/>
      </c>
      <c r="AR28" s="118"/>
      <c r="AS28" s="111" t="str">
        <f t="shared" si="5"/>
        <v/>
      </c>
      <c r="AT28" s="108"/>
      <c r="AU28" s="42" t="str">
        <f t="shared" si="6"/>
        <v/>
      </c>
      <c r="AV28" s="43"/>
      <c r="AW28" s="41" t="str">
        <f t="shared" si="7"/>
        <v/>
      </c>
      <c r="AX28" s="69" t="str">
        <f t="shared" si="45"/>
        <v/>
      </c>
      <c r="AY28" s="21"/>
      <c r="BA28" s="54"/>
      <c r="CW28" s="20" t="s">
        <v>40</v>
      </c>
      <c r="CX28" s="23" t="s">
        <v>63</v>
      </c>
      <c r="CZ28" s="20">
        <v>22</v>
      </c>
      <c r="DA28" s="20" t="str">
        <f t="shared" si="18"/>
        <v/>
      </c>
      <c r="DB28" s="20" t="str">
        <f t="shared" si="19"/>
        <v/>
      </c>
      <c r="DC28" s="20" t="str">
        <f t="shared" si="20"/>
        <v/>
      </c>
      <c r="DD28" s="20" t="str">
        <f t="shared" si="21"/>
        <v/>
      </c>
      <c r="DE28" s="20" t="str">
        <f t="shared" si="22"/>
        <v/>
      </c>
      <c r="DF28" s="20" t="str">
        <f t="shared" si="23"/>
        <v/>
      </c>
      <c r="DG28" s="20">
        <f t="shared" si="24"/>
        <v>0</v>
      </c>
      <c r="DH28" s="20">
        <f t="shared" si="25"/>
        <v>0</v>
      </c>
      <c r="DJ28" s="20" t="str">
        <f t="shared" si="26"/>
        <v/>
      </c>
      <c r="DK28" s="20" t="str">
        <f t="shared" si="27"/>
        <v/>
      </c>
      <c r="DL28" s="20" t="str">
        <f t="shared" si="8"/>
        <v/>
      </c>
      <c r="DM28" s="20" t="str">
        <f t="shared" si="28"/>
        <v/>
      </c>
      <c r="DN28" s="20" t="str">
        <f t="shared" si="29"/>
        <v/>
      </c>
      <c r="DO28" s="20">
        <f t="shared" si="30"/>
        <v>0</v>
      </c>
      <c r="DP28" s="20" t="str">
        <f t="shared" si="31"/>
        <v/>
      </c>
      <c r="DQ28" s="20" t="str">
        <f t="shared" si="32"/>
        <v/>
      </c>
      <c r="DR28" s="20" t="str">
        <f t="shared" si="9"/>
        <v/>
      </c>
      <c r="DS28" s="20">
        <f t="shared" si="46"/>
        <v>0</v>
      </c>
      <c r="DT28" s="20">
        <f t="shared" si="33"/>
        <v>0</v>
      </c>
      <c r="DU28" s="20" t="str">
        <f t="shared" si="34"/>
        <v/>
      </c>
      <c r="DV28" s="20" t="str">
        <f t="shared" si="35"/>
        <v/>
      </c>
      <c r="DW28" s="20" t="str">
        <f t="shared" si="10"/>
        <v/>
      </c>
      <c r="DX28" s="20" t="str">
        <f t="shared" si="36"/>
        <v/>
      </c>
      <c r="DY28" s="20">
        <f t="shared" si="37"/>
        <v>0</v>
      </c>
      <c r="DZ28" s="20">
        <f t="shared" si="38"/>
        <v>0</v>
      </c>
      <c r="EA28" s="20" t="str">
        <f t="shared" si="39"/>
        <v/>
      </c>
      <c r="EB28" s="20" t="str">
        <f t="shared" si="11"/>
        <v/>
      </c>
      <c r="EC28" s="20" t="str">
        <f t="shared" si="12"/>
        <v/>
      </c>
      <c r="ED28" s="20" t="str">
        <f t="shared" si="13"/>
        <v/>
      </c>
      <c r="EE28" s="20" t="str">
        <f t="shared" si="14"/>
        <v/>
      </c>
    </row>
    <row r="29" spans="1:135" ht="30.95" customHeight="1" thickBot="1">
      <c r="A29" s="70">
        <v>23</v>
      </c>
      <c r="B29" s="44"/>
      <c r="C29" s="45"/>
      <c r="D29" s="44"/>
      <c r="E29" s="123"/>
      <c r="F29" s="130"/>
      <c r="G29" s="46"/>
      <c r="H29" s="46"/>
      <c r="I29" s="47"/>
      <c r="J29" s="47"/>
      <c r="K29" s="47"/>
      <c r="L29" s="36"/>
      <c r="M29" s="37"/>
      <c r="N29" s="47"/>
      <c r="O29" s="47"/>
      <c r="P29" s="131" t="str">
        <f t="shared" si="0"/>
        <v/>
      </c>
      <c r="Q29" s="138"/>
      <c r="R29" s="38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139" t="str">
        <f t="shared" si="1"/>
        <v/>
      </c>
      <c r="AE29" s="134"/>
      <c r="AF29" s="43"/>
      <c r="AG29" s="102"/>
      <c r="AH29" s="105" t="str">
        <f t="shared" si="2"/>
        <v/>
      </c>
      <c r="AI29" s="34" t="str">
        <f t="shared" si="15"/>
        <v/>
      </c>
      <c r="AJ29" s="35" t="str">
        <f t="shared" si="16"/>
        <v/>
      </c>
      <c r="AK29" s="40" t="str">
        <f t="shared" si="17"/>
        <v/>
      </c>
      <c r="AL29" s="43"/>
      <c r="AM29" s="115" t="str">
        <f t="shared" si="40"/>
        <v/>
      </c>
      <c r="AN29" s="105" t="str">
        <f t="shared" si="41"/>
        <v/>
      </c>
      <c r="AO29" s="34" t="str">
        <f t="shared" si="42"/>
        <v/>
      </c>
      <c r="AP29" s="35" t="str">
        <f t="shared" si="43"/>
        <v/>
      </c>
      <c r="AQ29" s="113" t="str">
        <f t="shared" si="44"/>
        <v/>
      </c>
      <c r="AR29" s="118"/>
      <c r="AS29" s="111" t="str">
        <f t="shared" si="5"/>
        <v/>
      </c>
      <c r="AT29" s="108"/>
      <c r="AU29" s="42" t="str">
        <f t="shared" si="6"/>
        <v/>
      </c>
      <c r="AV29" s="43"/>
      <c r="AW29" s="41" t="str">
        <f t="shared" si="7"/>
        <v/>
      </c>
      <c r="AX29" s="69" t="str">
        <f t="shared" si="45"/>
        <v/>
      </c>
      <c r="AY29" s="21"/>
      <c r="BA29" s="54"/>
      <c r="CW29" s="20" t="s">
        <v>41</v>
      </c>
      <c r="CX29" s="23" t="s">
        <v>64</v>
      </c>
      <c r="CZ29" s="20">
        <v>23</v>
      </c>
      <c r="DA29" s="20" t="str">
        <f t="shared" si="18"/>
        <v/>
      </c>
      <c r="DB29" s="20" t="str">
        <f t="shared" si="19"/>
        <v/>
      </c>
      <c r="DC29" s="20" t="str">
        <f t="shared" si="20"/>
        <v/>
      </c>
      <c r="DD29" s="20" t="str">
        <f t="shared" si="21"/>
        <v/>
      </c>
      <c r="DE29" s="20" t="str">
        <f t="shared" si="22"/>
        <v/>
      </c>
      <c r="DF29" s="20" t="str">
        <f t="shared" si="23"/>
        <v/>
      </c>
      <c r="DG29" s="20">
        <f t="shared" si="24"/>
        <v>0</v>
      </c>
      <c r="DH29" s="20">
        <f t="shared" si="25"/>
        <v>0</v>
      </c>
      <c r="DJ29" s="20" t="str">
        <f t="shared" si="26"/>
        <v/>
      </c>
      <c r="DK29" s="20" t="str">
        <f t="shared" si="27"/>
        <v/>
      </c>
      <c r="DL29" s="20" t="str">
        <f t="shared" si="8"/>
        <v/>
      </c>
      <c r="DM29" s="20" t="str">
        <f t="shared" si="28"/>
        <v/>
      </c>
      <c r="DN29" s="20" t="str">
        <f t="shared" si="29"/>
        <v/>
      </c>
      <c r="DO29" s="20">
        <f t="shared" si="30"/>
        <v>0</v>
      </c>
      <c r="DP29" s="20" t="str">
        <f t="shared" si="31"/>
        <v/>
      </c>
      <c r="DQ29" s="20" t="str">
        <f t="shared" si="32"/>
        <v/>
      </c>
      <c r="DR29" s="20" t="str">
        <f t="shared" si="9"/>
        <v/>
      </c>
      <c r="DS29" s="20">
        <f t="shared" si="46"/>
        <v>0</v>
      </c>
      <c r="DT29" s="20">
        <f t="shared" si="33"/>
        <v>0</v>
      </c>
      <c r="DU29" s="20" t="str">
        <f t="shared" si="34"/>
        <v/>
      </c>
      <c r="DV29" s="20" t="str">
        <f t="shared" si="35"/>
        <v/>
      </c>
      <c r="DW29" s="20" t="str">
        <f t="shared" si="10"/>
        <v/>
      </c>
      <c r="DX29" s="20" t="str">
        <f t="shared" si="36"/>
        <v/>
      </c>
      <c r="DY29" s="20">
        <f t="shared" si="37"/>
        <v>0</v>
      </c>
      <c r="DZ29" s="20">
        <f t="shared" si="38"/>
        <v>0</v>
      </c>
      <c r="EA29" s="20" t="str">
        <f t="shared" si="39"/>
        <v/>
      </c>
      <c r="EB29" s="20" t="str">
        <f t="shared" si="11"/>
        <v/>
      </c>
      <c r="EC29" s="20" t="str">
        <f t="shared" si="12"/>
        <v/>
      </c>
      <c r="ED29" s="20" t="str">
        <f t="shared" si="13"/>
        <v/>
      </c>
      <c r="EE29" s="20" t="str">
        <f t="shared" si="14"/>
        <v/>
      </c>
    </row>
    <row r="30" spans="1:135" ht="30.95" customHeight="1" thickBot="1">
      <c r="A30" s="70">
        <v>24</v>
      </c>
      <c r="B30" s="44"/>
      <c r="C30" s="45"/>
      <c r="D30" s="44"/>
      <c r="E30" s="123"/>
      <c r="F30" s="130"/>
      <c r="G30" s="46"/>
      <c r="H30" s="46"/>
      <c r="I30" s="47"/>
      <c r="J30" s="47"/>
      <c r="K30" s="47"/>
      <c r="L30" s="36"/>
      <c r="M30" s="37"/>
      <c r="N30" s="47"/>
      <c r="O30" s="47"/>
      <c r="P30" s="131" t="str">
        <f t="shared" si="0"/>
        <v/>
      </c>
      <c r="Q30" s="138"/>
      <c r="R30" s="38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139" t="str">
        <f t="shared" si="1"/>
        <v/>
      </c>
      <c r="AE30" s="134"/>
      <c r="AF30" s="43"/>
      <c r="AG30" s="102"/>
      <c r="AH30" s="105" t="str">
        <f t="shared" si="2"/>
        <v/>
      </c>
      <c r="AI30" s="34" t="str">
        <f t="shared" si="15"/>
        <v/>
      </c>
      <c r="AJ30" s="35" t="str">
        <f t="shared" si="16"/>
        <v/>
      </c>
      <c r="AK30" s="40" t="str">
        <f t="shared" si="17"/>
        <v/>
      </c>
      <c r="AL30" s="43"/>
      <c r="AM30" s="115" t="str">
        <f t="shared" si="40"/>
        <v/>
      </c>
      <c r="AN30" s="105" t="str">
        <f t="shared" si="41"/>
        <v/>
      </c>
      <c r="AO30" s="34" t="str">
        <f t="shared" si="42"/>
        <v/>
      </c>
      <c r="AP30" s="35" t="str">
        <f t="shared" si="43"/>
        <v/>
      </c>
      <c r="AQ30" s="113" t="str">
        <f t="shared" si="44"/>
        <v/>
      </c>
      <c r="AR30" s="118"/>
      <c r="AS30" s="111" t="str">
        <f t="shared" si="5"/>
        <v/>
      </c>
      <c r="AT30" s="108"/>
      <c r="AU30" s="42" t="str">
        <f t="shared" si="6"/>
        <v/>
      </c>
      <c r="AV30" s="43"/>
      <c r="AW30" s="41" t="str">
        <f t="shared" si="7"/>
        <v/>
      </c>
      <c r="AX30" s="69" t="str">
        <f t="shared" si="45"/>
        <v/>
      </c>
      <c r="AY30" s="21"/>
      <c r="CW30" s="20" t="s">
        <v>42</v>
      </c>
      <c r="CX30" s="23" t="s">
        <v>65</v>
      </c>
      <c r="CZ30" s="20">
        <v>24</v>
      </c>
      <c r="DA30" s="20" t="str">
        <f t="shared" si="18"/>
        <v/>
      </c>
      <c r="DB30" s="20" t="str">
        <f t="shared" si="19"/>
        <v/>
      </c>
      <c r="DC30" s="20" t="str">
        <f t="shared" si="20"/>
        <v/>
      </c>
      <c r="DD30" s="20" t="str">
        <f t="shared" si="21"/>
        <v/>
      </c>
      <c r="DE30" s="20" t="str">
        <f t="shared" si="22"/>
        <v/>
      </c>
      <c r="DF30" s="20" t="str">
        <f t="shared" si="23"/>
        <v/>
      </c>
      <c r="DG30" s="20">
        <f t="shared" si="24"/>
        <v>0</v>
      </c>
      <c r="DH30" s="20">
        <f t="shared" si="25"/>
        <v>0</v>
      </c>
      <c r="DJ30" s="20" t="str">
        <f t="shared" si="26"/>
        <v/>
      </c>
      <c r="DK30" s="20" t="str">
        <f t="shared" si="27"/>
        <v/>
      </c>
      <c r="DL30" s="20" t="str">
        <f t="shared" si="8"/>
        <v/>
      </c>
      <c r="DM30" s="20" t="str">
        <f t="shared" si="28"/>
        <v/>
      </c>
      <c r="DN30" s="20" t="str">
        <f t="shared" si="29"/>
        <v/>
      </c>
      <c r="DO30" s="20">
        <f t="shared" si="30"/>
        <v>0</v>
      </c>
      <c r="DP30" s="20" t="str">
        <f t="shared" si="31"/>
        <v/>
      </c>
      <c r="DQ30" s="20" t="str">
        <f t="shared" si="32"/>
        <v/>
      </c>
      <c r="DR30" s="20" t="str">
        <f t="shared" si="9"/>
        <v/>
      </c>
      <c r="DS30" s="20">
        <f t="shared" si="46"/>
        <v>0</v>
      </c>
      <c r="DT30" s="20">
        <f t="shared" si="33"/>
        <v>0</v>
      </c>
      <c r="DU30" s="20" t="str">
        <f t="shared" si="34"/>
        <v/>
      </c>
      <c r="DV30" s="20" t="str">
        <f t="shared" si="35"/>
        <v/>
      </c>
      <c r="DW30" s="20" t="str">
        <f t="shared" si="10"/>
        <v/>
      </c>
      <c r="DX30" s="20" t="str">
        <f t="shared" si="36"/>
        <v/>
      </c>
      <c r="DY30" s="20">
        <f t="shared" si="37"/>
        <v>0</v>
      </c>
      <c r="DZ30" s="20">
        <f t="shared" si="38"/>
        <v>0</v>
      </c>
      <c r="EA30" s="20" t="str">
        <f t="shared" si="39"/>
        <v/>
      </c>
      <c r="EB30" s="20" t="str">
        <f t="shared" si="11"/>
        <v/>
      </c>
      <c r="EC30" s="20" t="str">
        <f t="shared" si="12"/>
        <v/>
      </c>
      <c r="ED30" s="20" t="str">
        <f t="shared" si="13"/>
        <v/>
      </c>
      <c r="EE30" s="20" t="str">
        <f t="shared" si="14"/>
        <v/>
      </c>
    </row>
    <row r="31" spans="1:135" ht="30.95" customHeight="1" thickBot="1">
      <c r="A31" s="70">
        <v>25</v>
      </c>
      <c r="B31" s="44"/>
      <c r="C31" s="45"/>
      <c r="D31" s="44"/>
      <c r="E31" s="123"/>
      <c r="F31" s="130"/>
      <c r="G31" s="46"/>
      <c r="H31" s="46"/>
      <c r="I31" s="47"/>
      <c r="J31" s="47"/>
      <c r="K31" s="47"/>
      <c r="L31" s="36"/>
      <c r="M31" s="37"/>
      <c r="N31" s="47"/>
      <c r="O31" s="47"/>
      <c r="P31" s="131" t="str">
        <f t="shared" si="0"/>
        <v/>
      </c>
      <c r="Q31" s="138"/>
      <c r="R31" s="38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139" t="str">
        <f t="shared" si="1"/>
        <v/>
      </c>
      <c r="AE31" s="134"/>
      <c r="AF31" s="43"/>
      <c r="AG31" s="102"/>
      <c r="AH31" s="105" t="str">
        <f t="shared" si="2"/>
        <v/>
      </c>
      <c r="AI31" s="34" t="str">
        <f t="shared" si="15"/>
        <v/>
      </c>
      <c r="AJ31" s="35" t="str">
        <f t="shared" si="16"/>
        <v/>
      </c>
      <c r="AK31" s="40" t="str">
        <f t="shared" si="17"/>
        <v/>
      </c>
      <c r="AL31" s="43"/>
      <c r="AM31" s="115" t="str">
        <f t="shared" si="40"/>
        <v/>
      </c>
      <c r="AN31" s="105" t="str">
        <f t="shared" si="41"/>
        <v/>
      </c>
      <c r="AO31" s="34" t="str">
        <f t="shared" si="42"/>
        <v/>
      </c>
      <c r="AP31" s="35" t="str">
        <f t="shared" si="43"/>
        <v/>
      </c>
      <c r="AQ31" s="113" t="str">
        <f t="shared" si="44"/>
        <v/>
      </c>
      <c r="AR31" s="118"/>
      <c r="AS31" s="111" t="str">
        <f t="shared" si="5"/>
        <v/>
      </c>
      <c r="AT31" s="108"/>
      <c r="AU31" s="42" t="str">
        <f t="shared" si="6"/>
        <v/>
      </c>
      <c r="AV31" s="43"/>
      <c r="AW31" s="41" t="str">
        <f t="shared" si="7"/>
        <v/>
      </c>
      <c r="AX31" s="69" t="str">
        <f t="shared" si="45"/>
        <v/>
      </c>
      <c r="AY31" s="21"/>
      <c r="CW31" s="20" t="s">
        <v>43</v>
      </c>
      <c r="CX31" s="23" t="s">
        <v>66</v>
      </c>
      <c r="CZ31" s="20">
        <v>25</v>
      </c>
      <c r="DA31" s="20" t="str">
        <f t="shared" si="18"/>
        <v/>
      </c>
      <c r="DB31" s="20" t="str">
        <f t="shared" si="19"/>
        <v/>
      </c>
      <c r="DC31" s="20" t="str">
        <f t="shared" si="20"/>
        <v/>
      </c>
      <c r="DD31" s="20" t="str">
        <f t="shared" si="21"/>
        <v/>
      </c>
      <c r="DE31" s="20" t="str">
        <f t="shared" si="22"/>
        <v/>
      </c>
      <c r="DF31" s="20" t="str">
        <f t="shared" si="23"/>
        <v/>
      </c>
      <c r="DG31" s="20">
        <f t="shared" si="24"/>
        <v>0</v>
      </c>
      <c r="DH31" s="20">
        <f t="shared" si="25"/>
        <v>0</v>
      </c>
      <c r="DJ31" s="20" t="str">
        <f t="shared" si="26"/>
        <v/>
      </c>
      <c r="DK31" s="20" t="str">
        <f t="shared" si="27"/>
        <v/>
      </c>
      <c r="DL31" s="20" t="str">
        <f t="shared" si="8"/>
        <v/>
      </c>
      <c r="DM31" s="20" t="str">
        <f t="shared" si="28"/>
        <v/>
      </c>
      <c r="DN31" s="20" t="str">
        <f t="shared" si="29"/>
        <v/>
      </c>
      <c r="DO31" s="20">
        <f t="shared" si="30"/>
        <v>0</v>
      </c>
      <c r="DP31" s="20" t="str">
        <f t="shared" si="31"/>
        <v/>
      </c>
      <c r="DQ31" s="20" t="str">
        <f t="shared" si="32"/>
        <v/>
      </c>
      <c r="DR31" s="20" t="str">
        <f t="shared" si="9"/>
        <v/>
      </c>
      <c r="DS31" s="20">
        <f t="shared" si="46"/>
        <v>0</v>
      </c>
      <c r="DT31" s="20">
        <f t="shared" si="33"/>
        <v>0</v>
      </c>
      <c r="DU31" s="20" t="str">
        <f t="shared" si="34"/>
        <v/>
      </c>
      <c r="DV31" s="20" t="str">
        <f t="shared" si="35"/>
        <v/>
      </c>
      <c r="DW31" s="20" t="str">
        <f t="shared" si="10"/>
        <v/>
      </c>
      <c r="DX31" s="20" t="str">
        <f t="shared" si="36"/>
        <v/>
      </c>
      <c r="DY31" s="20">
        <f t="shared" si="37"/>
        <v>0</v>
      </c>
      <c r="DZ31" s="20">
        <f t="shared" si="38"/>
        <v>0</v>
      </c>
      <c r="EA31" s="20" t="str">
        <f t="shared" si="39"/>
        <v/>
      </c>
      <c r="EB31" s="20" t="str">
        <f t="shared" si="11"/>
        <v/>
      </c>
      <c r="EC31" s="20" t="str">
        <f t="shared" si="12"/>
        <v/>
      </c>
      <c r="ED31" s="20" t="str">
        <f t="shared" si="13"/>
        <v/>
      </c>
      <c r="EE31" s="20" t="str">
        <f t="shared" si="14"/>
        <v/>
      </c>
    </row>
    <row r="32" spans="1:135" ht="30.95" customHeight="1" thickBot="1">
      <c r="A32" s="70">
        <v>26</v>
      </c>
      <c r="B32" s="44"/>
      <c r="C32" s="45"/>
      <c r="D32" s="44"/>
      <c r="E32" s="123"/>
      <c r="F32" s="130"/>
      <c r="G32" s="46"/>
      <c r="H32" s="46"/>
      <c r="I32" s="47"/>
      <c r="J32" s="47"/>
      <c r="K32" s="47"/>
      <c r="L32" s="36"/>
      <c r="M32" s="37"/>
      <c r="N32" s="47"/>
      <c r="O32" s="47"/>
      <c r="P32" s="131" t="str">
        <f t="shared" si="0"/>
        <v/>
      </c>
      <c r="Q32" s="138"/>
      <c r="R32" s="38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139" t="str">
        <f t="shared" si="1"/>
        <v/>
      </c>
      <c r="AE32" s="134"/>
      <c r="AF32" s="43"/>
      <c r="AG32" s="102"/>
      <c r="AH32" s="105" t="str">
        <f t="shared" si="2"/>
        <v/>
      </c>
      <c r="AI32" s="34" t="str">
        <f t="shared" si="15"/>
        <v/>
      </c>
      <c r="AJ32" s="35" t="str">
        <f t="shared" si="16"/>
        <v/>
      </c>
      <c r="AK32" s="40" t="str">
        <f t="shared" si="17"/>
        <v/>
      </c>
      <c r="AL32" s="43"/>
      <c r="AM32" s="115" t="str">
        <f t="shared" si="40"/>
        <v/>
      </c>
      <c r="AN32" s="105" t="str">
        <f t="shared" si="41"/>
        <v/>
      </c>
      <c r="AO32" s="34" t="str">
        <f t="shared" si="42"/>
        <v/>
      </c>
      <c r="AP32" s="35" t="str">
        <f t="shared" si="43"/>
        <v/>
      </c>
      <c r="AQ32" s="113" t="str">
        <f t="shared" si="44"/>
        <v/>
      </c>
      <c r="AR32" s="118"/>
      <c r="AS32" s="111" t="str">
        <f t="shared" si="5"/>
        <v/>
      </c>
      <c r="AT32" s="108"/>
      <c r="AU32" s="42" t="str">
        <f t="shared" si="6"/>
        <v/>
      </c>
      <c r="AV32" s="43"/>
      <c r="AW32" s="41" t="str">
        <f t="shared" si="7"/>
        <v/>
      </c>
      <c r="AX32" s="69" t="str">
        <f t="shared" si="45"/>
        <v/>
      </c>
      <c r="AY32" s="21"/>
      <c r="CW32" s="20" t="s">
        <v>44</v>
      </c>
      <c r="CX32" s="23" t="s">
        <v>67</v>
      </c>
      <c r="CZ32" s="20">
        <v>26</v>
      </c>
      <c r="DA32" s="20" t="str">
        <f t="shared" si="18"/>
        <v/>
      </c>
      <c r="DB32" s="20" t="str">
        <f t="shared" si="19"/>
        <v/>
      </c>
      <c r="DC32" s="20" t="str">
        <f t="shared" si="20"/>
        <v/>
      </c>
      <c r="DD32" s="20" t="str">
        <f t="shared" si="21"/>
        <v/>
      </c>
      <c r="DE32" s="20" t="str">
        <f t="shared" si="22"/>
        <v/>
      </c>
      <c r="DF32" s="20" t="str">
        <f t="shared" si="23"/>
        <v/>
      </c>
      <c r="DG32" s="20">
        <f t="shared" si="24"/>
        <v>0</v>
      </c>
      <c r="DH32" s="20">
        <f t="shared" si="25"/>
        <v>0</v>
      </c>
      <c r="DJ32" s="20" t="str">
        <f t="shared" si="26"/>
        <v/>
      </c>
      <c r="DK32" s="20" t="str">
        <f t="shared" si="27"/>
        <v/>
      </c>
      <c r="DL32" s="20" t="str">
        <f t="shared" si="8"/>
        <v/>
      </c>
      <c r="DM32" s="20" t="str">
        <f t="shared" si="28"/>
        <v/>
      </c>
      <c r="DN32" s="20" t="str">
        <f t="shared" si="29"/>
        <v/>
      </c>
      <c r="DO32" s="20">
        <f t="shared" si="30"/>
        <v>0</v>
      </c>
      <c r="DP32" s="20" t="str">
        <f t="shared" si="31"/>
        <v/>
      </c>
      <c r="DQ32" s="20" t="str">
        <f t="shared" si="32"/>
        <v/>
      </c>
      <c r="DR32" s="20" t="str">
        <f t="shared" si="9"/>
        <v/>
      </c>
      <c r="DS32" s="20">
        <f t="shared" si="46"/>
        <v>0</v>
      </c>
      <c r="DT32" s="20">
        <f t="shared" si="33"/>
        <v>0</v>
      </c>
      <c r="DU32" s="20" t="str">
        <f t="shared" si="34"/>
        <v/>
      </c>
      <c r="DV32" s="20" t="str">
        <f t="shared" si="35"/>
        <v/>
      </c>
      <c r="DW32" s="20" t="str">
        <f t="shared" si="10"/>
        <v/>
      </c>
      <c r="DX32" s="20" t="str">
        <f t="shared" si="36"/>
        <v/>
      </c>
      <c r="DY32" s="20">
        <f t="shared" si="37"/>
        <v>0</v>
      </c>
      <c r="DZ32" s="20">
        <f t="shared" si="38"/>
        <v>0</v>
      </c>
      <c r="EA32" s="20" t="str">
        <f t="shared" si="39"/>
        <v/>
      </c>
      <c r="EB32" s="20" t="str">
        <f t="shared" si="11"/>
        <v/>
      </c>
      <c r="EC32" s="20" t="str">
        <f t="shared" si="12"/>
        <v/>
      </c>
      <c r="ED32" s="20" t="str">
        <f t="shared" si="13"/>
        <v/>
      </c>
      <c r="EE32" s="20" t="str">
        <f t="shared" si="14"/>
        <v/>
      </c>
    </row>
    <row r="33" spans="1:135" ht="30.95" customHeight="1" thickBot="1">
      <c r="A33" s="70">
        <v>27</v>
      </c>
      <c r="B33" s="44"/>
      <c r="C33" s="45"/>
      <c r="D33" s="44"/>
      <c r="E33" s="123"/>
      <c r="F33" s="130"/>
      <c r="G33" s="46"/>
      <c r="H33" s="46"/>
      <c r="I33" s="47"/>
      <c r="J33" s="47"/>
      <c r="K33" s="47"/>
      <c r="L33" s="36"/>
      <c r="M33" s="37"/>
      <c r="N33" s="47"/>
      <c r="O33" s="47"/>
      <c r="P33" s="131" t="str">
        <f t="shared" si="0"/>
        <v/>
      </c>
      <c r="Q33" s="138"/>
      <c r="R33" s="38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139" t="str">
        <f t="shared" si="1"/>
        <v/>
      </c>
      <c r="AE33" s="134"/>
      <c r="AF33" s="43"/>
      <c r="AG33" s="102"/>
      <c r="AH33" s="105" t="str">
        <f t="shared" si="2"/>
        <v/>
      </c>
      <c r="AI33" s="34" t="str">
        <f t="shared" si="15"/>
        <v/>
      </c>
      <c r="AJ33" s="35" t="str">
        <f t="shared" si="16"/>
        <v/>
      </c>
      <c r="AK33" s="40" t="str">
        <f t="shared" si="17"/>
        <v/>
      </c>
      <c r="AL33" s="43"/>
      <c r="AM33" s="115" t="str">
        <f t="shared" si="40"/>
        <v/>
      </c>
      <c r="AN33" s="105" t="str">
        <f t="shared" si="41"/>
        <v/>
      </c>
      <c r="AO33" s="34" t="str">
        <f t="shared" si="42"/>
        <v/>
      </c>
      <c r="AP33" s="35" t="str">
        <f t="shared" si="43"/>
        <v/>
      </c>
      <c r="AQ33" s="113" t="str">
        <f t="shared" si="44"/>
        <v/>
      </c>
      <c r="AR33" s="118"/>
      <c r="AS33" s="111" t="str">
        <f t="shared" si="5"/>
        <v/>
      </c>
      <c r="AT33" s="108"/>
      <c r="AU33" s="42" t="str">
        <f t="shared" si="6"/>
        <v/>
      </c>
      <c r="AV33" s="43"/>
      <c r="AW33" s="41" t="str">
        <f t="shared" si="7"/>
        <v/>
      </c>
      <c r="AX33" s="69" t="str">
        <f t="shared" si="45"/>
        <v/>
      </c>
      <c r="AY33" s="21"/>
      <c r="CW33" s="20" t="s">
        <v>45</v>
      </c>
      <c r="CX33" s="23" t="s">
        <v>68</v>
      </c>
      <c r="CZ33" s="20">
        <v>27</v>
      </c>
      <c r="DA33" s="20" t="str">
        <f t="shared" si="18"/>
        <v/>
      </c>
      <c r="DB33" s="20" t="str">
        <f t="shared" si="19"/>
        <v/>
      </c>
      <c r="DC33" s="20" t="str">
        <f t="shared" si="20"/>
        <v/>
      </c>
      <c r="DD33" s="20" t="str">
        <f t="shared" si="21"/>
        <v/>
      </c>
      <c r="DE33" s="20" t="str">
        <f t="shared" si="22"/>
        <v/>
      </c>
      <c r="DF33" s="20" t="str">
        <f t="shared" si="23"/>
        <v/>
      </c>
      <c r="DG33" s="20">
        <f t="shared" si="24"/>
        <v>0</v>
      </c>
      <c r="DH33" s="20">
        <f t="shared" si="25"/>
        <v>0</v>
      </c>
      <c r="DJ33" s="20" t="str">
        <f t="shared" si="26"/>
        <v/>
      </c>
      <c r="DK33" s="20" t="str">
        <f t="shared" si="27"/>
        <v/>
      </c>
      <c r="DL33" s="20" t="str">
        <f t="shared" si="8"/>
        <v/>
      </c>
      <c r="DM33" s="20" t="str">
        <f t="shared" si="28"/>
        <v/>
      </c>
      <c r="DN33" s="20" t="str">
        <f t="shared" si="29"/>
        <v/>
      </c>
      <c r="DO33" s="20">
        <f t="shared" si="30"/>
        <v>0</v>
      </c>
      <c r="DP33" s="20" t="str">
        <f t="shared" si="31"/>
        <v/>
      </c>
      <c r="DQ33" s="20" t="str">
        <f t="shared" si="32"/>
        <v/>
      </c>
      <c r="DR33" s="20" t="str">
        <f t="shared" si="9"/>
        <v/>
      </c>
      <c r="DS33" s="20">
        <f t="shared" si="46"/>
        <v>0</v>
      </c>
      <c r="DT33" s="20">
        <f t="shared" si="33"/>
        <v>0</v>
      </c>
      <c r="DU33" s="20" t="str">
        <f t="shared" si="34"/>
        <v/>
      </c>
      <c r="DV33" s="20" t="str">
        <f t="shared" si="35"/>
        <v/>
      </c>
      <c r="DW33" s="20" t="str">
        <f t="shared" si="10"/>
        <v/>
      </c>
      <c r="DX33" s="20" t="str">
        <f t="shared" si="36"/>
        <v/>
      </c>
      <c r="DY33" s="20">
        <f t="shared" si="37"/>
        <v>0</v>
      </c>
      <c r="DZ33" s="20">
        <f t="shared" si="38"/>
        <v>0</v>
      </c>
      <c r="EA33" s="20" t="str">
        <f t="shared" si="39"/>
        <v/>
      </c>
      <c r="EB33" s="20" t="str">
        <f t="shared" si="11"/>
        <v/>
      </c>
      <c r="EC33" s="20" t="str">
        <f t="shared" si="12"/>
        <v/>
      </c>
      <c r="ED33" s="20" t="str">
        <f t="shared" si="13"/>
        <v/>
      </c>
      <c r="EE33" s="20" t="str">
        <f t="shared" si="14"/>
        <v/>
      </c>
    </row>
    <row r="34" spans="1:135" ht="30.95" customHeight="1" thickBot="1">
      <c r="A34" s="70">
        <v>28</v>
      </c>
      <c r="B34" s="44"/>
      <c r="C34" s="45"/>
      <c r="D34" s="44"/>
      <c r="E34" s="123"/>
      <c r="F34" s="130"/>
      <c r="G34" s="46"/>
      <c r="H34" s="46"/>
      <c r="I34" s="47"/>
      <c r="J34" s="47"/>
      <c r="K34" s="47"/>
      <c r="L34" s="36"/>
      <c r="M34" s="37"/>
      <c r="N34" s="47"/>
      <c r="O34" s="47"/>
      <c r="P34" s="131" t="str">
        <f t="shared" si="0"/>
        <v/>
      </c>
      <c r="Q34" s="138"/>
      <c r="R34" s="38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139" t="str">
        <f t="shared" si="1"/>
        <v/>
      </c>
      <c r="AE34" s="134"/>
      <c r="AF34" s="43"/>
      <c r="AG34" s="102"/>
      <c r="AH34" s="105" t="str">
        <f t="shared" si="2"/>
        <v/>
      </c>
      <c r="AI34" s="34" t="str">
        <f t="shared" si="15"/>
        <v/>
      </c>
      <c r="AJ34" s="35" t="str">
        <f t="shared" si="16"/>
        <v/>
      </c>
      <c r="AK34" s="40" t="str">
        <f t="shared" si="17"/>
        <v/>
      </c>
      <c r="AL34" s="43"/>
      <c r="AM34" s="115" t="str">
        <f t="shared" si="40"/>
        <v/>
      </c>
      <c r="AN34" s="105" t="str">
        <f t="shared" si="41"/>
        <v/>
      </c>
      <c r="AO34" s="34" t="str">
        <f t="shared" si="42"/>
        <v/>
      </c>
      <c r="AP34" s="35" t="str">
        <f t="shared" si="43"/>
        <v/>
      </c>
      <c r="AQ34" s="113" t="str">
        <f t="shared" si="44"/>
        <v/>
      </c>
      <c r="AR34" s="118"/>
      <c r="AS34" s="111" t="str">
        <f t="shared" si="5"/>
        <v/>
      </c>
      <c r="AT34" s="108"/>
      <c r="AU34" s="42" t="str">
        <f t="shared" si="6"/>
        <v/>
      </c>
      <c r="AV34" s="43"/>
      <c r="AW34" s="41" t="str">
        <f t="shared" si="7"/>
        <v/>
      </c>
      <c r="AX34" s="69" t="str">
        <f t="shared" si="45"/>
        <v/>
      </c>
      <c r="AY34" s="21"/>
      <c r="CW34" s="20" t="s">
        <v>46</v>
      </c>
      <c r="CX34" s="23" t="s">
        <v>69</v>
      </c>
      <c r="CZ34" s="20">
        <v>28</v>
      </c>
      <c r="DA34" s="20" t="str">
        <f t="shared" si="18"/>
        <v/>
      </c>
      <c r="DB34" s="20" t="str">
        <f t="shared" si="19"/>
        <v/>
      </c>
      <c r="DC34" s="20" t="str">
        <f t="shared" si="20"/>
        <v/>
      </c>
      <c r="DD34" s="20" t="str">
        <f t="shared" si="21"/>
        <v/>
      </c>
      <c r="DE34" s="20" t="str">
        <f t="shared" si="22"/>
        <v/>
      </c>
      <c r="DF34" s="20" t="str">
        <f t="shared" si="23"/>
        <v/>
      </c>
      <c r="DG34" s="20">
        <f t="shared" si="24"/>
        <v>0</v>
      </c>
      <c r="DH34" s="20">
        <f t="shared" si="25"/>
        <v>0</v>
      </c>
      <c r="DJ34" s="20" t="str">
        <f t="shared" si="26"/>
        <v/>
      </c>
      <c r="DK34" s="20" t="str">
        <f t="shared" si="27"/>
        <v/>
      </c>
      <c r="DL34" s="20" t="str">
        <f t="shared" si="8"/>
        <v/>
      </c>
      <c r="DM34" s="20" t="str">
        <f t="shared" si="28"/>
        <v/>
      </c>
      <c r="DN34" s="20" t="str">
        <f t="shared" si="29"/>
        <v/>
      </c>
      <c r="DO34" s="20">
        <f t="shared" si="30"/>
        <v>0</v>
      </c>
      <c r="DP34" s="20" t="str">
        <f t="shared" si="31"/>
        <v/>
      </c>
      <c r="DQ34" s="20" t="str">
        <f t="shared" si="32"/>
        <v/>
      </c>
      <c r="DR34" s="20" t="str">
        <f t="shared" si="9"/>
        <v/>
      </c>
      <c r="DS34" s="20">
        <f t="shared" si="46"/>
        <v>0</v>
      </c>
      <c r="DT34" s="20">
        <f t="shared" si="33"/>
        <v>0</v>
      </c>
      <c r="DU34" s="20" t="str">
        <f t="shared" si="34"/>
        <v/>
      </c>
      <c r="DV34" s="20" t="str">
        <f t="shared" si="35"/>
        <v/>
      </c>
      <c r="DW34" s="20" t="str">
        <f t="shared" si="10"/>
        <v/>
      </c>
      <c r="DX34" s="20" t="str">
        <f t="shared" si="36"/>
        <v/>
      </c>
      <c r="DY34" s="20">
        <f t="shared" si="37"/>
        <v>0</v>
      </c>
      <c r="DZ34" s="20">
        <f t="shared" si="38"/>
        <v>0</v>
      </c>
      <c r="EA34" s="20" t="str">
        <f t="shared" si="39"/>
        <v/>
      </c>
      <c r="EB34" s="20" t="str">
        <f t="shared" si="11"/>
        <v/>
      </c>
      <c r="EC34" s="20" t="str">
        <f t="shared" si="12"/>
        <v/>
      </c>
      <c r="ED34" s="20" t="str">
        <f t="shared" si="13"/>
        <v/>
      </c>
      <c r="EE34" s="20" t="str">
        <f t="shared" si="14"/>
        <v/>
      </c>
    </row>
    <row r="35" spans="1:135" ht="30.95" customHeight="1" thickBot="1">
      <c r="A35" s="70">
        <v>29</v>
      </c>
      <c r="B35" s="44"/>
      <c r="C35" s="45"/>
      <c r="D35" s="44"/>
      <c r="E35" s="123"/>
      <c r="F35" s="130"/>
      <c r="G35" s="46"/>
      <c r="H35" s="46"/>
      <c r="I35" s="47"/>
      <c r="J35" s="47"/>
      <c r="K35" s="47"/>
      <c r="L35" s="36"/>
      <c r="M35" s="37"/>
      <c r="N35" s="47"/>
      <c r="O35" s="47"/>
      <c r="P35" s="131" t="str">
        <f t="shared" si="0"/>
        <v/>
      </c>
      <c r="Q35" s="138"/>
      <c r="R35" s="38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139" t="str">
        <f t="shared" si="1"/>
        <v/>
      </c>
      <c r="AE35" s="134"/>
      <c r="AF35" s="43"/>
      <c r="AG35" s="102"/>
      <c r="AH35" s="105" t="str">
        <f t="shared" si="2"/>
        <v/>
      </c>
      <c r="AI35" s="34" t="str">
        <f t="shared" si="15"/>
        <v/>
      </c>
      <c r="AJ35" s="35" t="str">
        <f t="shared" si="16"/>
        <v/>
      </c>
      <c r="AK35" s="40" t="str">
        <f t="shared" si="17"/>
        <v/>
      </c>
      <c r="AL35" s="43"/>
      <c r="AM35" s="115" t="str">
        <f t="shared" si="40"/>
        <v/>
      </c>
      <c r="AN35" s="105" t="str">
        <f t="shared" si="41"/>
        <v/>
      </c>
      <c r="AO35" s="34" t="str">
        <f t="shared" si="42"/>
        <v/>
      </c>
      <c r="AP35" s="35" t="str">
        <f t="shared" si="43"/>
        <v/>
      </c>
      <c r="AQ35" s="113" t="str">
        <f t="shared" si="44"/>
        <v/>
      </c>
      <c r="AR35" s="118"/>
      <c r="AS35" s="111" t="str">
        <f t="shared" si="5"/>
        <v/>
      </c>
      <c r="AT35" s="108"/>
      <c r="AU35" s="42" t="str">
        <f t="shared" si="6"/>
        <v/>
      </c>
      <c r="AV35" s="43"/>
      <c r="AW35" s="41" t="str">
        <f t="shared" si="7"/>
        <v/>
      </c>
      <c r="AX35" s="69" t="str">
        <f t="shared" si="45"/>
        <v/>
      </c>
      <c r="AY35" s="21"/>
      <c r="CW35" s="20" t="s">
        <v>47</v>
      </c>
      <c r="CX35" s="23" t="s">
        <v>90</v>
      </c>
      <c r="CZ35" s="20">
        <v>29</v>
      </c>
      <c r="DA35" s="20" t="str">
        <f t="shared" si="18"/>
        <v/>
      </c>
      <c r="DB35" s="20" t="str">
        <f t="shared" si="19"/>
        <v/>
      </c>
      <c r="DC35" s="20" t="str">
        <f t="shared" si="20"/>
        <v/>
      </c>
      <c r="DD35" s="20" t="str">
        <f t="shared" si="21"/>
        <v/>
      </c>
      <c r="DE35" s="20" t="str">
        <f t="shared" si="22"/>
        <v/>
      </c>
      <c r="DF35" s="20" t="str">
        <f t="shared" si="23"/>
        <v/>
      </c>
      <c r="DG35" s="20">
        <f t="shared" si="24"/>
        <v>0</v>
      </c>
      <c r="DH35" s="20">
        <f t="shared" si="25"/>
        <v>0</v>
      </c>
      <c r="DJ35" s="20" t="str">
        <f t="shared" si="26"/>
        <v/>
      </c>
      <c r="DK35" s="20" t="str">
        <f t="shared" si="27"/>
        <v/>
      </c>
      <c r="DL35" s="20" t="str">
        <f t="shared" si="8"/>
        <v/>
      </c>
      <c r="DM35" s="20" t="str">
        <f t="shared" si="28"/>
        <v/>
      </c>
      <c r="DN35" s="20" t="str">
        <f t="shared" si="29"/>
        <v/>
      </c>
      <c r="DO35" s="20">
        <f t="shared" si="30"/>
        <v>0</v>
      </c>
      <c r="DP35" s="20" t="str">
        <f t="shared" si="31"/>
        <v/>
      </c>
      <c r="DQ35" s="20" t="str">
        <f t="shared" si="32"/>
        <v/>
      </c>
      <c r="DR35" s="20" t="str">
        <f t="shared" si="9"/>
        <v/>
      </c>
      <c r="DS35" s="20">
        <f t="shared" si="46"/>
        <v>0</v>
      </c>
      <c r="DT35" s="20">
        <f t="shared" si="33"/>
        <v>0</v>
      </c>
      <c r="DU35" s="20" t="str">
        <f t="shared" si="34"/>
        <v/>
      </c>
      <c r="DV35" s="20" t="str">
        <f t="shared" si="35"/>
        <v/>
      </c>
      <c r="DW35" s="20" t="str">
        <f t="shared" si="10"/>
        <v/>
      </c>
      <c r="DX35" s="20" t="str">
        <f t="shared" si="36"/>
        <v/>
      </c>
      <c r="DY35" s="20">
        <f t="shared" si="37"/>
        <v>0</v>
      </c>
      <c r="DZ35" s="20">
        <f t="shared" si="38"/>
        <v>0</v>
      </c>
      <c r="EA35" s="20" t="str">
        <f t="shared" si="39"/>
        <v/>
      </c>
      <c r="EB35" s="20" t="str">
        <f t="shared" si="11"/>
        <v/>
      </c>
      <c r="EC35" s="20" t="str">
        <f t="shared" si="12"/>
        <v/>
      </c>
      <c r="ED35" s="20" t="str">
        <f t="shared" si="13"/>
        <v/>
      </c>
      <c r="EE35" s="20" t="str">
        <f t="shared" si="14"/>
        <v/>
      </c>
    </row>
    <row r="36" spans="1:135" ht="30.95" customHeight="1" thickBot="1">
      <c r="A36" s="70">
        <v>30</v>
      </c>
      <c r="B36" s="44"/>
      <c r="C36" s="45"/>
      <c r="D36" s="44"/>
      <c r="E36" s="123"/>
      <c r="F36" s="130"/>
      <c r="G36" s="46"/>
      <c r="H36" s="46"/>
      <c r="I36" s="47"/>
      <c r="J36" s="47"/>
      <c r="K36" s="47"/>
      <c r="L36" s="36"/>
      <c r="M36" s="37"/>
      <c r="N36" s="47"/>
      <c r="O36" s="47"/>
      <c r="P36" s="131" t="str">
        <f t="shared" si="0"/>
        <v/>
      </c>
      <c r="Q36" s="138"/>
      <c r="R36" s="38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139" t="str">
        <f t="shared" si="1"/>
        <v/>
      </c>
      <c r="AE36" s="134"/>
      <c r="AF36" s="43"/>
      <c r="AG36" s="102"/>
      <c r="AH36" s="105" t="str">
        <f t="shared" si="2"/>
        <v/>
      </c>
      <c r="AI36" s="34" t="str">
        <f t="shared" si="15"/>
        <v/>
      </c>
      <c r="AJ36" s="35" t="str">
        <f t="shared" si="16"/>
        <v/>
      </c>
      <c r="AK36" s="40" t="str">
        <f t="shared" si="17"/>
        <v/>
      </c>
      <c r="AL36" s="43"/>
      <c r="AM36" s="115" t="str">
        <f t="shared" si="40"/>
        <v/>
      </c>
      <c r="AN36" s="105" t="str">
        <f t="shared" si="41"/>
        <v/>
      </c>
      <c r="AO36" s="34" t="str">
        <f t="shared" si="42"/>
        <v/>
      </c>
      <c r="AP36" s="35" t="str">
        <f t="shared" si="43"/>
        <v/>
      </c>
      <c r="AQ36" s="113" t="str">
        <f t="shared" si="44"/>
        <v/>
      </c>
      <c r="AR36" s="118"/>
      <c r="AS36" s="111" t="str">
        <f t="shared" si="5"/>
        <v/>
      </c>
      <c r="AT36" s="108"/>
      <c r="AU36" s="42" t="str">
        <f t="shared" si="6"/>
        <v/>
      </c>
      <c r="AV36" s="43"/>
      <c r="AW36" s="41" t="str">
        <f t="shared" si="7"/>
        <v/>
      </c>
      <c r="AX36" s="69" t="str">
        <f t="shared" si="45"/>
        <v/>
      </c>
      <c r="AY36" s="21"/>
      <c r="CW36" s="20" t="s">
        <v>48</v>
      </c>
      <c r="CX36" s="23" t="s">
        <v>70</v>
      </c>
      <c r="CZ36" s="20">
        <v>30</v>
      </c>
      <c r="DA36" s="20" t="str">
        <f t="shared" si="18"/>
        <v/>
      </c>
      <c r="DB36" s="20" t="str">
        <f t="shared" si="19"/>
        <v/>
      </c>
      <c r="DC36" s="20" t="str">
        <f t="shared" si="20"/>
        <v/>
      </c>
      <c r="DD36" s="20" t="str">
        <f t="shared" si="21"/>
        <v/>
      </c>
      <c r="DE36" s="20" t="str">
        <f t="shared" si="22"/>
        <v/>
      </c>
      <c r="DF36" s="20" t="str">
        <f t="shared" si="23"/>
        <v/>
      </c>
      <c r="DG36" s="20">
        <f t="shared" si="24"/>
        <v>0</v>
      </c>
      <c r="DH36" s="20">
        <f t="shared" si="25"/>
        <v>0</v>
      </c>
      <c r="DJ36" s="20" t="str">
        <f t="shared" si="26"/>
        <v/>
      </c>
      <c r="DK36" s="20" t="str">
        <f t="shared" si="27"/>
        <v/>
      </c>
      <c r="DL36" s="20" t="str">
        <f t="shared" si="8"/>
        <v/>
      </c>
      <c r="DM36" s="20" t="str">
        <f t="shared" si="28"/>
        <v/>
      </c>
      <c r="DN36" s="20" t="str">
        <f t="shared" si="29"/>
        <v/>
      </c>
      <c r="DO36" s="20">
        <f t="shared" si="30"/>
        <v>0</v>
      </c>
      <c r="DP36" s="20" t="str">
        <f t="shared" si="31"/>
        <v/>
      </c>
      <c r="DQ36" s="20" t="str">
        <f t="shared" si="32"/>
        <v/>
      </c>
      <c r="DR36" s="20" t="str">
        <f t="shared" si="9"/>
        <v/>
      </c>
      <c r="DS36" s="20">
        <f t="shared" si="46"/>
        <v>0</v>
      </c>
      <c r="DT36" s="20">
        <f t="shared" si="33"/>
        <v>0</v>
      </c>
      <c r="DU36" s="20" t="str">
        <f t="shared" si="34"/>
        <v/>
      </c>
      <c r="DV36" s="20" t="str">
        <f t="shared" si="35"/>
        <v/>
      </c>
      <c r="DW36" s="20" t="str">
        <f t="shared" si="10"/>
        <v/>
      </c>
      <c r="DX36" s="20" t="str">
        <f t="shared" si="36"/>
        <v/>
      </c>
      <c r="DY36" s="20">
        <f t="shared" si="37"/>
        <v>0</v>
      </c>
      <c r="DZ36" s="20">
        <f t="shared" si="38"/>
        <v>0</v>
      </c>
      <c r="EA36" s="20" t="str">
        <f t="shared" si="39"/>
        <v/>
      </c>
      <c r="EB36" s="20" t="str">
        <f t="shared" si="11"/>
        <v/>
      </c>
      <c r="EC36" s="20" t="str">
        <f t="shared" si="12"/>
        <v/>
      </c>
      <c r="ED36" s="20" t="str">
        <f t="shared" si="13"/>
        <v/>
      </c>
      <c r="EE36" s="20" t="str">
        <f t="shared" si="14"/>
        <v/>
      </c>
    </row>
    <row r="37" spans="1:135" ht="30.95" customHeight="1" thickBot="1">
      <c r="A37" s="70">
        <v>31</v>
      </c>
      <c r="B37" s="44"/>
      <c r="C37" s="45"/>
      <c r="D37" s="44"/>
      <c r="E37" s="123"/>
      <c r="F37" s="130"/>
      <c r="G37" s="46"/>
      <c r="H37" s="46"/>
      <c r="I37" s="47"/>
      <c r="J37" s="47"/>
      <c r="K37" s="47"/>
      <c r="L37" s="36"/>
      <c r="M37" s="37"/>
      <c r="N37" s="47"/>
      <c r="O37" s="47"/>
      <c r="P37" s="131" t="str">
        <f t="shared" si="0"/>
        <v/>
      </c>
      <c r="Q37" s="138"/>
      <c r="R37" s="38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139" t="str">
        <f t="shared" si="1"/>
        <v/>
      </c>
      <c r="AE37" s="134"/>
      <c r="AF37" s="43"/>
      <c r="AG37" s="102"/>
      <c r="AH37" s="105" t="str">
        <f t="shared" si="2"/>
        <v/>
      </c>
      <c r="AI37" s="34" t="str">
        <f t="shared" si="15"/>
        <v/>
      </c>
      <c r="AJ37" s="35" t="str">
        <f t="shared" si="16"/>
        <v/>
      </c>
      <c r="AK37" s="40" t="str">
        <f t="shared" si="17"/>
        <v/>
      </c>
      <c r="AL37" s="43"/>
      <c r="AM37" s="115" t="str">
        <f t="shared" si="40"/>
        <v/>
      </c>
      <c r="AN37" s="105" t="str">
        <f t="shared" si="41"/>
        <v/>
      </c>
      <c r="AO37" s="34" t="str">
        <f t="shared" si="42"/>
        <v/>
      </c>
      <c r="AP37" s="35" t="str">
        <f t="shared" si="43"/>
        <v/>
      </c>
      <c r="AQ37" s="113" t="str">
        <f t="shared" si="44"/>
        <v/>
      </c>
      <c r="AR37" s="118"/>
      <c r="AS37" s="111" t="str">
        <f t="shared" si="5"/>
        <v/>
      </c>
      <c r="AT37" s="108"/>
      <c r="AU37" s="42" t="str">
        <f t="shared" si="6"/>
        <v/>
      </c>
      <c r="AV37" s="43"/>
      <c r="AW37" s="41" t="str">
        <f t="shared" si="7"/>
        <v/>
      </c>
      <c r="AX37" s="69" t="str">
        <f t="shared" si="45"/>
        <v/>
      </c>
      <c r="AY37" s="21"/>
      <c r="CW37" s="20" t="s">
        <v>49</v>
      </c>
      <c r="CX37" s="23" t="s">
        <v>71</v>
      </c>
      <c r="CZ37" s="20">
        <v>31</v>
      </c>
      <c r="DA37" s="20" t="str">
        <f t="shared" si="18"/>
        <v/>
      </c>
      <c r="DB37" s="20" t="str">
        <f t="shared" si="19"/>
        <v/>
      </c>
      <c r="DC37" s="20" t="str">
        <f t="shared" si="20"/>
        <v/>
      </c>
      <c r="DD37" s="20" t="str">
        <f t="shared" si="21"/>
        <v/>
      </c>
      <c r="DE37" s="20" t="str">
        <f t="shared" si="22"/>
        <v/>
      </c>
      <c r="DF37" s="20" t="str">
        <f t="shared" si="23"/>
        <v/>
      </c>
      <c r="DG37" s="20">
        <f t="shared" si="24"/>
        <v>0</v>
      </c>
      <c r="DH37" s="20">
        <f t="shared" si="25"/>
        <v>0</v>
      </c>
      <c r="DJ37" s="20" t="str">
        <f t="shared" si="26"/>
        <v/>
      </c>
      <c r="DK37" s="20" t="str">
        <f t="shared" si="27"/>
        <v/>
      </c>
      <c r="DL37" s="20" t="str">
        <f t="shared" si="8"/>
        <v/>
      </c>
      <c r="DM37" s="20" t="str">
        <f t="shared" si="28"/>
        <v/>
      </c>
      <c r="DN37" s="20" t="str">
        <f t="shared" si="29"/>
        <v/>
      </c>
      <c r="DO37" s="20">
        <f t="shared" si="30"/>
        <v>0</v>
      </c>
      <c r="DP37" s="20" t="str">
        <f t="shared" si="31"/>
        <v/>
      </c>
      <c r="DQ37" s="20" t="str">
        <f t="shared" si="32"/>
        <v/>
      </c>
      <c r="DR37" s="20" t="str">
        <f t="shared" si="9"/>
        <v/>
      </c>
      <c r="DS37" s="20">
        <f t="shared" si="46"/>
        <v>0</v>
      </c>
      <c r="DT37" s="20">
        <f t="shared" si="33"/>
        <v>0</v>
      </c>
      <c r="DU37" s="20" t="str">
        <f t="shared" si="34"/>
        <v/>
      </c>
      <c r="DV37" s="20" t="str">
        <f t="shared" si="35"/>
        <v/>
      </c>
      <c r="DW37" s="20" t="str">
        <f t="shared" si="10"/>
        <v/>
      </c>
      <c r="DX37" s="20" t="str">
        <f t="shared" si="36"/>
        <v/>
      </c>
      <c r="DY37" s="20">
        <f t="shared" si="37"/>
        <v>0</v>
      </c>
      <c r="DZ37" s="20">
        <f t="shared" si="38"/>
        <v>0</v>
      </c>
      <c r="EA37" s="20" t="str">
        <f t="shared" si="39"/>
        <v/>
      </c>
      <c r="EB37" s="20" t="str">
        <f t="shared" si="11"/>
        <v/>
      </c>
      <c r="EC37" s="20" t="str">
        <f t="shared" si="12"/>
        <v/>
      </c>
      <c r="ED37" s="20" t="str">
        <f t="shared" si="13"/>
        <v/>
      </c>
      <c r="EE37" s="20" t="str">
        <f t="shared" si="14"/>
        <v/>
      </c>
    </row>
    <row r="38" spans="1:135" ht="30.95" customHeight="1" thickBot="1">
      <c r="A38" s="70">
        <v>32</v>
      </c>
      <c r="B38" s="44"/>
      <c r="C38" s="45"/>
      <c r="D38" s="44"/>
      <c r="E38" s="123"/>
      <c r="F38" s="130"/>
      <c r="G38" s="46"/>
      <c r="H38" s="46"/>
      <c r="I38" s="47"/>
      <c r="J38" s="47"/>
      <c r="K38" s="47"/>
      <c r="L38" s="36"/>
      <c r="M38" s="37"/>
      <c r="N38" s="47"/>
      <c r="O38" s="47"/>
      <c r="P38" s="131" t="str">
        <f t="shared" si="0"/>
        <v/>
      </c>
      <c r="Q38" s="138"/>
      <c r="R38" s="38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139" t="str">
        <f t="shared" si="1"/>
        <v/>
      </c>
      <c r="AE38" s="134"/>
      <c r="AF38" s="43"/>
      <c r="AG38" s="102"/>
      <c r="AH38" s="105" t="str">
        <f t="shared" si="2"/>
        <v/>
      </c>
      <c r="AI38" s="34" t="str">
        <f t="shared" si="15"/>
        <v/>
      </c>
      <c r="AJ38" s="35" t="str">
        <f t="shared" si="16"/>
        <v/>
      </c>
      <c r="AK38" s="40" t="str">
        <f t="shared" si="17"/>
        <v/>
      </c>
      <c r="AL38" s="43"/>
      <c r="AM38" s="115" t="str">
        <f t="shared" si="40"/>
        <v/>
      </c>
      <c r="AN38" s="105" t="str">
        <f t="shared" si="41"/>
        <v/>
      </c>
      <c r="AO38" s="34" t="str">
        <f t="shared" si="42"/>
        <v/>
      </c>
      <c r="AP38" s="35" t="str">
        <f t="shared" si="43"/>
        <v/>
      </c>
      <c r="AQ38" s="113" t="str">
        <f t="shared" si="44"/>
        <v/>
      </c>
      <c r="AR38" s="118"/>
      <c r="AS38" s="111" t="str">
        <f t="shared" si="5"/>
        <v/>
      </c>
      <c r="AT38" s="108"/>
      <c r="AU38" s="42" t="str">
        <f t="shared" si="6"/>
        <v/>
      </c>
      <c r="AV38" s="43"/>
      <c r="AW38" s="41" t="str">
        <f t="shared" si="7"/>
        <v/>
      </c>
      <c r="AX38" s="69" t="str">
        <f t="shared" si="45"/>
        <v/>
      </c>
      <c r="AY38" s="21"/>
      <c r="CW38" s="20" t="s">
        <v>50</v>
      </c>
      <c r="CX38" s="23" t="s">
        <v>72</v>
      </c>
      <c r="CZ38" s="20">
        <v>32</v>
      </c>
      <c r="DA38" s="20" t="str">
        <f t="shared" si="18"/>
        <v/>
      </c>
      <c r="DB38" s="20" t="str">
        <f t="shared" si="19"/>
        <v/>
      </c>
      <c r="DC38" s="20" t="str">
        <f t="shared" si="20"/>
        <v/>
      </c>
      <c r="DD38" s="20" t="str">
        <f t="shared" si="21"/>
        <v/>
      </c>
      <c r="DE38" s="20" t="str">
        <f t="shared" si="22"/>
        <v/>
      </c>
      <c r="DF38" s="20" t="str">
        <f t="shared" si="23"/>
        <v/>
      </c>
      <c r="DG38" s="20">
        <f t="shared" si="24"/>
        <v>0</v>
      </c>
      <c r="DH38" s="20">
        <f t="shared" si="25"/>
        <v>0</v>
      </c>
      <c r="DJ38" s="20" t="str">
        <f t="shared" si="26"/>
        <v/>
      </c>
      <c r="DK38" s="20" t="str">
        <f t="shared" si="27"/>
        <v/>
      </c>
      <c r="DL38" s="20" t="str">
        <f t="shared" si="8"/>
        <v/>
      </c>
      <c r="DM38" s="20" t="str">
        <f t="shared" si="28"/>
        <v/>
      </c>
      <c r="DN38" s="20" t="str">
        <f t="shared" si="29"/>
        <v/>
      </c>
      <c r="DO38" s="20">
        <f t="shared" si="30"/>
        <v>0</v>
      </c>
      <c r="DP38" s="20" t="str">
        <f t="shared" si="31"/>
        <v/>
      </c>
      <c r="DQ38" s="20" t="str">
        <f t="shared" si="32"/>
        <v/>
      </c>
      <c r="DR38" s="20" t="str">
        <f t="shared" si="9"/>
        <v/>
      </c>
      <c r="DS38" s="20">
        <f t="shared" si="46"/>
        <v>0</v>
      </c>
      <c r="DT38" s="20">
        <f t="shared" si="33"/>
        <v>0</v>
      </c>
      <c r="DU38" s="20" t="str">
        <f t="shared" si="34"/>
        <v/>
      </c>
      <c r="DV38" s="20" t="str">
        <f t="shared" si="35"/>
        <v/>
      </c>
      <c r="DW38" s="20" t="str">
        <f t="shared" si="10"/>
        <v/>
      </c>
      <c r="DX38" s="20" t="str">
        <f t="shared" si="36"/>
        <v/>
      </c>
      <c r="DY38" s="20">
        <f t="shared" si="37"/>
        <v>0</v>
      </c>
      <c r="DZ38" s="20">
        <f t="shared" si="38"/>
        <v>0</v>
      </c>
      <c r="EA38" s="20" t="str">
        <f t="shared" si="39"/>
        <v/>
      </c>
      <c r="EB38" s="20" t="str">
        <f t="shared" si="11"/>
        <v/>
      </c>
      <c r="EC38" s="20" t="str">
        <f t="shared" si="12"/>
        <v/>
      </c>
      <c r="ED38" s="20" t="str">
        <f t="shared" si="13"/>
        <v/>
      </c>
      <c r="EE38" s="20" t="str">
        <f t="shared" si="14"/>
        <v/>
      </c>
    </row>
    <row r="39" spans="1:135" ht="30.95" customHeight="1" thickBot="1">
      <c r="A39" s="70">
        <v>33</v>
      </c>
      <c r="B39" s="44"/>
      <c r="C39" s="45"/>
      <c r="D39" s="44"/>
      <c r="E39" s="123"/>
      <c r="F39" s="130"/>
      <c r="G39" s="46"/>
      <c r="H39" s="46"/>
      <c r="I39" s="47"/>
      <c r="J39" s="47"/>
      <c r="K39" s="47"/>
      <c r="L39" s="36"/>
      <c r="M39" s="37"/>
      <c r="N39" s="47"/>
      <c r="O39" s="47"/>
      <c r="P39" s="131" t="str">
        <f t="shared" ref="P39:P70" si="47">IFERROR(IF(F39="","",IF(DH39="","",DH39)),"")</f>
        <v/>
      </c>
      <c r="Q39" s="138"/>
      <c r="R39" s="38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139" t="str">
        <f t="shared" ref="AD39:AD70" si="48">IFERROR(IF(F39="","",IF(DO39="","",DO39)),"")</f>
        <v/>
      </c>
      <c r="AE39" s="134"/>
      <c r="AF39" s="43"/>
      <c r="AG39" s="102"/>
      <c r="AH39" s="105" t="str">
        <f t="shared" ref="AH39:AH70" si="49">IFERROR(IF(F39="","",IF(DS39="","",DS39)),"")</f>
        <v/>
      </c>
      <c r="AI39" s="34" t="str">
        <f t="shared" ref="AI39:AI70" si="50">IFERROR(IF(F39="","",IF(DT39="","",DT39)),"")</f>
        <v/>
      </c>
      <c r="AJ39" s="35" t="str">
        <f t="shared" si="16"/>
        <v/>
      </c>
      <c r="AK39" s="40" t="str">
        <f t="shared" ref="AK39:AK70" si="51">IFERROR(IF(F39="","",IF(EC39="","",EC39)),"")</f>
        <v/>
      </c>
      <c r="AL39" s="43"/>
      <c r="AM39" s="115" t="str">
        <f t="shared" si="40"/>
        <v/>
      </c>
      <c r="AN39" s="105" t="str">
        <f t="shared" si="41"/>
        <v/>
      </c>
      <c r="AO39" s="34" t="str">
        <f t="shared" si="42"/>
        <v/>
      </c>
      <c r="AP39" s="35" t="str">
        <f t="shared" si="43"/>
        <v/>
      </c>
      <c r="AQ39" s="113" t="str">
        <f t="shared" si="44"/>
        <v/>
      </c>
      <c r="AR39" s="118"/>
      <c r="AS39" s="111" t="str">
        <f t="shared" ref="AS39:AS70" si="52">IFERROR(IF(F39="","",IF(AND(EC39="",DX39=""),"",IF(AR39=$DL$5,SUM(DX39-AL39),SUM(EC39-AL39)))),"")</f>
        <v/>
      </c>
      <c r="AT39" s="108"/>
      <c r="AU39" s="42" t="str">
        <f t="shared" ref="AU39:AU70" si="53">IFERROR(IF(F39="","",EE39&amp;" Rs- "&amp;ED39),"")</f>
        <v/>
      </c>
      <c r="AV39" s="43"/>
      <c r="AW39" s="41" t="str">
        <f t="shared" ref="AW39:AW70" si="54">IFERROR(IF(F39="","",ROUNDUP(ED39/AV39,-1)),"")</f>
        <v/>
      </c>
      <c r="AX39" s="69" t="str">
        <f t="shared" si="45"/>
        <v/>
      </c>
      <c r="AY39" s="21"/>
      <c r="CW39" s="20" t="s">
        <v>36</v>
      </c>
      <c r="CX39" s="23" t="s">
        <v>73</v>
      </c>
      <c r="CZ39" s="20">
        <v>33</v>
      </c>
      <c r="DA39" s="20" t="str">
        <f t="shared" si="18"/>
        <v/>
      </c>
      <c r="DB39" s="20" t="str">
        <f t="shared" si="19"/>
        <v/>
      </c>
      <c r="DC39" s="20" t="str">
        <f t="shared" si="20"/>
        <v/>
      </c>
      <c r="DD39" s="20" t="str">
        <f t="shared" si="21"/>
        <v/>
      </c>
      <c r="DE39" s="20" t="str">
        <f t="shared" si="22"/>
        <v/>
      </c>
      <c r="DF39" s="20" t="str">
        <f t="shared" si="23"/>
        <v/>
      </c>
      <c r="DG39" s="20">
        <f t="shared" si="24"/>
        <v>0</v>
      </c>
      <c r="DH39" s="20">
        <f t="shared" si="25"/>
        <v>0</v>
      </c>
      <c r="DJ39" s="20" t="str">
        <f t="shared" si="26"/>
        <v/>
      </c>
      <c r="DK39" s="20" t="str">
        <f t="shared" si="27"/>
        <v/>
      </c>
      <c r="DL39" s="20" t="str">
        <f t="shared" ref="DL39:DL70" si="55">IF(F39="","",IF(T39="","",IF((DJ39+DK39+T39)&lt;150001,ROUND((DJ39+DK39+T39),0),150000)))</f>
        <v/>
      </c>
      <c r="DM39" s="20" t="str">
        <f t="shared" si="28"/>
        <v/>
      </c>
      <c r="DN39" s="20" t="str">
        <f t="shared" si="29"/>
        <v/>
      </c>
      <c r="DO39" s="20">
        <f t="shared" si="30"/>
        <v>0</v>
      </c>
      <c r="DP39" s="20" t="str">
        <f t="shared" si="31"/>
        <v/>
      </c>
      <c r="DQ39" s="20" t="str">
        <f t="shared" si="32"/>
        <v/>
      </c>
      <c r="DR39" s="20" t="str">
        <f t="shared" ref="DR39:DR70" si="56">IF(F39="","",IF(AG39="","",AG39))</f>
        <v/>
      </c>
      <c r="DS39" s="20">
        <f t="shared" si="46"/>
        <v>0</v>
      </c>
      <c r="DT39" s="20">
        <f t="shared" si="33"/>
        <v>0</v>
      </c>
      <c r="DU39" s="20" t="str">
        <f t="shared" si="34"/>
        <v/>
      </c>
      <c r="DV39" s="20" t="str">
        <f t="shared" si="35"/>
        <v/>
      </c>
      <c r="DW39" s="20" t="str">
        <f t="shared" ref="DW39:DW70" si="57">IFERROR(IF(F39="","",ROUND((DV39*0.04),0)),"")</f>
        <v/>
      </c>
      <c r="DX39" s="20" t="str">
        <f t="shared" si="36"/>
        <v/>
      </c>
      <c r="DY39" s="20">
        <f t="shared" si="37"/>
        <v>0</v>
      </c>
      <c r="DZ39" s="20">
        <f t="shared" si="38"/>
        <v>0</v>
      </c>
      <c r="EA39" s="20" t="str">
        <f t="shared" ref="EA39:EA70" si="58">IF(F39="","",SUM(AI39-AJ39))</f>
        <v/>
      </c>
      <c r="EB39" s="20" t="str">
        <f t="shared" ref="EB39:EB70" si="59">IF(F39="","",ROUND((EA39*0.04),0))</f>
        <v/>
      </c>
      <c r="EC39" s="20" t="str">
        <f t="shared" ref="EC39:EC70" si="60">IF(F39="","",SUM(EA39+EB39))</f>
        <v/>
      </c>
      <c r="ED39" s="20" t="str">
        <f t="shared" ref="ED39:ED70" si="61">IF(F39="","",IF(AS39&gt;AT39,SUM(AS39-AT39),SUM(AT39-AS39)))</f>
        <v/>
      </c>
      <c r="EE39" s="20" t="str">
        <f t="shared" ref="EE39:EE70" si="62">IF(F39="","",IF(AS39&gt;AT39,"Income Tax Payable",IF(AS39&lt;AT39,"Income Tax Refundable","Income Tax Payble/Refundable")))</f>
        <v/>
      </c>
    </row>
    <row r="40" spans="1:135" ht="30.95" customHeight="1" thickBot="1">
      <c r="A40" s="70">
        <v>34</v>
      </c>
      <c r="B40" s="44"/>
      <c r="C40" s="45"/>
      <c r="D40" s="44"/>
      <c r="E40" s="123"/>
      <c r="F40" s="130"/>
      <c r="G40" s="46"/>
      <c r="H40" s="46"/>
      <c r="I40" s="47"/>
      <c r="J40" s="47"/>
      <c r="K40" s="47"/>
      <c r="L40" s="36"/>
      <c r="M40" s="37"/>
      <c r="N40" s="47"/>
      <c r="O40" s="47"/>
      <c r="P40" s="131" t="str">
        <f t="shared" si="47"/>
        <v/>
      </c>
      <c r="Q40" s="138"/>
      <c r="R40" s="38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139" t="str">
        <f t="shared" si="48"/>
        <v/>
      </c>
      <c r="AE40" s="134"/>
      <c r="AF40" s="43"/>
      <c r="AG40" s="102"/>
      <c r="AH40" s="105" t="str">
        <f t="shared" si="49"/>
        <v/>
      </c>
      <c r="AI40" s="34" t="str">
        <f t="shared" si="50"/>
        <v/>
      </c>
      <c r="AJ40" s="35" t="str">
        <f t="shared" si="16"/>
        <v/>
      </c>
      <c r="AK40" s="40" t="str">
        <f t="shared" si="51"/>
        <v/>
      </c>
      <c r="AL40" s="43"/>
      <c r="AM40" s="115" t="str">
        <f t="shared" si="40"/>
        <v/>
      </c>
      <c r="AN40" s="105" t="str">
        <f t="shared" si="41"/>
        <v/>
      </c>
      <c r="AO40" s="34" t="str">
        <f t="shared" si="42"/>
        <v/>
      </c>
      <c r="AP40" s="35" t="str">
        <f t="shared" si="43"/>
        <v/>
      </c>
      <c r="AQ40" s="113" t="str">
        <f t="shared" si="44"/>
        <v/>
      </c>
      <c r="AR40" s="118"/>
      <c r="AS40" s="111" t="str">
        <f t="shared" si="52"/>
        <v/>
      </c>
      <c r="AT40" s="108"/>
      <c r="AU40" s="42" t="str">
        <f t="shared" si="53"/>
        <v/>
      </c>
      <c r="AV40" s="43"/>
      <c r="AW40" s="41" t="str">
        <f t="shared" si="54"/>
        <v/>
      </c>
      <c r="AX40" s="69" t="str">
        <f t="shared" si="45"/>
        <v/>
      </c>
      <c r="AY40" s="21"/>
      <c r="CW40" s="20" t="s">
        <v>51</v>
      </c>
      <c r="CX40" s="23" t="s">
        <v>74</v>
      </c>
      <c r="CZ40" s="20">
        <v>34</v>
      </c>
      <c r="DA40" s="20" t="str">
        <f t="shared" si="18"/>
        <v/>
      </c>
      <c r="DB40" s="20" t="str">
        <f t="shared" si="19"/>
        <v/>
      </c>
      <c r="DC40" s="20" t="str">
        <f t="shared" si="20"/>
        <v/>
      </c>
      <c r="DD40" s="20" t="str">
        <f t="shared" si="21"/>
        <v/>
      </c>
      <c r="DE40" s="20" t="str">
        <f t="shared" si="22"/>
        <v/>
      </c>
      <c r="DF40" s="20" t="str">
        <f t="shared" si="23"/>
        <v/>
      </c>
      <c r="DG40" s="20">
        <f t="shared" si="24"/>
        <v>0</v>
      </c>
      <c r="DH40" s="20">
        <f t="shared" si="25"/>
        <v>0</v>
      </c>
      <c r="DJ40" s="20" t="str">
        <f t="shared" si="26"/>
        <v/>
      </c>
      <c r="DK40" s="20" t="str">
        <f t="shared" si="27"/>
        <v/>
      </c>
      <c r="DL40" s="20" t="str">
        <f t="shared" si="55"/>
        <v/>
      </c>
      <c r="DM40" s="20" t="str">
        <f t="shared" si="28"/>
        <v/>
      </c>
      <c r="DN40" s="20" t="str">
        <f t="shared" si="29"/>
        <v/>
      </c>
      <c r="DO40" s="20">
        <f t="shared" si="30"/>
        <v>0</v>
      </c>
      <c r="DP40" s="20" t="str">
        <f t="shared" si="31"/>
        <v/>
      </c>
      <c r="DQ40" s="20" t="str">
        <f t="shared" si="32"/>
        <v/>
      </c>
      <c r="DR40" s="20" t="str">
        <f t="shared" si="56"/>
        <v/>
      </c>
      <c r="DS40" s="20">
        <f t="shared" si="46"/>
        <v>0</v>
      </c>
      <c r="DT40" s="20">
        <f t="shared" si="33"/>
        <v>0</v>
      </c>
      <c r="DU40" s="20" t="str">
        <f t="shared" si="34"/>
        <v/>
      </c>
      <c r="DV40" s="20" t="str">
        <f t="shared" si="35"/>
        <v/>
      </c>
      <c r="DW40" s="20" t="str">
        <f t="shared" si="57"/>
        <v/>
      </c>
      <c r="DX40" s="20" t="str">
        <f t="shared" si="36"/>
        <v/>
      </c>
      <c r="DY40" s="20">
        <f t="shared" si="37"/>
        <v>0</v>
      </c>
      <c r="DZ40" s="20">
        <f t="shared" si="38"/>
        <v>0</v>
      </c>
      <c r="EA40" s="20" t="str">
        <f t="shared" si="58"/>
        <v/>
      </c>
      <c r="EB40" s="20" t="str">
        <f t="shared" si="59"/>
        <v/>
      </c>
      <c r="EC40" s="20" t="str">
        <f t="shared" si="60"/>
        <v/>
      </c>
      <c r="ED40" s="20" t="str">
        <f t="shared" si="61"/>
        <v/>
      </c>
      <c r="EE40" s="20" t="str">
        <f t="shared" si="62"/>
        <v/>
      </c>
    </row>
    <row r="41" spans="1:135" ht="30.95" customHeight="1" thickBot="1">
      <c r="A41" s="70">
        <v>35</v>
      </c>
      <c r="B41" s="44"/>
      <c r="C41" s="45"/>
      <c r="D41" s="44"/>
      <c r="E41" s="123"/>
      <c r="F41" s="130"/>
      <c r="G41" s="46"/>
      <c r="H41" s="46"/>
      <c r="I41" s="47"/>
      <c r="J41" s="47"/>
      <c r="K41" s="47"/>
      <c r="L41" s="36"/>
      <c r="M41" s="37"/>
      <c r="N41" s="47"/>
      <c r="O41" s="47"/>
      <c r="P41" s="131" t="str">
        <f t="shared" si="47"/>
        <v/>
      </c>
      <c r="Q41" s="138"/>
      <c r="R41" s="38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139" t="str">
        <f t="shared" si="48"/>
        <v/>
      </c>
      <c r="AE41" s="134"/>
      <c r="AF41" s="43"/>
      <c r="AG41" s="102"/>
      <c r="AH41" s="105" t="str">
        <f t="shared" si="49"/>
        <v/>
      </c>
      <c r="AI41" s="34" t="str">
        <f t="shared" si="50"/>
        <v/>
      </c>
      <c r="AJ41" s="35" t="str">
        <f t="shared" si="16"/>
        <v/>
      </c>
      <c r="AK41" s="40" t="str">
        <f t="shared" si="51"/>
        <v/>
      </c>
      <c r="AL41" s="43"/>
      <c r="AM41" s="115" t="str">
        <f t="shared" si="40"/>
        <v/>
      </c>
      <c r="AN41" s="105" t="str">
        <f t="shared" si="41"/>
        <v/>
      </c>
      <c r="AO41" s="34" t="str">
        <f t="shared" si="42"/>
        <v/>
      </c>
      <c r="AP41" s="35" t="str">
        <f t="shared" si="43"/>
        <v/>
      </c>
      <c r="AQ41" s="113" t="str">
        <f t="shared" si="44"/>
        <v/>
      </c>
      <c r="AR41" s="118"/>
      <c r="AS41" s="111" t="str">
        <f t="shared" si="52"/>
        <v/>
      </c>
      <c r="AT41" s="108"/>
      <c r="AU41" s="42" t="str">
        <f t="shared" si="53"/>
        <v/>
      </c>
      <c r="AV41" s="43"/>
      <c r="AW41" s="41" t="str">
        <f t="shared" si="54"/>
        <v/>
      </c>
      <c r="AX41" s="69" t="str">
        <f t="shared" si="45"/>
        <v/>
      </c>
      <c r="AY41" s="21"/>
      <c r="CW41" s="20" t="s">
        <v>52</v>
      </c>
      <c r="CX41" s="23" t="s">
        <v>75</v>
      </c>
      <c r="CZ41" s="20">
        <v>35</v>
      </c>
      <c r="DA41" s="20" t="str">
        <f t="shared" si="18"/>
        <v/>
      </c>
      <c r="DB41" s="20" t="str">
        <f t="shared" si="19"/>
        <v/>
      </c>
      <c r="DC41" s="20" t="str">
        <f t="shared" si="20"/>
        <v/>
      </c>
      <c r="DD41" s="20" t="str">
        <f t="shared" si="21"/>
        <v/>
      </c>
      <c r="DE41" s="20" t="str">
        <f t="shared" si="22"/>
        <v/>
      </c>
      <c r="DF41" s="20" t="str">
        <f t="shared" si="23"/>
        <v/>
      </c>
      <c r="DG41" s="20">
        <f t="shared" si="24"/>
        <v>0</v>
      </c>
      <c r="DH41" s="20">
        <f t="shared" si="25"/>
        <v>0</v>
      </c>
      <c r="DJ41" s="20" t="str">
        <f t="shared" si="26"/>
        <v/>
      </c>
      <c r="DK41" s="20" t="str">
        <f t="shared" si="27"/>
        <v/>
      </c>
      <c r="DL41" s="20" t="str">
        <f t="shared" si="55"/>
        <v/>
      </c>
      <c r="DM41" s="20" t="str">
        <f t="shared" si="28"/>
        <v/>
      </c>
      <c r="DN41" s="20" t="str">
        <f t="shared" si="29"/>
        <v/>
      </c>
      <c r="DO41" s="20">
        <f t="shared" si="30"/>
        <v>0</v>
      </c>
      <c r="DP41" s="20" t="str">
        <f t="shared" si="31"/>
        <v/>
      </c>
      <c r="DQ41" s="20" t="str">
        <f t="shared" si="32"/>
        <v/>
      </c>
      <c r="DR41" s="20" t="str">
        <f t="shared" si="56"/>
        <v/>
      </c>
      <c r="DS41" s="20">
        <f t="shared" si="46"/>
        <v>0</v>
      </c>
      <c r="DT41" s="20">
        <f t="shared" si="33"/>
        <v>0</v>
      </c>
      <c r="DU41" s="20" t="str">
        <f t="shared" si="34"/>
        <v/>
      </c>
      <c r="DV41" s="20" t="str">
        <f t="shared" si="35"/>
        <v/>
      </c>
      <c r="DW41" s="20" t="str">
        <f t="shared" si="57"/>
        <v/>
      </c>
      <c r="DX41" s="20" t="str">
        <f t="shared" si="36"/>
        <v/>
      </c>
      <c r="DY41" s="20">
        <f t="shared" si="37"/>
        <v>0</v>
      </c>
      <c r="DZ41" s="20">
        <f t="shared" si="38"/>
        <v>0</v>
      </c>
      <c r="EA41" s="20" t="str">
        <f t="shared" si="58"/>
        <v/>
      </c>
      <c r="EB41" s="20" t="str">
        <f t="shared" si="59"/>
        <v/>
      </c>
      <c r="EC41" s="20" t="str">
        <f t="shared" si="60"/>
        <v/>
      </c>
      <c r="ED41" s="20" t="str">
        <f t="shared" si="61"/>
        <v/>
      </c>
      <c r="EE41" s="20" t="str">
        <f t="shared" si="62"/>
        <v/>
      </c>
    </row>
    <row r="42" spans="1:135" ht="30.95" customHeight="1" thickBot="1">
      <c r="A42" s="70">
        <v>36</v>
      </c>
      <c r="B42" s="44"/>
      <c r="C42" s="45"/>
      <c r="D42" s="44"/>
      <c r="E42" s="123"/>
      <c r="F42" s="130"/>
      <c r="G42" s="46"/>
      <c r="H42" s="46"/>
      <c r="I42" s="47"/>
      <c r="J42" s="47"/>
      <c r="K42" s="47"/>
      <c r="L42" s="36"/>
      <c r="M42" s="37"/>
      <c r="N42" s="47"/>
      <c r="O42" s="47"/>
      <c r="P42" s="131" t="str">
        <f t="shared" si="47"/>
        <v/>
      </c>
      <c r="Q42" s="138"/>
      <c r="R42" s="38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139" t="str">
        <f t="shared" si="48"/>
        <v/>
      </c>
      <c r="AE42" s="134"/>
      <c r="AF42" s="43"/>
      <c r="AG42" s="102"/>
      <c r="AH42" s="105" t="str">
        <f t="shared" si="49"/>
        <v/>
      </c>
      <c r="AI42" s="34" t="str">
        <f t="shared" si="50"/>
        <v/>
      </c>
      <c r="AJ42" s="35" t="str">
        <f t="shared" si="16"/>
        <v/>
      </c>
      <c r="AK42" s="40" t="str">
        <f t="shared" si="51"/>
        <v/>
      </c>
      <c r="AL42" s="43"/>
      <c r="AM42" s="115" t="str">
        <f t="shared" si="40"/>
        <v/>
      </c>
      <c r="AN42" s="105" t="str">
        <f t="shared" si="41"/>
        <v/>
      </c>
      <c r="AO42" s="34" t="str">
        <f t="shared" si="42"/>
        <v/>
      </c>
      <c r="AP42" s="35" t="str">
        <f t="shared" si="43"/>
        <v/>
      </c>
      <c r="AQ42" s="113" t="str">
        <f t="shared" si="44"/>
        <v/>
      </c>
      <c r="AR42" s="118"/>
      <c r="AS42" s="111" t="str">
        <f t="shared" si="52"/>
        <v/>
      </c>
      <c r="AT42" s="108"/>
      <c r="AU42" s="42" t="str">
        <f t="shared" si="53"/>
        <v/>
      </c>
      <c r="AV42" s="43"/>
      <c r="AW42" s="41" t="str">
        <f t="shared" si="54"/>
        <v/>
      </c>
      <c r="AX42" s="69" t="str">
        <f t="shared" si="45"/>
        <v/>
      </c>
      <c r="AY42" s="21"/>
      <c r="CW42" s="20" t="s">
        <v>53</v>
      </c>
      <c r="CX42" s="23" t="s">
        <v>76</v>
      </c>
      <c r="CZ42" s="20">
        <v>36</v>
      </c>
      <c r="DA42" s="20" t="str">
        <f t="shared" si="18"/>
        <v/>
      </c>
      <c r="DB42" s="20" t="str">
        <f t="shared" si="19"/>
        <v/>
      </c>
      <c r="DC42" s="20" t="str">
        <f t="shared" si="20"/>
        <v/>
      </c>
      <c r="DD42" s="20" t="str">
        <f t="shared" si="21"/>
        <v/>
      </c>
      <c r="DE42" s="20" t="str">
        <f t="shared" si="22"/>
        <v/>
      </c>
      <c r="DF42" s="20" t="str">
        <f t="shared" si="23"/>
        <v/>
      </c>
      <c r="DG42" s="20">
        <f t="shared" si="24"/>
        <v>0</v>
      </c>
      <c r="DH42" s="20">
        <f t="shared" si="25"/>
        <v>0</v>
      </c>
      <c r="DJ42" s="20" t="str">
        <f t="shared" si="26"/>
        <v/>
      </c>
      <c r="DK42" s="20" t="str">
        <f t="shared" si="27"/>
        <v/>
      </c>
      <c r="DL42" s="20" t="str">
        <f t="shared" si="55"/>
        <v/>
      </c>
      <c r="DM42" s="20" t="str">
        <f t="shared" si="28"/>
        <v/>
      </c>
      <c r="DN42" s="20" t="str">
        <f t="shared" si="29"/>
        <v/>
      </c>
      <c r="DO42" s="20">
        <f t="shared" si="30"/>
        <v>0</v>
      </c>
      <c r="DP42" s="20" t="str">
        <f t="shared" si="31"/>
        <v/>
      </c>
      <c r="DQ42" s="20" t="str">
        <f t="shared" si="32"/>
        <v/>
      </c>
      <c r="DR42" s="20" t="str">
        <f t="shared" si="56"/>
        <v/>
      </c>
      <c r="DS42" s="20">
        <f t="shared" si="46"/>
        <v>0</v>
      </c>
      <c r="DT42" s="20">
        <f t="shared" si="33"/>
        <v>0</v>
      </c>
      <c r="DU42" s="20" t="str">
        <f t="shared" si="34"/>
        <v/>
      </c>
      <c r="DV42" s="20" t="str">
        <f t="shared" si="35"/>
        <v/>
      </c>
      <c r="DW42" s="20" t="str">
        <f t="shared" si="57"/>
        <v/>
      </c>
      <c r="DX42" s="20" t="str">
        <f t="shared" si="36"/>
        <v/>
      </c>
      <c r="DY42" s="20">
        <f t="shared" si="37"/>
        <v>0</v>
      </c>
      <c r="DZ42" s="20">
        <f t="shared" si="38"/>
        <v>0</v>
      </c>
      <c r="EA42" s="20" t="str">
        <f t="shared" si="58"/>
        <v/>
      </c>
      <c r="EB42" s="20" t="str">
        <f t="shared" si="59"/>
        <v/>
      </c>
      <c r="EC42" s="20" t="str">
        <f t="shared" si="60"/>
        <v/>
      </c>
      <c r="ED42" s="20" t="str">
        <f t="shared" si="61"/>
        <v/>
      </c>
      <c r="EE42" s="20" t="str">
        <f t="shared" si="62"/>
        <v/>
      </c>
    </row>
    <row r="43" spans="1:135" ht="30.95" customHeight="1" thickBot="1">
      <c r="A43" s="70">
        <v>37</v>
      </c>
      <c r="B43" s="44"/>
      <c r="C43" s="45"/>
      <c r="D43" s="44"/>
      <c r="E43" s="123"/>
      <c r="F43" s="130"/>
      <c r="G43" s="46"/>
      <c r="H43" s="46"/>
      <c r="I43" s="47"/>
      <c r="J43" s="47"/>
      <c r="K43" s="47"/>
      <c r="L43" s="36"/>
      <c r="M43" s="37"/>
      <c r="N43" s="47"/>
      <c r="O43" s="47"/>
      <c r="P43" s="131" t="str">
        <f t="shared" si="47"/>
        <v/>
      </c>
      <c r="Q43" s="138"/>
      <c r="R43" s="38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139" t="str">
        <f t="shared" si="48"/>
        <v/>
      </c>
      <c r="AE43" s="134"/>
      <c r="AF43" s="43"/>
      <c r="AG43" s="102"/>
      <c r="AH43" s="105" t="str">
        <f t="shared" si="49"/>
        <v/>
      </c>
      <c r="AI43" s="34" t="str">
        <f t="shared" si="50"/>
        <v/>
      </c>
      <c r="AJ43" s="35" t="str">
        <f t="shared" si="16"/>
        <v/>
      </c>
      <c r="AK43" s="40" t="str">
        <f t="shared" si="51"/>
        <v/>
      </c>
      <c r="AL43" s="43"/>
      <c r="AM43" s="115" t="str">
        <f t="shared" si="40"/>
        <v/>
      </c>
      <c r="AN43" s="105" t="str">
        <f t="shared" si="41"/>
        <v/>
      </c>
      <c r="AO43" s="34" t="str">
        <f t="shared" si="42"/>
        <v/>
      </c>
      <c r="AP43" s="35" t="str">
        <f t="shared" si="43"/>
        <v/>
      </c>
      <c r="AQ43" s="113" t="str">
        <f t="shared" si="44"/>
        <v/>
      </c>
      <c r="AR43" s="118"/>
      <c r="AS43" s="111" t="str">
        <f t="shared" si="52"/>
        <v/>
      </c>
      <c r="AT43" s="108"/>
      <c r="AU43" s="42" t="str">
        <f t="shared" si="53"/>
        <v/>
      </c>
      <c r="AV43" s="43"/>
      <c r="AW43" s="41" t="str">
        <f t="shared" si="54"/>
        <v/>
      </c>
      <c r="AX43" s="69" t="str">
        <f t="shared" si="45"/>
        <v/>
      </c>
      <c r="AY43" s="21"/>
      <c r="CW43" s="20" t="s">
        <v>54</v>
      </c>
      <c r="CX43" s="23" t="s">
        <v>77</v>
      </c>
      <c r="CZ43" s="20">
        <v>37</v>
      </c>
      <c r="DA43" s="20" t="str">
        <f t="shared" si="18"/>
        <v/>
      </c>
      <c r="DB43" s="20" t="str">
        <f t="shared" si="19"/>
        <v/>
      </c>
      <c r="DC43" s="20" t="str">
        <f t="shared" si="20"/>
        <v/>
      </c>
      <c r="DD43" s="20" t="str">
        <f t="shared" si="21"/>
        <v/>
      </c>
      <c r="DE43" s="20" t="str">
        <f t="shared" si="22"/>
        <v/>
      </c>
      <c r="DF43" s="20" t="str">
        <f t="shared" si="23"/>
        <v/>
      </c>
      <c r="DG43" s="20">
        <f t="shared" si="24"/>
        <v>0</v>
      </c>
      <c r="DH43" s="20">
        <f t="shared" si="25"/>
        <v>0</v>
      </c>
      <c r="DJ43" s="20" t="str">
        <f t="shared" si="26"/>
        <v/>
      </c>
      <c r="DK43" s="20" t="str">
        <f t="shared" si="27"/>
        <v/>
      </c>
      <c r="DL43" s="20" t="str">
        <f t="shared" si="55"/>
        <v/>
      </c>
      <c r="DM43" s="20" t="str">
        <f t="shared" si="28"/>
        <v/>
      </c>
      <c r="DN43" s="20" t="str">
        <f t="shared" si="29"/>
        <v/>
      </c>
      <c r="DO43" s="20">
        <f t="shared" si="30"/>
        <v>0</v>
      </c>
      <c r="DP43" s="20" t="str">
        <f t="shared" si="31"/>
        <v/>
      </c>
      <c r="DQ43" s="20" t="str">
        <f t="shared" si="32"/>
        <v/>
      </c>
      <c r="DR43" s="20" t="str">
        <f t="shared" si="56"/>
        <v/>
      </c>
      <c r="DS43" s="20">
        <f t="shared" si="46"/>
        <v>0</v>
      </c>
      <c r="DT43" s="20">
        <f t="shared" si="33"/>
        <v>0</v>
      </c>
      <c r="DU43" s="20" t="str">
        <f t="shared" si="34"/>
        <v/>
      </c>
      <c r="DV43" s="20" t="str">
        <f t="shared" si="35"/>
        <v/>
      </c>
      <c r="DW43" s="20" t="str">
        <f t="shared" si="57"/>
        <v/>
      </c>
      <c r="DX43" s="20" t="str">
        <f t="shared" si="36"/>
        <v/>
      </c>
      <c r="DY43" s="20">
        <f t="shared" si="37"/>
        <v>0</v>
      </c>
      <c r="DZ43" s="20">
        <f t="shared" si="38"/>
        <v>0</v>
      </c>
      <c r="EA43" s="20" t="str">
        <f t="shared" si="58"/>
        <v/>
      </c>
      <c r="EB43" s="20" t="str">
        <f t="shared" si="59"/>
        <v/>
      </c>
      <c r="EC43" s="20" t="str">
        <f t="shared" si="60"/>
        <v/>
      </c>
      <c r="ED43" s="20" t="str">
        <f t="shared" si="61"/>
        <v/>
      </c>
      <c r="EE43" s="20" t="str">
        <f t="shared" si="62"/>
        <v/>
      </c>
    </row>
    <row r="44" spans="1:135" ht="30.95" customHeight="1" thickBot="1">
      <c r="A44" s="70">
        <v>38</v>
      </c>
      <c r="B44" s="44"/>
      <c r="C44" s="45"/>
      <c r="D44" s="44"/>
      <c r="E44" s="123"/>
      <c r="F44" s="130"/>
      <c r="G44" s="46"/>
      <c r="H44" s="46"/>
      <c r="I44" s="47"/>
      <c r="J44" s="47"/>
      <c r="K44" s="47"/>
      <c r="L44" s="36"/>
      <c r="M44" s="37"/>
      <c r="N44" s="47"/>
      <c r="O44" s="47"/>
      <c r="P44" s="131" t="str">
        <f t="shared" si="47"/>
        <v/>
      </c>
      <c r="Q44" s="138"/>
      <c r="R44" s="38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139" t="str">
        <f t="shared" si="48"/>
        <v/>
      </c>
      <c r="AE44" s="134"/>
      <c r="AF44" s="43"/>
      <c r="AG44" s="102"/>
      <c r="AH44" s="105" t="str">
        <f t="shared" si="49"/>
        <v/>
      </c>
      <c r="AI44" s="34" t="str">
        <f t="shared" si="50"/>
        <v/>
      </c>
      <c r="AJ44" s="35" t="str">
        <f t="shared" si="16"/>
        <v/>
      </c>
      <c r="AK44" s="40" t="str">
        <f t="shared" si="51"/>
        <v/>
      </c>
      <c r="AL44" s="43"/>
      <c r="AM44" s="115" t="str">
        <f t="shared" si="40"/>
        <v/>
      </c>
      <c r="AN44" s="105" t="str">
        <f t="shared" si="41"/>
        <v/>
      </c>
      <c r="AO44" s="34" t="str">
        <f t="shared" si="42"/>
        <v/>
      </c>
      <c r="AP44" s="35" t="str">
        <f t="shared" si="43"/>
        <v/>
      </c>
      <c r="AQ44" s="113" t="str">
        <f t="shared" si="44"/>
        <v/>
      </c>
      <c r="AR44" s="118"/>
      <c r="AS44" s="111" t="str">
        <f t="shared" si="52"/>
        <v/>
      </c>
      <c r="AT44" s="108"/>
      <c r="AU44" s="42" t="str">
        <f t="shared" si="53"/>
        <v/>
      </c>
      <c r="AV44" s="43"/>
      <c r="AW44" s="41" t="str">
        <f t="shared" si="54"/>
        <v/>
      </c>
      <c r="AX44" s="69" t="str">
        <f t="shared" si="45"/>
        <v/>
      </c>
      <c r="AY44" s="21"/>
      <c r="CW44" s="20" t="s">
        <v>55</v>
      </c>
      <c r="CX44" s="23" t="s">
        <v>78</v>
      </c>
      <c r="CZ44" s="20">
        <v>38</v>
      </c>
      <c r="DA44" s="20" t="str">
        <f t="shared" si="18"/>
        <v/>
      </c>
      <c r="DB44" s="20" t="str">
        <f t="shared" si="19"/>
        <v/>
      </c>
      <c r="DC44" s="20" t="str">
        <f t="shared" si="20"/>
        <v/>
      </c>
      <c r="DD44" s="20" t="str">
        <f t="shared" si="21"/>
        <v/>
      </c>
      <c r="DE44" s="20" t="str">
        <f t="shared" si="22"/>
        <v/>
      </c>
      <c r="DF44" s="20" t="str">
        <f t="shared" si="23"/>
        <v/>
      </c>
      <c r="DG44" s="20">
        <f t="shared" si="24"/>
        <v>0</v>
      </c>
      <c r="DH44" s="20">
        <f t="shared" si="25"/>
        <v>0</v>
      </c>
      <c r="DJ44" s="20" t="str">
        <f t="shared" si="26"/>
        <v/>
      </c>
      <c r="DK44" s="20" t="str">
        <f t="shared" si="27"/>
        <v/>
      </c>
      <c r="DL44" s="20" t="str">
        <f t="shared" si="55"/>
        <v/>
      </c>
      <c r="DM44" s="20" t="str">
        <f t="shared" si="28"/>
        <v/>
      </c>
      <c r="DN44" s="20" t="str">
        <f t="shared" si="29"/>
        <v/>
      </c>
      <c r="DO44" s="20">
        <f t="shared" si="30"/>
        <v>0</v>
      </c>
      <c r="DP44" s="20" t="str">
        <f t="shared" si="31"/>
        <v/>
      </c>
      <c r="DQ44" s="20" t="str">
        <f t="shared" si="32"/>
        <v/>
      </c>
      <c r="DR44" s="20" t="str">
        <f t="shared" si="56"/>
        <v/>
      </c>
      <c r="DS44" s="20">
        <f t="shared" si="46"/>
        <v>0</v>
      </c>
      <c r="DT44" s="20">
        <f t="shared" si="33"/>
        <v>0</v>
      </c>
      <c r="DU44" s="20" t="str">
        <f t="shared" si="34"/>
        <v/>
      </c>
      <c r="DV44" s="20" t="str">
        <f t="shared" si="35"/>
        <v/>
      </c>
      <c r="DW44" s="20" t="str">
        <f t="shared" si="57"/>
        <v/>
      </c>
      <c r="DX44" s="20" t="str">
        <f t="shared" si="36"/>
        <v/>
      </c>
      <c r="DY44" s="20">
        <f t="shared" si="37"/>
        <v>0</v>
      </c>
      <c r="DZ44" s="20">
        <f t="shared" si="38"/>
        <v>0</v>
      </c>
      <c r="EA44" s="20" t="str">
        <f t="shared" si="58"/>
        <v/>
      </c>
      <c r="EB44" s="20" t="str">
        <f t="shared" si="59"/>
        <v/>
      </c>
      <c r="EC44" s="20" t="str">
        <f t="shared" si="60"/>
        <v/>
      </c>
      <c r="ED44" s="20" t="str">
        <f t="shared" si="61"/>
        <v/>
      </c>
      <c r="EE44" s="20" t="str">
        <f t="shared" si="62"/>
        <v/>
      </c>
    </row>
    <row r="45" spans="1:135" ht="30.95" customHeight="1" thickBot="1">
      <c r="A45" s="70">
        <v>39</v>
      </c>
      <c r="B45" s="44"/>
      <c r="C45" s="45"/>
      <c r="D45" s="44"/>
      <c r="E45" s="123"/>
      <c r="F45" s="130"/>
      <c r="G45" s="46"/>
      <c r="H45" s="46"/>
      <c r="I45" s="47"/>
      <c r="J45" s="47"/>
      <c r="K45" s="47"/>
      <c r="L45" s="36"/>
      <c r="M45" s="37"/>
      <c r="N45" s="47"/>
      <c r="O45" s="47"/>
      <c r="P45" s="131" t="str">
        <f t="shared" si="47"/>
        <v/>
      </c>
      <c r="Q45" s="138"/>
      <c r="R45" s="38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139" t="str">
        <f t="shared" si="48"/>
        <v/>
      </c>
      <c r="AE45" s="134"/>
      <c r="AF45" s="43"/>
      <c r="AG45" s="102"/>
      <c r="AH45" s="105" t="str">
        <f t="shared" si="49"/>
        <v/>
      </c>
      <c r="AI45" s="34" t="str">
        <f t="shared" si="50"/>
        <v/>
      </c>
      <c r="AJ45" s="35" t="str">
        <f t="shared" si="16"/>
        <v/>
      </c>
      <c r="AK45" s="40" t="str">
        <f t="shared" si="51"/>
        <v/>
      </c>
      <c r="AL45" s="43"/>
      <c r="AM45" s="115" t="str">
        <f t="shared" si="40"/>
        <v/>
      </c>
      <c r="AN45" s="105" t="str">
        <f t="shared" si="41"/>
        <v/>
      </c>
      <c r="AO45" s="34" t="str">
        <f t="shared" si="42"/>
        <v/>
      </c>
      <c r="AP45" s="35" t="str">
        <f t="shared" si="43"/>
        <v/>
      </c>
      <c r="AQ45" s="113" t="str">
        <f t="shared" si="44"/>
        <v/>
      </c>
      <c r="AR45" s="118"/>
      <c r="AS45" s="111" t="str">
        <f t="shared" si="52"/>
        <v/>
      </c>
      <c r="AT45" s="108"/>
      <c r="AU45" s="42" t="str">
        <f t="shared" si="53"/>
        <v/>
      </c>
      <c r="AV45" s="43"/>
      <c r="AW45" s="41" t="str">
        <f t="shared" si="54"/>
        <v/>
      </c>
      <c r="AX45" s="69" t="str">
        <f t="shared" si="45"/>
        <v/>
      </c>
      <c r="AY45" s="21"/>
      <c r="CW45" s="20" t="s">
        <v>56</v>
      </c>
      <c r="CX45" s="23" t="s">
        <v>79</v>
      </c>
      <c r="CZ45" s="20">
        <v>39</v>
      </c>
      <c r="DA45" s="20" t="str">
        <f t="shared" si="18"/>
        <v/>
      </c>
      <c r="DB45" s="20" t="str">
        <f t="shared" si="19"/>
        <v/>
      </c>
      <c r="DC45" s="20" t="str">
        <f t="shared" si="20"/>
        <v/>
      </c>
      <c r="DD45" s="20" t="str">
        <f t="shared" si="21"/>
        <v/>
      </c>
      <c r="DE45" s="20" t="str">
        <f t="shared" si="22"/>
        <v/>
      </c>
      <c r="DF45" s="20" t="str">
        <f t="shared" si="23"/>
        <v/>
      </c>
      <c r="DG45" s="20">
        <f t="shared" si="24"/>
        <v>0</v>
      </c>
      <c r="DH45" s="20">
        <f t="shared" si="25"/>
        <v>0</v>
      </c>
      <c r="DJ45" s="20" t="str">
        <f t="shared" si="26"/>
        <v/>
      </c>
      <c r="DK45" s="20" t="str">
        <f t="shared" si="27"/>
        <v/>
      </c>
      <c r="DL45" s="20" t="str">
        <f t="shared" si="55"/>
        <v/>
      </c>
      <c r="DM45" s="20" t="str">
        <f t="shared" si="28"/>
        <v/>
      </c>
      <c r="DN45" s="20" t="str">
        <f t="shared" si="29"/>
        <v/>
      </c>
      <c r="DO45" s="20">
        <f t="shared" si="30"/>
        <v>0</v>
      </c>
      <c r="DP45" s="20" t="str">
        <f t="shared" si="31"/>
        <v/>
      </c>
      <c r="DQ45" s="20" t="str">
        <f t="shared" si="32"/>
        <v/>
      </c>
      <c r="DR45" s="20" t="str">
        <f t="shared" si="56"/>
        <v/>
      </c>
      <c r="DS45" s="20">
        <f t="shared" si="46"/>
        <v>0</v>
      </c>
      <c r="DT45" s="20">
        <f t="shared" si="33"/>
        <v>0</v>
      </c>
      <c r="DU45" s="20" t="str">
        <f t="shared" si="34"/>
        <v/>
      </c>
      <c r="DV45" s="20" t="str">
        <f t="shared" si="35"/>
        <v/>
      </c>
      <c r="DW45" s="20" t="str">
        <f t="shared" si="57"/>
        <v/>
      </c>
      <c r="DX45" s="20" t="str">
        <f t="shared" si="36"/>
        <v/>
      </c>
      <c r="DY45" s="20">
        <f t="shared" si="37"/>
        <v>0</v>
      </c>
      <c r="DZ45" s="20">
        <f t="shared" si="38"/>
        <v>0</v>
      </c>
      <c r="EA45" s="20" t="str">
        <f t="shared" si="58"/>
        <v/>
      </c>
      <c r="EB45" s="20" t="str">
        <f t="shared" si="59"/>
        <v/>
      </c>
      <c r="EC45" s="20" t="str">
        <f t="shared" si="60"/>
        <v/>
      </c>
      <c r="ED45" s="20" t="str">
        <f t="shared" si="61"/>
        <v/>
      </c>
      <c r="EE45" s="20" t="str">
        <f t="shared" si="62"/>
        <v/>
      </c>
    </row>
    <row r="46" spans="1:135" ht="30.95" customHeight="1" thickBot="1">
      <c r="A46" s="70">
        <v>40</v>
      </c>
      <c r="B46" s="44"/>
      <c r="C46" s="45"/>
      <c r="D46" s="44"/>
      <c r="E46" s="123"/>
      <c r="F46" s="130"/>
      <c r="G46" s="46"/>
      <c r="H46" s="46"/>
      <c r="I46" s="47"/>
      <c r="J46" s="47"/>
      <c r="K46" s="47"/>
      <c r="L46" s="36"/>
      <c r="M46" s="37"/>
      <c r="N46" s="47"/>
      <c r="O46" s="47"/>
      <c r="P46" s="131" t="str">
        <f t="shared" si="47"/>
        <v/>
      </c>
      <c r="Q46" s="138"/>
      <c r="R46" s="38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139" t="str">
        <f t="shared" si="48"/>
        <v/>
      </c>
      <c r="AE46" s="134"/>
      <c r="AF46" s="43"/>
      <c r="AG46" s="102"/>
      <c r="AH46" s="105" t="str">
        <f t="shared" si="49"/>
        <v/>
      </c>
      <c r="AI46" s="34" t="str">
        <f t="shared" si="50"/>
        <v/>
      </c>
      <c r="AJ46" s="35" t="str">
        <f t="shared" si="16"/>
        <v/>
      </c>
      <c r="AK46" s="40" t="str">
        <f t="shared" si="51"/>
        <v/>
      </c>
      <c r="AL46" s="43"/>
      <c r="AM46" s="115" t="str">
        <f t="shared" si="40"/>
        <v/>
      </c>
      <c r="AN46" s="105" t="str">
        <f t="shared" si="41"/>
        <v/>
      </c>
      <c r="AO46" s="34" t="str">
        <f t="shared" si="42"/>
        <v/>
      </c>
      <c r="AP46" s="35" t="str">
        <f t="shared" si="43"/>
        <v/>
      </c>
      <c r="AQ46" s="113" t="str">
        <f t="shared" si="44"/>
        <v/>
      </c>
      <c r="AR46" s="118"/>
      <c r="AS46" s="111" t="str">
        <f t="shared" si="52"/>
        <v/>
      </c>
      <c r="AT46" s="108"/>
      <c r="AU46" s="42" t="str">
        <f t="shared" si="53"/>
        <v/>
      </c>
      <c r="AV46" s="43"/>
      <c r="AW46" s="41" t="str">
        <f t="shared" si="54"/>
        <v/>
      </c>
      <c r="AX46" s="69" t="str">
        <f t="shared" si="45"/>
        <v/>
      </c>
      <c r="AY46" s="21"/>
      <c r="CW46" s="20" t="s">
        <v>57</v>
      </c>
      <c r="CX46" s="23" t="s">
        <v>80</v>
      </c>
      <c r="CZ46" s="20">
        <v>40</v>
      </c>
      <c r="DA46" s="20" t="str">
        <f t="shared" si="18"/>
        <v/>
      </c>
      <c r="DB46" s="20" t="str">
        <f t="shared" si="19"/>
        <v/>
      </c>
      <c r="DC46" s="20" t="str">
        <f t="shared" si="20"/>
        <v/>
      </c>
      <c r="DD46" s="20" t="str">
        <f t="shared" si="21"/>
        <v/>
      </c>
      <c r="DE46" s="20" t="str">
        <f t="shared" si="22"/>
        <v/>
      </c>
      <c r="DF46" s="20" t="str">
        <f t="shared" si="23"/>
        <v/>
      </c>
      <c r="DG46" s="20">
        <f t="shared" si="24"/>
        <v>0</v>
      </c>
      <c r="DH46" s="20">
        <f t="shared" si="25"/>
        <v>0</v>
      </c>
      <c r="DJ46" s="20" t="str">
        <f t="shared" si="26"/>
        <v/>
      </c>
      <c r="DK46" s="20" t="str">
        <f t="shared" si="27"/>
        <v/>
      </c>
      <c r="DL46" s="20" t="str">
        <f t="shared" si="55"/>
        <v/>
      </c>
      <c r="DM46" s="20" t="str">
        <f t="shared" si="28"/>
        <v/>
      </c>
      <c r="DN46" s="20" t="str">
        <f t="shared" si="29"/>
        <v/>
      </c>
      <c r="DO46" s="20">
        <f t="shared" si="30"/>
        <v>0</v>
      </c>
      <c r="DP46" s="20" t="str">
        <f t="shared" si="31"/>
        <v/>
      </c>
      <c r="DQ46" s="20" t="str">
        <f t="shared" si="32"/>
        <v/>
      </c>
      <c r="DR46" s="20" t="str">
        <f t="shared" si="56"/>
        <v/>
      </c>
      <c r="DS46" s="20">
        <f t="shared" si="46"/>
        <v>0</v>
      </c>
      <c r="DT46" s="20">
        <f t="shared" si="33"/>
        <v>0</v>
      </c>
      <c r="DU46" s="20" t="str">
        <f t="shared" si="34"/>
        <v/>
      </c>
      <c r="DV46" s="20" t="str">
        <f t="shared" si="35"/>
        <v/>
      </c>
      <c r="DW46" s="20" t="str">
        <f t="shared" si="57"/>
        <v/>
      </c>
      <c r="DX46" s="20" t="str">
        <f t="shared" si="36"/>
        <v/>
      </c>
      <c r="DY46" s="20">
        <f t="shared" si="37"/>
        <v>0</v>
      </c>
      <c r="DZ46" s="20">
        <f t="shared" si="38"/>
        <v>0</v>
      </c>
      <c r="EA46" s="20" t="str">
        <f t="shared" si="58"/>
        <v/>
      </c>
      <c r="EB46" s="20" t="str">
        <f t="shared" si="59"/>
        <v/>
      </c>
      <c r="EC46" s="20" t="str">
        <f t="shared" si="60"/>
        <v/>
      </c>
      <c r="ED46" s="20" t="str">
        <f t="shared" si="61"/>
        <v/>
      </c>
      <c r="EE46" s="20" t="str">
        <f t="shared" si="62"/>
        <v/>
      </c>
    </row>
    <row r="47" spans="1:135" ht="30.95" customHeight="1" thickBot="1">
      <c r="A47" s="70">
        <v>41</v>
      </c>
      <c r="B47" s="44"/>
      <c r="C47" s="45"/>
      <c r="D47" s="44"/>
      <c r="E47" s="123"/>
      <c r="F47" s="130"/>
      <c r="G47" s="46"/>
      <c r="H47" s="46"/>
      <c r="I47" s="47"/>
      <c r="J47" s="47"/>
      <c r="K47" s="47"/>
      <c r="L47" s="36"/>
      <c r="M47" s="37"/>
      <c r="N47" s="47"/>
      <c r="O47" s="47"/>
      <c r="P47" s="131" t="str">
        <f t="shared" si="47"/>
        <v/>
      </c>
      <c r="Q47" s="138"/>
      <c r="R47" s="38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139" t="str">
        <f t="shared" si="48"/>
        <v/>
      </c>
      <c r="AE47" s="134"/>
      <c r="AF47" s="43"/>
      <c r="AG47" s="102"/>
      <c r="AH47" s="105" t="str">
        <f t="shared" si="49"/>
        <v/>
      </c>
      <c r="AI47" s="34" t="str">
        <f t="shared" si="50"/>
        <v/>
      </c>
      <c r="AJ47" s="35" t="str">
        <f t="shared" si="16"/>
        <v/>
      </c>
      <c r="AK47" s="40" t="str">
        <f t="shared" si="51"/>
        <v/>
      </c>
      <c r="AL47" s="43"/>
      <c r="AM47" s="115" t="str">
        <f t="shared" si="40"/>
        <v/>
      </c>
      <c r="AN47" s="105" t="str">
        <f t="shared" si="41"/>
        <v/>
      </c>
      <c r="AO47" s="34" t="str">
        <f t="shared" si="42"/>
        <v/>
      </c>
      <c r="AP47" s="35" t="str">
        <f t="shared" si="43"/>
        <v/>
      </c>
      <c r="AQ47" s="113" t="str">
        <f t="shared" si="44"/>
        <v/>
      </c>
      <c r="AR47" s="118"/>
      <c r="AS47" s="111" t="str">
        <f t="shared" si="52"/>
        <v/>
      </c>
      <c r="AT47" s="108"/>
      <c r="AU47" s="42" t="str">
        <f t="shared" si="53"/>
        <v/>
      </c>
      <c r="AV47" s="43"/>
      <c r="AW47" s="41" t="str">
        <f t="shared" si="54"/>
        <v/>
      </c>
      <c r="AX47" s="69" t="str">
        <f t="shared" si="45"/>
        <v/>
      </c>
      <c r="AY47" s="21"/>
      <c r="CW47" s="20" t="s">
        <v>58</v>
      </c>
      <c r="CX47" s="23" t="s">
        <v>81</v>
      </c>
      <c r="CZ47" s="20">
        <v>41</v>
      </c>
      <c r="DA47" s="20" t="str">
        <f t="shared" si="18"/>
        <v/>
      </c>
      <c r="DB47" s="20" t="str">
        <f t="shared" si="19"/>
        <v/>
      </c>
      <c r="DC47" s="20" t="str">
        <f t="shared" si="20"/>
        <v/>
      </c>
      <c r="DD47" s="20" t="str">
        <f t="shared" si="21"/>
        <v/>
      </c>
      <c r="DE47" s="20" t="str">
        <f t="shared" si="22"/>
        <v/>
      </c>
      <c r="DF47" s="20" t="str">
        <f t="shared" si="23"/>
        <v/>
      </c>
      <c r="DG47" s="20">
        <f t="shared" si="24"/>
        <v>0</v>
      </c>
      <c r="DH47" s="20">
        <f t="shared" si="25"/>
        <v>0</v>
      </c>
      <c r="DJ47" s="20" t="str">
        <f t="shared" si="26"/>
        <v/>
      </c>
      <c r="DK47" s="20" t="str">
        <f t="shared" si="27"/>
        <v/>
      </c>
      <c r="DL47" s="20" t="str">
        <f t="shared" si="55"/>
        <v/>
      </c>
      <c r="DM47" s="20" t="str">
        <f t="shared" si="28"/>
        <v/>
      </c>
      <c r="DN47" s="20" t="str">
        <f t="shared" si="29"/>
        <v/>
      </c>
      <c r="DO47" s="20">
        <f t="shared" si="30"/>
        <v>0</v>
      </c>
      <c r="DP47" s="20" t="str">
        <f t="shared" si="31"/>
        <v/>
      </c>
      <c r="DQ47" s="20" t="str">
        <f t="shared" si="32"/>
        <v/>
      </c>
      <c r="DR47" s="20" t="str">
        <f t="shared" si="56"/>
        <v/>
      </c>
      <c r="DS47" s="20">
        <f t="shared" si="46"/>
        <v>0</v>
      </c>
      <c r="DT47" s="20">
        <f t="shared" si="33"/>
        <v>0</v>
      </c>
      <c r="DU47" s="20" t="str">
        <f t="shared" si="34"/>
        <v/>
      </c>
      <c r="DV47" s="20" t="str">
        <f t="shared" si="35"/>
        <v/>
      </c>
      <c r="DW47" s="20" t="str">
        <f t="shared" si="57"/>
        <v/>
      </c>
      <c r="DX47" s="20" t="str">
        <f t="shared" si="36"/>
        <v/>
      </c>
      <c r="DY47" s="20">
        <f t="shared" si="37"/>
        <v>0</v>
      </c>
      <c r="DZ47" s="20">
        <f t="shared" si="38"/>
        <v>0</v>
      </c>
      <c r="EA47" s="20" t="str">
        <f t="shared" si="58"/>
        <v/>
      </c>
      <c r="EB47" s="20" t="str">
        <f t="shared" si="59"/>
        <v/>
      </c>
      <c r="EC47" s="20" t="str">
        <f t="shared" si="60"/>
        <v/>
      </c>
      <c r="ED47" s="20" t="str">
        <f t="shared" si="61"/>
        <v/>
      </c>
      <c r="EE47" s="20" t="str">
        <f t="shared" si="62"/>
        <v/>
      </c>
    </row>
    <row r="48" spans="1:135" ht="30.95" customHeight="1" thickBot="1">
      <c r="A48" s="70">
        <v>42</v>
      </c>
      <c r="B48" s="44"/>
      <c r="C48" s="45"/>
      <c r="D48" s="44"/>
      <c r="E48" s="123"/>
      <c r="F48" s="130"/>
      <c r="G48" s="46"/>
      <c r="H48" s="46"/>
      <c r="I48" s="47"/>
      <c r="J48" s="47"/>
      <c r="K48" s="47"/>
      <c r="L48" s="36"/>
      <c r="M48" s="37"/>
      <c r="N48" s="47"/>
      <c r="O48" s="47"/>
      <c r="P48" s="131" t="str">
        <f t="shared" si="47"/>
        <v/>
      </c>
      <c r="Q48" s="138"/>
      <c r="R48" s="38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139" t="str">
        <f t="shared" si="48"/>
        <v/>
      </c>
      <c r="AE48" s="134"/>
      <c r="AF48" s="43"/>
      <c r="AG48" s="102"/>
      <c r="AH48" s="105" t="str">
        <f t="shared" si="49"/>
        <v/>
      </c>
      <c r="AI48" s="34" t="str">
        <f t="shared" si="50"/>
        <v/>
      </c>
      <c r="AJ48" s="35" t="str">
        <f t="shared" si="16"/>
        <v/>
      </c>
      <c r="AK48" s="40" t="str">
        <f t="shared" si="51"/>
        <v/>
      </c>
      <c r="AL48" s="43"/>
      <c r="AM48" s="115" t="str">
        <f t="shared" si="40"/>
        <v/>
      </c>
      <c r="AN48" s="105" t="str">
        <f t="shared" si="41"/>
        <v/>
      </c>
      <c r="AO48" s="34" t="str">
        <f t="shared" si="42"/>
        <v/>
      </c>
      <c r="AP48" s="35" t="str">
        <f t="shared" si="43"/>
        <v/>
      </c>
      <c r="AQ48" s="113" t="str">
        <f t="shared" si="44"/>
        <v/>
      </c>
      <c r="AR48" s="118"/>
      <c r="AS48" s="111" t="str">
        <f t="shared" si="52"/>
        <v/>
      </c>
      <c r="AT48" s="108"/>
      <c r="AU48" s="42" t="str">
        <f t="shared" si="53"/>
        <v/>
      </c>
      <c r="AV48" s="43"/>
      <c r="AW48" s="41" t="str">
        <f t="shared" si="54"/>
        <v/>
      </c>
      <c r="AX48" s="69" t="str">
        <f t="shared" si="45"/>
        <v/>
      </c>
      <c r="AY48" s="21"/>
      <c r="CW48" s="20" t="s">
        <v>59</v>
      </c>
      <c r="CX48" s="23" t="s">
        <v>82</v>
      </c>
      <c r="CZ48" s="20">
        <v>42</v>
      </c>
      <c r="DA48" s="20" t="str">
        <f t="shared" si="18"/>
        <v/>
      </c>
      <c r="DB48" s="20" t="str">
        <f t="shared" si="19"/>
        <v/>
      </c>
      <c r="DC48" s="20" t="str">
        <f t="shared" si="20"/>
        <v/>
      </c>
      <c r="DD48" s="20" t="str">
        <f t="shared" si="21"/>
        <v/>
      </c>
      <c r="DE48" s="20" t="str">
        <f t="shared" si="22"/>
        <v/>
      </c>
      <c r="DF48" s="20" t="str">
        <f t="shared" si="23"/>
        <v/>
      </c>
      <c r="DG48" s="20">
        <f t="shared" si="24"/>
        <v>0</v>
      </c>
      <c r="DH48" s="20">
        <f t="shared" si="25"/>
        <v>0</v>
      </c>
      <c r="DJ48" s="20" t="str">
        <f t="shared" si="26"/>
        <v/>
      </c>
      <c r="DK48" s="20" t="str">
        <f t="shared" si="27"/>
        <v/>
      </c>
      <c r="DL48" s="20" t="str">
        <f t="shared" si="55"/>
        <v/>
      </c>
      <c r="DM48" s="20" t="str">
        <f t="shared" si="28"/>
        <v/>
      </c>
      <c r="DN48" s="20" t="str">
        <f t="shared" si="29"/>
        <v/>
      </c>
      <c r="DO48" s="20">
        <f t="shared" si="30"/>
        <v>0</v>
      </c>
      <c r="DP48" s="20" t="str">
        <f t="shared" si="31"/>
        <v/>
      </c>
      <c r="DQ48" s="20" t="str">
        <f t="shared" si="32"/>
        <v/>
      </c>
      <c r="DR48" s="20" t="str">
        <f t="shared" si="56"/>
        <v/>
      </c>
      <c r="DS48" s="20">
        <f t="shared" si="46"/>
        <v>0</v>
      </c>
      <c r="DT48" s="20">
        <f t="shared" si="33"/>
        <v>0</v>
      </c>
      <c r="DU48" s="20" t="str">
        <f t="shared" si="34"/>
        <v/>
      </c>
      <c r="DV48" s="20" t="str">
        <f t="shared" si="35"/>
        <v/>
      </c>
      <c r="DW48" s="20" t="str">
        <f t="shared" si="57"/>
        <v/>
      </c>
      <c r="DX48" s="20" t="str">
        <f t="shared" si="36"/>
        <v/>
      </c>
      <c r="DY48" s="20">
        <f t="shared" si="37"/>
        <v>0</v>
      </c>
      <c r="DZ48" s="20">
        <f t="shared" si="38"/>
        <v>0</v>
      </c>
      <c r="EA48" s="20" t="str">
        <f t="shared" si="58"/>
        <v/>
      </c>
      <c r="EB48" s="20" t="str">
        <f t="shared" si="59"/>
        <v/>
      </c>
      <c r="EC48" s="20" t="str">
        <f t="shared" si="60"/>
        <v/>
      </c>
      <c r="ED48" s="20" t="str">
        <f t="shared" si="61"/>
        <v/>
      </c>
      <c r="EE48" s="20" t="str">
        <f t="shared" si="62"/>
        <v/>
      </c>
    </row>
    <row r="49" spans="1:135" ht="30.95" customHeight="1" thickBot="1">
      <c r="A49" s="70">
        <v>43</v>
      </c>
      <c r="B49" s="44"/>
      <c r="C49" s="45"/>
      <c r="D49" s="44"/>
      <c r="E49" s="123"/>
      <c r="F49" s="130"/>
      <c r="G49" s="46"/>
      <c r="H49" s="46"/>
      <c r="I49" s="47"/>
      <c r="J49" s="47"/>
      <c r="K49" s="47"/>
      <c r="L49" s="36"/>
      <c r="M49" s="37"/>
      <c r="N49" s="47"/>
      <c r="O49" s="47"/>
      <c r="P49" s="131" t="str">
        <f t="shared" si="47"/>
        <v/>
      </c>
      <c r="Q49" s="138"/>
      <c r="R49" s="38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139" t="str">
        <f t="shared" si="48"/>
        <v/>
      </c>
      <c r="AE49" s="134"/>
      <c r="AF49" s="43"/>
      <c r="AG49" s="102"/>
      <c r="AH49" s="105" t="str">
        <f t="shared" si="49"/>
        <v/>
      </c>
      <c r="AI49" s="34" t="str">
        <f t="shared" si="50"/>
        <v/>
      </c>
      <c r="AJ49" s="35" t="str">
        <f t="shared" si="16"/>
        <v/>
      </c>
      <c r="AK49" s="40" t="str">
        <f t="shared" si="51"/>
        <v/>
      </c>
      <c r="AL49" s="43"/>
      <c r="AM49" s="115" t="str">
        <f t="shared" si="40"/>
        <v/>
      </c>
      <c r="AN49" s="105" t="str">
        <f t="shared" si="41"/>
        <v/>
      </c>
      <c r="AO49" s="34" t="str">
        <f t="shared" si="42"/>
        <v/>
      </c>
      <c r="AP49" s="35" t="str">
        <f t="shared" si="43"/>
        <v/>
      </c>
      <c r="AQ49" s="113" t="str">
        <f t="shared" si="44"/>
        <v/>
      </c>
      <c r="AR49" s="118"/>
      <c r="AS49" s="111" t="str">
        <f t="shared" si="52"/>
        <v/>
      </c>
      <c r="AT49" s="108"/>
      <c r="AU49" s="42" t="str">
        <f t="shared" si="53"/>
        <v/>
      </c>
      <c r="AV49" s="43"/>
      <c r="AW49" s="41" t="str">
        <f t="shared" si="54"/>
        <v/>
      </c>
      <c r="AX49" s="69" t="str">
        <f t="shared" si="45"/>
        <v/>
      </c>
      <c r="AY49" s="21"/>
      <c r="CW49" s="20" t="s">
        <v>60</v>
      </c>
      <c r="CX49" s="23" t="s">
        <v>83</v>
      </c>
      <c r="CZ49" s="20">
        <v>43</v>
      </c>
      <c r="DA49" s="20" t="str">
        <f t="shared" si="18"/>
        <v/>
      </c>
      <c r="DB49" s="20" t="str">
        <f t="shared" si="19"/>
        <v/>
      </c>
      <c r="DC49" s="20" t="str">
        <f t="shared" si="20"/>
        <v/>
      </c>
      <c r="DD49" s="20" t="str">
        <f t="shared" si="21"/>
        <v/>
      </c>
      <c r="DE49" s="20" t="str">
        <f t="shared" si="22"/>
        <v/>
      </c>
      <c r="DF49" s="20" t="str">
        <f t="shared" si="23"/>
        <v/>
      </c>
      <c r="DG49" s="20">
        <f t="shared" si="24"/>
        <v>0</v>
      </c>
      <c r="DH49" s="20">
        <f t="shared" si="25"/>
        <v>0</v>
      </c>
      <c r="DJ49" s="20" t="str">
        <f t="shared" si="26"/>
        <v/>
      </c>
      <c r="DK49" s="20" t="str">
        <f t="shared" si="27"/>
        <v/>
      </c>
      <c r="DL49" s="20" t="str">
        <f t="shared" si="55"/>
        <v/>
      </c>
      <c r="DM49" s="20" t="str">
        <f t="shared" si="28"/>
        <v/>
      </c>
      <c r="DN49" s="20" t="str">
        <f t="shared" si="29"/>
        <v/>
      </c>
      <c r="DO49" s="20">
        <f t="shared" si="30"/>
        <v>0</v>
      </c>
      <c r="DP49" s="20" t="str">
        <f t="shared" si="31"/>
        <v/>
      </c>
      <c r="DQ49" s="20" t="str">
        <f t="shared" si="32"/>
        <v/>
      </c>
      <c r="DR49" s="20" t="str">
        <f t="shared" si="56"/>
        <v/>
      </c>
      <c r="DS49" s="20">
        <f t="shared" si="46"/>
        <v>0</v>
      </c>
      <c r="DT49" s="20">
        <f t="shared" si="33"/>
        <v>0</v>
      </c>
      <c r="DU49" s="20" t="str">
        <f t="shared" si="34"/>
        <v/>
      </c>
      <c r="DV49" s="20" t="str">
        <f t="shared" si="35"/>
        <v/>
      </c>
      <c r="DW49" s="20" t="str">
        <f t="shared" si="57"/>
        <v/>
      </c>
      <c r="DX49" s="20" t="str">
        <f t="shared" si="36"/>
        <v/>
      </c>
      <c r="DY49" s="20">
        <f t="shared" si="37"/>
        <v>0</v>
      </c>
      <c r="DZ49" s="20">
        <f t="shared" si="38"/>
        <v>0</v>
      </c>
      <c r="EA49" s="20" t="str">
        <f t="shared" si="58"/>
        <v/>
      </c>
      <c r="EB49" s="20" t="str">
        <f t="shared" si="59"/>
        <v/>
      </c>
      <c r="EC49" s="20" t="str">
        <f t="shared" si="60"/>
        <v/>
      </c>
      <c r="ED49" s="20" t="str">
        <f t="shared" si="61"/>
        <v/>
      </c>
      <c r="EE49" s="20" t="str">
        <f t="shared" si="62"/>
        <v/>
      </c>
    </row>
    <row r="50" spans="1:135" ht="30.95" customHeight="1" thickBot="1">
      <c r="A50" s="70">
        <v>44</v>
      </c>
      <c r="B50" s="44"/>
      <c r="C50" s="45"/>
      <c r="D50" s="44"/>
      <c r="E50" s="123"/>
      <c r="F50" s="130"/>
      <c r="G50" s="46"/>
      <c r="H50" s="46"/>
      <c r="I50" s="47"/>
      <c r="J50" s="47"/>
      <c r="K50" s="47"/>
      <c r="L50" s="36"/>
      <c r="M50" s="37"/>
      <c r="N50" s="47"/>
      <c r="O50" s="47"/>
      <c r="P50" s="131" t="str">
        <f t="shared" si="47"/>
        <v/>
      </c>
      <c r="Q50" s="138"/>
      <c r="R50" s="38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139" t="str">
        <f t="shared" si="48"/>
        <v/>
      </c>
      <c r="AE50" s="134"/>
      <c r="AF50" s="43"/>
      <c r="AG50" s="102"/>
      <c r="AH50" s="105" t="str">
        <f t="shared" si="49"/>
        <v/>
      </c>
      <c r="AI50" s="34" t="str">
        <f t="shared" si="50"/>
        <v/>
      </c>
      <c r="AJ50" s="35" t="str">
        <f t="shared" si="16"/>
        <v/>
      </c>
      <c r="AK50" s="40" t="str">
        <f t="shared" si="51"/>
        <v/>
      </c>
      <c r="AL50" s="43"/>
      <c r="AM50" s="115" t="str">
        <f t="shared" si="40"/>
        <v/>
      </c>
      <c r="AN50" s="105" t="str">
        <f t="shared" si="41"/>
        <v/>
      </c>
      <c r="AO50" s="34" t="str">
        <f t="shared" si="42"/>
        <v/>
      </c>
      <c r="AP50" s="35" t="str">
        <f t="shared" si="43"/>
        <v/>
      </c>
      <c r="AQ50" s="113" t="str">
        <f t="shared" si="44"/>
        <v/>
      </c>
      <c r="AR50" s="118"/>
      <c r="AS50" s="111" t="str">
        <f t="shared" si="52"/>
        <v/>
      </c>
      <c r="AT50" s="108"/>
      <c r="AU50" s="42" t="str">
        <f t="shared" si="53"/>
        <v/>
      </c>
      <c r="AV50" s="43"/>
      <c r="AW50" s="41" t="str">
        <f t="shared" si="54"/>
        <v/>
      </c>
      <c r="AX50" s="69" t="str">
        <f t="shared" si="45"/>
        <v/>
      </c>
      <c r="AY50" s="21"/>
      <c r="CW50" s="20" t="s">
        <v>61</v>
      </c>
      <c r="CX50" s="23" t="s">
        <v>84</v>
      </c>
      <c r="CZ50" s="20">
        <v>44</v>
      </c>
      <c r="DA50" s="20" t="str">
        <f t="shared" si="18"/>
        <v/>
      </c>
      <c r="DB50" s="20" t="str">
        <f t="shared" si="19"/>
        <v/>
      </c>
      <c r="DC50" s="20" t="str">
        <f t="shared" si="20"/>
        <v/>
      </c>
      <c r="DD50" s="20" t="str">
        <f t="shared" si="21"/>
        <v/>
      </c>
      <c r="DE50" s="20" t="str">
        <f t="shared" si="22"/>
        <v/>
      </c>
      <c r="DF50" s="20" t="str">
        <f t="shared" si="23"/>
        <v/>
      </c>
      <c r="DG50" s="20">
        <f t="shared" si="24"/>
        <v>0</v>
      </c>
      <c r="DH50" s="20">
        <f t="shared" si="25"/>
        <v>0</v>
      </c>
      <c r="DJ50" s="20" t="str">
        <f t="shared" si="26"/>
        <v/>
      </c>
      <c r="DK50" s="20" t="str">
        <f t="shared" si="27"/>
        <v/>
      </c>
      <c r="DL50" s="20" t="str">
        <f t="shared" si="55"/>
        <v/>
      </c>
      <c r="DM50" s="20" t="str">
        <f t="shared" si="28"/>
        <v/>
      </c>
      <c r="DN50" s="20" t="str">
        <f t="shared" si="29"/>
        <v/>
      </c>
      <c r="DO50" s="20">
        <f t="shared" si="30"/>
        <v>0</v>
      </c>
      <c r="DP50" s="20" t="str">
        <f t="shared" si="31"/>
        <v/>
      </c>
      <c r="DQ50" s="20" t="str">
        <f t="shared" si="32"/>
        <v/>
      </c>
      <c r="DR50" s="20" t="str">
        <f t="shared" si="56"/>
        <v/>
      </c>
      <c r="DS50" s="20">
        <f t="shared" si="46"/>
        <v>0</v>
      </c>
      <c r="DT50" s="20">
        <f t="shared" si="33"/>
        <v>0</v>
      </c>
      <c r="DU50" s="20" t="str">
        <f t="shared" si="34"/>
        <v/>
      </c>
      <c r="DV50" s="20" t="str">
        <f t="shared" si="35"/>
        <v/>
      </c>
      <c r="DW50" s="20" t="str">
        <f t="shared" si="57"/>
        <v/>
      </c>
      <c r="DX50" s="20" t="str">
        <f t="shared" si="36"/>
        <v/>
      </c>
      <c r="DY50" s="20">
        <f t="shared" si="37"/>
        <v>0</v>
      </c>
      <c r="DZ50" s="20">
        <f t="shared" si="38"/>
        <v>0</v>
      </c>
      <c r="EA50" s="20" t="str">
        <f t="shared" si="58"/>
        <v/>
      </c>
      <c r="EB50" s="20" t="str">
        <f t="shared" si="59"/>
        <v/>
      </c>
      <c r="EC50" s="20" t="str">
        <f t="shared" si="60"/>
        <v/>
      </c>
      <c r="ED50" s="20" t="str">
        <f t="shared" si="61"/>
        <v/>
      </c>
      <c r="EE50" s="20" t="str">
        <f t="shared" si="62"/>
        <v/>
      </c>
    </row>
    <row r="51" spans="1:135" ht="30.95" customHeight="1" thickBot="1">
      <c r="A51" s="70">
        <v>45</v>
      </c>
      <c r="B51" s="44"/>
      <c r="C51" s="45"/>
      <c r="D51" s="44"/>
      <c r="E51" s="123"/>
      <c r="F51" s="130"/>
      <c r="G51" s="46"/>
      <c r="H51" s="46"/>
      <c r="I51" s="47"/>
      <c r="J51" s="47"/>
      <c r="K51" s="47"/>
      <c r="L51" s="36"/>
      <c r="M51" s="37"/>
      <c r="N51" s="47"/>
      <c r="O51" s="47"/>
      <c r="P51" s="131" t="str">
        <f t="shared" si="47"/>
        <v/>
      </c>
      <c r="Q51" s="138"/>
      <c r="R51" s="38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139" t="str">
        <f t="shared" si="48"/>
        <v/>
      </c>
      <c r="AE51" s="134"/>
      <c r="AF51" s="43"/>
      <c r="AG51" s="102"/>
      <c r="AH51" s="105" t="str">
        <f t="shared" si="49"/>
        <v/>
      </c>
      <c r="AI51" s="34" t="str">
        <f t="shared" si="50"/>
        <v/>
      </c>
      <c r="AJ51" s="35" t="str">
        <f t="shared" si="16"/>
        <v/>
      </c>
      <c r="AK51" s="40" t="str">
        <f t="shared" si="51"/>
        <v/>
      </c>
      <c r="AL51" s="43"/>
      <c r="AM51" s="115" t="str">
        <f t="shared" si="40"/>
        <v/>
      </c>
      <c r="AN51" s="105" t="str">
        <f t="shared" si="41"/>
        <v/>
      </c>
      <c r="AO51" s="34" t="str">
        <f t="shared" si="42"/>
        <v/>
      </c>
      <c r="AP51" s="35" t="str">
        <f t="shared" si="43"/>
        <v/>
      </c>
      <c r="AQ51" s="113" t="str">
        <f t="shared" si="44"/>
        <v/>
      </c>
      <c r="AR51" s="118"/>
      <c r="AS51" s="111" t="str">
        <f t="shared" si="52"/>
        <v/>
      </c>
      <c r="AT51" s="108"/>
      <c r="AU51" s="42" t="str">
        <f t="shared" si="53"/>
        <v/>
      </c>
      <c r="AV51" s="43"/>
      <c r="AW51" s="41" t="str">
        <f t="shared" si="54"/>
        <v/>
      </c>
      <c r="AX51" s="69" t="str">
        <f t="shared" si="45"/>
        <v/>
      </c>
      <c r="AY51" s="21"/>
      <c r="CX51" s="23" t="s">
        <v>85</v>
      </c>
      <c r="CZ51" s="20">
        <v>45</v>
      </c>
      <c r="DA51" s="20" t="str">
        <f t="shared" si="18"/>
        <v/>
      </c>
      <c r="DB51" s="20" t="str">
        <f t="shared" si="19"/>
        <v/>
      </c>
      <c r="DC51" s="20" t="str">
        <f t="shared" si="20"/>
        <v/>
      </c>
      <c r="DD51" s="20" t="str">
        <f t="shared" si="21"/>
        <v/>
      </c>
      <c r="DE51" s="20" t="str">
        <f t="shared" si="22"/>
        <v/>
      </c>
      <c r="DF51" s="20" t="str">
        <f t="shared" si="23"/>
        <v/>
      </c>
      <c r="DG51" s="20">
        <f t="shared" si="24"/>
        <v>0</v>
      </c>
      <c r="DH51" s="20">
        <f t="shared" si="25"/>
        <v>0</v>
      </c>
      <c r="DJ51" s="20" t="str">
        <f t="shared" si="26"/>
        <v/>
      </c>
      <c r="DK51" s="20" t="str">
        <f t="shared" si="27"/>
        <v/>
      </c>
      <c r="DL51" s="20" t="str">
        <f t="shared" si="55"/>
        <v/>
      </c>
      <c r="DM51" s="20" t="str">
        <f t="shared" si="28"/>
        <v/>
      </c>
      <c r="DN51" s="20" t="str">
        <f t="shared" si="29"/>
        <v/>
      </c>
      <c r="DO51" s="20">
        <f t="shared" si="30"/>
        <v>0</v>
      </c>
      <c r="DP51" s="20" t="str">
        <f t="shared" si="31"/>
        <v/>
      </c>
      <c r="DQ51" s="20" t="str">
        <f t="shared" si="32"/>
        <v/>
      </c>
      <c r="DR51" s="20" t="str">
        <f t="shared" si="56"/>
        <v/>
      </c>
      <c r="DS51" s="20">
        <f t="shared" si="46"/>
        <v>0</v>
      </c>
      <c r="DT51" s="20">
        <f t="shared" si="33"/>
        <v>0</v>
      </c>
      <c r="DU51" s="20" t="str">
        <f t="shared" si="34"/>
        <v/>
      </c>
      <c r="DV51" s="20" t="str">
        <f t="shared" si="35"/>
        <v/>
      </c>
      <c r="DW51" s="20" t="str">
        <f t="shared" si="57"/>
        <v/>
      </c>
      <c r="DX51" s="20" t="str">
        <f t="shared" si="36"/>
        <v/>
      </c>
      <c r="DY51" s="20">
        <f t="shared" si="37"/>
        <v>0</v>
      </c>
      <c r="DZ51" s="20">
        <f t="shared" si="38"/>
        <v>0</v>
      </c>
      <c r="EA51" s="20" t="str">
        <f t="shared" si="58"/>
        <v/>
      </c>
      <c r="EB51" s="20" t="str">
        <f t="shared" si="59"/>
        <v/>
      </c>
      <c r="EC51" s="20" t="str">
        <f t="shared" si="60"/>
        <v/>
      </c>
      <c r="ED51" s="20" t="str">
        <f t="shared" si="61"/>
        <v/>
      </c>
      <c r="EE51" s="20" t="str">
        <f t="shared" si="62"/>
        <v/>
      </c>
    </row>
    <row r="52" spans="1:135" ht="30.95" customHeight="1" thickBot="1">
      <c r="A52" s="70">
        <v>46</v>
      </c>
      <c r="B52" s="44"/>
      <c r="C52" s="45"/>
      <c r="D52" s="44"/>
      <c r="E52" s="123"/>
      <c r="F52" s="130"/>
      <c r="G52" s="46"/>
      <c r="H52" s="46"/>
      <c r="I52" s="47"/>
      <c r="J52" s="47"/>
      <c r="K52" s="47"/>
      <c r="L52" s="36"/>
      <c r="M52" s="37"/>
      <c r="N52" s="47"/>
      <c r="O52" s="47"/>
      <c r="P52" s="131" t="str">
        <f t="shared" si="47"/>
        <v/>
      </c>
      <c r="Q52" s="138"/>
      <c r="R52" s="38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139" t="str">
        <f t="shared" si="48"/>
        <v/>
      </c>
      <c r="AE52" s="134"/>
      <c r="AF52" s="43"/>
      <c r="AG52" s="102"/>
      <c r="AH52" s="105" t="str">
        <f t="shared" si="49"/>
        <v/>
      </c>
      <c r="AI52" s="34" t="str">
        <f t="shared" si="50"/>
        <v/>
      </c>
      <c r="AJ52" s="35" t="str">
        <f t="shared" si="16"/>
        <v/>
      </c>
      <c r="AK52" s="40" t="str">
        <f t="shared" si="51"/>
        <v/>
      </c>
      <c r="AL52" s="43"/>
      <c r="AM52" s="115" t="str">
        <f t="shared" si="40"/>
        <v/>
      </c>
      <c r="AN52" s="105" t="str">
        <f t="shared" si="41"/>
        <v/>
      </c>
      <c r="AO52" s="34" t="str">
        <f t="shared" si="42"/>
        <v/>
      </c>
      <c r="AP52" s="35" t="str">
        <f t="shared" si="43"/>
        <v/>
      </c>
      <c r="AQ52" s="113" t="str">
        <f t="shared" si="44"/>
        <v/>
      </c>
      <c r="AR52" s="118"/>
      <c r="AS52" s="111" t="str">
        <f t="shared" si="52"/>
        <v/>
      </c>
      <c r="AT52" s="108"/>
      <c r="AU52" s="42" t="str">
        <f t="shared" si="53"/>
        <v/>
      </c>
      <c r="AV52" s="43"/>
      <c r="AW52" s="41" t="str">
        <f t="shared" si="54"/>
        <v/>
      </c>
      <c r="AX52" s="69" t="str">
        <f t="shared" si="45"/>
        <v/>
      </c>
      <c r="AY52" s="21"/>
      <c r="CZ52" s="20">
        <v>46</v>
      </c>
      <c r="DA52" s="20" t="str">
        <f t="shared" si="18"/>
        <v/>
      </c>
      <c r="DB52" s="20" t="str">
        <f t="shared" si="19"/>
        <v/>
      </c>
      <c r="DC52" s="20" t="str">
        <f t="shared" si="20"/>
        <v/>
      </c>
      <c r="DD52" s="20" t="str">
        <f t="shared" si="21"/>
        <v/>
      </c>
      <c r="DE52" s="20" t="str">
        <f t="shared" si="22"/>
        <v/>
      </c>
      <c r="DF52" s="20" t="str">
        <f t="shared" si="23"/>
        <v/>
      </c>
      <c r="DG52" s="20">
        <f t="shared" si="24"/>
        <v>0</v>
      </c>
      <c r="DH52" s="20">
        <f t="shared" si="25"/>
        <v>0</v>
      </c>
      <c r="DJ52" s="20" t="str">
        <f t="shared" si="26"/>
        <v/>
      </c>
      <c r="DK52" s="20" t="str">
        <f t="shared" si="27"/>
        <v/>
      </c>
      <c r="DL52" s="20" t="str">
        <f t="shared" si="55"/>
        <v/>
      </c>
      <c r="DM52" s="20" t="str">
        <f t="shared" si="28"/>
        <v/>
      </c>
      <c r="DN52" s="20" t="str">
        <f t="shared" si="29"/>
        <v/>
      </c>
      <c r="DO52" s="20">
        <f t="shared" si="30"/>
        <v>0</v>
      </c>
      <c r="DP52" s="20" t="str">
        <f t="shared" si="31"/>
        <v/>
      </c>
      <c r="DQ52" s="20" t="str">
        <f t="shared" si="32"/>
        <v/>
      </c>
      <c r="DR52" s="20" t="str">
        <f t="shared" si="56"/>
        <v/>
      </c>
      <c r="DS52" s="20">
        <f t="shared" si="46"/>
        <v>0</v>
      </c>
      <c r="DT52" s="20">
        <f t="shared" si="33"/>
        <v>0</v>
      </c>
      <c r="DU52" s="20" t="str">
        <f t="shared" si="34"/>
        <v/>
      </c>
      <c r="DV52" s="20" t="str">
        <f t="shared" si="35"/>
        <v/>
      </c>
      <c r="DW52" s="20" t="str">
        <f t="shared" si="57"/>
        <v/>
      </c>
      <c r="DX52" s="20" t="str">
        <f t="shared" si="36"/>
        <v/>
      </c>
      <c r="DY52" s="20">
        <f t="shared" si="37"/>
        <v>0</v>
      </c>
      <c r="DZ52" s="20">
        <f t="shared" si="38"/>
        <v>0</v>
      </c>
      <c r="EA52" s="20" t="str">
        <f t="shared" si="58"/>
        <v/>
      </c>
      <c r="EB52" s="20" t="str">
        <f t="shared" si="59"/>
        <v/>
      </c>
      <c r="EC52" s="20" t="str">
        <f t="shared" si="60"/>
        <v/>
      </c>
      <c r="ED52" s="20" t="str">
        <f t="shared" si="61"/>
        <v/>
      </c>
      <c r="EE52" s="20" t="str">
        <f t="shared" si="62"/>
        <v/>
      </c>
    </row>
    <row r="53" spans="1:135" ht="30.95" customHeight="1" thickBot="1">
      <c r="A53" s="70">
        <v>47</v>
      </c>
      <c r="B53" s="44"/>
      <c r="C53" s="45"/>
      <c r="D53" s="44"/>
      <c r="E53" s="123"/>
      <c r="F53" s="130"/>
      <c r="G53" s="46"/>
      <c r="H53" s="46"/>
      <c r="I53" s="47"/>
      <c r="J53" s="47"/>
      <c r="K53" s="47"/>
      <c r="L53" s="36"/>
      <c r="M53" s="37"/>
      <c r="N53" s="47"/>
      <c r="O53" s="47"/>
      <c r="P53" s="131" t="str">
        <f t="shared" si="47"/>
        <v/>
      </c>
      <c r="Q53" s="138"/>
      <c r="R53" s="38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139" t="str">
        <f t="shared" si="48"/>
        <v/>
      </c>
      <c r="AE53" s="134"/>
      <c r="AF53" s="43"/>
      <c r="AG53" s="102"/>
      <c r="AH53" s="105" t="str">
        <f t="shared" si="49"/>
        <v/>
      </c>
      <c r="AI53" s="34" t="str">
        <f t="shared" si="50"/>
        <v/>
      </c>
      <c r="AJ53" s="35" t="str">
        <f t="shared" si="16"/>
        <v/>
      </c>
      <c r="AK53" s="40" t="str">
        <f t="shared" si="51"/>
        <v/>
      </c>
      <c r="AL53" s="43"/>
      <c r="AM53" s="115" t="str">
        <f t="shared" si="40"/>
        <v/>
      </c>
      <c r="AN53" s="105" t="str">
        <f t="shared" si="41"/>
        <v/>
      </c>
      <c r="AO53" s="34" t="str">
        <f t="shared" si="42"/>
        <v/>
      </c>
      <c r="AP53" s="35" t="str">
        <f t="shared" si="43"/>
        <v/>
      </c>
      <c r="AQ53" s="113" t="str">
        <f t="shared" si="44"/>
        <v/>
      </c>
      <c r="AR53" s="118"/>
      <c r="AS53" s="111" t="str">
        <f t="shared" si="52"/>
        <v/>
      </c>
      <c r="AT53" s="108"/>
      <c r="AU53" s="42" t="str">
        <f t="shared" si="53"/>
        <v/>
      </c>
      <c r="AV53" s="43"/>
      <c r="AW53" s="41" t="str">
        <f t="shared" si="54"/>
        <v/>
      </c>
      <c r="AX53" s="69" t="str">
        <f t="shared" si="45"/>
        <v/>
      </c>
      <c r="AY53" s="21"/>
      <c r="CZ53" s="20">
        <v>47</v>
      </c>
      <c r="DA53" s="20" t="str">
        <f t="shared" si="18"/>
        <v/>
      </c>
      <c r="DB53" s="20" t="str">
        <f t="shared" si="19"/>
        <v/>
      </c>
      <c r="DC53" s="20" t="str">
        <f t="shared" si="20"/>
        <v/>
      </c>
      <c r="DD53" s="20" t="str">
        <f t="shared" si="21"/>
        <v/>
      </c>
      <c r="DE53" s="20" t="str">
        <f t="shared" si="22"/>
        <v/>
      </c>
      <c r="DF53" s="20" t="str">
        <f t="shared" si="23"/>
        <v/>
      </c>
      <c r="DG53" s="20">
        <f t="shared" si="24"/>
        <v>0</v>
      </c>
      <c r="DH53" s="20">
        <f t="shared" si="25"/>
        <v>0</v>
      </c>
      <c r="DJ53" s="20" t="str">
        <f t="shared" si="26"/>
        <v/>
      </c>
      <c r="DK53" s="20" t="str">
        <f t="shared" si="27"/>
        <v/>
      </c>
      <c r="DL53" s="20" t="str">
        <f t="shared" si="55"/>
        <v/>
      </c>
      <c r="DM53" s="20" t="str">
        <f t="shared" si="28"/>
        <v/>
      </c>
      <c r="DN53" s="20" t="str">
        <f t="shared" si="29"/>
        <v/>
      </c>
      <c r="DO53" s="20">
        <f t="shared" si="30"/>
        <v>0</v>
      </c>
      <c r="DP53" s="20" t="str">
        <f t="shared" si="31"/>
        <v/>
      </c>
      <c r="DQ53" s="20" t="str">
        <f t="shared" si="32"/>
        <v/>
      </c>
      <c r="DR53" s="20" t="str">
        <f t="shared" si="56"/>
        <v/>
      </c>
      <c r="DS53" s="20">
        <f t="shared" si="46"/>
        <v>0</v>
      </c>
      <c r="DT53" s="20">
        <f t="shared" si="33"/>
        <v>0</v>
      </c>
      <c r="DU53" s="20" t="str">
        <f t="shared" si="34"/>
        <v/>
      </c>
      <c r="DV53" s="20" t="str">
        <f t="shared" si="35"/>
        <v/>
      </c>
      <c r="DW53" s="20" t="str">
        <f t="shared" si="57"/>
        <v/>
      </c>
      <c r="DX53" s="20" t="str">
        <f t="shared" si="36"/>
        <v/>
      </c>
      <c r="DY53" s="20">
        <f t="shared" si="37"/>
        <v>0</v>
      </c>
      <c r="DZ53" s="20">
        <f t="shared" si="38"/>
        <v>0</v>
      </c>
      <c r="EA53" s="20" t="str">
        <f t="shared" si="58"/>
        <v/>
      </c>
      <c r="EB53" s="20" t="str">
        <f t="shared" si="59"/>
        <v/>
      </c>
      <c r="EC53" s="20" t="str">
        <f t="shared" si="60"/>
        <v/>
      </c>
      <c r="ED53" s="20" t="str">
        <f t="shared" si="61"/>
        <v/>
      </c>
      <c r="EE53" s="20" t="str">
        <f t="shared" si="62"/>
        <v/>
      </c>
    </row>
    <row r="54" spans="1:135" ht="30.95" customHeight="1" thickBot="1">
      <c r="A54" s="70">
        <v>48</v>
      </c>
      <c r="B54" s="44"/>
      <c r="C54" s="45"/>
      <c r="D54" s="44"/>
      <c r="E54" s="123"/>
      <c r="F54" s="130"/>
      <c r="G54" s="46"/>
      <c r="H54" s="46"/>
      <c r="I54" s="47"/>
      <c r="J54" s="47"/>
      <c r="K54" s="47"/>
      <c r="L54" s="36"/>
      <c r="M54" s="37"/>
      <c r="N54" s="47"/>
      <c r="O54" s="47"/>
      <c r="P54" s="131" t="str">
        <f t="shared" si="47"/>
        <v/>
      </c>
      <c r="Q54" s="138"/>
      <c r="R54" s="38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139" t="str">
        <f t="shared" si="48"/>
        <v/>
      </c>
      <c r="AE54" s="134"/>
      <c r="AF54" s="43"/>
      <c r="AG54" s="102"/>
      <c r="AH54" s="105" t="str">
        <f t="shared" si="49"/>
        <v/>
      </c>
      <c r="AI54" s="34" t="str">
        <f t="shared" si="50"/>
        <v/>
      </c>
      <c r="AJ54" s="35" t="str">
        <f t="shared" si="16"/>
        <v/>
      </c>
      <c r="AK54" s="40" t="str">
        <f t="shared" si="51"/>
        <v/>
      </c>
      <c r="AL54" s="43"/>
      <c r="AM54" s="115" t="str">
        <f t="shared" si="40"/>
        <v/>
      </c>
      <c r="AN54" s="105" t="str">
        <f t="shared" si="41"/>
        <v/>
      </c>
      <c r="AO54" s="34" t="str">
        <f t="shared" si="42"/>
        <v/>
      </c>
      <c r="AP54" s="35" t="str">
        <f t="shared" si="43"/>
        <v/>
      </c>
      <c r="AQ54" s="113" t="str">
        <f t="shared" si="44"/>
        <v/>
      </c>
      <c r="AR54" s="118"/>
      <c r="AS54" s="111" t="str">
        <f t="shared" si="52"/>
        <v/>
      </c>
      <c r="AT54" s="108"/>
      <c r="AU54" s="42" t="str">
        <f t="shared" si="53"/>
        <v/>
      </c>
      <c r="AV54" s="43"/>
      <c r="AW54" s="41" t="str">
        <f t="shared" si="54"/>
        <v/>
      </c>
      <c r="AX54" s="69" t="str">
        <f t="shared" si="45"/>
        <v/>
      </c>
      <c r="AY54" s="21"/>
      <c r="CZ54" s="20">
        <v>48</v>
      </c>
      <c r="DA54" s="20" t="str">
        <f t="shared" si="18"/>
        <v/>
      </c>
      <c r="DB54" s="20" t="str">
        <f t="shared" si="19"/>
        <v/>
      </c>
      <c r="DC54" s="20" t="str">
        <f t="shared" si="20"/>
        <v/>
      </c>
      <c r="DD54" s="20" t="str">
        <f t="shared" si="21"/>
        <v/>
      </c>
      <c r="DE54" s="20" t="str">
        <f t="shared" si="22"/>
        <v/>
      </c>
      <c r="DF54" s="20" t="str">
        <f t="shared" si="23"/>
        <v/>
      </c>
      <c r="DG54" s="20">
        <f t="shared" si="24"/>
        <v>0</v>
      </c>
      <c r="DH54" s="20">
        <f t="shared" si="25"/>
        <v>0</v>
      </c>
      <c r="DJ54" s="20" t="str">
        <f t="shared" si="26"/>
        <v/>
      </c>
      <c r="DK54" s="20" t="str">
        <f t="shared" si="27"/>
        <v/>
      </c>
      <c r="DL54" s="20" t="str">
        <f t="shared" si="55"/>
        <v/>
      </c>
      <c r="DM54" s="20" t="str">
        <f t="shared" si="28"/>
        <v/>
      </c>
      <c r="DN54" s="20" t="str">
        <f t="shared" si="29"/>
        <v/>
      </c>
      <c r="DO54" s="20">
        <f t="shared" si="30"/>
        <v>0</v>
      </c>
      <c r="DP54" s="20" t="str">
        <f t="shared" si="31"/>
        <v/>
      </c>
      <c r="DQ54" s="20" t="str">
        <f t="shared" si="32"/>
        <v/>
      </c>
      <c r="DR54" s="20" t="str">
        <f t="shared" si="56"/>
        <v/>
      </c>
      <c r="DS54" s="20">
        <f t="shared" si="46"/>
        <v>0</v>
      </c>
      <c r="DT54" s="20">
        <f t="shared" si="33"/>
        <v>0</v>
      </c>
      <c r="DU54" s="20" t="str">
        <f t="shared" si="34"/>
        <v/>
      </c>
      <c r="DV54" s="20" t="str">
        <f t="shared" si="35"/>
        <v/>
      </c>
      <c r="DW54" s="20" t="str">
        <f t="shared" si="57"/>
        <v/>
      </c>
      <c r="DX54" s="20" t="str">
        <f t="shared" si="36"/>
        <v/>
      </c>
      <c r="DY54" s="20">
        <f t="shared" si="37"/>
        <v>0</v>
      </c>
      <c r="DZ54" s="20">
        <f t="shared" si="38"/>
        <v>0</v>
      </c>
      <c r="EA54" s="20" t="str">
        <f t="shared" si="58"/>
        <v/>
      </c>
      <c r="EB54" s="20" t="str">
        <f t="shared" si="59"/>
        <v/>
      </c>
      <c r="EC54" s="20" t="str">
        <f t="shared" si="60"/>
        <v/>
      </c>
      <c r="ED54" s="20" t="str">
        <f t="shared" si="61"/>
        <v/>
      </c>
      <c r="EE54" s="20" t="str">
        <f t="shared" si="62"/>
        <v/>
      </c>
    </row>
    <row r="55" spans="1:135" ht="30.95" customHeight="1" thickBot="1">
      <c r="A55" s="70">
        <v>49</v>
      </c>
      <c r="B55" s="44"/>
      <c r="C55" s="45"/>
      <c r="D55" s="44"/>
      <c r="E55" s="123"/>
      <c r="F55" s="130"/>
      <c r="G55" s="46"/>
      <c r="H55" s="46"/>
      <c r="I55" s="47"/>
      <c r="J55" s="47"/>
      <c r="K55" s="47"/>
      <c r="L55" s="36"/>
      <c r="M55" s="37"/>
      <c r="N55" s="47"/>
      <c r="O55" s="47"/>
      <c r="P55" s="131" t="str">
        <f t="shared" si="47"/>
        <v/>
      </c>
      <c r="Q55" s="138"/>
      <c r="R55" s="38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139" t="str">
        <f t="shared" si="48"/>
        <v/>
      </c>
      <c r="AE55" s="134"/>
      <c r="AF55" s="43"/>
      <c r="AG55" s="102"/>
      <c r="AH55" s="105" t="str">
        <f t="shared" si="49"/>
        <v/>
      </c>
      <c r="AI55" s="34" t="str">
        <f t="shared" si="50"/>
        <v/>
      </c>
      <c r="AJ55" s="35" t="str">
        <f t="shared" si="16"/>
        <v/>
      </c>
      <c r="AK55" s="40" t="str">
        <f t="shared" si="51"/>
        <v/>
      </c>
      <c r="AL55" s="43"/>
      <c r="AM55" s="115" t="str">
        <f t="shared" si="40"/>
        <v/>
      </c>
      <c r="AN55" s="105" t="str">
        <f t="shared" si="41"/>
        <v/>
      </c>
      <c r="AO55" s="34" t="str">
        <f t="shared" si="42"/>
        <v/>
      </c>
      <c r="AP55" s="35" t="str">
        <f t="shared" si="43"/>
        <v/>
      </c>
      <c r="AQ55" s="113" t="str">
        <f t="shared" si="44"/>
        <v/>
      </c>
      <c r="AR55" s="118"/>
      <c r="AS55" s="111" t="str">
        <f t="shared" si="52"/>
        <v/>
      </c>
      <c r="AT55" s="108"/>
      <c r="AU55" s="42" t="str">
        <f t="shared" si="53"/>
        <v/>
      </c>
      <c r="AV55" s="43"/>
      <c r="AW55" s="41" t="str">
        <f t="shared" si="54"/>
        <v/>
      </c>
      <c r="AX55" s="69" t="str">
        <f t="shared" si="45"/>
        <v/>
      </c>
      <c r="AY55" s="21"/>
      <c r="CZ55" s="20">
        <v>49</v>
      </c>
      <c r="DA55" s="20" t="str">
        <f t="shared" si="18"/>
        <v/>
      </c>
      <c r="DB55" s="20" t="str">
        <f t="shared" si="19"/>
        <v/>
      </c>
      <c r="DC55" s="20" t="str">
        <f t="shared" si="20"/>
        <v/>
      </c>
      <c r="DD55" s="20" t="str">
        <f t="shared" si="21"/>
        <v/>
      </c>
      <c r="DE55" s="20" t="str">
        <f t="shared" si="22"/>
        <v/>
      </c>
      <c r="DF55" s="20" t="str">
        <f t="shared" si="23"/>
        <v/>
      </c>
      <c r="DG55" s="20">
        <f t="shared" si="24"/>
        <v>0</v>
      </c>
      <c r="DH55" s="20">
        <f t="shared" si="25"/>
        <v>0</v>
      </c>
      <c r="DJ55" s="20" t="str">
        <f t="shared" si="26"/>
        <v/>
      </c>
      <c r="DK55" s="20" t="str">
        <f t="shared" si="27"/>
        <v/>
      </c>
      <c r="DL55" s="20" t="str">
        <f t="shared" si="55"/>
        <v/>
      </c>
      <c r="DM55" s="20" t="str">
        <f t="shared" si="28"/>
        <v/>
      </c>
      <c r="DN55" s="20" t="str">
        <f t="shared" si="29"/>
        <v/>
      </c>
      <c r="DO55" s="20">
        <f t="shared" si="30"/>
        <v>0</v>
      </c>
      <c r="DP55" s="20" t="str">
        <f t="shared" si="31"/>
        <v/>
      </c>
      <c r="DQ55" s="20" t="str">
        <f t="shared" si="32"/>
        <v/>
      </c>
      <c r="DR55" s="20" t="str">
        <f t="shared" si="56"/>
        <v/>
      </c>
      <c r="DS55" s="20">
        <f t="shared" si="46"/>
        <v>0</v>
      </c>
      <c r="DT55" s="20">
        <f t="shared" si="33"/>
        <v>0</v>
      </c>
      <c r="DU55" s="20" t="str">
        <f t="shared" si="34"/>
        <v/>
      </c>
      <c r="DV55" s="20" t="str">
        <f t="shared" si="35"/>
        <v/>
      </c>
      <c r="DW55" s="20" t="str">
        <f t="shared" si="57"/>
        <v/>
      </c>
      <c r="DX55" s="20" t="str">
        <f t="shared" si="36"/>
        <v/>
      </c>
      <c r="DY55" s="20">
        <f t="shared" si="37"/>
        <v>0</v>
      </c>
      <c r="DZ55" s="20">
        <f t="shared" si="38"/>
        <v>0</v>
      </c>
      <c r="EA55" s="20" t="str">
        <f t="shared" si="58"/>
        <v/>
      </c>
      <c r="EB55" s="20" t="str">
        <f t="shared" si="59"/>
        <v/>
      </c>
      <c r="EC55" s="20" t="str">
        <f t="shared" si="60"/>
        <v/>
      </c>
      <c r="ED55" s="20" t="str">
        <f t="shared" si="61"/>
        <v/>
      </c>
      <c r="EE55" s="20" t="str">
        <f t="shared" si="62"/>
        <v/>
      </c>
    </row>
    <row r="56" spans="1:135" ht="30.95" customHeight="1" thickBot="1">
      <c r="A56" s="70">
        <v>50</v>
      </c>
      <c r="B56" s="44"/>
      <c r="C56" s="45"/>
      <c r="D56" s="44"/>
      <c r="E56" s="123"/>
      <c r="F56" s="130"/>
      <c r="G56" s="46"/>
      <c r="H56" s="46"/>
      <c r="I56" s="47"/>
      <c r="J56" s="47"/>
      <c r="K56" s="47"/>
      <c r="L56" s="36"/>
      <c r="M56" s="37"/>
      <c r="N56" s="47"/>
      <c r="O56" s="47"/>
      <c r="P56" s="131" t="str">
        <f t="shared" si="47"/>
        <v/>
      </c>
      <c r="Q56" s="138"/>
      <c r="R56" s="38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139" t="str">
        <f t="shared" si="48"/>
        <v/>
      </c>
      <c r="AE56" s="134"/>
      <c r="AF56" s="43"/>
      <c r="AG56" s="102"/>
      <c r="AH56" s="105" t="str">
        <f t="shared" si="49"/>
        <v/>
      </c>
      <c r="AI56" s="34" t="str">
        <f t="shared" si="50"/>
        <v/>
      </c>
      <c r="AJ56" s="35" t="str">
        <f t="shared" si="16"/>
        <v/>
      </c>
      <c r="AK56" s="40" t="str">
        <f t="shared" si="51"/>
        <v/>
      </c>
      <c r="AL56" s="43"/>
      <c r="AM56" s="115" t="str">
        <f t="shared" si="40"/>
        <v/>
      </c>
      <c r="AN56" s="105" t="str">
        <f t="shared" si="41"/>
        <v/>
      </c>
      <c r="AO56" s="34" t="str">
        <f t="shared" si="42"/>
        <v/>
      </c>
      <c r="AP56" s="35" t="str">
        <f t="shared" si="43"/>
        <v/>
      </c>
      <c r="AQ56" s="113" t="str">
        <f t="shared" si="44"/>
        <v/>
      </c>
      <c r="AR56" s="118"/>
      <c r="AS56" s="111" t="str">
        <f t="shared" si="52"/>
        <v/>
      </c>
      <c r="AT56" s="108"/>
      <c r="AU56" s="42" t="str">
        <f t="shared" si="53"/>
        <v/>
      </c>
      <c r="AV56" s="43"/>
      <c r="AW56" s="41" t="str">
        <f t="shared" si="54"/>
        <v/>
      </c>
      <c r="AX56" s="69" t="str">
        <f t="shared" si="45"/>
        <v/>
      </c>
      <c r="AY56" s="21"/>
      <c r="CZ56" s="20">
        <v>50</v>
      </c>
      <c r="DA56" s="20" t="str">
        <f t="shared" si="18"/>
        <v/>
      </c>
      <c r="DB56" s="20" t="str">
        <f t="shared" si="19"/>
        <v/>
      </c>
      <c r="DC56" s="20" t="str">
        <f t="shared" si="20"/>
        <v/>
      </c>
      <c r="DD56" s="20" t="str">
        <f t="shared" si="21"/>
        <v/>
      </c>
      <c r="DE56" s="20" t="str">
        <f t="shared" si="22"/>
        <v/>
      </c>
      <c r="DF56" s="20" t="str">
        <f t="shared" si="23"/>
        <v/>
      </c>
      <c r="DG56" s="20">
        <f t="shared" si="24"/>
        <v>0</v>
      </c>
      <c r="DH56" s="20">
        <f t="shared" si="25"/>
        <v>0</v>
      </c>
      <c r="DJ56" s="20" t="str">
        <f t="shared" si="26"/>
        <v/>
      </c>
      <c r="DK56" s="20" t="str">
        <f t="shared" si="27"/>
        <v/>
      </c>
      <c r="DL56" s="20" t="str">
        <f t="shared" si="55"/>
        <v/>
      </c>
      <c r="DM56" s="20" t="str">
        <f t="shared" si="28"/>
        <v/>
      </c>
      <c r="DN56" s="20" t="str">
        <f t="shared" si="29"/>
        <v/>
      </c>
      <c r="DO56" s="20">
        <f t="shared" si="30"/>
        <v>0</v>
      </c>
      <c r="DP56" s="20" t="str">
        <f t="shared" si="31"/>
        <v/>
      </c>
      <c r="DQ56" s="20" t="str">
        <f t="shared" si="32"/>
        <v/>
      </c>
      <c r="DR56" s="20" t="str">
        <f t="shared" si="56"/>
        <v/>
      </c>
      <c r="DS56" s="20">
        <f t="shared" si="46"/>
        <v>0</v>
      </c>
      <c r="DT56" s="20">
        <f t="shared" si="33"/>
        <v>0</v>
      </c>
      <c r="DU56" s="20" t="str">
        <f t="shared" si="34"/>
        <v/>
      </c>
      <c r="DV56" s="20" t="str">
        <f t="shared" si="35"/>
        <v/>
      </c>
      <c r="DW56" s="20" t="str">
        <f t="shared" si="57"/>
        <v/>
      </c>
      <c r="DX56" s="20" t="str">
        <f t="shared" si="36"/>
        <v/>
      </c>
      <c r="DY56" s="20">
        <f t="shared" si="37"/>
        <v>0</v>
      </c>
      <c r="DZ56" s="20">
        <f t="shared" si="38"/>
        <v>0</v>
      </c>
      <c r="EA56" s="20" t="str">
        <f t="shared" si="58"/>
        <v/>
      </c>
      <c r="EB56" s="20" t="str">
        <f t="shared" si="59"/>
        <v/>
      </c>
      <c r="EC56" s="20" t="str">
        <f t="shared" si="60"/>
        <v/>
      </c>
      <c r="ED56" s="20" t="str">
        <f t="shared" si="61"/>
        <v/>
      </c>
      <c r="EE56" s="20" t="str">
        <f t="shared" si="62"/>
        <v/>
      </c>
    </row>
    <row r="57" spans="1:135" ht="30.95" customHeight="1" thickBot="1">
      <c r="A57" s="70">
        <v>51</v>
      </c>
      <c r="B57" s="44"/>
      <c r="C57" s="45"/>
      <c r="D57" s="44"/>
      <c r="E57" s="123"/>
      <c r="F57" s="130"/>
      <c r="G57" s="46"/>
      <c r="H57" s="46"/>
      <c r="I57" s="47"/>
      <c r="J57" s="47"/>
      <c r="K57" s="47"/>
      <c r="L57" s="36"/>
      <c r="M57" s="37"/>
      <c r="N57" s="47"/>
      <c r="O57" s="47"/>
      <c r="P57" s="131" t="str">
        <f t="shared" si="47"/>
        <v/>
      </c>
      <c r="Q57" s="138"/>
      <c r="R57" s="38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139" t="str">
        <f t="shared" si="48"/>
        <v/>
      </c>
      <c r="AE57" s="134"/>
      <c r="AF57" s="43"/>
      <c r="AG57" s="102"/>
      <c r="AH57" s="105" t="str">
        <f t="shared" si="49"/>
        <v/>
      </c>
      <c r="AI57" s="34" t="str">
        <f t="shared" si="50"/>
        <v/>
      </c>
      <c r="AJ57" s="35" t="str">
        <f t="shared" si="16"/>
        <v/>
      </c>
      <c r="AK57" s="40" t="str">
        <f t="shared" si="51"/>
        <v/>
      </c>
      <c r="AL57" s="43"/>
      <c r="AM57" s="115" t="str">
        <f t="shared" si="40"/>
        <v/>
      </c>
      <c r="AN57" s="105" t="str">
        <f t="shared" si="41"/>
        <v/>
      </c>
      <c r="AO57" s="34" t="str">
        <f t="shared" si="42"/>
        <v/>
      </c>
      <c r="AP57" s="35" t="str">
        <f t="shared" si="43"/>
        <v/>
      </c>
      <c r="AQ57" s="113" t="str">
        <f t="shared" si="44"/>
        <v/>
      </c>
      <c r="AR57" s="118"/>
      <c r="AS57" s="111" t="str">
        <f t="shared" si="52"/>
        <v/>
      </c>
      <c r="AT57" s="108"/>
      <c r="AU57" s="42" t="str">
        <f t="shared" si="53"/>
        <v/>
      </c>
      <c r="AV57" s="43"/>
      <c r="AW57" s="41" t="str">
        <f t="shared" si="54"/>
        <v/>
      </c>
      <c r="AX57" s="69" t="str">
        <f t="shared" si="45"/>
        <v/>
      </c>
      <c r="AY57" s="21"/>
      <c r="CZ57" s="20">
        <v>51</v>
      </c>
      <c r="DA57" s="20" t="str">
        <f t="shared" si="18"/>
        <v/>
      </c>
      <c r="DB57" s="20" t="str">
        <f t="shared" si="19"/>
        <v/>
      </c>
      <c r="DC57" s="20" t="str">
        <f t="shared" si="20"/>
        <v/>
      </c>
      <c r="DD57" s="20" t="str">
        <f t="shared" si="21"/>
        <v/>
      </c>
      <c r="DE57" s="20" t="str">
        <f t="shared" si="22"/>
        <v/>
      </c>
      <c r="DF57" s="20" t="str">
        <f t="shared" si="23"/>
        <v/>
      </c>
      <c r="DG57" s="20">
        <f t="shared" si="24"/>
        <v>0</v>
      </c>
      <c r="DH57" s="20">
        <f t="shared" si="25"/>
        <v>0</v>
      </c>
      <c r="DJ57" s="20" t="str">
        <f t="shared" si="26"/>
        <v/>
      </c>
      <c r="DK57" s="20" t="str">
        <f t="shared" si="27"/>
        <v/>
      </c>
      <c r="DL57" s="20" t="str">
        <f t="shared" si="55"/>
        <v/>
      </c>
      <c r="DM57" s="20" t="str">
        <f t="shared" si="28"/>
        <v/>
      </c>
      <c r="DN57" s="20" t="str">
        <f t="shared" si="29"/>
        <v/>
      </c>
      <c r="DO57" s="20">
        <f t="shared" si="30"/>
        <v>0</v>
      </c>
      <c r="DP57" s="20" t="str">
        <f t="shared" si="31"/>
        <v/>
      </c>
      <c r="DQ57" s="20" t="str">
        <f t="shared" si="32"/>
        <v/>
      </c>
      <c r="DR57" s="20" t="str">
        <f t="shared" si="56"/>
        <v/>
      </c>
      <c r="DS57" s="20">
        <f t="shared" si="46"/>
        <v>0</v>
      </c>
      <c r="DT57" s="20">
        <f t="shared" si="33"/>
        <v>0</v>
      </c>
      <c r="DU57" s="20" t="str">
        <f t="shared" si="34"/>
        <v/>
      </c>
      <c r="DV57" s="20" t="str">
        <f t="shared" si="35"/>
        <v/>
      </c>
      <c r="DW57" s="20" t="str">
        <f t="shared" si="57"/>
        <v/>
      </c>
      <c r="DX57" s="20" t="str">
        <f t="shared" si="36"/>
        <v/>
      </c>
      <c r="DY57" s="20">
        <f t="shared" si="37"/>
        <v>0</v>
      </c>
      <c r="DZ57" s="20">
        <f t="shared" si="38"/>
        <v>0</v>
      </c>
      <c r="EA57" s="20" t="str">
        <f t="shared" si="58"/>
        <v/>
      </c>
      <c r="EB57" s="20" t="str">
        <f t="shared" si="59"/>
        <v/>
      </c>
      <c r="EC57" s="20" t="str">
        <f t="shared" si="60"/>
        <v/>
      </c>
      <c r="ED57" s="20" t="str">
        <f t="shared" si="61"/>
        <v/>
      </c>
      <c r="EE57" s="20" t="str">
        <f t="shared" si="62"/>
        <v/>
      </c>
    </row>
    <row r="58" spans="1:135" ht="30.95" customHeight="1" thickBot="1">
      <c r="A58" s="70">
        <v>52</v>
      </c>
      <c r="B58" s="44"/>
      <c r="C58" s="45"/>
      <c r="D58" s="44"/>
      <c r="E58" s="123"/>
      <c r="F58" s="130"/>
      <c r="G58" s="46"/>
      <c r="H58" s="46"/>
      <c r="I58" s="47"/>
      <c r="J58" s="47"/>
      <c r="K58" s="47"/>
      <c r="L58" s="36"/>
      <c r="M58" s="37"/>
      <c r="N58" s="47"/>
      <c r="O58" s="47"/>
      <c r="P58" s="131" t="str">
        <f t="shared" si="47"/>
        <v/>
      </c>
      <c r="Q58" s="138"/>
      <c r="R58" s="38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139" t="str">
        <f t="shared" si="48"/>
        <v/>
      </c>
      <c r="AE58" s="134"/>
      <c r="AF58" s="43"/>
      <c r="AG58" s="102"/>
      <c r="AH58" s="105" t="str">
        <f t="shared" si="49"/>
        <v/>
      </c>
      <c r="AI58" s="34" t="str">
        <f t="shared" si="50"/>
        <v/>
      </c>
      <c r="AJ58" s="35" t="str">
        <f t="shared" si="16"/>
        <v/>
      </c>
      <c r="AK58" s="40" t="str">
        <f t="shared" si="51"/>
        <v/>
      </c>
      <c r="AL58" s="43"/>
      <c r="AM58" s="115" t="str">
        <f t="shared" si="40"/>
        <v/>
      </c>
      <c r="AN58" s="105" t="str">
        <f t="shared" si="41"/>
        <v/>
      </c>
      <c r="AO58" s="34" t="str">
        <f t="shared" si="42"/>
        <v/>
      </c>
      <c r="AP58" s="35" t="str">
        <f t="shared" si="43"/>
        <v/>
      </c>
      <c r="AQ58" s="113" t="str">
        <f t="shared" si="44"/>
        <v/>
      </c>
      <c r="AR58" s="118"/>
      <c r="AS58" s="111" t="str">
        <f t="shared" si="52"/>
        <v/>
      </c>
      <c r="AT58" s="108"/>
      <c r="AU58" s="42" t="str">
        <f t="shared" si="53"/>
        <v/>
      </c>
      <c r="AV58" s="43"/>
      <c r="AW58" s="41" t="str">
        <f t="shared" si="54"/>
        <v/>
      </c>
      <c r="AX58" s="69" t="str">
        <f t="shared" si="45"/>
        <v/>
      </c>
      <c r="AY58" s="21"/>
      <c r="CZ58" s="20">
        <v>52</v>
      </c>
      <c r="DA58" s="20" t="str">
        <f t="shared" si="18"/>
        <v/>
      </c>
      <c r="DB58" s="20" t="str">
        <f t="shared" si="19"/>
        <v/>
      </c>
      <c r="DC58" s="20" t="str">
        <f t="shared" si="20"/>
        <v/>
      </c>
      <c r="DD58" s="20" t="str">
        <f t="shared" si="21"/>
        <v/>
      </c>
      <c r="DE58" s="20" t="str">
        <f t="shared" si="22"/>
        <v/>
      </c>
      <c r="DF58" s="20" t="str">
        <f t="shared" si="23"/>
        <v/>
      </c>
      <c r="DG58" s="20">
        <f t="shared" si="24"/>
        <v>0</v>
      </c>
      <c r="DH58" s="20">
        <f t="shared" si="25"/>
        <v>0</v>
      </c>
      <c r="DJ58" s="20" t="str">
        <f t="shared" si="26"/>
        <v/>
      </c>
      <c r="DK58" s="20" t="str">
        <f t="shared" si="27"/>
        <v/>
      </c>
      <c r="DL58" s="20" t="str">
        <f t="shared" si="55"/>
        <v/>
      </c>
      <c r="DM58" s="20" t="str">
        <f t="shared" si="28"/>
        <v/>
      </c>
      <c r="DN58" s="20" t="str">
        <f t="shared" si="29"/>
        <v/>
      </c>
      <c r="DO58" s="20">
        <f t="shared" si="30"/>
        <v>0</v>
      </c>
      <c r="DP58" s="20" t="str">
        <f t="shared" si="31"/>
        <v/>
      </c>
      <c r="DQ58" s="20" t="str">
        <f t="shared" si="32"/>
        <v/>
      </c>
      <c r="DR58" s="20" t="str">
        <f t="shared" si="56"/>
        <v/>
      </c>
      <c r="DS58" s="20">
        <f t="shared" si="46"/>
        <v>0</v>
      </c>
      <c r="DT58" s="20">
        <f t="shared" si="33"/>
        <v>0</v>
      </c>
      <c r="DU58" s="20" t="str">
        <f t="shared" si="34"/>
        <v/>
      </c>
      <c r="DV58" s="20" t="str">
        <f t="shared" si="35"/>
        <v/>
      </c>
      <c r="DW58" s="20" t="str">
        <f t="shared" si="57"/>
        <v/>
      </c>
      <c r="DX58" s="20" t="str">
        <f t="shared" si="36"/>
        <v/>
      </c>
      <c r="DY58" s="20">
        <f t="shared" si="37"/>
        <v>0</v>
      </c>
      <c r="DZ58" s="20">
        <f t="shared" si="38"/>
        <v>0</v>
      </c>
      <c r="EA58" s="20" t="str">
        <f t="shared" si="58"/>
        <v/>
      </c>
      <c r="EB58" s="20" t="str">
        <f t="shared" si="59"/>
        <v/>
      </c>
      <c r="EC58" s="20" t="str">
        <f t="shared" si="60"/>
        <v/>
      </c>
      <c r="ED58" s="20" t="str">
        <f t="shared" si="61"/>
        <v/>
      </c>
      <c r="EE58" s="20" t="str">
        <f t="shared" si="62"/>
        <v/>
      </c>
    </row>
    <row r="59" spans="1:135" ht="30.95" customHeight="1" thickBot="1">
      <c r="A59" s="70">
        <v>53</v>
      </c>
      <c r="B59" s="44"/>
      <c r="C59" s="45"/>
      <c r="D59" s="44"/>
      <c r="E59" s="123"/>
      <c r="F59" s="130"/>
      <c r="G59" s="46"/>
      <c r="H59" s="46"/>
      <c r="I59" s="47"/>
      <c r="J59" s="47"/>
      <c r="K59" s="47"/>
      <c r="L59" s="36"/>
      <c r="M59" s="37"/>
      <c r="N59" s="47"/>
      <c r="O59" s="47"/>
      <c r="P59" s="131" t="str">
        <f t="shared" si="47"/>
        <v/>
      </c>
      <c r="Q59" s="138"/>
      <c r="R59" s="38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139" t="str">
        <f t="shared" si="48"/>
        <v/>
      </c>
      <c r="AE59" s="134"/>
      <c r="AF59" s="43"/>
      <c r="AG59" s="102"/>
      <c r="AH59" s="105" t="str">
        <f t="shared" si="49"/>
        <v/>
      </c>
      <c r="AI59" s="34" t="str">
        <f t="shared" si="50"/>
        <v/>
      </c>
      <c r="AJ59" s="35" t="str">
        <f t="shared" si="16"/>
        <v/>
      </c>
      <c r="AK59" s="40" t="str">
        <f t="shared" si="51"/>
        <v/>
      </c>
      <c r="AL59" s="43"/>
      <c r="AM59" s="115" t="str">
        <f t="shared" si="40"/>
        <v/>
      </c>
      <c r="AN59" s="105" t="str">
        <f t="shared" si="41"/>
        <v/>
      </c>
      <c r="AO59" s="34" t="str">
        <f t="shared" si="42"/>
        <v/>
      </c>
      <c r="AP59" s="35" t="str">
        <f t="shared" si="43"/>
        <v/>
      </c>
      <c r="AQ59" s="113" t="str">
        <f t="shared" si="44"/>
        <v/>
      </c>
      <c r="AR59" s="118"/>
      <c r="AS59" s="111" t="str">
        <f t="shared" si="52"/>
        <v/>
      </c>
      <c r="AT59" s="108"/>
      <c r="AU59" s="42" t="str">
        <f t="shared" si="53"/>
        <v/>
      </c>
      <c r="AV59" s="43"/>
      <c r="AW59" s="41" t="str">
        <f t="shared" si="54"/>
        <v/>
      </c>
      <c r="AX59" s="69" t="str">
        <f t="shared" si="45"/>
        <v/>
      </c>
      <c r="AY59" s="21"/>
      <c r="CZ59" s="20">
        <v>53</v>
      </c>
      <c r="DA59" s="20" t="str">
        <f t="shared" si="18"/>
        <v/>
      </c>
      <c r="DB59" s="20" t="str">
        <f t="shared" si="19"/>
        <v/>
      </c>
      <c r="DC59" s="20" t="str">
        <f t="shared" si="20"/>
        <v/>
      </c>
      <c r="DD59" s="20" t="str">
        <f t="shared" si="21"/>
        <v/>
      </c>
      <c r="DE59" s="20" t="str">
        <f t="shared" si="22"/>
        <v/>
      </c>
      <c r="DF59" s="20" t="str">
        <f t="shared" si="23"/>
        <v/>
      </c>
      <c r="DG59" s="20">
        <f t="shared" si="24"/>
        <v>0</v>
      </c>
      <c r="DH59" s="20">
        <f t="shared" si="25"/>
        <v>0</v>
      </c>
      <c r="DJ59" s="20" t="str">
        <f t="shared" si="26"/>
        <v/>
      </c>
      <c r="DK59" s="20" t="str">
        <f t="shared" si="27"/>
        <v/>
      </c>
      <c r="DL59" s="20" t="str">
        <f t="shared" si="55"/>
        <v/>
      </c>
      <c r="DM59" s="20" t="str">
        <f t="shared" si="28"/>
        <v/>
      </c>
      <c r="DN59" s="20" t="str">
        <f t="shared" si="29"/>
        <v/>
      </c>
      <c r="DO59" s="20">
        <f t="shared" si="30"/>
        <v>0</v>
      </c>
      <c r="DP59" s="20" t="str">
        <f t="shared" si="31"/>
        <v/>
      </c>
      <c r="DQ59" s="20" t="str">
        <f t="shared" si="32"/>
        <v/>
      </c>
      <c r="DR59" s="20" t="str">
        <f t="shared" si="56"/>
        <v/>
      </c>
      <c r="DS59" s="20">
        <f t="shared" si="46"/>
        <v>0</v>
      </c>
      <c r="DT59" s="20">
        <f t="shared" si="33"/>
        <v>0</v>
      </c>
      <c r="DU59" s="20" t="str">
        <f t="shared" si="34"/>
        <v/>
      </c>
      <c r="DV59" s="20" t="str">
        <f t="shared" si="35"/>
        <v/>
      </c>
      <c r="DW59" s="20" t="str">
        <f t="shared" si="57"/>
        <v/>
      </c>
      <c r="DX59" s="20" t="str">
        <f t="shared" si="36"/>
        <v/>
      </c>
      <c r="DY59" s="20">
        <f t="shared" si="37"/>
        <v>0</v>
      </c>
      <c r="DZ59" s="20">
        <f t="shared" si="38"/>
        <v>0</v>
      </c>
      <c r="EA59" s="20" t="str">
        <f t="shared" si="58"/>
        <v/>
      </c>
      <c r="EB59" s="20" t="str">
        <f t="shared" si="59"/>
        <v/>
      </c>
      <c r="EC59" s="20" t="str">
        <f t="shared" si="60"/>
        <v/>
      </c>
      <c r="ED59" s="20" t="str">
        <f t="shared" si="61"/>
        <v/>
      </c>
      <c r="EE59" s="20" t="str">
        <f t="shared" si="62"/>
        <v/>
      </c>
    </row>
    <row r="60" spans="1:135" ht="30.95" customHeight="1" thickBot="1">
      <c r="A60" s="70">
        <v>54</v>
      </c>
      <c r="B60" s="44"/>
      <c r="C60" s="45"/>
      <c r="D60" s="44"/>
      <c r="E60" s="123"/>
      <c r="F60" s="130"/>
      <c r="G60" s="46"/>
      <c r="H60" s="46"/>
      <c r="I60" s="47"/>
      <c r="J60" s="47"/>
      <c r="K60" s="47"/>
      <c r="L60" s="36"/>
      <c r="M60" s="37"/>
      <c r="N60" s="47"/>
      <c r="O60" s="47"/>
      <c r="P60" s="131" t="str">
        <f t="shared" si="47"/>
        <v/>
      </c>
      <c r="Q60" s="138"/>
      <c r="R60" s="38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139" t="str">
        <f t="shared" si="48"/>
        <v/>
      </c>
      <c r="AE60" s="134"/>
      <c r="AF60" s="43"/>
      <c r="AG60" s="102"/>
      <c r="AH60" s="105" t="str">
        <f t="shared" si="49"/>
        <v/>
      </c>
      <c r="AI60" s="34" t="str">
        <f t="shared" si="50"/>
        <v/>
      </c>
      <c r="AJ60" s="35" t="str">
        <f t="shared" si="16"/>
        <v/>
      </c>
      <c r="AK60" s="40" t="str">
        <f t="shared" si="51"/>
        <v/>
      </c>
      <c r="AL60" s="43"/>
      <c r="AM60" s="115" t="str">
        <f t="shared" si="40"/>
        <v/>
      </c>
      <c r="AN60" s="105" t="str">
        <f t="shared" si="41"/>
        <v/>
      </c>
      <c r="AO60" s="34" t="str">
        <f t="shared" si="42"/>
        <v/>
      </c>
      <c r="AP60" s="35" t="str">
        <f t="shared" si="43"/>
        <v/>
      </c>
      <c r="AQ60" s="113" t="str">
        <f t="shared" si="44"/>
        <v/>
      </c>
      <c r="AR60" s="118"/>
      <c r="AS60" s="111" t="str">
        <f t="shared" si="52"/>
        <v/>
      </c>
      <c r="AT60" s="108"/>
      <c r="AU60" s="42" t="str">
        <f t="shared" si="53"/>
        <v/>
      </c>
      <c r="AV60" s="43"/>
      <c r="AW60" s="41" t="str">
        <f t="shared" si="54"/>
        <v/>
      </c>
      <c r="AX60" s="69" t="str">
        <f t="shared" si="45"/>
        <v/>
      </c>
      <c r="AY60" s="21"/>
      <c r="CZ60" s="20">
        <v>54</v>
      </c>
      <c r="DA60" s="20" t="str">
        <f t="shared" si="18"/>
        <v/>
      </c>
      <c r="DB60" s="20" t="str">
        <f t="shared" si="19"/>
        <v/>
      </c>
      <c r="DC60" s="20" t="str">
        <f t="shared" si="20"/>
        <v/>
      </c>
      <c r="DD60" s="20" t="str">
        <f t="shared" si="21"/>
        <v/>
      </c>
      <c r="DE60" s="20" t="str">
        <f t="shared" si="22"/>
        <v/>
      </c>
      <c r="DF60" s="20" t="str">
        <f t="shared" si="23"/>
        <v/>
      </c>
      <c r="DG60" s="20">
        <f t="shared" si="24"/>
        <v>0</v>
      </c>
      <c r="DH60" s="20">
        <f t="shared" si="25"/>
        <v>0</v>
      </c>
      <c r="DJ60" s="20" t="str">
        <f t="shared" si="26"/>
        <v/>
      </c>
      <c r="DK60" s="20" t="str">
        <f t="shared" si="27"/>
        <v/>
      </c>
      <c r="DL60" s="20" t="str">
        <f t="shared" si="55"/>
        <v/>
      </c>
      <c r="DM60" s="20" t="str">
        <f t="shared" si="28"/>
        <v/>
      </c>
      <c r="DN60" s="20" t="str">
        <f t="shared" si="29"/>
        <v/>
      </c>
      <c r="DO60" s="20">
        <f t="shared" si="30"/>
        <v>0</v>
      </c>
      <c r="DP60" s="20" t="str">
        <f t="shared" si="31"/>
        <v/>
      </c>
      <c r="DQ60" s="20" t="str">
        <f t="shared" si="32"/>
        <v/>
      </c>
      <c r="DR60" s="20" t="str">
        <f t="shared" si="56"/>
        <v/>
      </c>
      <c r="DS60" s="20">
        <f t="shared" si="46"/>
        <v>0</v>
      </c>
      <c r="DT60" s="20">
        <f t="shared" si="33"/>
        <v>0</v>
      </c>
      <c r="DU60" s="20" t="str">
        <f t="shared" si="34"/>
        <v/>
      </c>
      <c r="DV60" s="20" t="str">
        <f t="shared" si="35"/>
        <v/>
      </c>
      <c r="DW60" s="20" t="str">
        <f t="shared" si="57"/>
        <v/>
      </c>
      <c r="DX60" s="20" t="str">
        <f t="shared" si="36"/>
        <v/>
      </c>
      <c r="DY60" s="20">
        <f t="shared" si="37"/>
        <v>0</v>
      </c>
      <c r="DZ60" s="20">
        <f t="shared" si="38"/>
        <v>0</v>
      </c>
      <c r="EA60" s="20" t="str">
        <f t="shared" si="58"/>
        <v/>
      </c>
      <c r="EB60" s="20" t="str">
        <f t="shared" si="59"/>
        <v/>
      </c>
      <c r="EC60" s="20" t="str">
        <f t="shared" si="60"/>
        <v/>
      </c>
      <c r="ED60" s="20" t="str">
        <f t="shared" si="61"/>
        <v/>
      </c>
      <c r="EE60" s="20" t="str">
        <f t="shared" si="62"/>
        <v/>
      </c>
    </row>
    <row r="61" spans="1:135" ht="30.95" customHeight="1" thickBot="1">
      <c r="A61" s="70">
        <v>55</v>
      </c>
      <c r="B61" s="44"/>
      <c r="C61" s="45"/>
      <c r="D61" s="44"/>
      <c r="E61" s="123"/>
      <c r="F61" s="130"/>
      <c r="G61" s="46"/>
      <c r="H61" s="46"/>
      <c r="I61" s="47"/>
      <c r="J61" s="47"/>
      <c r="K61" s="47"/>
      <c r="L61" s="36"/>
      <c r="M61" s="37"/>
      <c r="N61" s="47"/>
      <c r="O61" s="47"/>
      <c r="P61" s="131" t="str">
        <f t="shared" si="47"/>
        <v/>
      </c>
      <c r="Q61" s="138"/>
      <c r="R61" s="38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139" t="str">
        <f t="shared" si="48"/>
        <v/>
      </c>
      <c r="AE61" s="134"/>
      <c r="AF61" s="43"/>
      <c r="AG61" s="102"/>
      <c r="AH61" s="105" t="str">
        <f t="shared" si="49"/>
        <v/>
      </c>
      <c r="AI61" s="34" t="str">
        <f t="shared" si="50"/>
        <v/>
      </c>
      <c r="AJ61" s="35" t="str">
        <f t="shared" si="16"/>
        <v/>
      </c>
      <c r="AK61" s="40" t="str">
        <f t="shared" si="51"/>
        <v/>
      </c>
      <c r="AL61" s="43"/>
      <c r="AM61" s="115" t="str">
        <f t="shared" si="40"/>
        <v/>
      </c>
      <c r="AN61" s="105" t="str">
        <f t="shared" si="41"/>
        <v/>
      </c>
      <c r="AO61" s="34" t="str">
        <f t="shared" si="42"/>
        <v/>
      </c>
      <c r="AP61" s="35" t="str">
        <f t="shared" si="43"/>
        <v/>
      </c>
      <c r="AQ61" s="113" t="str">
        <f t="shared" si="44"/>
        <v/>
      </c>
      <c r="AR61" s="118"/>
      <c r="AS61" s="111" t="str">
        <f t="shared" si="52"/>
        <v/>
      </c>
      <c r="AT61" s="108"/>
      <c r="AU61" s="42" t="str">
        <f t="shared" si="53"/>
        <v/>
      </c>
      <c r="AV61" s="43"/>
      <c r="AW61" s="41" t="str">
        <f t="shared" si="54"/>
        <v/>
      </c>
      <c r="AX61" s="69" t="str">
        <f t="shared" si="45"/>
        <v/>
      </c>
      <c r="AY61" s="21"/>
      <c r="CZ61" s="20">
        <v>55</v>
      </c>
      <c r="DA61" s="20" t="str">
        <f t="shared" si="18"/>
        <v/>
      </c>
      <c r="DB61" s="20" t="str">
        <f t="shared" si="19"/>
        <v/>
      </c>
      <c r="DC61" s="20" t="str">
        <f t="shared" si="20"/>
        <v/>
      </c>
      <c r="DD61" s="20" t="str">
        <f t="shared" si="21"/>
        <v/>
      </c>
      <c r="DE61" s="20" t="str">
        <f t="shared" si="22"/>
        <v/>
      </c>
      <c r="DF61" s="20" t="str">
        <f t="shared" si="23"/>
        <v/>
      </c>
      <c r="DG61" s="20">
        <f t="shared" si="24"/>
        <v>0</v>
      </c>
      <c r="DH61" s="20">
        <f t="shared" si="25"/>
        <v>0</v>
      </c>
      <c r="DJ61" s="20" t="str">
        <f t="shared" si="26"/>
        <v/>
      </c>
      <c r="DK61" s="20" t="str">
        <f t="shared" si="27"/>
        <v/>
      </c>
      <c r="DL61" s="20" t="str">
        <f t="shared" si="55"/>
        <v/>
      </c>
      <c r="DM61" s="20" t="str">
        <f t="shared" si="28"/>
        <v/>
      </c>
      <c r="DN61" s="20" t="str">
        <f t="shared" si="29"/>
        <v/>
      </c>
      <c r="DO61" s="20">
        <f t="shared" si="30"/>
        <v>0</v>
      </c>
      <c r="DP61" s="20" t="str">
        <f t="shared" si="31"/>
        <v/>
      </c>
      <c r="DQ61" s="20" t="str">
        <f t="shared" si="32"/>
        <v/>
      </c>
      <c r="DR61" s="20" t="str">
        <f t="shared" si="56"/>
        <v/>
      </c>
      <c r="DS61" s="20">
        <f t="shared" si="46"/>
        <v>0</v>
      </c>
      <c r="DT61" s="20">
        <f t="shared" si="33"/>
        <v>0</v>
      </c>
      <c r="DU61" s="20" t="str">
        <f t="shared" si="34"/>
        <v/>
      </c>
      <c r="DV61" s="20" t="str">
        <f t="shared" si="35"/>
        <v/>
      </c>
      <c r="DW61" s="20" t="str">
        <f t="shared" si="57"/>
        <v/>
      </c>
      <c r="DX61" s="20" t="str">
        <f t="shared" si="36"/>
        <v/>
      </c>
      <c r="DY61" s="20">
        <f t="shared" si="37"/>
        <v>0</v>
      </c>
      <c r="DZ61" s="20">
        <f t="shared" si="38"/>
        <v>0</v>
      </c>
      <c r="EA61" s="20" t="str">
        <f t="shared" si="58"/>
        <v/>
      </c>
      <c r="EB61" s="20" t="str">
        <f t="shared" si="59"/>
        <v/>
      </c>
      <c r="EC61" s="20" t="str">
        <f t="shared" si="60"/>
        <v/>
      </c>
      <c r="ED61" s="20" t="str">
        <f t="shared" si="61"/>
        <v/>
      </c>
      <c r="EE61" s="20" t="str">
        <f t="shared" si="62"/>
        <v/>
      </c>
    </row>
    <row r="62" spans="1:135" ht="30.95" customHeight="1" thickBot="1">
      <c r="A62" s="70">
        <v>56</v>
      </c>
      <c r="B62" s="44"/>
      <c r="C62" s="45"/>
      <c r="D62" s="44"/>
      <c r="E62" s="123"/>
      <c r="F62" s="130"/>
      <c r="G62" s="46"/>
      <c r="H62" s="46"/>
      <c r="I62" s="47"/>
      <c r="J62" s="47"/>
      <c r="K62" s="47"/>
      <c r="L62" s="36"/>
      <c r="M62" s="37"/>
      <c r="N62" s="47"/>
      <c r="O62" s="47"/>
      <c r="P62" s="131" t="str">
        <f t="shared" si="47"/>
        <v/>
      </c>
      <c r="Q62" s="138"/>
      <c r="R62" s="38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139" t="str">
        <f t="shared" si="48"/>
        <v/>
      </c>
      <c r="AE62" s="134"/>
      <c r="AF62" s="43"/>
      <c r="AG62" s="102"/>
      <c r="AH62" s="105" t="str">
        <f t="shared" si="49"/>
        <v/>
      </c>
      <c r="AI62" s="34" t="str">
        <f t="shared" si="50"/>
        <v/>
      </c>
      <c r="AJ62" s="35" t="str">
        <f t="shared" si="16"/>
        <v/>
      </c>
      <c r="AK62" s="40" t="str">
        <f t="shared" si="51"/>
        <v/>
      </c>
      <c r="AL62" s="43"/>
      <c r="AM62" s="115" t="str">
        <f t="shared" si="40"/>
        <v/>
      </c>
      <c r="AN62" s="105" t="str">
        <f t="shared" si="41"/>
        <v/>
      </c>
      <c r="AO62" s="34" t="str">
        <f t="shared" si="42"/>
        <v/>
      </c>
      <c r="AP62" s="35" t="str">
        <f t="shared" si="43"/>
        <v/>
      </c>
      <c r="AQ62" s="113" t="str">
        <f t="shared" si="44"/>
        <v/>
      </c>
      <c r="AR62" s="118"/>
      <c r="AS62" s="111" t="str">
        <f t="shared" si="52"/>
        <v/>
      </c>
      <c r="AT62" s="108"/>
      <c r="AU62" s="42" t="str">
        <f t="shared" si="53"/>
        <v/>
      </c>
      <c r="AV62" s="43"/>
      <c r="AW62" s="41" t="str">
        <f t="shared" si="54"/>
        <v/>
      </c>
      <c r="AX62" s="69" t="str">
        <f t="shared" si="45"/>
        <v/>
      </c>
      <c r="AY62" s="21"/>
      <c r="CZ62" s="20">
        <v>56</v>
      </c>
      <c r="DA62" s="20" t="str">
        <f t="shared" si="18"/>
        <v/>
      </c>
      <c r="DB62" s="20" t="str">
        <f t="shared" si="19"/>
        <v/>
      </c>
      <c r="DC62" s="20" t="str">
        <f t="shared" si="20"/>
        <v/>
      </c>
      <c r="DD62" s="20" t="str">
        <f t="shared" si="21"/>
        <v/>
      </c>
      <c r="DE62" s="20" t="str">
        <f t="shared" si="22"/>
        <v/>
      </c>
      <c r="DF62" s="20" t="str">
        <f t="shared" si="23"/>
        <v/>
      </c>
      <c r="DG62" s="20">
        <f t="shared" si="24"/>
        <v>0</v>
      </c>
      <c r="DH62" s="20">
        <f t="shared" si="25"/>
        <v>0</v>
      </c>
      <c r="DJ62" s="20" t="str">
        <f t="shared" si="26"/>
        <v/>
      </c>
      <c r="DK62" s="20" t="str">
        <f t="shared" si="27"/>
        <v/>
      </c>
      <c r="DL62" s="20" t="str">
        <f t="shared" si="55"/>
        <v/>
      </c>
      <c r="DM62" s="20" t="str">
        <f t="shared" si="28"/>
        <v/>
      </c>
      <c r="DN62" s="20" t="str">
        <f t="shared" si="29"/>
        <v/>
      </c>
      <c r="DO62" s="20">
        <f t="shared" si="30"/>
        <v>0</v>
      </c>
      <c r="DP62" s="20" t="str">
        <f t="shared" si="31"/>
        <v/>
      </c>
      <c r="DQ62" s="20" t="str">
        <f t="shared" si="32"/>
        <v/>
      </c>
      <c r="DR62" s="20" t="str">
        <f t="shared" si="56"/>
        <v/>
      </c>
      <c r="DS62" s="20">
        <f t="shared" si="46"/>
        <v>0</v>
      </c>
      <c r="DT62" s="20">
        <f t="shared" si="33"/>
        <v>0</v>
      </c>
      <c r="DU62" s="20" t="str">
        <f t="shared" si="34"/>
        <v/>
      </c>
      <c r="DV62" s="20" t="str">
        <f t="shared" si="35"/>
        <v/>
      </c>
      <c r="DW62" s="20" t="str">
        <f t="shared" si="57"/>
        <v/>
      </c>
      <c r="DX62" s="20" t="str">
        <f t="shared" si="36"/>
        <v/>
      </c>
      <c r="DY62" s="20">
        <f t="shared" si="37"/>
        <v>0</v>
      </c>
      <c r="DZ62" s="20">
        <f t="shared" si="38"/>
        <v>0</v>
      </c>
      <c r="EA62" s="20" t="str">
        <f t="shared" si="58"/>
        <v/>
      </c>
      <c r="EB62" s="20" t="str">
        <f t="shared" si="59"/>
        <v/>
      </c>
      <c r="EC62" s="20" t="str">
        <f t="shared" si="60"/>
        <v/>
      </c>
      <c r="ED62" s="20" t="str">
        <f t="shared" si="61"/>
        <v/>
      </c>
      <c r="EE62" s="20" t="str">
        <f t="shared" si="62"/>
        <v/>
      </c>
    </row>
    <row r="63" spans="1:135" ht="30.95" customHeight="1" thickBot="1">
      <c r="A63" s="70">
        <v>57</v>
      </c>
      <c r="B63" s="44"/>
      <c r="C63" s="45"/>
      <c r="D63" s="44"/>
      <c r="E63" s="123"/>
      <c r="F63" s="130"/>
      <c r="G63" s="46"/>
      <c r="H63" s="46"/>
      <c r="I63" s="47"/>
      <c r="J63" s="47"/>
      <c r="K63" s="47"/>
      <c r="L63" s="36"/>
      <c r="M63" s="37"/>
      <c r="N63" s="47"/>
      <c r="O63" s="47"/>
      <c r="P63" s="131" t="str">
        <f t="shared" si="47"/>
        <v/>
      </c>
      <c r="Q63" s="138"/>
      <c r="R63" s="38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139" t="str">
        <f t="shared" si="48"/>
        <v/>
      </c>
      <c r="AE63" s="134"/>
      <c r="AF63" s="43"/>
      <c r="AG63" s="102"/>
      <c r="AH63" s="105" t="str">
        <f t="shared" si="49"/>
        <v/>
      </c>
      <c r="AI63" s="34" t="str">
        <f t="shared" si="50"/>
        <v/>
      </c>
      <c r="AJ63" s="35" t="str">
        <f t="shared" si="16"/>
        <v/>
      </c>
      <c r="AK63" s="40" t="str">
        <f t="shared" si="51"/>
        <v/>
      </c>
      <c r="AL63" s="43"/>
      <c r="AM63" s="115" t="str">
        <f t="shared" si="40"/>
        <v/>
      </c>
      <c r="AN63" s="105" t="str">
        <f t="shared" si="41"/>
        <v/>
      </c>
      <c r="AO63" s="34" t="str">
        <f t="shared" si="42"/>
        <v/>
      </c>
      <c r="AP63" s="35" t="str">
        <f t="shared" si="43"/>
        <v/>
      </c>
      <c r="AQ63" s="113" t="str">
        <f t="shared" si="44"/>
        <v/>
      </c>
      <c r="AR63" s="118"/>
      <c r="AS63" s="111" t="str">
        <f t="shared" si="52"/>
        <v/>
      </c>
      <c r="AT63" s="108"/>
      <c r="AU63" s="42" t="str">
        <f t="shared" si="53"/>
        <v/>
      </c>
      <c r="AV63" s="43"/>
      <c r="AW63" s="41" t="str">
        <f t="shared" si="54"/>
        <v/>
      </c>
      <c r="AX63" s="69" t="str">
        <f t="shared" si="45"/>
        <v/>
      </c>
      <c r="AY63" s="21"/>
      <c r="CZ63" s="20">
        <v>57</v>
      </c>
      <c r="DA63" s="20" t="str">
        <f t="shared" si="18"/>
        <v/>
      </c>
      <c r="DB63" s="20" t="str">
        <f t="shared" si="19"/>
        <v/>
      </c>
      <c r="DC63" s="20" t="str">
        <f t="shared" si="20"/>
        <v/>
      </c>
      <c r="DD63" s="20" t="str">
        <f t="shared" si="21"/>
        <v/>
      </c>
      <c r="DE63" s="20" t="str">
        <f t="shared" si="22"/>
        <v/>
      </c>
      <c r="DF63" s="20" t="str">
        <f t="shared" si="23"/>
        <v/>
      </c>
      <c r="DG63" s="20">
        <f t="shared" si="24"/>
        <v>0</v>
      </c>
      <c r="DH63" s="20">
        <f t="shared" si="25"/>
        <v>0</v>
      </c>
      <c r="DJ63" s="20" t="str">
        <f t="shared" si="26"/>
        <v/>
      </c>
      <c r="DK63" s="20" t="str">
        <f t="shared" si="27"/>
        <v/>
      </c>
      <c r="DL63" s="20" t="str">
        <f t="shared" si="55"/>
        <v/>
      </c>
      <c r="DM63" s="20" t="str">
        <f t="shared" si="28"/>
        <v/>
      </c>
      <c r="DN63" s="20" t="str">
        <f t="shared" si="29"/>
        <v/>
      </c>
      <c r="DO63" s="20">
        <f t="shared" si="30"/>
        <v>0</v>
      </c>
      <c r="DP63" s="20" t="str">
        <f t="shared" si="31"/>
        <v/>
      </c>
      <c r="DQ63" s="20" t="str">
        <f t="shared" si="32"/>
        <v/>
      </c>
      <c r="DR63" s="20" t="str">
        <f t="shared" si="56"/>
        <v/>
      </c>
      <c r="DS63" s="20">
        <f t="shared" si="46"/>
        <v>0</v>
      </c>
      <c r="DT63" s="20">
        <f t="shared" si="33"/>
        <v>0</v>
      </c>
      <c r="DU63" s="20" t="str">
        <f t="shared" si="34"/>
        <v/>
      </c>
      <c r="DV63" s="20" t="str">
        <f t="shared" si="35"/>
        <v/>
      </c>
      <c r="DW63" s="20" t="str">
        <f t="shared" si="57"/>
        <v/>
      </c>
      <c r="DX63" s="20" t="str">
        <f t="shared" si="36"/>
        <v/>
      </c>
      <c r="DY63" s="20">
        <f t="shared" si="37"/>
        <v>0</v>
      </c>
      <c r="DZ63" s="20">
        <f t="shared" si="38"/>
        <v>0</v>
      </c>
      <c r="EA63" s="20" t="str">
        <f t="shared" si="58"/>
        <v/>
      </c>
      <c r="EB63" s="20" t="str">
        <f t="shared" si="59"/>
        <v/>
      </c>
      <c r="EC63" s="20" t="str">
        <f t="shared" si="60"/>
        <v/>
      </c>
      <c r="ED63" s="20" t="str">
        <f t="shared" si="61"/>
        <v/>
      </c>
      <c r="EE63" s="20" t="str">
        <f t="shared" si="62"/>
        <v/>
      </c>
    </row>
    <row r="64" spans="1:135" ht="30.95" customHeight="1" thickBot="1">
      <c r="A64" s="70">
        <v>58</v>
      </c>
      <c r="B64" s="44"/>
      <c r="C64" s="45"/>
      <c r="D64" s="44"/>
      <c r="E64" s="123"/>
      <c r="F64" s="130"/>
      <c r="G64" s="46"/>
      <c r="H64" s="46"/>
      <c r="I64" s="47"/>
      <c r="J64" s="47"/>
      <c r="K64" s="47"/>
      <c r="L64" s="36"/>
      <c r="M64" s="37"/>
      <c r="N64" s="47"/>
      <c r="O64" s="47"/>
      <c r="P64" s="131" t="str">
        <f t="shared" si="47"/>
        <v/>
      </c>
      <c r="Q64" s="138"/>
      <c r="R64" s="38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139" t="str">
        <f t="shared" si="48"/>
        <v/>
      </c>
      <c r="AE64" s="134"/>
      <c r="AF64" s="43"/>
      <c r="AG64" s="102"/>
      <c r="AH64" s="105" t="str">
        <f t="shared" si="49"/>
        <v/>
      </c>
      <c r="AI64" s="34" t="str">
        <f t="shared" si="50"/>
        <v/>
      </c>
      <c r="AJ64" s="35" t="str">
        <f t="shared" si="16"/>
        <v/>
      </c>
      <c r="AK64" s="40" t="str">
        <f t="shared" si="51"/>
        <v/>
      </c>
      <c r="AL64" s="43"/>
      <c r="AM64" s="115" t="str">
        <f t="shared" si="40"/>
        <v/>
      </c>
      <c r="AN64" s="105" t="str">
        <f t="shared" si="41"/>
        <v/>
      </c>
      <c r="AO64" s="34" t="str">
        <f t="shared" si="42"/>
        <v/>
      </c>
      <c r="AP64" s="35" t="str">
        <f t="shared" si="43"/>
        <v/>
      </c>
      <c r="AQ64" s="113" t="str">
        <f t="shared" si="44"/>
        <v/>
      </c>
      <c r="AR64" s="118"/>
      <c r="AS64" s="111" t="str">
        <f t="shared" si="52"/>
        <v/>
      </c>
      <c r="AT64" s="108"/>
      <c r="AU64" s="42" t="str">
        <f t="shared" si="53"/>
        <v/>
      </c>
      <c r="AV64" s="43"/>
      <c r="AW64" s="41" t="str">
        <f t="shared" si="54"/>
        <v/>
      </c>
      <c r="AX64" s="69" t="str">
        <f t="shared" si="45"/>
        <v/>
      </c>
      <c r="AY64" s="21"/>
      <c r="CZ64" s="20">
        <v>58</v>
      </c>
      <c r="DA64" s="20" t="str">
        <f t="shared" si="18"/>
        <v/>
      </c>
      <c r="DB64" s="20" t="str">
        <f t="shared" si="19"/>
        <v/>
      </c>
      <c r="DC64" s="20" t="str">
        <f t="shared" si="20"/>
        <v/>
      </c>
      <c r="DD64" s="20" t="str">
        <f t="shared" si="21"/>
        <v/>
      </c>
      <c r="DE64" s="20" t="str">
        <f t="shared" si="22"/>
        <v/>
      </c>
      <c r="DF64" s="20" t="str">
        <f t="shared" si="23"/>
        <v/>
      </c>
      <c r="DG64" s="20">
        <f t="shared" si="24"/>
        <v>0</v>
      </c>
      <c r="DH64" s="20">
        <f t="shared" si="25"/>
        <v>0</v>
      </c>
      <c r="DJ64" s="20" t="str">
        <f t="shared" si="26"/>
        <v/>
      </c>
      <c r="DK64" s="20" t="str">
        <f t="shared" si="27"/>
        <v/>
      </c>
      <c r="DL64" s="20" t="str">
        <f t="shared" si="55"/>
        <v/>
      </c>
      <c r="DM64" s="20" t="str">
        <f t="shared" si="28"/>
        <v/>
      </c>
      <c r="DN64" s="20" t="str">
        <f t="shared" si="29"/>
        <v/>
      </c>
      <c r="DO64" s="20">
        <f t="shared" si="30"/>
        <v>0</v>
      </c>
      <c r="DP64" s="20" t="str">
        <f t="shared" si="31"/>
        <v/>
      </c>
      <c r="DQ64" s="20" t="str">
        <f t="shared" si="32"/>
        <v/>
      </c>
      <c r="DR64" s="20" t="str">
        <f t="shared" si="56"/>
        <v/>
      </c>
      <c r="DS64" s="20">
        <f t="shared" si="46"/>
        <v>0</v>
      </c>
      <c r="DT64" s="20">
        <f t="shared" si="33"/>
        <v>0</v>
      </c>
      <c r="DU64" s="20" t="str">
        <f t="shared" si="34"/>
        <v/>
      </c>
      <c r="DV64" s="20" t="str">
        <f t="shared" si="35"/>
        <v/>
      </c>
      <c r="DW64" s="20" t="str">
        <f t="shared" si="57"/>
        <v/>
      </c>
      <c r="DX64" s="20" t="str">
        <f t="shared" si="36"/>
        <v/>
      </c>
      <c r="DY64" s="20">
        <f t="shared" si="37"/>
        <v>0</v>
      </c>
      <c r="DZ64" s="20">
        <f t="shared" si="38"/>
        <v>0</v>
      </c>
      <c r="EA64" s="20" t="str">
        <f t="shared" si="58"/>
        <v/>
      </c>
      <c r="EB64" s="20" t="str">
        <f t="shared" si="59"/>
        <v/>
      </c>
      <c r="EC64" s="20" t="str">
        <f t="shared" si="60"/>
        <v/>
      </c>
      <c r="ED64" s="20" t="str">
        <f t="shared" si="61"/>
        <v/>
      </c>
      <c r="EE64" s="20" t="str">
        <f t="shared" si="62"/>
        <v/>
      </c>
    </row>
    <row r="65" spans="1:135" ht="30.95" customHeight="1" thickBot="1">
      <c r="A65" s="70">
        <v>59</v>
      </c>
      <c r="B65" s="44"/>
      <c r="C65" s="45"/>
      <c r="D65" s="44"/>
      <c r="E65" s="123"/>
      <c r="F65" s="130"/>
      <c r="G65" s="46"/>
      <c r="H65" s="46"/>
      <c r="I65" s="47"/>
      <c r="J65" s="47"/>
      <c r="K65" s="47"/>
      <c r="L65" s="36"/>
      <c r="M65" s="37"/>
      <c r="N65" s="47"/>
      <c r="O65" s="47"/>
      <c r="P65" s="131" t="str">
        <f t="shared" si="47"/>
        <v/>
      </c>
      <c r="Q65" s="138"/>
      <c r="R65" s="38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139" t="str">
        <f t="shared" si="48"/>
        <v/>
      </c>
      <c r="AE65" s="134"/>
      <c r="AF65" s="43"/>
      <c r="AG65" s="102"/>
      <c r="AH65" s="105" t="str">
        <f t="shared" si="49"/>
        <v/>
      </c>
      <c r="AI65" s="34" t="str">
        <f t="shared" si="50"/>
        <v/>
      </c>
      <c r="AJ65" s="35" t="str">
        <f t="shared" si="16"/>
        <v/>
      </c>
      <c r="AK65" s="40" t="str">
        <f t="shared" si="51"/>
        <v/>
      </c>
      <c r="AL65" s="43"/>
      <c r="AM65" s="115" t="str">
        <f t="shared" si="40"/>
        <v/>
      </c>
      <c r="AN65" s="105" t="str">
        <f t="shared" si="41"/>
        <v/>
      </c>
      <c r="AO65" s="34" t="str">
        <f t="shared" si="42"/>
        <v/>
      </c>
      <c r="AP65" s="35" t="str">
        <f t="shared" si="43"/>
        <v/>
      </c>
      <c r="AQ65" s="113" t="str">
        <f t="shared" si="44"/>
        <v/>
      </c>
      <c r="AR65" s="118"/>
      <c r="AS65" s="111" t="str">
        <f t="shared" si="52"/>
        <v/>
      </c>
      <c r="AT65" s="108"/>
      <c r="AU65" s="42" t="str">
        <f t="shared" si="53"/>
        <v/>
      </c>
      <c r="AV65" s="43"/>
      <c r="AW65" s="41" t="str">
        <f t="shared" si="54"/>
        <v/>
      </c>
      <c r="AX65" s="69" t="str">
        <f t="shared" si="45"/>
        <v/>
      </c>
      <c r="AY65" s="21"/>
      <c r="CZ65" s="20">
        <v>59</v>
      </c>
      <c r="DA65" s="20" t="str">
        <f t="shared" si="18"/>
        <v/>
      </c>
      <c r="DB65" s="20" t="str">
        <f t="shared" si="19"/>
        <v/>
      </c>
      <c r="DC65" s="20" t="str">
        <f t="shared" si="20"/>
        <v/>
      </c>
      <c r="DD65" s="20" t="str">
        <f t="shared" si="21"/>
        <v/>
      </c>
      <c r="DE65" s="20" t="str">
        <f t="shared" si="22"/>
        <v/>
      </c>
      <c r="DF65" s="20" t="str">
        <f t="shared" si="23"/>
        <v/>
      </c>
      <c r="DG65" s="20">
        <f t="shared" si="24"/>
        <v>0</v>
      </c>
      <c r="DH65" s="20">
        <f t="shared" si="25"/>
        <v>0</v>
      </c>
      <c r="DJ65" s="20" t="str">
        <f t="shared" si="26"/>
        <v/>
      </c>
      <c r="DK65" s="20" t="str">
        <f t="shared" si="27"/>
        <v/>
      </c>
      <c r="DL65" s="20" t="str">
        <f t="shared" si="55"/>
        <v/>
      </c>
      <c r="DM65" s="20" t="str">
        <f t="shared" si="28"/>
        <v/>
      </c>
      <c r="DN65" s="20" t="str">
        <f t="shared" si="29"/>
        <v/>
      </c>
      <c r="DO65" s="20">
        <f t="shared" si="30"/>
        <v>0</v>
      </c>
      <c r="DP65" s="20" t="str">
        <f t="shared" si="31"/>
        <v/>
      </c>
      <c r="DQ65" s="20" t="str">
        <f t="shared" si="32"/>
        <v/>
      </c>
      <c r="DR65" s="20" t="str">
        <f t="shared" si="56"/>
        <v/>
      </c>
      <c r="DS65" s="20">
        <f t="shared" si="46"/>
        <v>0</v>
      </c>
      <c r="DT65" s="20">
        <f t="shared" si="33"/>
        <v>0</v>
      </c>
      <c r="DU65" s="20" t="str">
        <f t="shared" si="34"/>
        <v/>
      </c>
      <c r="DV65" s="20" t="str">
        <f t="shared" si="35"/>
        <v/>
      </c>
      <c r="DW65" s="20" t="str">
        <f t="shared" si="57"/>
        <v/>
      </c>
      <c r="DX65" s="20" t="str">
        <f t="shared" si="36"/>
        <v/>
      </c>
      <c r="DY65" s="20">
        <f t="shared" si="37"/>
        <v>0</v>
      </c>
      <c r="DZ65" s="20">
        <f t="shared" si="38"/>
        <v>0</v>
      </c>
      <c r="EA65" s="20" t="str">
        <f t="shared" si="58"/>
        <v/>
      </c>
      <c r="EB65" s="20" t="str">
        <f t="shared" si="59"/>
        <v/>
      </c>
      <c r="EC65" s="20" t="str">
        <f t="shared" si="60"/>
        <v/>
      </c>
      <c r="ED65" s="20" t="str">
        <f t="shared" si="61"/>
        <v/>
      </c>
      <c r="EE65" s="20" t="str">
        <f t="shared" si="62"/>
        <v/>
      </c>
    </row>
    <row r="66" spans="1:135" ht="30.95" customHeight="1" thickBot="1">
      <c r="A66" s="70">
        <v>60</v>
      </c>
      <c r="B66" s="44"/>
      <c r="C66" s="45"/>
      <c r="D66" s="44"/>
      <c r="E66" s="123"/>
      <c r="F66" s="130"/>
      <c r="G66" s="46"/>
      <c r="H66" s="46"/>
      <c r="I66" s="47"/>
      <c r="J66" s="47"/>
      <c r="K66" s="47"/>
      <c r="L66" s="36"/>
      <c r="M66" s="37"/>
      <c r="N66" s="47"/>
      <c r="O66" s="47"/>
      <c r="P66" s="131" t="str">
        <f t="shared" si="47"/>
        <v/>
      </c>
      <c r="Q66" s="138"/>
      <c r="R66" s="38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139" t="str">
        <f t="shared" si="48"/>
        <v/>
      </c>
      <c r="AE66" s="134"/>
      <c r="AF66" s="43"/>
      <c r="AG66" s="102"/>
      <c r="AH66" s="105" t="str">
        <f t="shared" si="49"/>
        <v/>
      </c>
      <c r="AI66" s="34" t="str">
        <f t="shared" si="50"/>
        <v/>
      </c>
      <c r="AJ66" s="35" t="str">
        <f t="shared" si="16"/>
        <v/>
      </c>
      <c r="AK66" s="40" t="str">
        <f t="shared" si="51"/>
        <v/>
      </c>
      <c r="AL66" s="43"/>
      <c r="AM66" s="115" t="str">
        <f t="shared" si="40"/>
        <v/>
      </c>
      <c r="AN66" s="105" t="str">
        <f t="shared" si="41"/>
        <v/>
      </c>
      <c r="AO66" s="34" t="str">
        <f t="shared" si="42"/>
        <v/>
      </c>
      <c r="AP66" s="35" t="str">
        <f t="shared" si="43"/>
        <v/>
      </c>
      <c r="AQ66" s="113" t="str">
        <f t="shared" si="44"/>
        <v/>
      </c>
      <c r="AR66" s="118"/>
      <c r="AS66" s="111" t="str">
        <f t="shared" si="52"/>
        <v/>
      </c>
      <c r="AT66" s="108"/>
      <c r="AU66" s="42" t="str">
        <f t="shared" si="53"/>
        <v/>
      </c>
      <c r="AV66" s="43"/>
      <c r="AW66" s="41" t="str">
        <f t="shared" si="54"/>
        <v/>
      </c>
      <c r="AX66" s="69" t="str">
        <f t="shared" si="45"/>
        <v/>
      </c>
      <c r="AY66" s="21"/>
      <c r="CZ66" s="20">
        <v>60</v>
      </c>
      <c r="DA66" s="20" t="str">
        <f t="shared" si="18"/>
        <v/>
      </c>
      <c r="DB66" s="20" t="str">
        <f t="shared" si="19"/>
        <v/>
      </c>
      <c r="DC66" s="20" t="str">
        <f t="shared" si="20"/>
        <v/>
      </c>
      <c r="DD66" s="20" t="str">
        <f t="shared" si="21"/>
        <v/>
      </c>
      <c r="DE66" s="20" t="str">
        <f t="shared" si="22"/>
        <v/>
      </c>
      <c r="DF66" s="20" t="str">
        <f t="shared" si="23"/>
        <v/>
      </c>
      <c r="DG66" s="20">
        <f t="shared" si="24"/>
        <v>0</v>
      </c>
      <c r="DH66" s="20">
        <f t="shared" si="25"/>
        <v>0</v>
      </c>
      <c r="DJ66" s="20" t="str">
        <f t="shared" si="26"/>
        <v/>
      </c>
      <c r="DK66" s="20" t="str">
        <f t="shared" si="27"/>
        <v/>
      </c>
      <c r="DL66" s="20" t="str">
        <f t="shared" si="55"/>
        <v/>
      </c>
      <c r="DM66" s="20" t="str">
        <f t="shared" si="28"/>
        <v/>
      </c>
      <c r="DN66" s="20" t="str">
        <f t="shared" si="29"/>
        <v/>
      </c>
      <c r="DO66" s="20">
        <f t="shared" si="30"/>
        <v>0</v>
      </c>
      <c r="DP66" s="20" t="str">
        <f t="shared" si="31"/>
        <v/>
      </c>
      <c r="DQ66" s="20" t="str">
        <f t="shared" si="32"/>
        <v/>
      </c>
      <c r="DR66" s="20" t="str">
        <f t="shared" si="56"/>
        <v/>
      </c>
      <c r="DS66" s="20">
        <f t="shared" si="46"/>
        <v>0</v>
      </c>
      <c r="DT66" s="20">
        <f t="shared" si="33"/>
        <v>0</v>
      </c>
      <c r="DU66" s="20" t="str">
        <f t="shared" si="34"/>
        <v/>
      </c>
      <c r="DV66" s="20" t="str">
        <f t="shared" si="35"/>
        <v/>
      </c>
      <c r="DW66" s="20" t="str">
        <f t="shared" si="57"/>
        <v/>
      </c>
      <c r="DX66" s="20" t="str">
        <f t="shared" si="36"/>
        <v/>
      </c>
      <c r="DY66" s="20">
        <f t="shared" si="37"/>
        <v>0</v>
      </c>
      <c r="DZ66" s="20">
        <f t="shared" si="38"/>
        <v>0</v>
      </c>
      <c r="EA66" s="20" t="str">
        <f t="shared" si="58"/>
        <v/>
      </c>
      <c r="EB66" s="20" t="str">
        <f t="shared" si="59"/>
        <v/>
      </c>
      <c r="EC66" s="20" t="str">
        <f t="shared" si="60"/>
        <v/>
      </c>
      <c r="ED66" s="20" t="str">
        <f t="shared" si="61"/>
        <v/>
      </c>
      <c r="EE66" s="20" t="str">
        <f t="shared" si="62"/>
        <v/>
      </c>
    </row>
    <row r="67" spans="1:135" ht="30.95" customHeight="1" thickBot="1">
      <c r="A67" s="70">
        <v>61</v>
      </c>
      <c r="B67" s="44"/>
      <c r="C67" s="45"/>
      <c r="D67" s="44"/>
      <c r="E67" s="123"/>
      <c r="F67" s="130"/>
      <c r="G67" s="46"/>
      <c r="H67" s="46"/>
      <c r="I67" s="47"/>
      <c r="J67" s="47"/>
      <c r="K67" s="47"/>
      <c r="L67" s="36"/>
      <c r="M67" s="37"/>
      <c r="N67" s="47"/>
      <c r="O67" s="47"/>
      <c r="P67" s="131" t="str">
        <f t="shared" si="47"/>
        <v/>
      </c>
      <c r="Q67" s="138"/>
      <c r="R67" s="38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139" t="str">
        <f t="shared" si="48"/>
        <v/>
      </c>
      <c r="AE67" s="134"/>
      <c r="AF67" s="43"/>
      <c r="AG67" s="102"/>
      <c r="AH67" s="105" t="str">
        <f t="shared" si="49"/>
        <v/>
      </c>
      <c r="AI67" s="34" t="str">
        <f t="shared" si="50"/>
        <v/>
      </c>
      <c r="AJ67" s="35" t="str">
        <f t="shared" si="16"/>
        <v/>
      </c>
      <c r="AK67" s="40" t="str">
        <f t="shared" si="51"/>
        <v/>
      </c>
      <c r="AL67" s="43"/>
      <c r="AM67" s="115" t="str">
        <f t="shared" si="40"/>
        <v/>
      </c>
      <c r="AN67" s="105" t="str">
        <f t="shared" si="41"/>
        <v/>
      </c>
      <c r="AO67" s="34" t="str">
        <f t="shared" si="42"/>
        <v/>
      </c>
      <c r="AP67" s="35" t="str">
        <f t="shared" si="43"/>
        <v/>
      </c>
      <c r="AQ67" s="113" t="str">
        <f t="shared" si="44"/>
        <v/>
      </c>
      <c r="AR67" s="118"/>
      <c r="AS67" s="111" t="str">
        <f t="shared" si="52"/>
        <v/>
      </c>
      <c r="AT67" s="108"/>
      <c r="AU67" s="42" t="str">
        <f t="shared" si="53"/>
        <v/>
      </c>
      <c r="AV67" s="43"/>
      <c r="AW67" s="41" t="str">
        <f t="shared" si="54"/>
        <v/>
      </c>
      <c r="AX67" s="69" t="str">
        <f t="shared" si="45"/>
        <v/>
      </c>
      <c r="AY67" s="21"/>
      <c r="CZ67" s="20">
        <v>61</v>
      </c>
      <c r="DA67" s="20" t="str">
        <f t="shared" si="18"/>
        <v/>
      </c>
      <c r="DB67" s="20" t="str">
        <f t="shared" si="19"/>
        <v/>
      </c>
      <c r="DC67" s="20" t="str">
        <f t="shared" si="20"/>
        <v/>
      </c>
      <c r="DD67" s="20" t="str">
        <f t="shared" si="21"/>
        <v/>
      </c>
      <c r="DE67" s="20" t="str">
        <f t="shared" si="22"/>
        <v/>
      </c>
      <c r="DF67" s="20" t="str">
        <f t="shared" si="23"/>
        <v/>
      </c>
      <c r="DG67" s="20">
        <f t="shared" si="24"/>
        <v>0</v>
      </c>
      <c r="DH67" s="20">
        <f t="shared" si="25"/>
        <v>0</v>
      </c>
      <c r="DJ67" s="20" t="str">
        <f t="shared" si="26"/>
        <v/>
      </c>
      <c r="DK67" s="20" t="str">
        <f t="shared" si="27"/>
        <v/>
      </c>
      <c r="DL67" s="20" t="str">
        <f t="shared" si="55"/>
        <v/>
      </c>
      <c r="DM67" s="20" t="str">
        <f t="shared" si="28"/>
        <v/>
      </c>
      <c r="DN67" s="20" t="str">
        <f t="shared" si="29"/>
        <v/>
      </c>
      <c r="DO67" s="20">
        <f t="shared" si="30"/>
        <v>0</v>
      </c>
      <c r="DP67" s="20" t="str">
        <f t="shared" si="31"/>
        <v/>
      </c>
      <c r="DQ67" s="20" t="str">
        <f t="shared" si="32"/>
        <v/>
      </c>
      <c r="DR67" s="20" t="str">
        <f t="shared" si="56"/>
        <v/>
      </c>
      <c r="DS67" s="20">
        <f t="shared" si="46"/>
        <v>0</v>
      </c>
      <c r="DT67" s="20">
        <f t="shared" si="33"/>
        <v>0</v>
      </c>
      <c r="DU67" s="20" t="str">
        <f t="shared" si="34"/>
        <v/>
      </c>
      <c r="DV67" s="20" t="str">
        <f t="shared" si="35"/>
        <v/>
      </c>
      <c r="DW67" s="20" t="str">
        <f t="shared" si="57"/>
        <v/>
      </c>
      <c r="DX67" s="20" t="str">
        <f t="shared" si="36"/>
        <v/>
      </c>
      <c r="DY67" s="20">
        <f t="shared" si="37"/>
        <v>0</v>
      </c>
      <c r="DZ67" s="20">
        <f t="shared" si="38"/>
        <v>0</v>
      </c>
      <c r="EA67" s="20" t="str">
        <f t="shared" si="58"/>
        <v/>
      </c>
      <c r="EB67" s="20" t="str">
        <f t="shared" si="59"/>
        <v/>
      </c>
      <c r="EC67" s="20" t="str">
        <f t="shared" si="60"/>
        <v/>
      </c>
      <c r="ED67" s="20" t="str">
        <f t="shared" si="61"/>
        <v/>
      </c>
      <c r="EE67" s="20" t="str">
        <f t="shared" si="62"/>
        <v/>
      </c>
    </row>
    <row r="68" spans="1:135" ht="30.95" customHeight="1" thickBot="1">
      <c r="A68" s="70">
        <v>62</v>
      </c>
      <c r="B68" s="44"/>
      <c r="C68" s="45"/>
      <c r="D68" s="44"/>
      <c r="E68" s="123"/>
      <c r="F68" s="130"/>
      <c r="G68" s="46"/>
      <c r="H68" s="46"/>
      <c r="I68" s="47"/>
      <c r="J68" s="47"/>
      <c r="K68" s="47"/>
      <c r="L68" s="36"/>
      <c r="M68" s="37"/>
      <c r="N68" s="47"/>
      <c r="O68" s="47"/>
      <c r="P68" s="131" t="str">
        <f t="shared" si="47"/>
        <v/>
      </c>
      <c r="Q68" s="138"/>
      <c r="R68" s="38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139" t="str">
        <f t="shared" si="48"/>
        <v/>
      </c>
      <c r="AE68" s="134"/>
      <c r="AF68" s="43"/>
      <c r="AG68" s="102"/>
      <c r="AH68" s="105" t="str">
        <f t="shared" si="49"/>
        <v/>
      </c>
      <c r="AI68" s="34" t="str">
        <f t="shared" si="50"/>
        <v/>
      </c>
      <c r="AJ68" s="35" t="str">
        <f t="shared" si="16"/>
        <v/>
      </c>
      <c r="AK68" s="40" t="str">
        <f t="shared" si="51"/>
        <v/>
      </c>
      <c r="AL68" s="43"/>
      <c r="AM68" s="115" t="str">
        <f t="shared" si="40"/>
        <v/>
      </c>
      <c r="AN68" s="105" t="str">
        <f t="shared" si="41"/>
        <v/>
      </c>
      <c r="AO68" s="34" t="str">
        <f t="shared" si="42"/>
        <v/>
      </c>
      <c r="AP68" s="35" t="str">
        <f t="shared" si="43"/>
        <v/>
      </c>
      <c r="AQ68" s="113" t="str">
        <f t="shared" si="44"/>
        <v/>
      </c>
      <c r="AR68" s="118"/>
      <c r="AS68" s="111" t="str">
        <f t="shared" si="52"/>
        <v/>
      </c>
      <c r="AT68" s="108"/>
      <c r="AU68" s="42" t="str">
        <f t="shared" si="53"/>
        <v/>
      </c>
      <c r="AV68" s="43"/>
      <c r="AW68" s="41" t="str">
        <f t="shared" si="54"/>
        <v/>
      </c>
      <c r="AX68" s="69" t="str">
        <f t="shared" si="45"/>
        <v/>
      </c>
      <c r="AY68" s="21"/>
      <c r="CZ68" s="20">
        <v>62</v>
      </c>
      <c r="DA68" s="20" t="str">
        <f t="shared" si="18"/>
        <v/>
      </c>
      <c r="DB68" s="20" t="str">
        <f t="shared" si="19"/>
        <v/>
      </c>
      <c r="DC68" s="20" t="str">
        <f t="shared" si="20"/>
        <v/>
      </c>
      <c r="DD68" s="20" t="str">
        <f t="shared" si="21"/>
        <v/>
      </c>
      <c r="DE68" s="20" t="str">
        <f t="shared" si="22"/>
        <v/>
      </c>
      <c r="DF68" s="20" t="str">
        <f t="shared" si="23"/>
        <v/>
      </c>
      <c r="DG68" s="20">
        <f t="shared" si="24"/>
        <v>0</v>
      </c>
      <c r="DH68" s="20">
        <f t="shared" si="25"/>
        <v>0</v>
      </c>
      <c r="DJ68" s="20" t="str">
        <f t="shared" si="26"/>
        <v/>
      </c>
      <c r="DK68" s="20" t="str">
        <f t="shared" si="27"/>
        <v/>
      </c>
      <c r="DL68" s="20" t="str">
        <f t="shared" si="55"/>
        <v/>
      </c>
      <c r="DM68" s="20" t="str">
        <f t="shared" si="28"/>
        <v/>
      </c>
      <c r="DN68" s="20" t="str">
        <f t="shared" si="29"/>
        <v/>
      </c>
      <c r="DO68" s="20">
        <f t="shared" si="30"/>
        <v>0</v>
      </c>
      <c r="DP68" s="20" t="str">
        <f t="shared" si="31"/>
        <v/>
      </c>
      <c r="DQ68" s="20" t="str">
        <f t="shared" si="32"/>
        <v/>
      </c>
      <c r="DR68" s="20" t="str">
        <f t="shared" si="56"/>
        <v/>
      </c>
      <c r="DS68" s="20">
        <f t="shared" si="46"/>
        <v>0</v>
      </c>
      <c r="DT68" s="20">
        <f t="shared" si="33"/>
        <v>0</v>
      </c>
      <c r="DU68" s="20" t="str">
        <f t="shared" si="34"/>
        <v/>
      </c>
      <c r="DV68" s="20" t="str">
        <f t="shared" si="35"/>
        <v/>
      </c>
      <c r="DW68" s="20" t="str">
        <f t="shared" si="57"/>
        <v/>
      </c>
      <c r="DX68" s="20" t="str">
        <f t="shared" si="36"/>
        <v/>
      </c>
      <c r="DY68" s="20">
        <f t="shared" si="37"/>
        <v>0</v>
      </c>
      <c r="DZ68" s="20">
        <f t="shared" si="38"/>
        <v>0</v>
      </c>
      <c r="EA68" s="20" t="str">
        <f t="shared" si="58"/>
        <v/>
      </c>
      <c r="EB68" s="20" t="str">
        <f t="shared" si="59"/>
        <v/>
      </c>
      <c r="EC68" s="20" t="str">
        <f t="shared" si="60"/>
        <v/>
      </c>
      <c r="ED68" s="20" t="str">
        <f t="shared" si="61"/>
        <v/>
      </c>
      <c r="EE68" s="20" t="str">
        <f t="shared" si="62"/>
        <v/>
      </c>
    </row>
    <row r="69" spans="1:135" ht="30.95" customHeight="1" thickBot="1">
      <c r="A69" s="70">
        <v>63</v>
      </c>
      <c r="B69" s="44"/>
      <c r="C69" s="45"/>
      <c r="D69" s="44"/>
      <c r="E69" s="123"/>
      <c r="F69" s="130"/>
      <c r="G69" s="46"/>
      <c r="H69" s="46"/>
      <c r="I69" s="47"/>
      <c r="J69" s="47"/>
      <c r="K69" s="47"/>
      <c r="L69" s="36"/>
      <c r="M69" s="37"/>
      <c r="N69" s="47"/>
      <c r="O69" s="47"/>
      <c r="P69" s="131" t="str">
        <f t="shared" si="47"/>
        <v/>
      </c>
      <c r="Q69" s="138"/>
      <c r="R69" s="38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139" t="str">
        <f t="shared" si="48"/>
        <v/>
      </c>
      <c r="AE69" s="134"/>
      <c r="AF69" s="43"/>
      <c r="AG69" s="102"/>
      <c r="AH69" s="105" t="str">
        <f t="shared" si="49"/>
        <v/>
      </c>
      <c r="AI69" s="34" t="str">
        <f t="shared" si="50"/>
        <v/>
      </c>
      <c r="AJ69" s="35" t="str">
        <f t="shared" si="16"/>
        <v/>
      </c>
      <c r="AK69" s="40" t="str">
        <f t="shared" si="51"/>
        <v/>
      </c>
      <c r="AL69" s="43"/>
      <c r="AM69" s="115" t="str">
        <f t="shared" si="40"/>
        <v/>
      </c>
      <c r="AN69" s="105" t="str">
        <f t="shared" si="41"/>
        <v/>
      </c>
      <c r="AO69" s="34" t="str">
        <f t="shared" si="42"/>
        <v/>
      </c>
      <c r="AP69" s="35" t="str">
        <f t="shared" si="43"/>
        <v/>
      </c>
      <c r="AQ69" s="113" t="str">
        <f t="shared" si="44"/>
        <v/>
      </c>
      <c r="AR69" s="118"/>
      <c r="AS69" s="111" t="str">
        <f t="shared" si="52"/>
        <v/>
      </c>
      <c r="AT69" s="108"/>
      <c r="AU69" s="42" t="str">
        <f t="shared" si="53"/>
        <v/>
      </c>
      <c r="AV69" s="43"/>
      <c r="AW69" s="41" t="str">
        <f t="shared" si="54"/>
        <v/>
      </c>
      <c r="AX69" s="69" t="str">
        <f t="shared" si="45"/>
        <v/>
      </c>
      <c r="AY69" s="21"/>
      <c r="CZ69" s="20">
        <v>63</v>
      </c>
      <c r="DA69" s="20" t="str">
        <f t="shared" si="18"/>
        <v/>
      </c>
      <c r="DB69" s="20" t="str">
        <f t="shared" si="19"/>
        <v/>
      </c>
      <c r="DC69" s="20" t="str">
        <f t="shared" si="20"/>
        <v/>
      </c>
      <c r="DD69" s="20" t="str">
        <f t="shared" si="21"/>
        <v/>
      </c>
      <c r="DE69" s="20" t="str">
        <f t="shared" si="22"/>
        <v/>
      </c>
      <c r="DF69" s="20" t="str">
        <f t="shared" si="23"/>
        <v/>
      </c>
      <c r="DG69" s="20">
        <f t="shared" si="24"/>
        <v>0</v>
      </c>
      <c r="DH69" s="20">
        <f t="shared" si="25"/>
        <v>0</v>
      </c>
      <c r="DJ69" s="20" t="str">
        <f t="shared" si="26"/>
        <v/>
      </c>
      <c r="DK69" s="20" t="str">
        <f t="shared" si="27"/>
        <v/>
      </c>
      <c r="DL69" s="20" t="str">
        <f t="shared" si="55"/>
        <v/>
      </c>
      <c r="DM69" s="20" t="str">
        <f t="shared" si="28"/>
        <v/>
      </c>
      <c r="DN69" s="20" t="str">
        <f t="shared" si="29"/>
        <v/>
      </c>
      <c r="DO69" s="20">
        <f t="shared" si="30"/>
        <v>0</v>
      </c>
      <c r="DP69" s="20" t="str">
        <f t="shared" si="31"/>
        <v/>
      </c>
      <c r="DQ69" s="20" t="str">
        <f t="shared" si="32"/>
        <v/>
      </c>
      <c r="DR69" s="20" t="str">
        <f t="shared" si="56"/>
        <v/>
      </c>
      <c r="DS69" s="20">
        <f t="shared" si="46"/>
        <v>0</v>
      </c>
      <c r="DT69" s="20">
        <f t="shared" si="33"/>
        <v>0</v>
      </c>
      <c r="DU69" s="20" t="str">
        <f t="shared" si="34"/>
        <v/>
      </c>
      <c r="DV69" s="20" t="str">
        <f t="shared" si="35"/>
        <v/>
      </c>
      <c r="DW69" s="20" t="str">
        <f t="shared" si="57"/>
        <v/>
      </c>
      <c r="DX69" s="20" t="str">
        <f t="shared" si="36"/>
        <v/>
      </c>
      <c r="DY69" s="20">
        <f t="shared" si="37"/>
        <v>0</v>
      </c>
      <c r="DZ69" s="20">
        <f t="shared" si="38"/>
        <v>0</v>
      </c>
      <c r="EA69" s="20" t="str">
        <f t="shared" si="58"/>
        <v/>
      </c>
      <c r="EB69" s="20" t="str">
        <f t="shared" si="59"/>
        <v/>
      </c>
      <c r="EC69" s="20" t="str">
        <f t="shared" si="60"/>
        <v/>
      </c>
      <c r="ED69" s="20" t="str">
        <f t="shared" si="61"/>
        <v/>
      </c>
      <c r="EE69" s="20" t="str">
        <f t="shared" si="62"/>
        <v/>
      </c>
    </row>
    <row r="70" spans="1:135" ht="30.95" customHeight="1" thickBot="1">
      <c r="A70" s="70">
        <v>64</v>
      </c>
      <c r="B70" s="44"/>
      <c r="C70" s="45"/>
      <c r="D70" s="44"/>
      <c r="E70" s="123"/>
      <c r="F70" s="130"/>
      <c r="G70" s="46"/>
      <c r="H70" s="46"/>
      <c r="I70" s="47"/>
      <c r="J70" s="47"/>
      <c r="K70" s="47"/>
      <c r="L70" s="36"/>
      <c r="M70" s="37"/>
      <c r="N70" s="47"/>
      <c r="O70" s="47"/>
      <c r="P70" s="131" t="str">
        <f t="shared" si="47"/>
        <v/>
      </c>
      <c r="Q70" s="138"/>
      <c r="R70" s="38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139" t="str">
        <f t="shared" si="48"/>
        <v/>
      </c>
      <c r="AE70" s="134"/>
      <c r="AF70" s="43"/>
      <c r="AG70" s="102"/>
      <c r="AH70" s="105" t="str">
        <f t="shared" si="49"/>
        <v/>
      </c>
      <c r="AI70" s="34" t="str">
        <f t="shared" si="50"/>
        <v/>
      </c>
      <c r="AJ70" s="35" t="str">
        <f t="shared" si="16"/>
        <v/>
      </c>
      <c r="AK70" s="40" t="str">
        <f t="shared" si="51"/>
        <v/>
      </c>
      <c r="AL70" s="43"/>
      <c r="AM70" s="115" t="str">
        <f t="shared" si="40"/>
        <v/>
      </c>
      <c r="AN70" s="105" t="str">
        <f t="shared" si="41"/>
        <v/>
      </c>
      <c r="AO70" s="34" t="str">
        <f t="shared" si="42"/>
        <v/>
      </c>
      <c r="AP70" s="35" t="str">
        <f t="shared" si="43"/>
        <v/>
      </c>
      <c r="AQ70" s="113" t="str">
        <f t="shared" si="44"/>
        <v/>
      </c>
      <c r="AR70" s="118"/>
      <c r="AS70" s="111" t="str">
        <f t="shared" si="52"/>
        <v/>
      </c>
      <c r="AT70" s="108"/>
      <c r="AU70" s="42" t="str">
        <f t="shared" si="53"/>
        <v/>
      </c>
      <c r="AV70" s="43"/>
      <c r="AW70" s="41" t="str">
        <f t="shared" si="54"/>
        <v/>
      </c>
      <c r="AX70" s="69" t="str">
        <f t="shared" si="45"/>
        <v/>
      </c>
      <c r="AY70" s="21"/>
      <c r="CZ70" s="20">
        <v>64</v>
      </c>
      <c r="DA70" s="20" t="str">
        <f t="shared" si="18"/>
        <v/>
      </c>
      <c r="DB70" s="20" t="str">
        <f t="shared" si="19"/>
        <v/>
      </c>
      <c r="DC70" s="20" t="str">
        <f t="shared" si="20"/>
        <v/>
      </c>
      <c r="DD70" s="20" t="str">
        <f t="shared" si="21"/>
        <v/>
      </c>
      <c r="DE70" s="20" t="str">
        <f t="shared" si="22"/>
        <v/>
      </c>
      <c r="DF70" s="20" t="str">
        <f t="shared" si="23"/>
        <v/>
      </c>
      <c r="DG70" s="20">
        <f t="shared" si="24"/>
        <v>0</v>
      </c>
      <c r="DH70" s="20">
        <f t="shared" si="25"/>
        <v>0</v>
      </c>
      <c r="DJ70" s="20" t="str">
        <f t="shared" si="26"/>
        <v/>
      </c>
      <c r="DK70" s="20" t="str">
        <f t="shared" si="27"/>
        <v/>
      </c>
      <c r="DL70" s="20" t="str">
        <f t="shared" si="55"/>
        <v/>
      </c>
      <c r="DM70" s="20" t="str">
        <f t="shared" si="28"/>
        <v/>
      </c>
      <c r="DN70" s="20" t="str">
        <f t="shared" si="29"/>
        <v/>
      </c>
      <c r="DO70" s="20">
        <f t="shared" si="30"/>
        <v>0</v>
      </c>
      <c r="DP70" s="20" t="str">
        <f t="shared" si="31"/>
        <v/>
      </c>
      <c r="DQ70" s="20" t="str">
        <f t="shared" si="32"/>
        <v/>
      </c>
      <c r="DR70" s="20" t="str">
        <f t="shared" si="56"/>
        <v/>
      </c>
      <c r="DS70" s="20">
        <f t="shared" si="46"/>
        <v>0</v>
      </c>
      <c r="DT70" s="20">
        <f t="shared" si="33"/>
        <v>0</v>
      </c>
      <c r="DU70" s="20" t="str">
        <f t="shared" si="34"/>
        <v/>
      </c>
      <c r="DV70" s="20" t="str">
        <f t="shared" si="35"/>
        <v/>
      </c>
      <c r="DW70" s="20" t="str">
        <f t="shared" si="57"/>
        <v/>
      </c>
      <c r="DX70" s="20" t="str">
        <f t="shared" si="36"/>
        <v/>
      </c>
      <c r="DY70" s="20">
        <f t="shared" si="37"/>
        <v>0</v>
      </c>
      <c r="DZ70" s="20">
        <f t="shared" si="38"/>
        <v>0</v>
      </c>
      <c r="EA70" s="20" t="str">
        <f t="shared" si="58"/>
        <v/>
      </c>
      <c r="EB70" s="20" t="str">
        <f t="shared" si="59"/>
        <v/>
      </c>
      <c r="EC70" s="20" t="str">
        <f t="shared" si="60"/>
        <v/>
      </c>
      <c r="ED70" s="20" t="str">
        <f t="shared" si="61"/>
        <v/>
      </c>
      <c r="EE70" s="20" t="str">
        <f t="shared" si="62"/>
        <v/>
      </c>
    </row>
    <row r="71" spans="1:135" ht="30.95" customHeight="1" thickBot="1">
      <c r="A71" s="70">
        <v>65</v>
      </c>
      <c r="B71" s="44"/>
      <c r="C71" s="45"/>
      <c r="D71" s="44"/>
      <c r="E71" s="123"/>
      <c r="F71" s="130"/>
      <c r="G71" s="46"/>
      <c r="H71" s="46"/>
      <c r="I71" s="47"/>
      <c r="J71" s="47"/>
      <c r="K71" s="47"/>
      <c r="L71" s="36"/>
      <c r="M71" s="37"/>
      <c r="N71" s="47"/>
      <c r="O71" s="47"/>
      <c r="P71" s="131" t="str">
        <f t="shared" ref="P71:P107" si="63">IFERROR(IF(F71="","",IF(DH71="","",DH71)),"")</f>
        <v/>
      </c>
      <c r="Q71" s="138"/>
      <c r="R71" s="38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139" t="str">
        <f t="shared" ref="AD71:AD107" si="64">IFERROR(IF(F71="","",IF(DO71="","",DO71)),"")</f>
        <v/>
      </c>
      <c r="AE71" s="134"/>
      <c r="AF71" s="43"/>
      <c r="AG71" s="102"/>
      <c r="AH71" s="105" t="str">
        <f t="shared" ref="AH71:AH107" si="65">IFERROR(IF(F71="","",IF(DS71="","",DS71)),"")</f>
        <v/>
      </c>
      <c r="AI71" s="34" t="str">
        <f t="shared" ref="AI71:AI107" si="66">IFERROR(IF(F71="","",IF(DT71="","",DT71)),"")</f>
        <v/>
      </c>
      <c r="AJ71" s="35" t="str">
        <f t="shared" si="16"/>
        <v/>
      </c>
      <c r="AK71" s="40" t="str">
        <f t="shared" ref="AK71:AK107" si="67">IFERROR(IF(F71="","",IF(EC71="","",EC71)),"")</f>
        <v/>
      </c>
      <c r="AL71" s="43"/>
      <c r="AM71" s="115" t="str">
        <f t="shared" si="40"/>
        <v/>
      </c>
      <c r="AN71" s="105" t="str">
        <f t="shared" si="41"/>
        <v/>
      </c>
      <c r="AO71" s="34" t="str">
        <f t="shared" si="42"/>
        <v/>
      </c>
      <c r="AP71" s="35" t="str">
        <f t="shared" si="43"/>
        <v/>
      </c>
      <c r="AQ71" s="113" t="str">
        <f t="shared" si="44"/>
        <v/>
      </c>
      <c r="AR71" s="118"/>
      <c r="AS71" s="111" t="str">
        <f t="shared" ref="AS71:AS102" si="68">IFERROR(IF(F71="","",IF(AND(EC71="",DX71=""),"",IF(AR71=$DL$5,SUM(DX71-AL71),SUM(EC71-AL71)))),"")</f>
        <v/>
      </c>
      <c r="AT71" s="108"/>
      <c r="AU71" s="42" t="str">
        <f t="shared" ref="AU71:AU107" si="69">IFERROR(IF(F71="","",EE71&amp;" Rs- "&amp;ED71),"")</f>
        <v/>
      </c>
      <c r="AV71" s="43"/>
      <c r="AW71" s="41" t="str">
        <f t="shared" ref="AW71:AW102" si="70">IFERROR(IF(F71="","",ROUNDUP(ED71/AV71,-1)),"")</f>
        <v/>
      </c>
      <c r="AX71" s="69" t="str">
        <f t="shared" si="45"/>
        <v/>
      </c>
      <c r="AY71" s="21"/>
      <c r="CZ71" s="20">
        <v>65</v>
      </c>
      <c r="DA71" s="20" t="str">
        <f t="shared" si="18"/>
        <v/>
      </c>
      <c r="DB71" s="20" t="str">
        <f t="shared" si="19"/>
        <v/>
      </c>
      <c r="DC71" s="20" t="str">
        <f t="shared" si="20"/>
        <v/>
      </c>
      <c r="DD71" s="20" t="str">
        <f t="shared" si="21"/>
        <v/>
      </c>
      <c r="DE71" s="20" t="str">
        <f t="shared" si="22"/>
        <v/>
      </c>
      <c r="DF71" s="20" t="str">
        <f t="shared" si="23"/>
        <v/>
      </c>
      <c r="DG71" s="20">
        <f t="shared" si="24"/>
        <v>0</v>
      </c>
      <c r="DH71" s="20">
        <f t="shared" si="25"/>
        <v>0</v>
      </c>
      <c r="DJ71" s="20" t="str">
        <f t="shared" si="26"/>
        <v/>
      </c>
      <c r="DK71" s="20" t="str">
        <f t="shared" si="27"/>
        <v/>
      </c>
      <c r="DL71" s="20" t="str">
        <f t="shared" ref="DL71:DL102" si="71">IF(F71="","",IF(T71="","",IF((DJ71+DK71+T71)&lt;150001,ROUND((DJ71+DK71+T71),0),150000)))</f>
        <v/>
      </c>
      <c r="DM71" s="20" t="str">
        <f t="shared" si="28"/>
        <v/>
      </c>
      <c r="DN71" s="20" t="str">
        <f t="shared" si="29"/>
        <v/>
      </c>
      <c r="DO71" s="20">
        <f t="shared" si="30"/>
        <v>0</v>
      </c>
      <c r="DP71" s="20" t="str">
        <f t="shared" si="31"/>
        <v/>
      </c>
      <c r="DQ71" s="20" t="str">
        <f t="shared" si="32"/>
        <v/>
      </c>
      <c r="DR71" s="20" t="str">
        <f t="shared" ref="DR71:DR107" si="72">IF(F71="","",IF(AG71="","",AG71))</f>
        <v/>
      </c>
      <c r="DS71" s="20">
        <f t="shared" si="46"/>
        <v>0</v>
      </c>
      <c r="DT71" s="20">
        <f t="shared" si="33"/>
        <v>0</v>
      </c>
      <c r="DU71" s="20" t="str">
        <f t="shared" si="34"/>
        <v/>
      </c>
      <c r="DV71" s="20" t="str">
        <f t="shared" si="35"/>
        <v/>
      </c>
      <c r="DW71" s="20" t="str">
        <f t="shared" ref="DW71:DW102" si="73">IFERROR(IF(F71="","",ROUND((DV71*0.04),0)),"")</f>
        <v/>
      </c>
      <c r="DX71" s="20" t="str">
        <f t="shared" si="36"/>
        <v/>
      </c>
      <c r="DY71" s="20">
        <f t="shared" si="37"/>
        <v>0</v>
      </c>
      <c r="DZ71" s="20">
        <f t="shared" si="38"/>
        <v>0</v>
      </c>
      <c r="EA71" s="20" t="str">
        <f t="shared" ref="EA71:EA107" si="74">IF(F71="","",SUM(AI71-AJ71))</f>
        <v/>
      </c>
      <c r="EB71" s="20" t="str">
        <f t="shared" ref="EB71:EB102" si="75">IF(F71="","",ROUND((EA71*0.04),0))</f>
        <v/>
      </c>
      <c r="EC71" s="20" t="str">
        <f t="shared" ref="EC71:EC102" si="76">IF(F71="","",SUM(EA71+EB71))</f>
        <v/>
      </c>
      <c r="ED71" s="20" t="str">
        <f t="shared" ref="ED71:ED107" si="77">IF(F71="","",IF(AS71&gt;AT71,SUM(AS71-AT71),SUM(AT71-AS71)))</f>
        <v/>
      </c>
      <c r="EE71" s="20" t="str">
        <f t="shared" ref="EE71:EE107" si="78">IF(F71="","",IF(AS71&gt;AT71,"Income Tax Payable",IF(AS71&lt;AT71,"Income Tax Refundable","Income Tax Payble/Refundable")))</f>
        <v/>
      </c>
    </row>
    <row r="72" spans="1:135" ht="30.95" customHeight="1" thickBot="1">
      <c r="A72" s="70">
        <v>66</v>
      </c>
      <c r="B72" s="44"/>
      <c r="C72" s="45"/>
      <c r="D72" s="44"/>
      <c r="E72" s="123"/>
      <c r="F72" s="130"/>
      <c r="G72" s="46"/>
      <c r="H72" s="46"/>
      <c r="I72" s="47"/>
      <c r="J72" s="47"/>
      <c r="K72" s="47"/>
      <c r="L72" s="36"/>
      <c r="M72" s="37"/>
      <c r="N72" s="47"/>
      <c r="O72" s="47"/>
      <c r="P72" s="131" t="str">
        <f t="shared" si="63"/>
        <v/>
      </c>
      <c r="Q72" s="138"/>
      <c r="R72" s="38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139" t="str">
        <f t="shared" si="64"/>
        <v/>
      </c>
      <c r="AE72" s="134"/>
      <c r="AF72" s="43"/>
      <c r="AG72" s="102"/>
      <c r="AH72" s="105" t="str">
        <f t="shared" si="65"/>
        <v/>
      </c>
      <c r="AI72" s="34" t="str">
        <f t="shared" si="66"/>
        <v/>
      </c>
      <c r="AJ72" s="35" t="str">
        <f t="shared" ref="AJ72:AJ107" si="79">IFERROR(IF(AH72="","",IF(AH72&gt;500000,0,IF(AI72&lt;12500,AI72,12500))),"")</f>
        <v/>
      </c>
      <c r="AK72" s="40" t="str">
        <f t="shared" si="67"/>
        <v/>
      </c>
      <c r="AL72" s="43"/>
      <c r="AM72" s="115" t="str">
        <f t="shared" si="40"/>
        <v/>
      </c>
      <c r="AN72" s="105" t="str">
        <f t="shared" si="41"/>
        <v/>
      </c>
      <c r="AO72" s="34" t="str">
        <f t="shared" si="42"/>
        <v/>
      </c>
      <c r="AP72" s="35" t="str">
        <f t="shared" si="43"/>
        <v/>
      </c>
      <c r="AQ72" s="113" t="str">
        <f t="shared" si="44"/>
        <v/>
      </c>
      <c r="AR72" s="118"/>
      <c r="AS72" s="111" t="str">
        <f t="shared" si="68"/>
        <v/>
      </c>
      <c r="AT72" s="108"/>
      <c r="AU72" s="42" t="str">
        <f t="shared" si="69"/>
        <v/>
      </c>
      <c r="AV72" s="43"/>
      <c r="AW72" s="41" t="str">
        <f t="shared" si="70"/>
        <v/>
      </c>
      <c r="AX72" s="69" t="str">
        <f t="shared" si="45"/>
        <v/>
      </c>
      <c r="AY72" s="21"/>
      <c r="CZ72" s="20">
        <v>66</v>
      </c>
      <c r="DA72" s="20" t="str">
        <f t="shared" ref="DA72:DA107" si="80">IF(F72="","",(F72*4)+MROUND(ROUND(1.03*F72,0),100)*8)</f>
        <v/>
      </c>
      <c r="DB72" s="20" t="str">
        <f t="shared" ref="DB72:DB107" si="81">IF(F72="","",IF(G72="","",IF(H72="","",ROUND(G72%*(F72*4),0)+ROUND(H72%*(MROUND(ROUND(1.03*F72,0),100)*8),0))))</f>
        <v/>
      </c>
      <c r="DC72" s="20" t="str">
        <f t="shared" ref="DC72:DC107" si="82">IF(F72="","",IF(L72="","",ROUND(L72%*(F72*4),0)+ROUND(L72%*(MROUND(ROUND(1.03*F72,0),100)*8),0)))</f>
        <v/>
      </c>
      <c r="DD72" s="20" t="str">
        <f t="shared" ref="DD72:DD107" si="83">IF(F72="","",IF(K72="","",ROUND(K72*12,0)))</f>
        <v/>
      </c>
      <c r="DE72" s="20" t="str">
        <f t="shared" ref="DE72:DE107" si="84">IF(F72="","",IF(J72="","",J72))</f>
        <v/>
      </c>
      <c r="DF72" s="20" t="str">
        <f t="shared" ref="DF72:DF107" si="85">IF(F72="","",SUM(I72,N72,O72))</f>
        <v/>
      </c>
      <c r="DG72" s="20">
        <f t="shared" ref="DG72:DG107" si="86">IF(OR(M72=$CZ$2,M72=$DA$2,M72=$DB$2,M72=$DC$2),F72/2,IF(OR(M72=$DD$2,M72=$DE$2,M72=$DF$2,M72=$DG$2,M72=$DH$2,M72=$DI$2,M72=$DJ$2,M72=$DK$2),MROUND(ROUND(1.03*F72,0),100)/2,0))+IF(OR(M72=$CZ$2,M72=$DA$2,M72=$DB$2,M72=$DC$2),ROUND(G72%*(F72),0)/2,IF(OR(M72=$DD$2,M72=$DE$2,M72=$DF$2,M72=$DG$2,M72=$DH$2,M72=$DI$2,M72=$DJ$2,M72=$DK$2),ROUND(H72%*(MROUND(ROUND(1.03*F72,0),100)),0)/2,0))</f>
        <v>0</v>
      </c>
      <c r="DH72" s="20">
        <f t="shared" ref="DH72:DH107" si="87">SUM(DA72:DG72)</f>
        <v>0</v>
      </c>
      <c r="DJ72" s="20" t="str">
        <f t="shared" ref="DJ72:DJ107" si="88">IF(F72="","",IF(Q72="","",ROUND(Q72*12,0)))</f>
        <v/>
      </c>
      <c r="DK72" s="20" t="str">
        <f t="shared" ref="DK72:DK107" si="89">IF(F72="","",IF(S72="","",ROUND(S72*12,0)))</f>
        <v/>
      </c>
      <c r="DL72" s="20" t="str">
        <f t="shared" si="71"/>
        <v/>
      </c>
      <c r="DM72" s="20" t="str">
        <f t="shared" ref="DM72:DM107" si="90">IFERROR(IF(F72="","",SUM(U72,V72,W72,X72,Y72,Z72,AA72)),"")</f>
        <v/>
      </c>
      <c r="DN72" s="20" t="str">
        <f t="shared" ref="DN72:DN107" si="91">IF(F72="","",IF(AB72="","",IF(AC72="","",SUM(AB72,AC72))))</f>
        <v/>
      </c>
      <c r="DO72" s="20">
        <f t="shared" ref="DO72:DO107" si="92">SUM(DL72:DN72)</f>
        <v>0</v>
      </c>
      <c r="DP72" s="20" t="str">
        <f t="shared" ref="DP72:DP107" si="93">IF(F72="","",IF(AE72="","",AE72))</f>
        <v/>
      </c>
      <c r="DQ72" s="20" t="str">
        <f t="shared" ref="DQ72:DQ107" si="94">IF(F72="","",IF(AF72="",0,AF72))</f>
        <v/>
      </c>
      <c r="DR72" s="20" t="str">
        <f t="shared" si="72"/>
        <v/>
      </c>
      <c r="DS72" s="20">
        <f t="shared" ref="DS72:DS107" si="95">ROUND(SUM((DH72)-(SUM(DO72:DR72))),-1)</f>
        <v>0</v>
      </c>
      <c r="DT72" s="20">
        <f t="shared" ref="DT72:DT107" si="96">ROUND(IF(DS72&lt;=250000,0,IF(DS72&gt;=500000,12500,IF(DS72&lt;=500000,0+(DS72-250000)*0.05))),0)+ROUND(IF(DS72&lt;=500000,0,IF(DS72&gt;=1000000,100000,IF(DS72&lt;=1000000,(DS72-500000)*0.2,"0"))),0)+ROUND(IF(DS72&gt;1000000,(DS72-1000000)*0.3,"0"),0)</f>
        <v>0</v>
      </c>
      <c r="DU72" s="20" t="str">
        <f t="shared" ref="DU72:DU107" si="97">IFERROR(ROUND(SUM((DH72)-(DQ72)),-1),"")</f>
        <v/>
      </c>
      <c r="DV72" s="20" t="str">
        <f t="shared" ref="DV72:DV107" si="98">IFERROR(ROUND(IF(DU72&lt;300001,0,IF(DU72&gt;600000,15000,((DU72-300000)*0.05))),0)+ROUND(IF(DU72&lt;600001,0,IF(DU72&gt;900000,30000,((DU72-600000)*0.1))),0)+ROUND(IF(DU72&lt;900001,0,IF(DU72&gt;1200000,45000,((DU72-900000)*0.15))),0)+ROUND(IF(DU72&lt;1200001,0,IF(DU72&gt;1500000,60000,((DU72-1200000)*0.2))),0)+ROUND(IF(DU72&lt;1500001,0,(DU72-1500000)*0.3),0),"")</f>
        <v/>
      </c>
      <c r="DW72" s="20" t="str">
        <f t="shared" si="73"/>
        <v/>
      </c>
      <c r="DX72" s="20" t="str">
        <f t="shared" ref="DX72:DX107" si="99">IFERROR(IF(F72="","",IF(DV72&gt;25000,SUM(DV72+DW72),0)),"")</f>
        <v/>
      </c>
      <c r="DY72" s="20">
        <f t="shared" ref="DY72:DY107" si="100">ROUND(IF(DS72&lt;=500000,0,IF(DS72&gt;=1000000,100000,IF(DS72&lt;=1000000,(DS72-500000)*0.2,"0"))),0)</f>
        <v>0</v>
      </c>
      <c r="DZ72" s="20">
        <f t="shared" ref="DZ72:DZ107" si="101">ROUND(IF(DS72&gt;1000000,(DS72-1000000)*0.3,"0"),0)</f>
        <v>0</v>
      </c>
      <c r="EA72" s="20" t="str">
        <f t="shared" si="74"/>
        <v/>
      </c>
      <c r="EB72" s="20" t="str">
        <f t="shared" si="75"/>
        <v/>
      </c>
      <c r="EC72" s="20" t="str">
        <f t="shared" si="76"/>
        <v/>
      </c>
      <c r="ED72" s="20" t="str">
        <f t="shared" si="77"/>
        <v/>
      </c>
      <c r="EE72" s="20" t="str">
        <f t="shared" si="78"/>
        <v/>
      </c>
    </row>
    <row r="73" spans="1:135" ht="30.95" customHeight="1" thickBot="1">
      <c r="A73" s="70">
        <v>67</v>
      </c>
      <c r="B73" s="44"/>
      <c r="C73" s="45"/>
      <c r="D73" s="44"/>
      <c r="E73" s="123"/>
      <c r="F73" s="130"/>
      <c r="G73" s="46"/>
      <c r="H73" s="46"/>
      <c r="I73" s="47"/>
      <c r="J73" s="47"/>
      <c r="K73" s="47"/>
      <c r="L73" s="36"/>
      <c r="M73" s="37"/>
      <c r="N73" s="47"/>
      <c r="O73" s="47"/>
      <c r="P73" s="131" t="str">
        <f t="shared" si="63"/>
        <v/>
      </c>
      <c r="Q73" s="138"/>
      <c r="R73" s="38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139" t="str">
        <f t="shared" si="64"/>
        <v/>
      </c>
      <c r="AE73" s="134"/>
      <c r="AF73" s="43"/>
      <c r="AG73" s="102"/>
      <c r="AH73" s="105" t="str">
        <f t="shared" si="65"/>
        <v/>
      </c>
      <c r="AI73" s="34" t="str">
        <f t="shared" si="66"/>
        <v/>
      </c>
      <c r="AJ73" s="35" t="str">
        <f t="shared" si="79"/>
        <v/>
      </c>
      <c r="AK73" s="40" t="str">
        <f t="shared" si="67"/>
        <v/>
      </c>
      <c r="AL73" s="43"/>
      <c r="AM73" s="115" t="str">
        <f t="shared" ref="AM73:AM107" si="102">IF(AL73="",AK73,AK73-AL73)</f>
        <v/>
      </c>
      <c r="AN73" s="105" t="str">
        <f t="shared" ref="AN73:AN106" si="103">IFERROR(IF(F73="","",IF(DU73="","",DU73)),"")</f>
        <v/>
      </c>
      <c r="AO73" s="34" t="str">
        <f t="shared" ref="AO73:AO106" si="104">IFERROR(IF(F73="","",IF(DV73="","",DV73)),"")</f>
        <v/>
      </c>
      <c r="AP73" s="35" t="str">
        <f t="shared" ref="AP73:AP106" si="105">IFERROR(IF(AN73="","",IF(AN73&gt;700000,0,IF(AO73&lt;25000,AO73,25000))),"")</f>
        <v/>
      </c>
      <c r="AQ73" s="113" t="str">
        <f t="shared" ref="AQ73:AQ106" si="106">IFERROR(IF(F73="","",IF(DX73="","",DX73)),"")</f>
        <v/>
      </c>
      <c r="AR73" s="118"/>
      <c r="AS73" s="111" t="str">
        <f t="shared" si="68"/>
        <v/>
      </c>
      <c r="AT73" s="108"/>
      <c r="AU73" s="42" t="str">
        <f t="shared" si="69"/>
        <v/>
      </c>
      <c r="AV73" s="43"/>
      <c r="AW73" s="41" t="str">
        <f t="shared" si="70"/>
        <v/>
      </c>
      <c r="AX73" s="69" t="str">
        <f t="shared" ref="AX73:AX107" si="107">IFERROR(IF(F73="","",IF(AQ73&lt;AM73,"Benefit In New Tax Regime","Benefit In Old Tax Regime")),"")</f>
        <v/>
      </c>
      <c r="AY73" s="21"/>
      <c r="CZ73" s="20">
        <v>67</v>
      </c>
      <c r="DA73" s="20" t="str">
        <f t="shared" si="80"/>
        <v/>
      </c>
      <c r="DB73" s="20" t="str">
        <f t="shared" si="81"/>
        <v/>
      </c>
      <c r="DC73" s="20" t="str">
        <f t="shared" si="82"/>
        <v/>
      </c>
      <c r="DD73" s="20" t="str">
        <f t="shared" si="83"/>
        <v/>
      </c>
      <c r="DE73" s="20" t="str">
        <f t="shared" si="84"/>
        <v/>
      </c>
      <c r="DF73" s="20" t="str">
        <f t="shared" si="85"/>
        <v/>
      </c>
      <c r="DG73" s="20">
        <f t="shared" si="86"/>
        <v>0</v>
      </c>
      <c r="DH73" s="20">
        <f t="shared" si="87"/>
        <v>0</v>
      </c>
      <c r="DJ73" s="20" t="str">
        <f t="shared" si="88"/>
        <v/>
      </c>
      <c r="DK73" s="20" t="str">
        <f t="shared" si="89"/>
        <v/>
      </c>
      <c r="DL73" s="20" t="str">
        <f t="shared" si="71"/>
        <v/>
      </c>
      <c r="DM73" s="20" t="str">
        <f t="shared" si="90"/>
        <v/>
      </c>
      <c r="DN73" s="20" t="str">
        <f t="shared" si="91"/>
        <v/>
      </c>
      <c r="DO73" s="20">
        <f t="shared" si="92"/>
        <v>0</v>
      </c>
      <c r="DP73" s="20" t="str">
        <f t="shared" si="93"/>
        <v/>
      </c>
      <c r="DQ73" s="20" t="str">
        <f t="shared" si="94"/>
        <v/>
      </c>
      <c r="DR73" s="20" t="str">
        <f t="shared" si="72"/>
        <v/>
      </c>
      <c r="DS73" s="20">
        <f t="shared" si="95"/>
        <v>0</v>
      </c>
      <c r="DT73" s="20">
        <f t="shared" si="96"/>
        <v>0</v>
      </c>
      <c r="DU73" s="20" t="str">
        <f t="shared" si="97"/>
        <v/>
      </c>
      <c r="DV73" s="20" t="str">
        <f t="shared" si="98"/>
        <v/>
      </c>
      <c r="DW73" s="20" t="str">
        <f t="shared" si="73"/>
        <v/>
      </c>
      <c r="DX73" s="20" t="str">
        <f t="shared" si="99"/>
        <v/>
      </c>
      <c r="DY73" s="20">
        <f t="shared" si="100"/>
        <v>0</v>
      </c>
      <c r="DZ73" s="20">
        <f t="shared" si="101"/>
        <v>0</v>
      </c>
      <c r="EA73" s="20" t="str">
        <f t="shared" si="74"/>
        <v/>
      </c>
      <c r="EB73" s="20" t="str">
        <f t="shared" si="75"/>
        <v/>
      </c>
      <c r="EC73" s="20" t="str">
        <f t="shared" si="76"/>
        <v/>
      </c>
      <c r="ED73" s="20" t="str">
        <f t="shared" si="77"/>
        <v/>
      </c>
      <c r="EE73" s="20" t="str">
        <f t="shared" si="78"/>
        <v/>
      </c>
    </row>
    <row r="74" spans="1:135" ht="30.95" customHeight="1" thickBot="1">
      <c r="A74" s="70">
        <v>68</v>
      </c>
      <c r="B74" s="44"/>
      <c r="C74" s="45"/>
      <c r="D74" s="44"/>
      <c r="E74" s="123"/>
      <c r="F74" s="130"/>
      <c r="G74" s="46"/>
      <c r="H74" s="46"/>
      <c r="I74" s="47"/>
      <c r="J74" s="47"/>
      <c r="K74" s="47"/>
      <c r="L74" s="36"/>
      <c r="M74" s="37"/>
      <c r="N74" s="47"/>
      <c r="O74" s="47"/>
      <c r="P74" s="131" t="str">
        <f t="shared" si="63"/>
        <v/>
      </c>
      <c r="Q74" s="138"/>
      <c r="R74" s="38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139" t="str">
        <f t="shared" si="64"/>
        <v/>
      </c>
      <c r="AE74" s="134"/>
      <c r="AF74" s="43"/>
      <c r="AG74" s="102"/>
      <c r="AH74" s="105" t="str">
        <f t="shared" si="65"/>
        <v/>
      </c>
      <c r="AI74" s="34" t="str">
        <f t="shared" si="66"/>
        <v/>
      </c>
      <c r="AJ74" s="35" t="str">
        <f t="shared" si="79"/>
        <v/>
      </c>
      <c r="AK74" s="40" t="str">
        <f t="shared" si="67"/>
        <v/>
      </c>
      <c r="AL74" s="43"/>
      <c r="AM74" s="115" t="str">
        <f t="shared" si="102"/>
        <v/>
      </c>
      <c r="AN74" s="105" t="str">
        <f t="shared" si="103"/>
        <v/>
      </c>
      <c r="AO74" s="34" t="str">
        <f t="shared" si="104"/>
        <v/>
      </c>
      <c r="AP74" s="35" t="str">
        <f t="shared" si="105"/>
        <v/>
      </c>
      <c r="AQ74" s="113" t="str">
        <f t="shared" si="106"/>
        <v/>
      </c>
      <c r="AR74" s="118"/>
      <c r="AS74" s="111" t="str">
        <f t="shared" si="68"/>
        <v/>
      </c>
      <c r="AT74" s="108"/>
      <c r="AU74" s="42" t="str">
        <f t="shared" si="69"/>
        <v/>
      </c>
      <c r="AV74" s="43"/>
      <c r="AW74" s="41" t="str">
        <f t="shared" si="70"/>
        <v/>
      </c>
      <c r="AX74" s="69" t="str">
        <f t="shared" si="107"/>
        <v/>
      </c>
      <c r="AY74" s="21"/>
      <c r="CZ74" s="20">
        <v>68</v>
      </c>
      <c r="DA74" s="20" t="str">
        <f t="shared" si="80"/>
        <v/>
      </c>
      <c r="DB74" s="20" t="str">
        <f t="shared" si="81"/>
        <v/>
      </c>
      <c r="DC74" s="20" t="str">
        <f t="shared" si="82"/>
        <v/>
      </c>
      <c r="DD74" s="20" t="str">
        <f t="shared" si="83"/>
        <v/>
      </c>
      <c r="DE74" s="20" t="str">
        <f t="shared" si="84"/>
        <v/>
      </c>
      <c r="DF74" s="20" t="str">
        <f t="shared" si="85"/>
        <v/>
      </c>
      <c r="DG74" s="20">
        <f t="shared" si="86"/>
        <v>0</v>
      </c>
      <c r="DH74" s="20">
        <f t="shared" si="87"/>
        <v>0</v>
      </c>
      <c r="DJ74" s="20" t="str">
        <f t="shared" si="88"/>
        <v/>
      </c>
      <c r="DK74" s="20" t="str">
        <f t="shared" si="89"/>
        <v/>
      </c>
      <c r="DL74" s="20" t="str">
        <f t="shared" si="71"/>
        <v/>
      </c>
      <c r="DM74" s="20" t="str">
        <f t="shared" si="90"/>
        <v/>
      </c>
      <c r="DN74" s="20" t="str">
        <f t="shared" si="91"/>
        <v/>
      </c>
      <c r="DO74" s="20">
        <f t="shared" si="92"/>
        <v>0</v>
      </c>
      <c r="DP74" s="20" t="str">
        <f t="shared" si="93"/>
        <v/>
      </c>
      <c r="DQ74" s="20" t="str">
        <f t="shared" si="94"/>
        <v/>
      </c>
      <c r="DR74" s="20" t="str">
        <f t="shared" si="72"/>
        <v/>
      </c>
      <c r="DS74" s="20">
        <f t="shared" si="95"/>
        <v>0</v>
      </c>
      <c r="DT74" s="20">
        <f t="shared" si="96"/>
        <v>0</v>
      </c>
      <c r="DU74" s="20" t="str">
        <f t="shared" si="97"/>
        <v/>
      </c>
      <c r="DV74" s="20" t="str">
        <f t="shared" si="98"/>
        <v/>
      </c>
      <c r="DW74" s="20" t="str">
        <f t="shared" si="73"/>
        <v/>
      </c>
      <c r="DX74" s="20" t="str">
        <f t="shared" si="99"/>
        <v/>
      </c>
      <c r="DY74" s="20">
        <f t="shared" si="100"/>
        <v>0</v>
      </c>
      <c r="DZ74" s="20">
        <f t="shared" si="101"/>
        <v>0</v>
      </c>
      <c r="EA74" s="20" t="str">
        <f t="shared" si="74"/>
        <v/>
      </c>
      <c r="EB74" s="20" t="str">
        <f t="shared" si="75"/>
        <v/>
      </c>
      <c r="EC74" s="20" t="str">
        <f t="shared" si="76"/>
        <v/>
      </c>
      <c r="ED74" s="20" t="str">
        <f t="shared" si="77"/>
        <v/>
      </c>
      <c r="EE74" s="20" t="str">
        <f t="shared" si="78"/>
        <v/>
      </c>
    </row>
    <row r="75" spans="1:135" ht="30.95" customHeight="1" thickBot="1">
      <c r="A75" s="70">
        <v>69</v>
      </c>
      <c r="B75" s="44"/>
      <c r="C75" s="45"/>
      <c r="D75" s="44"/>
      <c r="E75" s="123"/>
      <c r="F75" s="130"/>
      <c r="G75" s="46"/>
      <c r="H75" s="46"/>
      <c r="I75" s="47"/>
      <c r="J75" s="47"/>
      <c r="K75" s="47"/>
      <c r="L75" s="36"/>
      <c r="M75" s="37"/>
      <c r="N75" s="47"/>
      <c r="O75" s="47"/>
      <c r="P75" s="131" t="str">
        <f t="shared" si="63"/>
        <v/>
      </c>
      <c r="Q75" s="138"/>
      <c r="R75" s="38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139" t="str">
        <f t="shared" si="64"/>
        <v/>
      </c>
      <c r="AE75" s="134"/>
      <c r="AF75" s="43"/>
      <c r="AG75" s="102"/>
      <c r="AH75" s="105" t="str">
        <f t="shared" si="65"/>
        <v/>
      </c>
      <c r="AI75" s="34" t="str">
        <f t="shared" si="66"/>
        <v/>
      </c>
      <c r="AJ75" s="35" t="str">
        <f t="shared" si="79"/>
        <v/>
      </c>
      <c r="AK75" s="40" t="str">
        <f t="shared" si="67"/>
        <v/>
      </c>
      <c r="AL75" s="43"/>
      <c r="AM75" s="115" t="str">
        <f t="shared" si="102"/>
        <v/>
      </c>
      <c r="AN75" s="105" t="str">
        <f t="shared" si="103"/>
        <v/>
      </c>
      <c r="AO75" s="34" t="str">
        <f t="shared" si="104"/>
        <v/>
      </c>
      <c r="AP75" s="35" t="str">
        <f t="shared" si="105"/>
        <v/>
      </c>
      <c r="AQ75" s="113" t="str">
        <f t="shared" si="106"/>
        <v/>
      </c>
      <c r="AR75" s="118"/>
      <c r="AS75" s="111" t="str">
        <f t="shared" si="68"/>
        <v/>
      </c>
      <c r="AT75" s="108"/>
      <c r="AU75" s="42" t="str">
        <f t="shared" si="69"/>
        <v/>
      </c>
      <c r="AV75" s="43"/>
      <c r="AW75" s="41" t="str">
        <f t="shared" si="70"/>
        <v/>
      </c>
      <c r="AX75" s="69" t="str">
        <f t="shared" si="107"/>
        <v/>
      </c>
      <c r="AY75" s="21"/>
      <c r="CZ75" s="20">
        <v>69</v>
      </c>
      <c r="DA75" s="20" t="str">
        <f t="shared" si="80"/>
        <v/>
      </c>
      <c r="DB75" s="20" t="str">
        <f t="shared" si="81"/>
        <v/>
      </c>
      <c r="DC75" s="20" t="str">
        <f t="shared" si="82"/>
        <v/>
      </c>
      <c r="DD75" s="20" t="str">
        <f t="shared" si="83"/>
        <v/>
      </c>
      <c r="DE75" s="20" t="str">
        <f t="shared" si="84"/>
        <v/>
      </c>
      <c r="DF75" s="20" t="str">
        <f t="shared" si="85"/>
        <v/>
      </c>
      <c r="DG75" s="20">
        <f t="shared" si="86"/>
        <v>0</v>
      </c>
      <c r="DH75" s="20">
        <f t="shared" si="87"/>
        <v>0</v>
      </c>
      <c r="DJ75" s="20" t="str">
        <f t="shared" si="88"/>
        <v/>
      </c>
      <c r="DK75" s="20" t="str">
        <f t="shared" si="89"/>
        <v/>
      </c>
      <c r="DL75" s="20" t="str">
        <f t="shared" si="71"/>
        <v/>
      </c>
      <c r="DM75" s="20" t="str">
        <f t="shared" si="90"/>
        <v/>
      </c>
      <c r="DN75" s="20" t="str">
        <f t="shared" si="91"/>
        <v/>
      </c>
      <c r="DO75" s="20">
        <f t="shared" si="92"/>
        <v>0</v>
      </c>
      <c r="DP75" s="20" t="str">
        <f t="shared" si="93"/>
        <v/>
      </c>
      <c r="DQ75" s="20" t="str">
        <f t="shared" si="94"/>
        <v/>
      </c>
      <c r="DR75" s="20" t="str">
        <f t="shared" si="72"/>
        <v/>
      </c>
      <c r="DS75" s="20">
        <f t="shared" si="95"/>
        <v>0</v>
      </c>
      <c r="DT75" s="20">
        <f t="shared" si="96"/>
        <v>0</v>
      </c>
      <c r="DU75" s="20" t="str">
        <f t="shared" si="97"/>
        <v/>
      </c>
      <c r="DV75" s="20" t="str">
        <f t="shared" si="98"/>
        <v/>
      </c>
      <c r="DW75" s="20" t="str">
        <f t="shared" si="73"/>
        <v/>
      </c>
      <c r="DX75" s="20" t="str">
        <f t="shared" si="99"/>
        <v/>
      </c>
      <c r="DY75" s="20">
        <f t="shared" si="100"/>
        <v>0</v>
      </c>
      <c r="DZ75" s="20">
        <f t="shared" si="101"/>
        <v>0</v>
      </c>
      <c r="EA75" s="20" t="str">
        <f t="shared" si="74"/>
        <v/>
      </c>
      <c r="EB75" s="20" t="str">
        <f t="shared" si="75"/>
        <v/>
      </c>
      <c r="EC75" s="20" t="str">
        <f t="shared" si="76"/>
        <v/>
      </c>
      <c r="ED75" s="20" t="str">
        <f t="shared" si="77"/>
        <v/>
      </c>
      <c r="EE75" s="20" t="str">
        <f t="shared" si="78"/>
        <v/>
      </c>
    </row>
    <row r="76" spans="1:135" ht="30.95" customHeight="1" thickBot="1">
      <c r="A76" s="70">
        <v>70</v>
      </c>
      <c r="B76" s="44"/>
      <c r="C76" s="45"/>
      <c r="D76" s="44"/>
      <c r="E76" s="123"/>
      <c r="F76" s="130"/>
      <c r="G76" s="46"/>
      <c r="H76" s="46"/>
      <c r="I76" s="47"/>
      <c r="J76" s="47"/>
      <c r="K76" s="47"/>
      <c r="L76" s="36"/>
      <c r="M76" s="37"/>
      <c r="N76" s="47"/>
      <c r="O76" s="47"/>
      <c r="P76" s="131" t="str">
        <f t="shared" si="63"/>
        <v/>
      </c>
      <c r="Q76" s="138"/>
      <c r="R76" s="38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139" t="str">
        <f t="shared" si="64"/>
        <v/>
      </c>
      <c r="AE76" s="134"/>
      <c r="AF76" s="43"/>
      <c r="AG76" s="102"/>
      <c r="AH76" s="105" t="str">
        <f t="shared" si="65"/>
        <v/>
      </c>
      <c r="AI76" s="34" t="str">
        <f t="shared" si="66"/>
        <v/>
      </c>
      <c r="AJ76" s="35" t="str">
        <f t="shared" si="79"/>
        <v/>
      </c>
      <c r="AK76" s="40" t="str">
        <f t="shared" si="67"/>
        <v/>
      </c>
      <c r="AL76" s="43"/>
      <c r="AM76" s="115" t="str">
        <f t="shared" si="102"/>
        <v/>
      </c>
      <c r="AN76" s="105" t="str">
        <f t="shared" si="103"/>
        <v/>
      </c>
      <c r="AO76" s="34" t="str">
        <f t="shared" si="104"/>
        <v/>
      </c>
      <c r="AP76" s="35" t="str">
        <f t="shared" si="105"/>
        <v/>
      </c>
      <c r="AQ76" s="113" t="str">
        <f t="shared" si="106"/>
        <v/>
      </c>
      <c r="AR76" s="118"/>
      <c r="AS76" s="111" t="str">
        <f t="shared" si="68"/>
        <v/>
      </c>
      <c r="AT76" s="108"/>
      <c r="AU76" s="42" t="str">
        <f t="shared" si="69"/>
        <v/>
      </c>
      <c r="AV76" s="43"/>
      <c r="AW76" s="41" t="str">
        <f t="shared" si="70"/>
        <v/>
      </c>
      <c r="AX76" s="69" t="str">
        <f t="shared" si="107"/>
        <v/>
      </c>
      <c r="AY76" s="21"/>
      <c r="CZ76" s="20">
        <v>70</v>
      </c>
      <c r="DA76" s="20" t="str">
        <f t="shared" si="80"/>
        <v/>
      </c>
      <c r="DB76" s="20" t="str">
        <f t="shared" si="81"/>
        <v/>
      </c>
      <c r="DC76" s="20" t="str">
        <f t="shared" si="82"/>
        <v/>
      </c>
      <c r="DD76" s="20" t="str">
        <f t="shared" si="83"/>
        <v/>
      </c>
      <c r="DE76" s="20" t="str">
        <f t="shared" si="84"/>
        <v/>
      </c>
      <c r="DF76" s="20" t="str">
        <f t="shared" si="85"/>
        <v/>
      </c>
      <c r="DG76" s="20">
        <f t="shared" si="86"/>
        <v>0</v>
      </c>
      <c r="DH76" s="20">
        <f t="shared" si="87"/>
        <v>0</v>
      </c>
      <c r="DJ76" s="20" t="str">
        <f t="shared" si="88"/>
        <v/>
      </c>
      <c r="DK76" s="20" t="str">
        <f t="shared" si="89"/>
        <v/>
      </c>
      <c r="DL76" s="20" t="str">
        <f t="shared" si="71"/>
        <v/>
      </c>
      <c r="DM76" s="20" t="str">
        <f t="shared" si="90"/>
        <v/>
      </c>
      <c r="DN76" s="20" t="str">
        <f t="shared" si="91"/>
        <v/>
      </c>
      <c r="DO76" s="20">
        <f t="shared" si="92"/>
        <v>0</v>
      </c>
      <c r="DP76" s="20" t="str">
        <f t="shared" si="93"/>
        <v/>
      </c>
      <c r="DQ76" s="20" t="str">
        <f t="shared" si="94"/>
        <v/>
      </c>
      <c r="DR76" s="20" t="str">
        <f t="shared" si="72"/>
        <v/>
      </c>
      <c r="DS76" s="20">
        <f t="shared" si="95"/>
        <v>0</v>
      </c>
      <c r="DT76" s="20">
        <f t="shared" si="96"/>
        <v>0</v>
      </c>
      <c r="DU76" s="20" t="str">
        <f t="shared" si="97"/>
        <v/>
      </c>
      <c r="DV76" s="20" t="str">
        <f t="shared" si="98"/>
        <v/>
      </c>
      <c r="DW76" s="20" t="str">
        <f t="shared" si="73"/>
        <v/>
      </c>
      <c r="DX76" s="20" t="str">
        <f t="shared" si="99"/>
        <v/>
      </c>
      <c r="DY76" s="20">
        <f t="shared" si="100"/>
        <v>0</v>
      </c>
      <c r="DZ76" s="20">
        <f t="shared" si="101"/>
        <v>0</v>
      </c>
      <c r="EA76" s="20" t="str">
        <f t="shared" si="74"/>
        <v/>
      </c>
      <c r="EB76" s="20" t="str">
        <f t="shared" si="75"/>
        <v/>
      </c>
      <c r="EC76" s="20" t="str">
        <f t="shared" si="76"/>
        <v/>
      </c>
      <c r="ED76" s="20" t="str">
        <f t="shared" si="77"/>
        <v/>
      </c>
      <c r="EE76" s="20" t="str">
        <f t="shared" si="78"/>
        <v/>
      </c>
    </row>
    <row r="77" spans="1:135" ht="30.95" customHeight="1" thickBot="1">
      <c r="A77" s="70">
        <v>71</v>
      </c>
      <c r="B77" s="44"/>
      <c r="C77" s="45"/>
      <c r="D77" s="44"/>
      <c r="E77" s="123"/>
      <c r="F77" s="130"/>
      <c r="G77" s="46"/>
      <c r="H77" s="46"/>
      <c r="I77" s="47"/>
      <c r="J77" s="47"/>
      <c r="K77" s="47"/>
      <c r="L77" s="36"/>
      <c r="M77" s="37"/>
      <c r="N77" s="47"/>
      <c r="O77" s="47"/>
      <c r="P77" s="131" t="str">
        <f t="shared" si="63"/>
        <v/>
      </c>
      <c r="Q77" s="138"/>
      <c r="R77" s="38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139" t="str">
        <f t="shared" si="64"/>
        <v/>
      </c>
      <c r="AE77" s="134"/>
      <c r="AF77" s="43"/>
      <c r="AG77" s="102"/>
      <c r="AH77" s="105" t="str">
        <f t="shared" si="65"/>
        <v/>
      </c>
      <c r="AI77" s="34" t="str">
        <f t="shared" si="66"/>
        <v/>
      </c>
      <c r="AJ77" s="35" t="str">
        <f t="shared" si="79"/>
        <v/>
      </c>
      <c r="AK77" s="40" t="str">
        <f t="shared" si="67"/>
        <v/>
      </c>
      <c r="AL77" s="43"/>
      <c r="AM77" s="115" t="str">
        <f t="shared" si="102"/>
        <v/>
      </c>
      <c r="AN77" s="105" t="str">
        <f t="shared" si="103"/>
        <v/>
      </c>
      <c r="AO77" s="34" t="str">
        <f t="shared" si="104"/>
        <v/>
      </c>
      <c r="AP77" s="35" t="str">
        <f t="shared" si="105"/>
        <v/>
      </c>
      <c r="AQ77" s="113" t="str">
        <f t="shared" si="106"/>
        <v/>
      </c>
      <c r="AR77" s="118"/>
      <c r="AS77" s="111" t="str">
        <f t="shared" si="68"/>
        <v/>
      </c>
      <c r="AT77" s="108"/>
      <c r="AU77" s="42" t="str">
        <f t="shared" si="69"/>
        <v/>
      </c>
      <c r="AV77" s="43"/>
      <c r="AW77" s="41" t="str">
        <f t="shared" si="70"/>
        <v/>
      </c>
      <c r="AX77" s="69" t="str">
        <f t="shared" si="107"/>
        <v/>
      </c>
      <c r="AY77" s="21"/>
      <c r="CZ77" s="20">
        <v>71</v>
      </c>
      <c r="DA77" s="20" t="str">
        <f t="shared" si="80"/>
        <v/>
      </c>
      <c r="DB77" s="20" t="str">
        <f t="shared" si="81"/>
        <v/>
      </c>
      <c r="DC77" s="20" t="str">
        <f t="shared" si="82"/>
        <v/>
      </c>
      <c r="DD77" s="20" t="str">
        <f t="shared" si="83"/>
        <v/>
      </c>
      <c r="DE77" s="20" t="str">
        <f t="shared" si="84"/>
        <v/>
      </c>
      <c r="DF77" s="20" t="str">
        <f t="shared" si="85"/>
        <v/>
      </c>
      <c r="DG77" s="20">
        <f t="shared" si="86"/>
        <v>0</v>
      </c>
      <c r="DH77" s="20">
        <f t="shared" si="87"/>
        <v>0</v>
      </c>
      <c r="DJ77" s="20" t="str">
        <f t="shared" si="88"/>
        <v/>
      </c>
      <c r="DK77" s="20" t="str">
        <f t="shared" si="89"/>
        <v/>
      </c>
      <c r="DL77" s="20" t="str">
        <f t="shared" si="71"/>
        <v/>
      </c>
      <c r="DM77" s="20" t="str">
        <f t="shared" si="90"/>
        <v/>
      </c>
      <c r="DN77" s="20" t="str">
        <f t="shared" si="91"/>
        <v/>
      </c>
      <c r="DO77" s="20">
        <f t="shared" si="92"/>
        <v>0</v>
      </c>
      <c r="DP77" s="20" t="str">
        <f t="shared" si="93"/>
        <v/>
      </c>
      <c r="DQ77" s="20" t="str">
        <f t="shared" si="94"/>
        <v/>
      </c>
      <c r="DR77" s="20" t="str">
        <f t="shared" si="72"/>
        <v/>
      </c>
      <c r="DS77" s="20">
        <f t="shared" si="95"/>
        <v>0</v>
      </c>
      <c r="DT77" s="20">
        <f t="shared" si="96"/>
        <v>0</v>
      </c>
      <c r="DU77" s="20" t="str">
        <f t="shared" si="97"/>
        <v/>
      </c>
      <c r="DV77" s="20" t="str">
        <f t="shared" si="98"/>
        <v/>
      </c>
      <c r="DW77" s="20" t="str">
        <f t="shared" si="73"/>
        <v/>
      </c>
      <c r="DX77" s="20" t="str">
        <f t="shared" si="99"/>
        <v/>
      </c>
      <c r="DY77" s="20">
        <f t="shared" si="100"/>
        <v>0</v>
      </c>
      <c r="DZ77" s="20">
        <f t="shared" si="101"/>
        <v>0</v>
      </c>
      <c r="EA77" s="20" t="str">
        <f t="shared" si="74"/>
        <v/>
      </c>
      <c r="EB77" s="20" t="str">
        <f t="shared" si="75"/>
        <v/>
      </c>
      <c r="EC77" s="20" t="str">
        <f t="shared" si="76"/>
        <v/>
      </c>
      <c r="ED77" s="20" t="str">
        <f t="shared" si="77"/>
        <v/>
      </c>
      <c r="EE77" s="20" t="str">
        <f t="shared" si="78"/>
        <v/>
      </c>
    </row>
    <row r="78" spans="1:135" ht="30.95" customHeight="1" thickBot="1">
      <c r="A78" s="70">
        <v>72</v>
      </c>
      <c r="B78" s="44"/>
      <c r="C78" s="45"/>
      <c r="D78" s="44"/>
      <c r="E78" s="123"/>
      <c r="F78" s="130"/>
      <c r="G78" s="46"/>
      <c r="H78" s="46"/>
      <c r="I78" s="47"/>
      <c r="J78" s="47"/>
      <c r="K78" s="47"/>
      <c r="L78" s="36"/>
      <c r="M78" s="37"/>
      <c r="N78" s="47"/>
      <c r="O78" s="47"/>
      <c r="P78" s="131" t="str">
        <f t="shared" si="63"/>
        <v/>
      </c>
      <c r="Q78" s="138"/>
      <c r="R78" s="38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139" t="str">
        <f t="shared" si="64"/>
        <v/>
      </c>
      <c r="AE78" s="134"/>
      <c r="AF78" s="43"/>
      <c r="AG78" s="102"/>
      <c r="AH78" s="105" t="str">
        <f t="shared" si="65"/>
        <v/>
      </c>
      <c r="AI78" s="34" t="str">
        <f t="shared" si="66"/>
        <v/>
      </c>
      <c r="AJ78" s="35" t="str">
        <f t="shared" si="79"/>
        <v/>
      </c>
      <c r="AK78" s="40" t="str">
        <f t="shared" si="67"/>
        <v/>
      </c>
      <c r="AL78" s="43"/>
      <c r="AM78" s="115" t="str">
        <f t="shared" si="102"/>
        <v/>
      </c>
      <c r="AN78" s="105" t="str">
        <f t="shared" si="103"/>
        <v/>
      </c>
      <c r="AO78" s="34" t="str">
        <f t="shared" si="104"/>
        <v/>
      </c>
      <c r="AP78" s="35" t="str">
        <f t="shared" si="105"/>
        <v/>
      </c>
      <c r="AQ78" s="113" t="str">
        <f t="shared" si="106"/>
        <v/>
      </c>
      <c r="AR78" s="118"/>
      <c r="AS78" s="111" t="str">
        <f t="shared" si="68"/>
        <v/>
      </c>
      <c r="AT78" s="108"/>
      <c r="AU78" s="42" t="str">
        <f t="shared" si="69"/>
        <v/>
      </c>
      <c r="AV78" s="43"/>
      <c r="AW78" s="41" t="str">
        <f t="shared" si="70"/>
        <v/>
      </c>
      <c r="AX78" s="69" t="str">
        <f t="shared" si="107"/>
        <v/>
      </c>
      <c r="AY78" s="21"/>
      <c r="CZ78" s="20">
        <v>72</v>
      </c>
      <c r="DA78" s="20" t="str">
        <f t="shared" si="80"/>
        <v/>
      </c>
      <c r="DB78" s="20" t="str">
        <f t="shared" si="81"/>
        <v/>
      </c>
      <c r="DC78" s="20" t="str">
        <f t="shared" si="82"/>
        <v/>
      </c>
      <c r="DD78" s="20" t="str">
        <f t="shared" si="83"/>
        <v/>
      </c>
      <c r="DE78" s="20" t="str">
        <f t="shared" si="84"/>
        <v/>
      </c>
      <c r="DF78" s="20" t="str">
        <f t="shared" si="85"/>
        <v/>
      </c>
      <c r="DG78" s="20">
        <f t="shared" si="86"/>
        <v>0</v>
      </c>
      <c r="DH78" s="20">
        <f t="shared" si="87"/>
        <v>0</v>
      </c>
      <c r="DJ78" s="20" t="str">
        <f t="shared" si="88"/>
        <v/>
      </c>
      <c r="DK78" s="20" t="str">
        <f t="shared" si="89"/>
        <v/>
      </c>
      <c r="DL78" s="20" t="str">
        <f t="shared" si="71"/>
        <v/>
      </c>
      <c r="DM78" s="20" t="str">
        <f t="shared" si="90"/>
        <v/>
      </c>
      <c r="DN78" s="20" t="str">
        <f t="shared" si="91"/>
        <v/>
      </c>
      <c r="DO78" s="20">
        <f t="shared" si="92"/>
        <v>0</v>
      </c>
      <c r="DP78" s="20" t="str">
        <f t="shared" si="93"/>
        <v/>
      </c>
      <c r="DQ78" s="20" t="str">
        <f t="shared" si="94"/>
        <v/>
      </c>
      <c r="DR78" s="20" t="str">
        <f t="shared" si="72"/>
        <v/>
      </c>
      <c r="DS78" s="20">
        <f t="shared" si="95"/>
        <v>0</v>
      </c>
      <c r="DT78" s="20">
        <f t="shared" si="96"/>
        <v>0</v>
      </c>
      <c r="DU78" s="20" t="str">
        <f t="shared" si="97"/>
        <v/>
      </c>
      <c r="DV78" s="20" t="str">
        <f t="shared" si="98"/>
        <v/>
      </c>
      <c r="DW78" s="20" t="str">
        <f t="shared" si="73"/>
        <v/>
      </c>
      <c r="DX78" s="20" t="str">
        <f t="shared" si="99"/>
        <v/>
      </c>
      <c r="DY78" s="20">
        <f t="shared" si="100"/>
        <v>0</v>
      </c>
      <c r="DZ78" s="20">
        <f t="shared" si="101"/>
        <v>0</v>
      </c>
      <c r="EA78" s="20" t="str">
        <f t="shared" si="74"/>
        <v/>
      </c>
      <c r="EB78" s="20" t="str">
        <f t="shared" si="75"/>
        <v/>
      </c>
      <c r="EC78" s="20" t="str">
        <f t="shared" si="76"/>
        <v/>
      </c>
      <c r="ED78" s="20" t="str">
        <f t="shared" si="77"/>
        <v/>
      </c>
      <c r="EE78" s="20" t="str">
        <f t="shared" si="78"/>
        <v/>
      </c>
    </row>
    <row r="79" spans="1:135" ht="30.95" customHeight="1" thickBot="1">
      <c r="A79" s="70">
        <v>73</v>
      </c>
      <c r="B79" s="44"/>
      <c r="C79" s="45"/>
      <c r="D79" s="44"/>
      <c r="E79" s="123"/>
      <c r="F79" s="130"/>
      <c r="G79" s="46"/>
      <c r="H79" s="46"/>
      <c r="I79" s="47"/>
      <c r="J79" s="47"/>
      <c r="K79" s="47"/>
      <c r="L79" s="36"/>
      <c r="M79" s="37"/>
      <c r="N79" s="47"/>
      <c r="O79" s="47"/>
      <c r="P79" s="131" t="str">
        <f t="shared" si="63"/>
        <v/>
      </c>
      <c r="Q79" s="138"/>
      <c r="R79" s="38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139" t="str">
        <f t="shared" si="64"/>
        <v/>
      </c>
      <c r="AE79" s="134"/>
      <c r="AF79" s="43"/>
      <c r="AG79" s="102"/>
      <c r="AH79" s="105" t="str">
        <f t="shared" si="65"/>
        <v/>
      </c>
      <c r="AI79" s="34" t="str">
        <f t="shared" si="66"/>
        <v/>
      </c>
      <c r="AJ79" s="35" t="str">
        <f t="shared" si="79"/>
        <v/>
      </c>
      <c r="AK79" s="40" t="str">
        <f t="shared" si="67"/>
        <v/>
      </c>
      <c r="AL79" s="43"/>
      <c r="AM79" s="115" t="str">
        <f t="shared" si="102"/>
        <v/>
      </c>
      <c r="AN79" s="105" t="str">
        <f t="shared" si="103"/>
        <v/>
      </c>
      <c r="AO79" s="34" t="str">
        <f t="shared" si="104"/>
        <v/>
      </c>
      <c r="AP79" s="35" t="str">
        <f t="shared" si="105"/>
        <v/>
      </c>
      <c r="AQ79" s="113" t="str">
        <f t="shared" si="106"/>
        <v/>
      </c>
      <c r="AR79" s="118"/>
      <c r="AS79" s="111" t="str">
        <f t="shared" si="68"/>
        <v/>
      </c>
      <c r="AT79" s="108"/>
      <c r="AU79" s="42" t="str">
        <f t="shared" si="69"/>
        <v/>
      </c>
      <c r="AV79" s="43"/>
      <c r="AW79" s="41" t="str">
        <f t="shared" si="70"/>
        <v/>
      </c>
      <c r="AX79" s="69" t="str">
        <f t="shared" si="107"/>
        <v/>
      </c>
      <c r="AY79" s="21"/>
      <c r="CZ79" s="20">
        <v>73</v>
      </c>
      <c r="DA79" s="20" t="str">
        <f t="shared" si="80"/>
        <v/>
      </c>
      <c r="DB79" s="20" t="str">
        <f t="shared" si="81"/>
        <v/>
      </c>
      <c r="DC79" s="20" t="str">
        <f t="shared" si="82"/>
        <v/>
      </c>
      <c r="DD79" s="20" t="str">
        <f t="shared" si="83"/>
        <v/>
      </c>
      <c r="DE79" s="20" t="str">
        <f t="shared" si="84"/>
        <v/>
      </c>
      <c r="DF79" s="20" t="str">
        <f t="shared" si="85"/>
        <v/>
      </c>
      <c r="DG79" s="20">
        <f t="shared" si="86"/>
        <v>0</v>
      </c>
      <c r="DH79" s="20">
        <f t="shared" si="87"/>
        <v>0</v>
      </c>
      <c r="DJ79" s="20" t="str">
        <f t="shared" si="88"/>
        <v/>
      </c>
      <c r="DK79" s="20" t="str">
        <f t="shared" si="89"/>
        <v/>
      </c>
      <c r="DL79" s="20" t="str">
        <f t="shared" si="71"/>
        <v/>
      </c>
      <c r="DM79" s="20" t="str">
        <f t="shared" si="90"/>
        <v/>
      </c>
      <c r="DN79" s="20" t="str">
        <f t="shared" si="91"/>
        <v/>
      </c>
      <c r="DO79" s="20">
        <f t="shared" si="92"/>
        <v>0</v>
      </c>
      <c r="DP79" s="20" t="str">
        <f t="shared" si="93"/>
        <v/>
      </c>
      <c r="DQ79" s="20" t="str">
        <f t="shared" si="94"/>
        <v/>
      </c>
      <c r="DR79" s="20" t="str">
        <f t="shared" si="72"/>
        <v/>
      </c>
      <c r="DS79" s="20">
        <f t="shared" si="95"/>
        <v>0</v>
      </c>
      <c r="DT79" s="20">
        <f t="shared" si="96"/>
        <v>0</v>
      </c>
      <c r="DU79" s="20" t="str">
        <f t="shared" si="97"/>
        <v/>
      </c>
      <c r="DV79" s="20" t="str">
        <f t="shared" si="98"/>
        <v/>
      </c>
      <c r="DW79" s="20" t="str">
        <f t="shared" si="73"/>
        <v/>
      </c>
      <c r="DX79" s="20" t="str">
        <f t="shared" si="99"/>
        <v/>
      </c>
      <c r="DY79" s="20">
        <f t="shared" si="100"/>
        <v>0</v>
      </c>
      <c r="DZ79" s="20">
        <f t="shared" si="101"/>
        <v>0</v>
      </c>
      <c r="EA79" s="20" t="str">
        <f t="shared" si="74"/>
        <v/>
      </c>
      <c r="EB79" s="20" t="str">
        <f t="shared" si="75"/>
        <v/>
      </c>
      <c r="EC79" s="20" t="str">
        <f t="shared" si="76"/>
        <v/>
      </c>
      <c r="ED79" s="20" t="str">
        <f t="shared" si="77"/>
        <v/>
      </c>
      <c r="EE79" s="20" t="str">
        <f t="shared" si="78"/>
        <v/>
      </c>
    </row>
    <row r="80" spans="1:135" ht="30.95" customHeight="1" thickBot="1">
      <c r="A80" s="70">
        <v>74</v>
      </c>
      <c r="B80" s="44"/>
      <c r="C80" s="45"/>
      <c r="D80" s="44"/>
      <c r="E80" s="123"/>
      <c r="F80" s="130"/>
      <c r="G80" s="46"/>
      <c r="H80" s="46"/>
      <c r="I80" s="47"/>
      <c r="J80" s="47"/>
      <c r="K80" s="47"/>
      <c r="L80" s="36"/>
      <c r="M80" s="37"/>
      <c r="N80" s="47"/>
      <c r="O80" s="47"/>
      <c r="P80" s="131" t="str">
        <f t="shared" si="63"/>
        <v/>
      </c>
      <c r="Q80" s="138"/>
      <c r="R80" s="38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139" t="str">
        <f t="shared" si="64"/>
        <v/>
      </c>
      <c r="AE80" s="134"/>
      <c r="AF80" s="43"/>
      <c r="AG80" s="102"/>
      <c r="AH80" s="105" t="str">
        <f t="shared" si="65"/>
        <v/>
      </c>
      <c r="AI80" s="34" t="str">
        <f t="shared" si="66"/>
        <v/>
      </c>
      <c r="AJ80" s="35" t="str">
        <f t="shared" si="79"/>
        <v/>
      </c>
      <c r="AK80" s="40" t="str">
        <f t="shared" si="67"/>
        <v/>
      </c>
      <c r="AL80" s="43"/>
      <c r="AM80" s="115" t="str">
        <f t="shared" si="102"/>
        <v/>
      </c>
      <c r="AN80" s="105" t="str">
        <f t="shared" si="103"/>
        <v/>
      </c>
      <c r="AO80" s="34" t="str">
        <f t="shared" si="104"/>
        <v/>
      </c>
      <c r="AP80" s="35" t="str">
        <f t="shared" si="105"/>
        <v/>
      </c>
      <c r="AQ80" s="113" t="str">
        <f t="shared" si="106"/>
        <v/>
      </c>
      <c r="AR80" s="118"/>
      <c r="AS80" s="111" t="str">
        <f t="shared" si="68"/>
        <v/>
      </c>
      <c r="AT80" s="108"/>
      <c r="AU80" s="42" t="str">
        <f t="shared" si="69"/>
        <v/>
      </c>
      <c r="AV80" s="43"/>
      <c r="AW80" s="41" t="str">
        <f t="shared" si="70"/>
        <v/>
      </c>
      <c r="AX80" s="69" t="str">
        <f t="shared" si="107"/>
        <v/>
      </c>
      <c r="AY80" s="21"/>
      <c r="CZ80" s="20">
        <v>74</v>
      </c>
      <c r="DA80" s="20" t="str">
        <f t="shared" si="80"/>
        <v/>
      </c>
      <c r="DB80" s="20" t="str">
        <f t="shared" si="81"/>
        <v/>
      </c>
      <c r="DC80" s="20" t="str">
        <f t="shared" si="82"/>
        <v/>
      </c>
      <c r="DD80" s="20" t="str">
        <f t="shared" si="83"/>
        <v/>
      </c>
      <c r="DE80" s="20" t="str">
        <f t="shared" si="84"/>
        <v/>
      </c>
      <c r="DF80" s="20" t="str">
        <f t="shared" si="85"/>
        <v/>
      </c>
      <c r="DG80" s="20">
        <f t="shared" si="86"/>
        <v>0</v>
      </c>
      <c r="DH80" s="20">
        <f t="shared" si="87"/>
        <v>0</v>
      </c>
      <c r="DJ80" s="20" t="str">
        <f t="shared" si="88"/>
        <v/>
      </c>
      <c r="DK80" s="20" t="str">
        <f t="shared" si="89"/>
        <v/>
      </c>
      <c r="DL80" s="20" t="str">
        <f t="shared" si="71"/>
        <v/>
      </c>
      <c r="DM80" s="20" t="str">
        <f t="shared" si="90"/>
        <v/>
      </c>
      <c r="DN80" s="20" t="str">
        <f t="shared" si="91"/>
        <v/>
      </c>
      <c r="DO80" s="20">
        <f t="shared" si="92"/>
        <v>0</v>
      </c>
      <c r="DP80" s="20" t="str">
        <f t="shared" si="93"/>
        <v/>
      </c>
      <c r="DQ80" s="20" t="str">
        <f t="shared" si="94"/>
        <v/>
      </c>
      <c r="DR80" s="20" t="str">
        <f t="shared" si="72"/>
        <v/>
      </c>
      <c r="DS80" s="20">
        <f t="shared" si="95"/>
        <v>0</v>
      </c>
      <c r="DT80" s="20">
        <f t="shared" si="96"/>
        <v>0</v>
      </c>
      <c r="DU80" s="20" t="str">
        <f t="shared" si="97"/>
        <v/>
      </c>
      <c r="DV80" s="20" t="str">
        <f t="shared" si="98"/>
        <v/>
      </c>
      <c r="DW80" s="20" t="str">
        <f t="shared" si="73"/>
        <v/>
      </c>
      <c r="DX80" s="20" t="str">
        <f t="shared" si="99"/>
        <v/>
      </c>
      <c r="DY80" s="20">
        <f t="shared" si="100"/>
        <v>0</v>
      </c>
      <c r="DZ80" s="20">
        <f t="shared" si="101"/>
        <v>0</v>
      </c>
      <c r="EA80" s="20" t="str">
        <f t="shared" si="74"/>
        <v/>
      </c>
      <c r="EB80" s="20" t="str">
        <f t="shared" si="75"/>
        <v/>
      </c>
      <c r="EC80" s="20" t="str">
        <f t="shared" si="76"/>
        <v/>
      </c>
      <c r="ED80" s="20" t="str">
        <f t="shared" si="77"/>
        <v/>
      </c>
      <c r="EE80" s="20" t="str">
        <f t="shared" si="78"/>
        <v/>
      </c>
    </row>
    <row r="81" spans="1:135" ht="30.95" customHeight="1" thickBot="1">
      <c r="A81" s="70">
        <v>75</v>
      </c>
      <c r="B81" s="44"/>
      <c r="C81" s="45"/>
      <c r="D81" s="44"/>
      <c r="E81" s="123"/>
      <c r="F81" s="130"/>
      <c r="G81" s="46"/>
      <c r="H81" s="46"/>
      <c r="I81" s="47"/>
      <c r="J81" s="47"/>
      <c r="K81" s="47"/>
      <c r="L81" s="36"/>
      <c r="M81" s="37"/>
      <c r="N81" s="47"/>
      <c r="O81" s="47"/>
      <c r="P81" s="131" t="str">
        <f t="shared" si="63"/>
        <v/>
      </c>
      <c r="Q81" s="138"/>
      <c r="R81" s="38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139" t="str">
        <f t="shared" si="64"/>
        <v/>
      </c>
      <c r="AE81" s="134"/>
      <c r="AF81" s="43"/>
      <c r="AG81" s="102"/>
      <c r="AH81" s="105" t="str">
        <f t="shared" si="65"/>
        <v/>
      </c>
      <c r="AI81" s="34" t="str">
        <f t="shared" si="66"/>
        <v/>
      </c>
      <c r="AJ81" s="35" t="str">
        <f t="shared" si="79"/>
        <v/>
      </c>
      <c r="AK81" s="40" t="str">
        <f t="shared" si="67"/>
        <v/>
      </c>
      <c r="AL81" s="43"/>
      <c r="AM81" s="115" t="str">
        <f t="shared" si="102"/>
        <v/>
      </c>
      <c r="AN81" s="105" t="str">
        <f t="shared" si="103"/>
        <v/>
      </c>
      <c r="AO81" s="34" t="str">
        <f t="shared" si="104"/>
        <v/>
      </c>
      <c r="AP81" s="35" t="str">
        <f t="shared" si="105"/>
        <v/>
      </c>
      <c r="AQ81" s="113" t="str">
        <f t="shared" si="106"/>
        <v/>
      </c>
      <c r="AR81" s="118"/>
      <c r="AS81" s="111" t="str">
        <f t="shared" si="68"/>
        <v/>
      </c>
      <c r="AT81" s="108"/>
      <c r="AU81" s="42" t="str">
        <f t="shared" si="69"/>
        <v/>
      </c>
      <c r="AV81" s="43"/>
      <c r="AW81" s="41" t="str">
        <f t="shared" si="70"/>
        <v/>
      </c>
      <c r="AX81" s="69" t="str">
        <f t="shared" si="107"/>
        <v/>
      </c>
      <c r="AY81" s="21"/>
      <c r="CZ81" s="20">
        <v>75</v>
      </c>
      <c r="DA81" s="20" t="str">
        <f t="shared" si="80"/>
        <v/>
      </c>
      <c r="DB81" s="20" t="str">
        <f t="shared" si="81"/>
        <v/>
      </c>
      <c r="DC81" s="20" t="str">
        <f t="shared" si="82"/>
        <v/>
      </c>
      <c r="DD81" s="20" t="str">
        <f t="shared" si="83"/>
        <v/>
      </c>
      <c r="DE81" s="20" t="str">
        <f t="shared" si="84"/>
        <v/>
      </c>
      <c r="DF81" s="20" t="str">
        <f t="shared" si="85"/>
        <v/>
      </c>
      <c r="DG81" s="20">
        <f t="shared" si="86"/>
        <v>0</v>
      </c>
      <c r="DH81" s="20">
        <f t="shared" si="87"/>
        <v>0</v>
      </c>
      <c r="DJ81" s="20" t="str">
        <f t="shared" si="88"/>
        <v/>
      </c>
      <c r="DK81" s="20" t="str">
        <f t="shared" si="89"/>
        <v/>
      </c>
      <c r="DL81" s="20" t="str">
        <f t="shared" si="71"/>
        <v/>
      </c>
      <c r="DM81" s="20" t="str">
        <f t="shared" si="90"/>
        <v/>
      </c>
      <c r="DN81" s="20" t="str">
        <f t="shared" si="91"/>
        <v/>
      </c>
      <c r="DO81" s="20">
        <f t="shared" si="92"/>
        <v>0</v>
      </c>
      <c r="DP81" s="20" t="str">
        <f t="shared" si="93"/>
        <v/>
      </c>
      <c r="DQ81" s="20" t="str">
        <f t="shared" si="94"/>
        <v/>
      </c>
      <c r="DR81" s="20" t="str">
        <f t="shared" si="72"/>
        <v/>
      </c>
      <c r="DS81" s="20">
        <f t="shared" si="95"/>
        <v>0</v>
      </c>
      <c r="DT81" s="20">
        <f t="shared" si="96"/>
        <v>0</v>
      </c>
      <c r="DU81" s="20" t="str">
        <f t="shared" si="97"/>
        <v/>
      </c>
      <c r="DV81" s="20" t="str">
        <f t="shared" si="98"/>
        <v/>
      </c>
      <c r="DW81" s="20" t="str">
        <f t="shared" si="73"/>
        <v/>
      </c>
      <c r="DX81" s="20" t="str">
        <f t="shared" si="99"/>
        <v/>
      </c>
      <c r="DY81" s="20">
        <f t="shared" si="100"/>
        <v>0</v>
      </c>
      <c r="DZ81" s="20">
        <f t="shared" si="101"/>
        <v>0</v>
      </c>
      <c r="EA81" s="20" t="str">
        <f t="shared" si="74"/>
        <v/>
      </c>
      <c r="EB81" s="20" t="str">
        <f t="shared" si="75"/>
        <v/>
      </c>
      <c r="EC81" s="20" t="str">
        <f t="shared" si="76"/>
        <v/>
      </c>
      <c r="ED81" s="20" t="str">
        <f t="shared" si="77"/>
        <v/>
      </c>
      <c r="EE81" s="20" t="str">
        <f t="shared" si="78"/>
        <v/>
      </c>
    </row>
    <row r="82" spans="1:135" ht="30.95" customHeight="1" thickBot="1">
      <c r="A82" s="70">
        <v>76</v>
      </c>
      <c r="B82" s="44"/>
      <c r="C82" s="45"/>
      <c r="D82" s="44"/>
      <c r="E82" s="123"/>
      <c r="F82" s="130"/>
      <c r="G82" s="46"/>
      <c r="H82" s="46"/>
      <c r="I82" s="47"/>
      <c r="J82" s="47"/>
      <c r="K82" s="47"/>
      <c r="L82" s="36"/>
      <c r="M82" s="37"/>
      <c r="N82" s="47"/>
      <c r="O82" s="47"/>
      <c r="P82" s="131" t="str">
        <f t="shared" si="63"/>
        <v/>
      </c>
      <c r="Q82" s="138"/>
      <c r="R82" s="38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139" t="str">
        <f t="shared" si="64"/>
        <v/>
      </c>
      <c r="AE82" s="134"/>
      <c r="AF82" s="43"/>
      <c r="AG82" s="102"/>
      <c r="AH82" s="105" t="str">
        <f t="shared" si="65"/>
        <v/>
      </c>
      <c r="AI82" s="34" t="str">
        <f t="shared" si="66"/>
        <v/>
      </c>
      <c r="AJ82" s="35" t="str">
        <f t="shared" si="79"/>
        <v/>
      </c>
      <c r="AK82" s="40" t="str">
        <f t="shared" si="67"/>
        <v/>
      </c>
      <c r="AL82" s="43"/>
      <c r="AM82" s="115" t="str">
        <f t="shared" si="102"/>
        <v/>
      </c>
      <c r="AN82" s="105" t="str">
        <f t="shared" si="103"/>
        <v/>
      </c>
      <c r="AO82" s="34" t="str">
        <f t="shared" si="104"/>
        <v/>
      </c>
      <c r="AP82" s="35" t="str">
        <f t="shared" si="105"/>
        <v/>
      </c>
      <c r="AQ82" s="113" t="str">
        <f t="shared" si="106"/>
        <v/>
      </c>
      <c r="AR82" s="118"/>
      <c r="AS82" s="111" t="str">
        <f t="shared" si="68"/>
        <v/>
      </c>
      <c r="AT82" s="108"/>
      <c r="AU82" s="42" t="str">
        <f t="shared" si="69"/>
        <v/>
      </c>
      <c r="AV82" s="43"/>
      <c r="AW82" s="41" t="str">
        <f t="shared" si="70"/>
        <v/>
      </c>
      <c r="AX82" s="69" t="str">
        <f t="shared" si="107"/>
        <v/>
      </c>
      <c r="AY82" s="21"/>
      <c r="CZ82" s="20">
        <v>76</v>
      </c>
      <c r="DA82" s="20" t="str">
        <f t="shared" si="80"/>
        <v/>
      </c>
      <c r="DB82" s="20" t="str">
        <f t="shared" si="81"/>
        <v/>
      </c>
      <c r="DC82" s="20" t="str">
        <f t="shared" si="82"/>
        <v/>
      </c>
      <c r="DD82" s="20" t="str">
        <f t="shared" si="83"/>
        <v/>
      </c>
      <c r="DE82" s="20" t="str">
        <f t="shared" si="84"/>
        <v/>
      </c>
      <c r="DF82" s="20" t="str">
        <f t="shared" si="85"/>
        <v/>
      </c>
      <c r="DG82" s="20">
        <f t="shared" si="86"/>
        <v>0</v>
      </c>
      <c r="DH82" s="20">
        <f t="shared" si="87"/>
        <v>0</v>
      </c>
      <c r="DJ82" s="20" t="str">
        <f t="shared" si="88"/>
        <v/>
      </c>
      <c r="DK82" s="20" t="str">
        <f t="shared" si="89"/>
        <v/>
      </c>
      <c r="DL82" s="20" t="str">
        <f t="shared" si="71"/>
        <v/>
      </c>
      <c r="DM82" s="20" t="str">
        <f t="shared" si="90"/>
        <v/>
      </c>
      <c r="DN82" s="20" t="str">
        <f t="shared" si="91"/>
        <v/>
      </c>
      <c r="DO82" s="20">
        <f t="shared" si="92"/>
        <v>0</v>
      </c>
      <c r="DP82" s="20" t="str">
        <f t="shared" si="93"/>
        <v/>
      </c>
      <c r="DQ82" s="20" t="str">
        <f t="shared" si="94"/>
        <v/>
      </c>
      <c r="DR82" s="20" t="str">
        <f t="shared" si="72"/>
        <v/>
      </c>
      <c r="DS82" s="20">
        <f t="shared" si="95"/>
        <v>0</v>
      </c>
      <c r="DT82" s="20">
        <f t="shared" si="96"/>
        <v>0</v>
      </c>
      <c r="DU82" s="20" t="str">
        <f t="shared" si="97"/>
        <v/>
      </c>
      <c r="DV82" s="20" t="str">
        <f t="shared" si="98"/>
        <v/>
      </c>
      <c r="DW82" s="20" t="str">
        <f t="shared" si="73"/>
        <v/>
      </c>
      <c r="DX82" s="20" t="str">
        <f t="shared" si="99"/>
        <v/>
      </c>
      <c r="DY82" s="20">
        <f t="shared" si="100"/>
        <v>0</v>
      </c>
      <c r="DZ82" s="20">
        <f t="shared" si="101"/>
        <v>0</v>
      </c>
      <c r="EA82" s="20" t="str">
        <f t="shared" si="74"/>
        <v/>
      </c>
      <c r="EB82" s="20" t="str">
        <f t="shared" si="75"/>
        <v/>
      </c>
      <c r="EC82" s="20" t="str">
        <f t="shared" si="76"/>
        <v/>
      </c>
      <c r="ED82" s="20" t="str">
        <f t="shared" si="77"/>
        <v/>
      </c>
      <c r="EE82" s="20" t="str">
        <f t="shared" si="78"/>
        <v/>
      </c>
    </row>
    <row r="83" spans="1:135" ht="30.95" customHeight="1" thickBot="1">
      <c r="A83" s="70">
        <v>77</v>
      </c>
      <c r="B83" s="44"/>
      <c r="C83" s="45"/>
      <c r="D83" s="44"/>
      <c r="E83" s="123"/>
      <c r="F83" s="130"/>
      <c r="G83" s="46"/>
      <c r="H83" s="46"/>
      <c r="I83" s="47"/>
      <c r="J83" s="47"/>
      <c r="K83" s="47"/>
      <c r="L83" s="36"/>
      <c r="M83" s="37"/>
      <c r="N83" s="47"/>
      <c r="O83" s="47"/>
      <c r="P83" s="131" t="str">
        <f t="shared" si="63"/>
        <v/>
      </c>
      <c r="Q83" s="138"/>
      <c r="R83" s="38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139" t="str">
        <f t="shared" si="64"/>
        <v/>
      </c>
      <c r="AE83" s="134"/>
      <c r="AF83" s="43"/>
      <c r="AG83" s="102"/>
      <c r="AH83" s="105" t="str">
        <f t="shared" si="65"/>
        <v/>
      </c>
      <c r="AI83" s="34" t="str">
        <f t="shared" si="66"/>
        <v/>
      </c>
      <c r="AJ83" s="35" t="str">
        <f t="shared" si="79"/>
        <v/>
      </c>
      <c r="AK83" s="40" t="str">
        <f t="shared" si="67"/>
        <v/>
      </c>
      <c r="AL83" s="43"/>
      <c r="AM83" s="115" t="str">
        <f t="shared" si="102"/>
        <v/>
      </c>
      <c r="AN83" s="105" t="str">
        <f t="shared" si="103"/>
        <v/>
      </c>
      <c r="AO83" s="34" t="str">
        <f t="shared" si="104"/>
        <v/>
      </c>
      <c r="AP83" s="35" t="str">
        <f t="shared" si="105"/>
        <v/>
      </c>
      <c r="AQ83" s="113" t="str">
        <f t="shared" si="106"/>
        <v/>
      </c>
      <c r="AR83" s="118"/>
      <c r="AS83" s="111" t="str">
        <f t="shared" si="68"/>
        <v/>
      </c>
      <c r="AT83" s="108"/>
      <c r="AU83" s="42" t="str">
        <f t="shared" si="69"/>
        <v/>
      </c>
      <c r="AV83" s="43"/>
      <c r="AW83" s="41" t="str">
        <f t="shared" si="70"/>
        <v/>
      </c>
      <c r="AX83" s="69" t="str">
        <f t="shared" si="107"/>
        <v/>
      </c>
      <c r="AY83" s="21"/>
      <c r="CZ83" s="20">
        <v>77</v>
      </c>
      <c r="DA83" s="20" t="str">
        <f t="shared" si="80"/>
        <v/>
      </c>
      <c r="DB83" s="20" t="str">
        <f t="shared" si="81"/>
        <v/>
      </c>
      <c r="DC83" s="20" t="str">
        <f t="shared" si="82"/>
        <v/>
      </c>
      <c r="DD83" s="20" t="str">
        <f t="shared" si="83"/>
        <v/>
      </c>
      <c r="DE83" s="20" t="str">
        <f t="shared" si="84"/>
        <v/>
      </c>
      <c r="DF83" s="20" t="str">
        <f t="shared" si="85"/>
        <v/>
      </c>
      <c r="DG83" s="20">
        <f t="shared" si="86"/>
        <v>0</v>
      </c>
      <c r="DH83" s="20">
        <f t="shared" si="87"/>
        <v>0</v>
      </c>
      <c r="DJ83" s="20" t="str">
        <f t="shared" si="88"/>
        <v/>
      </c>
      <c r="DK83" s="20" t="str">
        <f t="shared" si="89"/>
        <v/>
      </c>
      <c r="DL83" s="20" t="str">
        <f t="shared" si="71"/>
        <v/>
      </c>
      <c r="DM83" s="20" t="str">
        <f t="shared" si="90"/>
        <v/>
      </c>
      <c r="DN83" s="20" t="str">
        <f t="shared" si="91"/>
        <v/>
      </c>
      <c r="DO83" s="20">
        <f t="shared" si="92"/>
        <v>0</v>
      </c>
      <c r="DP83" s="20" t="str">
        <f t="shared" si="93"/>
        <v/>
      </c>
      <c r="DQ83" s="20" t="str">
        <f t="shared" si="94"/>
        <v/>
      </c>
      <c r="DR83" s="20" t="str">
        <f t="shared" si="72"/>
        <v/>
      </c>
      <c r="DS83" s="20">
        <f t="shared" si="95"/>
        <v>0</v>
      </c>
      <c r="DT83" s="20">
        <f t="shared" si="96"/>
        <v>0</v>
      </c>
      <c r="DU83" s="20" t="str">
        <f t="shared" si="97"/>
        <v/>
      </c>
      <c r="DV83" s="20" t="str">
        <f t="shared" si="98"/>
        <v/>
      </c>
      <c r="DW83" s="20" t="str">
        <f t="shared" si="73"/>
        <v/>
      </c>
      <c r="DX83" s="20" t="str">
        <f t="shared" si="99"/>
        <v/>
      </c>
      <c r="DY83" s="20">
        <f t="shared" si="100"/>
        <v>0</v>
      </c>
      <c r="DZ83" s="20">
        <f t="shared" si="101"/>
        <v>0</v>
      </c>
      <c r="EA83" s="20" t="str">
        <f t="shared" si="74"/>
        <v/>
      </c>
      <c r="EB83" s="20" t="str">
        <f t="shared" si="75"/>
        <v/>
      </c>
      <c r="EC83" s="20" t="str">
        <f t="shared" si="76"/>
        <v/>
      </c>
      <c r="ED83" s="20" t="str">
        <f t="shared" si="77"/>
        <v/>
      </c>
      <c r="EE83" s="20" t="str">
        <f t="shared" si="78"/>
        <v/>
      </c>
    </row>
    <row r="84" spans="1:135" ht="30.95" customHeight="1" thickBot="1">
      <c r="A84" s="70">
        <v>78</v>
      </c>
      <c r="B84" s="44"/>
      <c r="C84" s="45"/>
      <c r="D84" s="44"/>
      <c r="E84" s="123"/>
      <c r="F84" s="130"/>
      <c r="G84" s="46"/>
      <c r="H84" s="46"/>
      <c r="I84" s="47"/>
      <c r="J84" s="47"/>
      <c r="K84" s="47"/>
      <c r="L84" s="36"/>
      <c r="M84" s="37"/>
      <c r="N84" s="47"/>
      <c r="O84" s="47"/>
      <c r="P84" s="131" t="str">
        <f t="shared" si="63"/>
        <v/>
      </c>
      <c r="Q84" s="138"/>
      <c r="R84" s="38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139" t="str">
        <f t="shared" si="64"/>
        <v/>
      </c>
      <c r="AE84" s="134"/>
      <c r="AF84" s="43"/>
      <c r="AG84" s="102"/>
      <c r="AH84" s="105" t="str">
        <f t="shared" si="65"/>
        <v/>
      </c>
      <c r="AI84" s="34" t="str">
        <f t="shared" si="66"/>
        <v/>
      </c>
      <c r="AJ84" s="35" t="str">
        <f t="shared" si="79"/>
        <v/>
      </c>
      <c r="AK84" s="40" t="str">
        <f t="shared" si="67"/>
        <v/>
      </c>
      <c r="AL84" s="43"/>
      <c r="AM84" s="115" t="str">
        <f t="shared" si="102"/>
        <v/>
      </c>
      <c r="AN84" s="105" t="str">
        <f t="shared" si="103"/>
        <v/>
      </c>
      <c r="AO84" s="34" t="str">
        <f t="shared" si="104"/>
        <v/>
      </c>
      <c r="AP84" s="35" t="str">
        <f t="shared" si="105"/>
        <v/>
      </c>
      <c r="AQ84" s="113" t="str">
        <f t="shared" si="106"/>
        <v/>
      </c>
      <c r="AR84" s="118"/>
      <c r="AS84" s="111" t="str">
        <f t="shared" si="68"/>
        <v/>
      </c>
      <c r="AT84" s="108"/>
      <c r="AU84" s="42" t="str">
        <f t="shared" si="69"/>
        <v/>
      </c>
      <c r="AV84" s="43"/>
      <c r="AW84" s="41" t="str">
        <f t="shared" si="70"/>
        <v/>
      </c>
      <c r="AX84" s="69" t="str">
        <f t="shared" si="107"/>
        <v/>
      </c>
      <c r="AY84" s="21"/>
      <c r="CZ84" s="20">
        <v>78</v>
      </c>
      <c r="DA84" s="20" t="str">
        <f t="shared" si="80"/>
        <v/>
      </c>
      <c r="DB84" s="20" t="str">
        <f t="shared" si="81"/>
        <v/>
      </c>
      <c r="DC84" s="20" t="str">
        <f t="shared" si="82"/>
        <v/>
      </c>
      <c r="DD84" s="20" t="str">
        <f t="shared" si="83"/>
        <v/>
      </c>
      <c r="DE84" s="20" t="str">
        <f t="shared" si="84"/>
        <v/>
      </c>
      <c r="DF84" s="20" t="str">
        <f t="shared" si="85"/>
        <v/>
      </c>
      <c r="DG84" s="20">
        <f t="shared" si="86"/>
        <v>0</v>
      </c>
      <c r="DH84" s="20">
        <f t="shared" si="87"/>
        <v>0</v>
      </c>
      <c r="DJ84" s="20" t="str">
        <f t="shared" si="88"/>
        <v/>
      </c>
      <c r="DK84" s="20" t="str">
        <f t="shared" si="89"/>
        <v/>
      </c>
      <c r="DL84" s="20" t="str">
        <f t="shared" si="71"/>
        <v/>
      </c>
      <c r="DM84" s="20" t="str">
        <f t="shared" si="90"/>
        <v/>
      </c>
      <c r="DN84" s="20" t="str">
        <f t="shared" si="91"/>
        <v/>
      </c>
      <c r="DO84" s="20">
        <f t="shared" si="92"/>
        <v>0</v>
      </c>
      <c r="DP84" s="20" t="str">
        <f t="shared" si="93"/>
        <v/>
      </c>
      <c r="DQ84" s="20" t="str">
        <f t="shared" si="94"/>
        <v/>
      </c>
      <c r="DR84" s="20" t="str">
        <f t="shared" si="72"/>
        <v/>
      </c>
      <c r="DS84" s="20">
        <f t="shared" si="95"/>
        <v>0</v>
      </c>
      <c r="DT84" s="20">
        <f t="shared" si="96"/>
        <v>0</v>
      </c>
      <c r="DU84" s="20" t="str">
        <f t="shared" si="97"/>
        <v/>
      </c>
      <c r="DV84" s="20" t="str">
        <f t="shared" si="98"/>
        <v/>
      </c>
      <c r="DW84" s="20" t="str">
        <f t="shared" si="73"/>
        <v/>
      </c>
      <c r="DX84" s="20" t="str">
        <f t="shared" si="99"/>
        <v/>
      </c>
      <c r="DY84" s="20">
        <f t="shared" si="100"/>
        <v>0</v>
      </c>
      <c r="DZ84" s="20">
        <f t="shared" si="101"/>
        <v>0</v>
      </c>
      <c r="EA84" s="20" t="str">
        <f t="shared" si="74"/>
        <v/>
      </c>
      <c r="EB84" s="20" t="str">
        <f t="shared" si="75"/>
        <v/>
      </c>
      <c r="EC84" s="20" t="str">
        <f t="shared" si="76"/>
        <v/>
      </c>
      <c r="ED84" s="20" t="str">
        <f t="shared" si="77"/>
        <v/>
      </c>
      <c r="EE84" s="20" t="str">
        <f t="shared" si="78"/>
        <v/>
      </c>
    </row>
    <row r="85" spans="1:135" ht="30.95" customHeight="1" thickBot="1">
      <c r="A85" s="70">
        <v>79</v>
      </c>
      <c r="B85" s="44"/>
      <c r="C85" s="45"/>
      <c r="D85" s="44"/>
      <c r="E85" s="123"/>
      <c r="F85" s="130"/>
      <c r="G85" s="46"/>
      <c r="H85" s="46"/>
      <c r="I85" s="47"/>
      <c r="J85" s="47"/>
      <c r="K85" s="47"/>
      <c r="L85" s="36"/>
      <c r="M85" s="37"/>
      <c r="N85" s="47"/>
      <c r="O85" s="47"/>
      <c r="P85" s="131" t="str">
        <f t="shared" si="63"/>
        <v/>
      </c>
      <c r="Q85" s="138"/>
      <c r="R85" s="38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139" t="str">
        <f t="shared" si="64"/>
        <v/>
      </c>
      <c r="AE85" s="134"/>
      <c r="AF85" s="43"/>
      <c r="AG85" s="102"/>
      <c r="AH85" s="105" t="str">
        <f t="shared" si="65"/>
        <v/>
      </c>
      <c r="AI85" s="34" t="str">
        <f t="shared" si="66"/>
        <v/>
      </c>
      <c r="AJ85" s="35" t="str">
        <f t="shared" si="79"/>
        <v/>
      </c>
      <c r="AK85" s="40" t="str">
        <f t="shared" si="67"/>
        <v/>
      </c>
      <c r="AL85" s="43"/>
      <c r="AM85" s="115" t="str">
        <f t="shared" si="102"/>
        <v/>
      </c>
      <c r="AN85" s="105" t="str">
        <f t="shared" si="103"/>
        <v/>
      </c>
      <c r="AO85" s="34" t="str">
        <f t="shared" si="104"/>
        <v/>
      </c>
      <c r="AP85" s="35" t="str">
        <f t="shared" si="105"/>
        <v/>
      </c>
      <c r="AQ85" s="113" t="str">
        <f t="shared" si="106"/>
        <v/>
      </c>
      <c r="AR85" s="118"/>
      <c r="AS85" s="111" t="str">
        <f t="shared" si="68"/>
        <v/>
      </c>
      <c r="AT85" s="108"/>
      <c r="AU85" s="42" t="str">
        <f t="shared" si="69"/>
        <v/>
      </c>
      <c r="AV85" s="43"/>
      <c r="AW85" s="41" t="str">
        <f t="shared" si="70"/>
        <v/>
      </c>
      <c r="AX85" s="69" t="str">
        <f t="shared" si="107"/>
        <v/>
      </c>
      <c r="AY85" s="21"/>
      <c r="CZ85" s="20">
        <v>79</v>
      </c>
      <c r="DA85" s="20" t="str">
        <f t="shared" si="80"/>
        <v/>
      </c>
      <c r="DB85" s="20" t="str">
        <f t="shared" si="81"/>
        <v/>
      </c>
      <c r="DC85" s="20" t="str">
        <f t="shared" si="82"/>
        <v/>
      </c>
      <c r="DD85" s="20" t="str">
        <f t="shared" si="83"/>
        <v/>
      </c>
      <c r="DE85" s="20" t="str">
        <f t="shared" si="84"/>
        <v/>
      </c>
      <c r="DF85" s="20" t="str">
        <f t="shared" si="85"/>
        <v/>
      </c>
      <c r="DG85" s="20">
        <f t="shared" si="86"/>
        <v>0</v>
      </c>
      <c r="DH85" s="20">
        <f t="shared" si="87"/>
        <v>0</v>
      </c>
      <c r="DJ85" s="20" t="str">
        <f t="shared" si="88"/>
        <v/>
      </c>
      <c r="DK85" s="20" t="str">
        <f t="shared" si="89"/>
        <v/>
      </c>
      <c r="DL85" s="20" t="str">
        <f t="shared" si="71"/>
        <v/>
      </c>
      <c r="DM85" s="20" t="str">
        <f t="shared" si="90"/>
        <v/>
      </c>
      <c r="DN85" s="20" t="str">
        <f t="shared" si="91"/>
        <v/>
      </c>
      <c r="DO85" s="20">
        <f t="shared" si="92"/>
        <v>0</v>
      </c>
      <c r="DP85" s="20" t="str">
        <f t="shared" si="93"/>
        <v/>
      </c>
      <c r="DQ85" s="20" t="str">
        <f t="shared" si="94"/>
        <v/>
      </c>
      <c r="DR85" s="20" t="str">
        <f t="shared" si="72"/>
        <v/>
      </c>
      <c r="DS85" s="20">
        <f t="shared" si="95"/>
        <v>0</v>
      </c>
      <c r="DT85" s="20">
        <f t="shared" si="96"/>
        <v>0</v>
      </c>
      <c r="DU85" s="20" t="str">
        <f t="shared" si="97"/>
        <v/>
      </c>
      <c r="DV85" s="20" t="str">
        <f t="shared" si="98"/>
        <v/>
      </c>
      <c r="DW85" s="20" t="str">
        <f t="shared" si="73"/>
        <v/>
      </c>
      <c r="DX85" s="20" t="str">
        <f t="shared" si="99"/>
        <v/>
      </c>
      <c r="DY85" s="20">
        <f t="shared" si="100"/>
        <v>0</v>
      </c>
      <c r="DZ85" s="20">
        <f t="shared" si="101"/>
        <v>0</v>
      </c>
      <c r="EA85" s="20" t="str">
        <f t="shared" si="74"/>
        <v/>
      </c>
      <c r="EB85" s="20" t="str">
        <f t="shared" si="75"/>
        <v/>
      </c>
      <c r="EC85" s="20" t="str">
        <f t="shared" si="76"/>
        <v/>
      </c>
      <c r="ED85" s="20" t="str">
        <f t="shared" si="77"/>
        <v/>
      </c>
      <c r="EE85" s="20" t="str">
        <f t="shared" si="78"/>
        <v/>
      </c>
    </row>
    <row r="86" spans="1:135" ht="30.95" customHeight="1" thickBot="1">
      <c r="A86" s="70">
        <v>80</v>
      </c>
      <c r="B86" s="44"/>
      <c r="C86" s="45"/>
      <c r="D86" s="44"/>
      <c r="E86" s="123"/>
      <c r="F86" s="130"/>
      <c r="G86" s="46"/>
      <c r="H86" s="46"/>
      <c r="I86" s="47"/>
      <c r="J86" s="47"/>
      <c r="K86" s="47"/>
      <c r="L86" s="36"/>
      <c r="M86" s="37"/>
      <c r="N86" s="47"/>
      <c r="O86" s="47"/>
      <c r="P86" s="131" t="str">
        <f t="shared" si="63"/>
        <v/>
      </c>
      <c r="Q86" s="138"/>
      <c r="R86" s="38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139" t="str">
        <f t="shared" si="64"/>
        <v/>
      </c>
      <c r="AE86" s="134"/>
      <c r="AF86" s="43"/>
      <c r="AG86" s="102"/>
      <c r="AH86" s="105" t="str">
        <f t="shared" si="65"/>
        <v/>
      </c>
      <c r="AI86" s="34" t="str">
        <f t="shared" si="66"/>
        <v/>
      </c>
      <c r="AJ86" s="35" t="str">
        <f t="shared" si="79"/>
        <v/>
      </c>
      <c r="AK86" s="40" t="str">
        <f t="shared" si="67"/>
        <v/>
      </c>
      <c r="AL86" s="43"/>
      <c r="AM86" s="115" t="str">
        <f t="shared" si="102"/>
        <v/>
      </c>
      <c r="AN86" s="105" t="str">
        <f t="shared" si="103"/>
        <v/>
      </c>
      <c r="AO86" s="34" t="str">
        <f t="shared" si="104"/>
        <v/>
      </c>
      <c r="AP86" s="35" t="str">
        <f t="shared" si="105"/>
        <v/>
      </c>
      <c r="AQ86" s="113" t="str">
        <f t="shared" si="106"/>
        <v/>
      </c>
      <c r="AR86" s="118"/>
      <c r="AS86" s="111" t="str">
        <f t="shared" si="68"/>
        <v/>
      </c>
      <c r="AT86" s="108"/>
      <c r="AU86" s="42" t="str">
        <f t="shared" si="69"/>
        <v/>
      </c>
      <c r="AV86" s="43"/>
      <c r="AW86" s="41" t="str">
        <f t="shared" si="70"/>
        <v/>
      </c>
      <c r="AX86" s="69" t="str">
        <f t="shared" si="107"/>
        <v/>
      </c>
      <c r="AY86" s="21"/>
      <c r="CZ86" s="20">
        <v>80</v>
      </c>
      <c r="DA86" s="20" t="str">
        <f t="shared" si="80"/>
        <v/>
      </c>
      <c r="DB86" s="20" t="str">
        <f t="shared" si="81"/>
        <v/>
      </c>
      <c r="DC86" s="20" t="str">
        <f t="shared" si="82"/>
        <v/>
      </c>
      <c r="DD86" s="20" t="str">
        <f t="shared" si="83"/>
        <v/>
      </c>
      <c r="DE86" s="20" t="str">
        <f t="shared" si="84"/>
        <v/>
      </c>
      <c r="DF86" s="20" t="str">
        <f t="shared" si="85"/>
        <v/>
      </c>
      <c r="DG86" s="20">
        <f t="shared" si="86"/>
        <v>0</v>
      </c>
      <c r="DH86" s="20">
        <f t="shared" si="87"/>
        <v>0</v>
      </c>
      <c r="DJ86" s="20" t="str">
        <f t="shared" si="88"/>
        <v/>
      </c>
      <c r="DK86" s="20" t="str">
        <f t="shared" si="89"/>
        <v/>
      </c>
      <c r="DL86" s="20" t="str">
        <f t="shared" si="71"/>
        <v/>
      </c>
      <c r="DM86" s="20" t="str">
        <f t="shared" si="90"/>
        <v/>
      </c>
      <c r="DN86" s="20" t="str">
        <f t="shared" si="91"/>
        <v/>
      </c>
      <c r="DO86" s="20">
        <f t="shared" si="92"/>
        <v>0</v>
      </c>
      <c r="DP86" s="20" t="str">
        <f t="shared" si="93"/>
        <v/>
      </c>
      <c r="DQ86" s="20" t="str">
        <f t="shared" si="94"/>
        <v/>
      </c>
      <c r="DR86" s="20" t="str">
        <f t="shared" si="72"/>
        <v/>
      </c>
      <c r="DS86" s="20">
        <f t="shared" si="95"/>
        <v>0</v>
      </c>
      <c r="DT86" s="20">
        <f t="shared" si="96"/>
        <v>0</v>
      </c>
      <c r="DU86" s="20" t="str">
        <f t="shared" si="97"/>
        <v/>
      </c>
      <c r="DV86" s="20" t="str">
        <f t="shared" si="98"/>
        <v/>
      </c>
      <c r="DW86" s="20" t="str">
        <f t="shared" si="73"/>
        <v/>
      </c>
      <c r="DX86" s="20" t="str">
        <f t="shared" si="99"/>
        <v/>
      </c>
      <c r="DY86" s="20">
        <f t="shared" si="100"/>
        <v>0</v>
      </c>
      <c r="DZ86" s="20">
        <f t="shared" si="101"/>
        <v>0</v>
      </c>
      <c r="EA86" s="20" t="str">
        <f t="shared" si="74"/>
        <v/>
      </c>
      <c r="EB86" s="20" t="str">
        <f t="shared" si="75"/>
        <v/>
      </c>
      <c r="EC86" s="20" t="str">
        <f t="shared" si="76"/>
        <v/>
      </c>
      <c r="ED86" s="20" t="str">
        <f t="shared" si="77"/>
        <v/>
      </c>
      <c r="EE86" s="20" t="str">
        <f t="shared" si="78"/>
        <v/>
      </c>
    </row>
    <row r="87" spans="1:135" ht="30.95" customHeight="1" thickBot="1">
      <c r="A87" s="70">
        <v>81</v>
      </c>
      <c r="B87" s="44"/>
      <c r="C87" s="45"/>
      <c r="D87" s="44"/>
      <c r="E87" s="123"/>
      <c r="F87" s="130"/>
      <c r="G87" s="46"/>
      <c r="H87" s="46"/>
      <c r="I87" s="47"/>
      <c r="J87" s="47"/>
      <c r="K87" s="47"/>
      <c r="L87" s="36"/>
      <c r="M87" s="37"/>
      <c r="N87" s="47"/>
      <c r="O87" s="47"/>
      <c r="P87" s="131" t="str">
        <f t="shared" si="63"/>
        <v/>
      </c>
      <c r="Q87" s="138"/>
      <c r="R87" s="38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139" t="str">
        <f t="shared" si="64"/>
        <v/>
      </c>
      <c r="AE87" s="134"/>
      <c r="AF87" s="43"/>
      <c r="AG87" s="102"/>
      <c r="AH87" s="105" t="str">
        <f t="shared" si="65"/>
        <v/>
      </c>
      <c r="AI87" s="34" t="str">
        <f t="shared" si="66"/>
        <v/>
      </c>
      <c r="AJ87" s="35" t="str">
        <f t="shared" si="79"/>
        <v/>
      </c>
      <c r="AK87" s="40" t="str">
        <f t="shared" si="67"/>
        <v/>
      </c>
      <c r="AL87" s="43"/>
      <c r="AM87" s="115" t="str">
        <f t="shared" si="102"/>
        <v/>
      </c>
      <c r="AN87" s="105" t="str">
        <f t="shared" si="103"/>
        <v/>
      </c>
      <c r="AO87" s="34" t="str">
        <f t="shared" si="104"/>
        <v/>
      </c>
      <c r="AP87" s="35" t="str">
        <f t="shared" si="105"/>
        <v/>
      </c>
      <c r="AQ87" s="113" t="str">
        <f t="shared" si="106"/>
        <v/>
      </c>
      <c r="AR87" s="118"/>
      <c r="AS87" s="111" t="str">
        <f t="shared" si="68"/>
        <v/>
      </c>
      <c r="AT87" s="108"/>
      <c r="AU87" s="42" t="str">
        <f t="shared" si="69"/>
        <v/>
      </c>
      <c r="AV87" s="43"/>
      <c r="AW87" s="41" t="str">
        <f t="shared" si="70"/>
        <v/>
      </c>
      <c r="AX87" s="69" t="str">
        <f t="shared" si="107"/>
        <v/>
      </c>
      <c r="AY87" s="21"/>
      <c r="CZ87" s="20">
        <v>81</v>
      </c>
      <c r="DA87" s="20" t="str">
        <f t="shared" si="80"/>
        <v/>
      </c>
      <c r="DB87" s="20" t="str">
        <f t="shared" si="81"/>
        <v/>
      </c>
      <c r="DC87" s="20" t="str">
        <f t="shared" si="82"/>
        <v/>
      </c>
      <c r="DD87" s="20" t="str">
        <f t="shared" si="83"/>
        <v/>
      </c>
      <c r="DE87" s="20" t="str">
        <f t="shared" si="84"/>
        <v/>
      </c>
      <c r="DF87" s="20" t="str">
        <f t="shared" si="85"/>
        <v/>
      </c>
      <c r="DG87" s="20">
        <f t="shared" si="86"/>
        <v>0</v>
      </c>
      <c r="DH87" s="20">
        <f t="shared" si="87"/>
        <v>0</v>
      </c>
      <c r="DJ87" s="20" t="str">
        <f t="shared" si="88"/>
        <v/>
      </c>
      <c r="DK87" s="20" t="str">
        <f t="shared" si="89"/>
        <v/>
      </c>
      <c r="DL87" s="20" t="str">
        <f t="shared" si="71"/>
        <v/>
      </c>
      <c r="DM87" s="20" t="str">
        <f t="shared" si="90"/>
        <v/>
      </c>
      <c r="DN87" s="20" t="str">
        <f t="shared" si="91"/>
        <v/>
      </c>
      <c r="DO87" s="20">
        <f t="shared" si="92"/>
        <v>0</v>
      </c>
      <c r="DP87" s="20" t="str">
        <f t="shared" si="93"/>
        <v/>
      </c>
      <c r="DQ87" s="20" t="str">
        <f t="shared" si="94"/>
        <v/>
      </c>
      <c r="DR87" s="20" t="str">
        <f t="shared" si="72"/>
        <v/>
      </c>
      <c r="DS87" s="20">
        <f t="shared" si="95"/>
        <v>0</v>
      </c>
      <c r="DT87" s="20">
        <f t="shared" si="96"/>
        <v>0</v>
      </c>
      <c r="DU87" s="20" t="str">
        <f t="shared" si="97"/>
        <v/>
      </c>
      <c r="DV87" s="20" t="str">
        <f t="shared" si="98"/>
        <v/>
      </c>
      <c r="DW87" s="20" t="str">
        <f t="shared" si="73"/>
        <v/>
      </c>
      <c r="DX87" s="20" t="str">
        <f t="shared" si="99"/>
        <v/>
      </c>
      <c r="DY87" s="20">
        <f t="shared" si="100"/>
        <v>0</v>
      </c>
      <c r="DZ87" s="20">
        <f t="shared" si="101"/>
        <v>0</v>
      </c>
      <c r="EA87" s="20" t="str">
        <f t="shared" si="74"/>
        <v/>
      </c>
      <c r="EB87" s="20" t="str">
        <f t="shared" si="75"/>
        <v/>
      </c>
      <c r="EC87" s="20" t="str">
        <f t="shared" si="76"/>
        <v/>
      </c>
      <c r="ED87" s="20" t="str">
        <f t="shared" si="77"/>
        <v/>
      </c>
      <c r="EE87" s="20" t="str">
        <f t="shared" si="78"/>
        <v/>
      </c>
    </row>
    <row r="88" spans="1:135" ht="30.95" customHeight="1" thickBot="1">
      <c r="A88" s="70">
        <v>82</v>
      </c>
      <c r="B88" s="44"/>
      <c r="C88" s="45"/>
      <c r="D88" s="44"/>
      <c r="E88" s="123"/>
      <c r="F88" s="130"/>
      <c r="G88" s="46"/>
      <c r="H88" s="46"/>
      <c r="I88" s="47"/>
      <c r="J88" s="47"/>
      <c r="K88" s="47"/>
      <c r="L88" s="36"/>
      <c r="M88" s="37"/>
      <c r="N88" s="47"/>
      <c r="O88" s="47"/>
      <c r="P88" s="131" t="str">
        <f t="shared" si="63"/>
        <v/>
      </c>
      <c r="Q88" s="138"/>
      <c r="R88" s="38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139" t="str">
        <f t="shared" si="64"/>
        <v/>
      </c>
      <c r="AE88" s="134"/>
      <c r="AF88" s="43"/>
      <c r="AG88" s="102"/>
      <c r="AH88" s="105" t="str">
        <f t="shared" si="65"/>
        <v/>
      </c>
      <c r="AI88" s="34" t="str">
        <f t="shared" si="66"/>
        <v/>
      </c>
      <c r="AJ88" s="35" t="str">
        <f t="shared" si="79"/>
        <v/>
      </c>
      <c r="AK88" s="40" t="str">
        <f t="shared" si="67"/>
        <v/>
      </c>
      <c r="AL88" s="43"/>
      <c r="AM88" s="115" t="str">
        <f t="shared" si="102"/>
        <v/>
      </c>
      <c r="AN88" s="105" t="str">
        <f t="shared" si="103"/>
        <v/>
      </c>
      <c r="AO88" s="34" t="str">
        <f t="shared" si="104"/>
        <v/>
      </c>
      <c r="AP88" s="35" t="str">
        <f t="shared" si="105"/>
        <v/>
      </c>
      <c r="AQ88" s="113" t="str">
        <f t="shared" si="106"/>
        <v/>
      </c>
      <c r="AR88" s="118"/>
      <c r="AS88" s="111" t="str">
        <f t="shared" si="68"/>
        <v/>
      </c>
      <c r="AT88" s="108"/>
      <c r="AU88" s="42" t="str">
        <f t="shared" si="69"/>
        <v/>
      </c>
      <c r="AV88" s="43"/>
      <c r="AW88" s="41" t="str">
        <f t="shared" si="70"/>
        <v/>
      </c>
      <c r="AX88" s="69" t="str">
        <f t="shared" si="107"/>
        <v/>
      </c>
      <c r="AY88" s="21"/>
      <c r="CZ88" s="20">
        <v>82</v>
      </c>
      <c r="DA88" s="20" t="str">
        <f t="shared" si="80"/>
        <v/>
      </c>
      <c r="DB88" s="20" t="str">
        <f t="shared" si="81"/>
        <v/>
      </c>
      <c r="DC88" s="20" t="str">
        <f t="shared" si="82"/>
        <v/>
      </c>
      <c r="DD88" s="20" t="str">
        <f t="shared" si="83"/>
        <v/>
      </c>
      <c r="DE88" s="20" t="str">
        <f t="shared" si="84"/>
        <v/>
      </c>
      <c r="DF88" s="20" t="str">
        <f t="shared" si="85"/>
        <v/>
      </c>
      <c r="DG88" s="20">
        <f t="shared" si="86"/>
        <v>0</v>
      </c>
      <c r="DH88" s="20">
        <f t="shared" si="87"/>
        <v>0</v>
      </c>
      <c r="DJ88" s="20" t="str">
        <f t="shared" si="88"/>
        <v/>
      </c>
      <c r="DK88" s="20" t="str">
        <f t="shared" si="89"/>
        <v/>
      </c>
      <c r="DL88" s="20" t="str">
        <f t="shared" si="71"/>
        <v/>
      </c>
      <c r="DM88" s="20" t="str">
        <f t="shared" si="90"/>
        <v/>
      </c>
      <c r="DN88" s="20" t="str">
        <f t="shared" si="91"/>
        <v/>
      </c>
      <c r="DO88" s="20">
        <f t="shared" si="92"/>
        <v>0</v>
      </c>
      <c r="DP88" s="20" t="str">
        <f t="shared" si="93"/>
        <v/>
      </c>
      <c r="DQ88" s="20" t="str">
        <f t="shared" si="94"/>
        <v/>
      </c>
      <c r="DR88" s="20" t="str">
        <f t="shared" si="72"/>
        <v/>
      </c>
      <c r="DS88" s="20">
        <f t="shared" si="95"/>
        <v>0</v>
      </c>
      <c r="DT88" s="20">
        <f t="shared" si="96"/>
        <v>0</v>
      </c>
      <c r="DU88" s="20" t="str">
        <f t="shared" si="97"/>
        <v/>
      </c>
      <c r="DV88" s="20" t="str">
        <f t="shared" si="98"/>
        <v/>
      </c>
      <c r="DW88" s="20" t="str">
        <f t="shared" si="73"/>
        <v/>
      </c>
      <c r="DX88" s="20" t="str">
        <f t="shared" si="99"/>
        <v/>
      </c>
      <c r="DY88" s="20">
        <f t="shared" si="100"/>
        <v>0</v>
      </c>
      <c r="DZ88" s="20">
        <f t="shared" si="101"/>
        <v>0</v>
      </c>
      <c r="EA88" s="20" t="str">
        <f t="shared" si="74"/>
        <v/>
      </c>
      <c r="EB88" s="20" t="str">
        <f t="shared" si="75"/>
        <v/>
      </c>
      <c r="EC88" s="20" t="str">
        <f t="shared" si="76"/>
        <v/>
      </c>
      <c r="ED88" s="20" t="str">
        <f t="shared" si="77"/>
        <v/>
      </c>
      <c r="EE88" s="20" t="str">
        <f t="shared" si="78"/>
        <v/>
      </c>
    </row>
    <row r="89" spans="1:135" ht="30.95" customHeight="1" thickBot="1">
      <c r="A89" s="70">
        <v>83</v>
      </c>
      <c r="B89" s="44"/>
      <c r="C89" s="45"/>
      <c r="D89" s="44"/>
      <c r="E89" s="123"/>
      <c r="F89" s="130"/>
      <c r="G89" s="46"/>
      <c r="H89" s="46"/>
      <c r="I89" s="47"/>
      <c r="J89" s="47"/>
      <c r="K89" s="47"/>
      <c r="L89" s="36"/>
      <c r="M89" s="37"/>
      <c r="N89" s="47"/>
      <c r="O89" s="47"/>
      <c r="P89" s="131" t="str">
        <f t="shared" si="63"/>
        <v/>
      </c>
      <c r="Q89" s="138"/>
      <c r="R89" s="38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139" t="str">
        <f t="shared" si="64"/>
        <v/>
      </c>
      <c r="AE89" s="134"/>
      <c r="AF89" s="43"/>
      <c r="AG89" s="102"/>
      <c r="AH89" s="105" t="str">
        <f t="shared" si="65"/>
        <v/>
      </c>
      <c r="AI89" s="34" t="str">
        <f t="shared" si="66"/>
        <v/>
      </c>
      <c r="AJ89" s="35" t="str">
        <f t="shared" si="79"/>
        <v/>
      </c>
      <c r="AK89" s="40" t="str">
        <f t="shared" si="67"/>
        <v/>
      </c>
      <c r="AL89" s="43"/>
      <c r="AM89" s="115" t="str">
        <f t="shared" si="102"/>
        <v/>
      </c>
      <c r="AN89" s="105" t="str">
        <f t="shared" si="103"/>
        <v/>
      </c>
      <c r="AO89" s="34" t="str">
        <f t="shared" si="104"/>
        <v/>
      </c>
      <c r="AP89" s="35" t="str">
        <f t="shared" si="105"/>
        <v/>
      </c>
      <c r="AQ89" s="113" t="str">
        <f t="shared" si="106"/>
        <v/>
      </c>
      <c r="AR89" s="118"/>
      <c r="AS89" s="111" t="str">
        <f t="shared" si="68"/>
        <v/>
      </c>
      <c r="AT89" s="108"/>
      <c r="AU89" s="42" t="str">
        <f t="shared" si="69"/>
        <v/>
      </c>
      <c r="AV89" s="43"/>
      <c r="AW89" s="41" t="str">
        <f t="shared" si="70"/>
        <v/>
      </c>
      <c r="AX89" s="69" t="str">
        <f t="shared" si="107"/>
        <v/>
      </c>
      <c r="AY89" s="21"/>
      <c r="CZ89" s="20">
        <v>83</v>
      </c>
      <c r="DA89" s="20" t="str">
        <f t="shared" si="80"/>
        <v/>
      </c>
      <c r="DB89" s="20" t="str">
        <f t="shared" si="81"/>
        <v/>
      </c>
      <c r="DC89" s="20" t="str">
        <f t="shared" si="82"/>
        <v/>
      </c>
      <c r="DD89" s="20" t="str">
        <f t="shared" si="83"/>
        <v/>
      </c>
      <c r="DE89" s="20" t="str">
        <f t="shared" si="84"/>
        <v/>
      </c>
      <c r="DF89" s="20" t="str">
        <f t="shared" si="85"/>
        <v/>
      </c>
      <c r="DG89" s="20">
        <f t="shared" si="86"/>
        <v>0</v>
      </c>
      <c r="DH89" s="20">
        <f t="shared" si="87"/>
        <v>0</v>
      </c>
      <c r="DJ89" s="20" t="str">
        <f t="shared" si="88"/>
        <v/>
      </c>
      <c r="DK89" s="20" t="str">
        <f t="shared" si="89"/>
        <v/>
      </c>
      <c r="DL89" s="20" t="str">
        <f t="shared" si="71"/>
        <v/>
      </c>
      <c r="DM89" s="20" t="str">
        <f t="shared" si="90"/>
        <v/>
      </c>
      <c r="DN89" s="20" t="str">
        <f t="shared" si="91"/>
        <v/>
      </c>
      <c r="DO89" s="20">
        <f t="shared" si="92"/>
        <v>0</v>
      </c>
      <c r="DP89" s="20" t="str">
        <f t="shared" si="93"/>
        <v/>
      </c>
      <c r="DQ89" s="20" t="str">
        <f t="shared" si="94"/>
        <v/>
      </c>
      <c r="DR89" s="20" t="str">
        <f t="shared" si="72"/>
        <v/>
      </c>
      <c r="DS89" s="20">
        <f t="shared" si="95"/>
        <v>0</v>
      </c>
      <c r="DT89" s="20">
        <f t="shared" si="96"/>
        <v>0</v>
      </c>
      <c r="DU89" s="20" t="str">
        <f t="shared" si="97"/>
        <v/>
      </c>
      <c r="DV89" s="20" t="str">
        <f t="shared" si="98"/>
        <v/>
      </c>
      <c r="DW89" s="20" t="str">
        <f t="shared" si="73"/>
        <v/>
      </c>
      <c r="DX89" s="20" t="str">
        <f t="shared" si="99"/>
        <v/>
      </c>
      <c r="DY89" s="20">
        <f t="shared" si="100"/>
        <v>0</v>
      </c>
      <c r="DZ89" s="20">
        <f t="shared" si="101"/>
        <v>0</v>
      </c>
      <c r="EA89" s="20" t="str">
        <f t="shared" si="74"/>
        <v/>
      </c>
      <c r="EB89" s="20" t="str">
        <f t="shared" si="75"/>
        <v/>
      </c>
      <c r="EC89" s="20" t="str">
        <f t="shared" si="76"/>
        <v/>
      </c>
      <c r="ED89" s="20" t="str">
        <f t="shared" si="77"/>
        <v/>
      </c>
      <c r="EE89" s="20" t="str">
        <f t="shared" si="78"/>
        <v/>
      </c>
    </row>
    <row r="90" spans="1:135" ht="30.95" customHeight="1" thickBot="1">
      <c r="A90" s="70">
        <v>84</v>
      </c>
      <c r="B90" s="44"/>
      <c r="C90" s="45"/>
      <c r="D90" s="44"/>
      <c r="E90" s="123"/>
      <c r="F90" s="130"/>
      <c r="G90" s="46"/>
      <c r="H90" s="46"/>
      <c r="I90" s="47"/>
      <c r="J90" s="47"/>
      <c r="K90" s="47"/>
      <c r="L90" s="36"/>
      <c r="M90" s="37"/>
      <c r="N90" s="47"/>
      <c r="O90" s="47"/>
      <c r="P90" s="131" t="str">
        <f t="shared" si="63"/>
        <v/>
      </c>
      <c r="Q90" s="138"/>
      <c r="R90" s="38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139" t="str">
        <f t="shared" si="64"/>
        <v/>
      </c>
      <c r="AE90" s="134"/>
      <c r="AF90" s="43"/>
      <c r="AG90" s="102"/>
      <c r="AH90" s="105" t="str">
        <f t="shared" si="65"/>
        <v/>
      </c>
      <c r="AI90" s="34" t="str">
        <f t="shared" si="66"/>
        <v/>
      </c>
      <c r="AJ90" s="35" t="str">
        <f t="shared" si="79"/>
        <v/>
      </c>
      <c r="AK90" s="40" t="str">
        <f t="shared" si="67"/>
        <v/>
      </c>
      <c r="AL90" s="43"/>
      <c r="AM90" s="115" t="str">
        <f t="shared" si="102"/>
        <v/>
      </c>
      <c r="AN90" s="105" t="str">
        <f t="shared" si="103"/>
        <v/>
      </c>
      <c r="AO90" s="34" t="str">
        <f t="shared" si="104"/>
        <v/>
      </c>
      <c r="AP90" s="35" t="str">
        <f t="shared" si="105"/>
        <v/>
      </c>
      <c r="AQ90" s="113" t="str">
        <f t="shared" si="106"/>
        <v/>
      </c>
      <c r="AR90" s="118"/>
      <c r="AS90" s="111" t="str">
        <f t="shared" si="68"/>
        <v/>
      </c>
      <c r="AT90" s="108"/>
      <c r="AU90" s="42" t="str">
        <f t="shared" si="69"/>
        <v/>
      </c>
      <c r="AV90" s="43"/>
      <c r="AW90" s="41" t="str">
        <f t="shared" si="70"/>
        <v/>
      </c>
      <c r="AX90" s="69" t="str">
        <f t="shared" si="107"/>
        <v/>
      </c>
      <c r="AY90" s="21"/>
      <c r="CZ90" s="20">
        <v>84</v>
      </c>
      <c r="DA90" s="20" t="str">
        <f t="shared" si="80"/>
        <v/>
      </c>
      <c r="DB90" s="20" t="str">
        <f t="shared" si="81"/>
        <v/>
      </c>
      <c r="DC90" s="20" t="str">
        <f t="shared" si="82"/>
        <v/>
      </c>
      <c r="DD90" s="20" t="str">
        <f t="shared" si="83"/>
        <v/>
      </c>
      <c r="DE90" s="20" t="str">
        <f t="shared" si="84"/>
        <v/>
      </c>
      <c r="DF90" s="20" t="str">
        <f t="shared" si="85"/>
        <v/>
      </c>
      <c r="DG90" s="20">
        <f t="shared" si="86"/>
        <v>0</v>
      </c>
      <c r="DH90" s="20">
        <f t="shared" si="87"/>
        <v>0</v>
      </c>
      <c r="DJ90" s="20" t="str">
        <f t="shared" si="88"/>
        <v/>
      </c>
      <c r="DK90" s="20" t="str">
        <f t="shared" si="89"/>
        <v/>
      </c>
      <c r="DL90" s="20" t="str">
        <f t="shared" si="71"/>
        <v/>
      </c>
      <c r="DM90" s="20" t="str">
        <f t="shared" si="90"/>
        <v/>
      </c>
      <c r="DN90" s="20" t="str">
        <f t="shared" si="91"/>
        <v/>
      </c>
      <c r="DO90" s="20">
        <f t="shared" si="92"/>
        <v>0</v>
      </c>
      <c r="DP90" s="20" t="str">
        <f t="shared" si="93"/>
        <v/>
      </c>
      <c r="DQ90" s="20" t="str">
        <f t="shared" si="94"/>
        <v/>
      </c>
      <c r="DR90" s="20" t="str">
        <f t="shared" si="72"/>
        <v/>
      </c>
      <c r="DS90" s="20">
        <f t="shared" si="95"/>
        <v>0</v>
      </c>
      <c r="DT90" s="20">
        <f t="shared" si="96"/>
        <v>0</v>
      </c>
      <c r="DU90" s="20" t="str">
        <f t="shared" si="97"/>
        <v/>
      </c>
      <c r="DV90" s="20" t="str">
        <f t="shared" si="98"/>
        <v/>
      </c>
      <c r="DW90" s="20" t="str">
        <f t="shared" si="73"/>
        <v/>
      </c>
      <c r="DX90" s="20" t="str">
        <f t="shared" si="99"/>
        <v/>
      </c>
      <c r="DY90" s="20">
        <f t="shared" si="100"/>
        <v>0</v>
      </c>
      <c r="DZ90" s="20">
        <f t="shared" si="101"/>
        <v>0</v>
      </c>
      <c r="EA90" s="20" t="str">
        <f t="shared" si="74"/>
        <v/>
      </c>
      <c r="EB90" s="20" t="str">
        <f t="shared" si="75"/>
        <v/>
      </c>
      <c r="EC90" s="20" t="str">
        <f t="shared" si="76"/>
        <v/>
      </c>
      <c r="ED90" s="20" t="str">
        <f t="shared" si="77"/>
        <v/>
      </c>
      <c r="EE90" s="20" t="str">
        <f t="shared" si="78"/>
        <v/>
      </c>
    </row>
    <row r="91" spans="1:135" ht="30.95" customHeight="1" thickBot="1">
      <c r="A91" s="70">
        <v>85</v>
      </c>
      <c r="B91" s="44"/>
      <c r="C91" s="45"/>
      <c r="D91" s="44"/>
      <c r="E91" s="123"/>
      <c r="F91" s="130"/>
      <c r="G91" s="46"/>
      <c r="H91" s="46"/>
      <c r="I91" s="47"/>
      <c r="J91" s="47"/>
      <c r="K91" s="47"/>
      <c r="L91" s="36"/>
      <c r="M91" s="37"/>
      <c r="N91" s="47"/>
      <c r="O91" s="47"/>
      <c r="P91" s="131" t="str">
        <f t="shared" si="63"/>
        <v/>
      </c>
      <c r="Q91" s="138"/>
      <c r="R91" s="38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139" t="str">
        <f t="shared" si="64"/>
        <v/>
      </c>
      <c r="AE91" s="134"/>
      <c r="AF91" s="43"/>
      <c r="AG91" s="102"/>
      <c r="AH91" s="105" t="str">
        <f t="shared" si="65"/>
        <v/>
      </c>
      <c r="AI91" s="34" t="str">
        <f t="shared" si="66"/>
        <v/>
      </c>
      <c r="AJ91" s="35" t="str">
        <f t="shared" si="79"/>
        <v/>
      </c>
      <c r="AK91" s="40" t="str">
        <f t="shared" si="67"/>
        <v/>
      </c>
      <c r="AL91" s="43"/>
      <c r="AM91" s="115" t="str">
        <f t="shared" si="102"/>
        <v/>
      </c>
      <c r="AN91" s="105" t="str">
        <f t="shared" si="103"/>
        <v/>
      </c>
      <c r="AO91" s="34" t="str">
        <f t="shared" si="104"/>
        <v/>
      </c>
      <c r="AP91" s="35" t="str">
        <f t="shared" si="105"/>
        <v/>
      </c>
      <c r="AQ91" s="113" t="str">
        <f t="shared" si="106"/>
        <v/>
      </c>
      <c r="AR91" s="118"/>
      <c r="AS91" s="111" t="str">
        <f t="shared" si="68"/>
        <v/>
      </c>
      <c r="AT91" s="108"/>
      <c r="AU91" s="42" t="str">
        <f t="shared" si="69"/>
        <v/>
      </c>
      <c r="AV91" s="43"/>
      <c r="AW91" s="41" t="str">
        <f t="shared" si="70"/>
        <v/>
      </c>
      <c r="AX91" s="69" t="str">
        <f t="shared" si="107"/>
        <v/>
      </c>
      <c r="AY91" s="21"/>
      <c r="CZ91" s="20">
        <v>85</v>
      </c>
      <c r="DA91" s="20" t="str">
        <f t="shared" si="80"/>
        <v/>
      </c>
      <c r="DB91" s="20" t="str">
        <f t="shared" si="81"/>
        <v/>
      </c>
      <c r="DC91" s="20" t="str">
        <f t="shared" si="82"/>
        <v/>
      </c>
      <c r="DD91" s="20" t="str">
        <f t="shared" si="83"/>
        <v/>
      </c>
      <c r="DE91" s="20" t="str">
        <f t="shared" si="84"/>
        <v/>
      </c>
      <c r="DF91" s="20" t="str">
        <f t="shared" si="85"/>
        <v/>
      </c>
      <c r="DG91" s="20">
        <f t="shared" si="86"/>
        <v>0</v>
      </c>
      <c r="DH91" s="20">
        <f t="shared" si="87"/>
        <v>0</v>
      </c>
      <c r="DJ91" s="20" t="str">
        <f t="shared" si="88"/>
        <v/>
      </c>
      <c r="DK91" s="20" t="str">
        <f t="shared" si="89"/>
        <v/>
      </c>
      <c r="DL91" s="20" t="str">
        <f t="shared" si="71"/>
        <v/>
      </c>
      <c r="DM91" s="20" t="str">
        <f t="shared" si="90"/>
        <v/>
      </c>
      <c r="DN91" s="20" t="str">
        <f t="shared" si="91"/>
        <v/>
      </c>
      <c r="DO91" s="20">
        <f t="shared" si="92"/>
        <v>0</v>
      </c>
      <c r="DP91" s="20" t="str">
        <f t="shared" si="93"/>
        <v/>
      </c>
      <c r="DQ91" s="20" t="str">
        <f t="shared" si="94"/>
        <v/>
      </c>
      <c r="DR91" s="20" t="str">
        <f t="shared" si="72"/>
        <v/>
      </c>
      <c r="DS91" s="20">
        <f t="shared" si="95"/>
        <v>0</v>
      </c>
      <c r="DT91" s="20">
        <f t="shared" si="96"/>
        <v>0</v>
      </c>
      <c r="DU91" s="20" t="str">
        <f t="shared" si="97"/>
        <v/>
      </c>
      <c r="DV91" s="20" t="str">
        <f t="shared" si="98"/>
        <v/>
      </c>
      <c r="DW91" s="20" t="str">
        <f t="shared" si="73"/>
        <v/>
      </c>
      <c r="DX91" s="20" t="str">
        <f t="shared" si="99"/>
        <v/>
      </c>
      <c r="DY91" s="20">
        <f t="shared" si="100"/>
        <v>0</v>
      </c>
      <c r="DZ91" s="20">
        <f t="shared" si="101"/>
        <v>0</v>
      </c>
      <c r="EA91" s="20" t="str">
        <f t="shared" si="74"/>
        <v/>
      </c>
      <c r="EB91" s="20" t="str">
        <f t="shared" si="75"/>
        <v/>
      </c>
      <c r="EC91" s="20" t="str">
        <f t="shared" si="76"/>
        <v/>
      </c>
      <c r="ED91" s="20" t="str">
        <f t="shared" si="77"/>
        <v/>
      </c>
      <c r="EE91" s="20" t="str">
        <f t="shared" si="78"/>
        <v/>
      </c>
    </row>
    <row r="92" spans="1:135" ht="30.95" customHeight="1" thickBot="1">
      <c r="A92" s="70">
        <v>86</v>
      </c>
      <c r="B92" s="44"/>
      <c r="C92" s="45"/>
      <c r="D92" s="44"/>
      <c r="E92" s="123"/>
      <c r="F92" s="130"/>
      <c r="G92" s="46"/>
      <c r="H92" s="46"/>
      <c r="I92" s="47"/>
      <c r="J92" s="47"/>
      <c r="K92" s="47"/>
      <c r="L92" s="36"/>
      <c r="M92" s="37"/>
      <c r="N92" s="47"/>
      <c r="O92" s="47"/>
      <c r="P92" s="131" t="str">
        <f t="shared" si="63"/>
        <v/>
      </c>
      <c r="Q92" s="138"/>
      <c r="R92" s="38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139" t="str">
        <f t="shared" si="64"/>
        <v/>
      </c>
      <c r="AE92" s="134"/>
      <c r="AF92" s="43"/>
      <c r="AG92" s="102"/>
      <c r="AH92" s="105" t="str">
        <f t="shared" si="65"/>
        <v/>
      </c>
      <c r="AI92" s="34" t="str">
        <f t="shared" si="66"/>
        <v/>
      </c>
      <c r="AJ92" s="35" t="str">
        <f t="shared" si="79"/>
        <v/>
      </c>
      <c r="AK92" s="40" t="str">
        <f t="shared" si="67"/>
        <v/>
      </c>
      <c r="AL92" s="43"/>
      <c r="AM92" s="115" t="str">
        <f t="shared" si="102"/>
        <v/>
      </c>
      <c r="AN92" s="105" t="str">
        <f t="shared" si="103"/>
        <v/>
      </c>
      <c r="AO92" s="34" t="str">
        <f t="shared" si="104"/>
        <v/>
      </c>
      <c r="AP92" s="35" t="str">
        <f t="shared" si="105"/>
        <v/>
      </c>
      <c r="AQ92" s="113" t="str">
        <f t="shared" si="106"/>
        <v/>
      </c>
      <c r="AR92" s="118"/>
      <c r="AS92" s="111" t="str">
        <f t="shared" si="68"/>
        <v/>
      </c>
      <c r="AT92" s="108"/>
      <c r="AU92" s="42" t="str">
        <f t="shared" si="69"/>
        <v/>
      </c>
      <c r="AV92" s="43"/>
      <c r="AW92" s="41" t="str">
        <f t="shared" si="70"/>
        <v/>
      </c>
      <c r="AX92" s="69" t="str">
        <f t="shared" si="107"/>
        <v/>
      </c>
      <c r="AY92" s="21"/>
      <c r="CZ92" s="20">
        <v>86</v>
      </c>
      <c r="DA92" s="20" t="str">
        <f t="shared" si="80"/>
        <v/>
      </c>
      <c r="DB92" s="20" t="str">
        <f t="shared" si="81"/>
        <v/>
      </c>
      <c r="DC92" s="20" t="str">
        <f t="shared" si="82"/>
        <v/>
      </c>
      <c r="DD92" s="20" t="str">
        <f t="shared" si="83"/>
        <v/>
      </c>
      <c r="DE92" s="20" t="str">
        <f t="shared" si="84"/>
        <v/>
      </c>
      <c r="DF92" s="20" t="str">
        <f t="shared" si="85"/>
        <v/>
      </c>
      <c r="DG92" s="20">
        <f t="shared" si="86"/>
        <v>0</v>
      </c>
      <c r="DH92" s="20">
        <f t="shared" si="87"/>
        <v>0</v>
      </c>
      <c r="DJ92" s="20" t="str">
        <f t="shared" si="88"/>
        <v/>
      </c>
      <c r="DK92" s="20" t="str">
        <f t="shared" si="89"/>
        <v/>
      </c>
      <c r="DL92" s="20" t="str">
        <f t="shared" si="71"/>
        <v/>
      </c>
      <c r="DM92" s="20" t="str">
        <f t="shared" si="90"/>
        <v/>
      </c>
      <c r="DN92" s="20" t="str">
        <f t="shared" si="91"/>
        <v/>
      </c>
      <c r="DO92" s="20">
        <f t="shared" si="92"/>
        <v>0</v>
      </c>
      <c r="DP92" s="20" t="str">
        <f t="shared" si="93"/>
        <v/>
      </c>
      <c r="DQ92" s="20" t="str">
        <f t="shared" si="94"/>
        <v/>
      </c>
      <c r="DR92" s="20" t="str">
        <f t="shared" si="72"/>
        <v/>
      </c>
      <c r="DS92" s="20">
        <f t="shared" si="95"/>
        <v>0</v>
      </c>
      <c r="DT92" s="20">
        <f t="shared" si="96"/>
        <v>0</v>
      </c>
      <c r="DU92" s="20" t="str">
        <f t="shared" si="97"/>
        <v/>
      </c>
      <c r="DV92" s="20" t="str">
        <f t="shared" si="98"/>
        <v/>
      </c>
      <c r="DW92" s="20" t="str">
        <f t="shared" si="73"/>
        <v/>
      </c>
      <c r="DX92" s="20" t="str">
        <f t="shared" si="99"/>
        <v/>
      </c>
      <c r="DY92" s="20">
        <f t="shared" si="100"/>
        <v>0</v>
      </c>
      <c r="DZ92" s="20">
        <f t="shared" si="101"/>
        <v>0</v>
      </c>
      <c r="EA92" s="20" t="str">
        <f t="shared" si="74"/>
        <v/>
      </c>
      <c r="EB92" s="20" t="str">
        <f t="shared" si="75"/>
        <v/>
      </c>
      <c r="EC92" s="20" t="str">
        <f t="shared" si="76"/>
        <v/>
      </c>
      <c r="ED92" s="20" t="str">
        <f t="shared" si="77"/>
        <v/>
      </c>
      <c r="EE92" s="20" t="str">
        <f t="shared" si="78"/>
        <v/>
      </c>
    </row>
    <row r="93" spans="1:135" ht="30.95" customHeight="1" thickBot="1">
      <c r="A93" s="70">
        <v>87</v>
      </c>
      <c r="B93" s="44"/>
      <c r="C93" s="45"/>
      <c r="D93" s="44"/>
      <c r="E93" s="123"/>
      <c r="F93" s="130"/>
      <c r="G93" s="46"/>
      <c r="H93" s="46"/>
      <c r="I93" s="47"/>
      <c r="J93" s="47"/>
      <c r="K93" s="47"/>
      <c r="L93" s="36"/>
      <c r="M93" s="37"/>
      <c r="N93" s="47"/>
      <c r="O93" s="47"/>
      <c r="P93" s="131" t="str">
        <f t="shared" si="63"/>
        <v/>
      </c>
      <c r="Q93" s="138"/>
      <c r="R93" s="38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139" t="str">
        <f t="shared" si="64"/>
        <v/>
      </c>
      <c r="AE93" s="134"/>
      <c r="AF93" s="43"/>
      <c r="AG93" s="102"/>
      <c r="AH93" s="105" t="str">
        <f t="shared" si="65"/>
        <v/>
      </c>
      <c r="AI93" s="34" t="str">
        <f t="shared" si="66"/>
        <v/>
      </c>
      <c r="AJ93" s="35" t="str">
        <f t="shared" si="79"/>
        <v/>
      </c>
      <c r="AK93" s="40" t="str">
        <f t="shared" si="67"/>
        <v/>
      </c>
      <c r="AL93" s="43"/>
      <c r="AM93" s="115" t="str">
        <f t="shared" si="102"/>
        <v/>
      </c>
      <c r="AN93" s="105" t="str">
        <f t="shared" si="103"/>
        <v/>
      </c>
      <c r="AO93" s="34" t="str">
        <f t="shared" si="104"/>
        <v/>
      </c>
      <c r="AP93" s="35" t="str">
        <f t="shared" si="105"/>
        <v/>
      </c>
      <c r="AQ93" s="113" t="str">
        <f t="shared" si="106"/>
        <v/>
      </c>
      <c r="AR93" s="118"/>
      <c r="AS93" s="111" t="str">
        <f t="shared" si="68"/>
        <v/>
      </c>
      <c r="AT93" s="108"/>
      <c r="AU93" s="42" t="str">
        <f t="shared" si="69"/>
        <v/>
      </c>
      <c r="AV93" s="43"/>
      <c r="AW93" s="41" t="str">
        <f t="shared" si="70"/>
        <v/>
      </c>
      <c r="AX93" s="69" t="str">
        <f t="shared" si="107"/>
        <v/>
      </c>
      <c r="AY93" s="21"/>
      <c r="CZ93" s="20">
        <v>87</v>
      </c>
      <c r="DA93" s="20" t="str">
        <f t="shared" si="80"/>
        <v/>
      </c>
      <c r="DB93" s="20" t="str">
        <f t="shared" si="81"/>
        <v/>
      </c>
      <c r="DC93" s="20" t="str">
        <f t="shared" si="82"/>
        <v/>
      </c>
      <c r="DD93" s="20" t="str">
        <f t="shared" si="83"/>
        <v/>
      </c>
      <c r="DE93" s="20" t="str">
        <f t="shared" si="84"/>
        <v/>
      </c>
      <c r="DF93" s="20" t="str">
        <f t="shared" si="85"/>
        <v/>
      </c>
      <c r="DG93" s="20">
        <f t="shared" si="86"/>
        <v>0</v>
      </c>
      <c r="DH93" s="20">
        <f t="shared" si="87"/>
        <v>0</v>
      </c>
      <c r="DJ93" s="20" t="str">
        <f t="shared" si="88"/>
        <v/>
      </c>
      <c r="DK93" s="20" t="str">
        <f t="shared" si="89"/>
        <v/>
      </c>
      <c r="DL93" s="20" t="str">
        <f t="shared" si="71"/>
        <v/>
      </c>
      <c r="DM93" s="20" t="str">
        <f t="shared" si="90"/>
        <v/>
      </c>
      <c r="DN93" s="20" t="str">
        <f t="shared" si="91"/>
        <v/>
      </c>
      <c r="DO93" s="20">
        <f t="shared" si="92"/>
        <v>0</v>
      </c>
      <c r="DP93" s="20" t="str">
        <f t="shared" si="93"/>
        <v/>
      </c>
      <c r="DQ93" s="20" t="str">
        <f t="shared" si="94"/>
        <v/>
      </c>
      <c r="DR93" s="20" t="str">
        <f t="shared" si="72"/>
        <v/>
      </c>
      <c r="DS93" s="20">
        <f t="shared" si="95"/>
        <v>0</v>
      </c>
      <c r="DT93" s="20">
        <f t="shared" si="96"/>
        <v>0</v>
      </c>
      <c r="DU93" s="20" t="str">
        <f t="shared" si="97"/>
        <v/>
      </c>
      <c r="DV93" s="20" t="str">
        <f t="shared" si="98"/>
        <v/>
      </c>
      <c r="DW93" s="20" t="str">
        <f t="shared" si="73"/>
        <v/>
      </c>
      <c r="DX93" s="20" t="str">
        <f t="shared" si="99"/>
        <v/>
      </c>
      <c r="DY93" s="20">
        <f t="shared" si="100"/>
        <v>0</v>
      </c>
      <c r="DZ93" s="20">
        <f t="shared" si="101"/>
        <v>0</v>
      </c>
      <c r="EA93" s="20" t="str">
        <f t="shared" si="74"/>
        <v/>
      </c>
      <c r="EB93" s="20" t="str">
        <f t="shared" si="75"/>
        <v/>
      </c>
      <c r="EC93" s="20" t="str">
        <f t="shared" si="76"/>
        <v/>
      </c>
      <c r="ED93" s="20" t="str">
        <f t="shared" si="77"/>
        <v/>
      </c>
      <c r="EE93" s="20" t="str">
        <f t="shared" si="78"/>
        <v/>
      </c>
    </row>
    <row r="94" spans="1:135" ht="30.95" customHeight="1" thickBot="1">
      <c r="A94" s="70">
        <v>88</v>
      </c>
      <c r="B94" s="44"/>
      <c r="C94" s="45"/>
      <c r="D94" s="44"/>
      <c r="E94" s="123"/>
      <c r="F94" s="130"/>
      <c r="G94" s="46"/>
      <c r="H94" s="46"/>
      <c r="I94" s="47"/>
      <c r="J94" s="47"/>
      <c r="K94" s="47"/>
      <c r="L94" s="36"/>
      <c r="M94" s="37"/>
      <c r="N94" s="47"/>
      <c r="O94" s="47"/>
      <c r="P94" s="131" t="str">
        <f t="shared" si="63"/>
        <v/>
      </c>
      <c r="Q94" s="138"/>
      <c r="R94" s="38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139" t="str">
        <f t="shared" si="64"/>
        <v/>
      </c>
      <c r="AE94" s="134"/>
      <c r="AF94" s="43"/>
      <c r="AG94" s="102"/>
      <c r="AH94" s="105" t="str">
        <f t="shared" si="65"/>
        <v/>
      </c>
      <c r="AI94" s="34" t="str">
        <f t="shared" si="66"/>
        <v/>
      </c>
      <c r="AJ94" s="35" t="str">
        <f t="shared" si="79"/>
        <v/>
      </c>
      <c r="AK94" s="40" t="str">
        <f t="shared" si="67"/>
        <v/>
      </c>
      <c r="AL94" s="43"/>
      <c r="AM94" s="115" t="str">
        <f t="shared" si="102"/>
        <v/>
      </c>
      <c r="AN94" s="105" t="str">
        <f t="shared" si="103"/>
        <v/>
      </c>
      <c r="AO94" s="34" t="str">
        <f t="shared" si="104"/>
        <v/>
      </c>
      <c r="AP94" s="35" t="str">
        <f t="shared" si="105"/>
        <v/>
      </c>
      <c r="AQ94" s="113" t="str">
        <f t="shared" si="106"/>
        <v/>
      </c>
      <c r="AR94" s="118"/>
      <c r="AS94" s="111" t="str">
        <f t="shared" si="68"/>
        <v/>
      </c>
      <c r="AT94" s="108"/>
      <c r="AU94" s="42" t="str">
        <f t="shared" si="69"/>
        <v/>
      </c>
      <c r="AV94" s="43"/>
      <c r="AW94" s="41" t="str">
        <f t="shared" si="70"/>
        <v/>
      </c>
      <c r="AX94" s="69" t="str">
        <f t="shared" si="107"/>
        <v/>
      </c>
      <c r="AY94" s="21"/>
      <c r="CZ94" s="20">
        <v>88</v>
      </c>
      <c r="DA94" s="20" t="str">
        <f t="shared" si="80"/>
        <v/>
      </c>
      <c r="DB94" s="20" t="str">
        <f t="shared" si="81"/>
        <v/>
      </c>
      <c r="DC94" s="20" t="str">
        <f t="shared" si="82"/>
        <v/>
      </c>
      <c r="DD94" s="20" t="str">
        <f t="shared" si="83"/>
        <v/>
      </c>
      <c r="DE94" s="20" t="str">
        <f t="shared" si="84"/>
        <v/>
      </c>
      <c r="DF94" s="20" t="str">
        <f t="shared" si="85"/>
        <v/>
      </c>
      <c r="DG94" s="20">
        <f t="shared" si="86"/>
        <v>0</v>
      </c>
      <c r="DH94" s="20">
        <f t="shared" si="87"/>
        <v>0</v>
      </c>
      <c r="DJ94" s="20" t="str">
        <f t="shared" si="88"/>
        <v/>
      </c>
      <c r="DK94" s="20" t="str">
        <f t="shared" si="89"/>
        <v/>
      </c>
      <c r="DL94" s="20" t="str">
        <f t="shared" si="71"/>
        <v/>
      </c>
      <c r="DM94" s="20" t="str">
        <f t="shared" si="90"/>
        <v/>
      </c>
      <c r="DN94" s="20" t="str">
        <f t="shared" si="91"/>
        <v/>
      </c>
      <c r="DO94" s="20">
        <f t="shared" si="92"/>
        <v>0</v>
      </c>
      <c r="DP94" s="20" t="str">
        <f t="shared" si="93"/>
        <v/>
      </c>
      <c r="DQ94" s="20" t="str">
        <f t="shared" si="94"/>
        <v/>
      </c>
      <c r="DR94" s="20" t="str">
        <f t="shared" si="72"/>
        <v/>
      </c>
      <c r="DS94" s="20">
        <f t="shared" si="95"/>
        <v>0</v>
      </c>
      <c r="DT94" s="20">
        <f t="shared" si="96"/>
        <v>0</v>
      </c>
      <c r="DU94" s="20" t="str">
        <f t="shared" si="97"/>
        <v/>
      </c>
      <c r="DV94" s="20" t="str">
        <f t="shared" si="98"/>
        <v/>
      </c>
      <c r="DW94" s="20" t="str">
        <f t="shared" si="73"/>
        <v/>
      </c>
      <c r="DX94" s="20" t="str">
        <f t="shared" si="99"/>
        <v/>
      </c>
      <c r="DY94" s="20">
        <f t="shared" si="100"/>
        <v>0</v>
      </c>
      <c r="DZ94" s="20">
        <f t="shared" si="101"/>
        <v>0</v>
      </c>
      <c r="EA94" s="20" t="str">
        <f t="shared" si="74"/>
        <v/>
      </c>
      <c r="EB94" s="20" t="str">
        <f t="shared" si="75"/>
        <v/>
      </c>
      <c r="EC94" s="20" t="str">
        <f t="shared" si="76"/>
        <v/>
      </c>
      <c r="ED94" s="20" t="str">
        <f t="shared" si="77"/>
        <v/>
      </c>
      <c r="EE94" s="20" t="str">
        <f t="shared" si="78"/>
        <v/>
      </c>
    </row>
    <row r="95" spans="1:135" ht="30.95" customHeight="1" thickBot="1">
      <c r="A95" s="70">
        <v>89</v>
      </c>
      <c r="B95" s="44"/>
      <c r="C95" s="45"/>
      <c r="D95" s="44"/>
      <c r="E95" s="123"/>
      <c r="F95" s="130"/>
      <c r="G95" s="46"/>
      <c r="H95" s="46"/>
      <c r="I95" s="47"/>
      <c r="J95" s="47"/>
      <c r="K95" s="47"/>
      <c r="L95" s="36"/>
      <c r="M95" s="37"/>
      <c r="N95" s="47"/>
      <c r="O95" s="47"/>
      <c r="P95" s="131" t="str">
        <f t="shared" si="63"/>
        <v/>
      </c>
      <c r="Q95" s="138"/>
      <c r="R95" s="38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139" t="str">
        <f t="shared" si="64"/>
        <v/>
      </c>
      <c r="AE95" s="134"/>
      <c r="AF95" s="43"/>
      <c r="AG95" s="102"/>
      <c r="AH95" s="105" t="str">
        <f t="shared" si="65"/>
        <v/>
      </c>
      <c r="AI95" s="34" t="str">
        <f t="shared" si="66"/>
        <v/>
      </c>
      <c r="AJ95" s="35" t="str">
        <f t="shared" si="79"/>
        <v/>
      </c>
      <c r="AK95" s="40" t="str">
        <f t="shared" si="67"/>
        <v/>
      </c>
      <c r="AL95" s="43"/>
      <c r="AM95" s="115" t="str">
        <f t="shared" si="102"/>
        <v/>
      </c>
      <c r="AN95" s="105" t="str">
        <f t="shared" si="103"/>
        <v/>
      </c>
      <c r="AO95" s="34" t="str">
        <f t="shared" si="104"/>
        <v/>
      </c>
      <c r="AP95" s="35" t="str">
        <f t="shared" si="105"/>
        <v/>
      </c>
      <c r="AQ95" s="113" t="str">
        <f t="shared" si="106"/>
        <v/>
      </c>
      <c r="AR95" s="118"/>
      <c r="AS95" s="111" t="str">
        <f t="shared" si="68"/>
        <v/>
      </c>
      <c r="AT95" s="108"/>
      <c r="AU95" s="42" t="str">
        <f t="shared" si="69"/>
        <v/>
      </c>
      <c r="AV95" s="43"/>
      <c r="AW95" s="41" t="str">
        <f t="shared" si="70"/>
        <v/>
      </c>
      <c r="AX95" s="69" t="str">
        <f t="shared" si="107"/>
        <v/>
      </c>
      <c r="AY95" s="21"/>
      <c r="CZ95" s="20">
        <v>89</v>
      </c>
      <c r="DA95" s="20" t="str">
        <f t="shared" si="80"/>
        <v/>
      </c>
      <c r="DB95" s="20" t="str">
        <f t="shared" si="81"/>
        <v/>
      </c>
      <c r="DC95" s="20" t="str">
        <f t="shared" si="82"/>
        <v/>
      </c>
      <c r="DD95" s="20" t="str">
        <f t="shared" si="83"/>
        <v/>
      </c>
      <c r="DE95" s="20" t="str">
        <f t="shared" si="84"/>
        <v/>
      </c>
      <c r="DF95" s="20" t="str">
        <f t="shared" si="85"/>
        <v/>
      </c>
      <c r="DG95" s="20">
        <f t="shared" si="86"/>
        <v>0</v>
      </c>
      <c r="DH95" s="20">
        <f t="shared" si="87"/>
        <v>0</v>
      </c>
      <c r="DJ95" s="20" t="str">
        <f t="shared" si="88"/>
        <v/>
      </c>
      <c r="DK95" s="20" t="str">
        <f t="shared" si="89"/>
        <v/>
      </c>
      <c r="DL95" s="20" t="str">
        <f t="shared" si="71"/>
        <v/>
      </c>
      <c r="DM95" s="20" t="str">
        <f t="shared" si="90"/>
        <v/>
      </c>
      <c r="DN95" s="20" t="str">
        <f t="shared" si="91"/>
        <v/>
      </c>
      <c r="DO95" s="20">
        <f t="shared" si="92"/>
        <v>0</v>
      </c>
      <c r="DP95" s="20" t="str">
        <f t="shared" si="93"/>
        <v/>
      </c>
      <c r="DQ95" s="20" t="str">
        <f t="shared" si="94"/>
        <v/>
      </c>
      <c r="DR95" s="20" t="str">
        <f t="shared" si="72"/>
        <v/>
      </c>
      <c r="DS95" s="20">
        <f t="shared" si="95"/>
        <v>0</v>
      </c>
      <c r="DT95" s="20">
        <f t="shared" si="96"/>
        <v>0</v>
      </c>
      <c r="DU95" s="20" t="str">
        <f t="shared" si="97"/>
        <v/>
      </c>
      <c r="DV95" s="20" t="str">
        <f t="shared" si="98"/>
        <v/>
      </c>
      <c r="DW95" s="20" t="str">
        <f t="shared" si="73"/>
        <v/>
      </c>
      <c r="DX95" s="20" t="str">
        <f t="shared" si="99"/>
        <v/>
      </c>
      <c r="DY95" s="20">
        <f t="shared" si="100"/>
        <v>0</v>
      </c>
      <c r="DZ95" s="20">
        <f t="shared" si="101"/>
        <v>0</v>
      </c>
      <c r="EA95" s="20" t="str">
        <f t="shared" si="74"/>
        <v/>
      </c>
      <c r="EB95" s="20" t="str">
        <f t="shared" si="75"/>
        <v/>
      </c>
      <c r="EC95" s="20" t="str">
        <f t="shared" si="76"/>
        <v/>
      </c>
      <c r="ED95" s="20" t="str">
        <f t="shared" si="77"/>
        <v/>
      </c>
      <c r="EE95" s="20" t="str">
        <f t="shared" si="78"/>
        <v/>
      </c>
    </row>
    <row r="96" spans="1:135" ht="30.95" customHeight="1" thickBot="1">
      <c r="A96" s="70">
        <v>90</v>
      </c>
      <c r="B96" s="44"/>
      <c r="C96" s="45"/>
      <c r="D96" s="44"/>
      <c r="E96" s="123"/>
      <c r="F96" s="130"/>
      <c r="G96" s="46"/>
      <c r="H96" s="46"/>
      <c r="I96" s="47"/>
      <c r="J96" s="47"/>
      <c r="K96" s="47"/>
      <c r="L96" s="36"/>
      <c r="M96" s="37"/>
      <c r="N96" s="47"/>
      <c r="O96" s="47"/>
      <c r="P96" s="131" t="str">
        <f t="shared" si="63"/>
        <v/>
      </c>
      <c r="Q96" s="138"/>
      <c r="R96" s="38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139" t="str">
        <f t="shared" si="64"/>
        <v/>
      </c>
      <c r="AE96" s="134"/>
      <c r="AF96" s="43"/>
      <c r="AG96" s="102"/>
      <c r="AH96" s="105" t="str">
        <f t="shared" si="65"/>
        <v/>
      </c>
      <c r="AI96" s="34" t="str">
        <f t="shared" si="66"/>
        <v/>
      </c>
      <c r="AJ96" s="35" t="str">
        <f t="shared" si="79"/>
        <v/>
      </c>
      <c r="AK96" s="40" t="str">
        <f t="shared" si="67"/>
        <v/>
      </c>
      <c r="AL96" s="43"/>
      <c r="AM96" s="115" t="str">
        <f t="shared" si="102"/>
        <v/>
      </c>
      <c r="AN96" s="105" t="str">
        <f t="shared" si="103"/>
        <v/>
      </c>
      <c r="AO96" s="34" t="str">
        <f t="shared" si="104"/>
        <v/>
      </c>
      <c r="AP96" s="35" t="str">
        <f t="shared" si="105"/>
        <v/>
      </c>
      <c r="AQ96" s="113" t="str">
        <f t="shared" si="106"/>
        <v/>
      </c>
      <c r="AR96" s="118"/>
      <c r="AS96" s="111" t="str">
        <f t="shared" si="68"/>
        <v/>
      </c>
      <c r="AT96" s="108"/>
      <c r="AU96" s="42" t="str">
        <f t="shared" si="69"/>
        <v/>
      </c>
      <c r="AV96" s="43"/>
      <c r="AW96" s="41" t="str">
        <f t="shared" si="70"/>
        <v/>
      </c>
      <c r="AX96" s="69" t="str">
        <f t="shared" si="107"/>
        <v/>
      </c>
      <c r="AY96" s="21"/>
      <c r="CZ96" s="20">
        <v>90</v>
      </c>
      <c r="DA96" s="20" t="str">
        <f t="shared" si="80"/>
        <v/>
      </c>
      <c r="DB96" s="20" t="str">
        <f t="shared" si="81"/>
        <v/>
      </c>
      <c r="DC96" s="20" t="str">
        <f t="shared" si="82"/>
        <v/>
      </c>
      <c r="DD96" s="20" t="str">
        <f t="shared" si="83"/>
        <v/>
      </c>
      <c r="DE96" s="20" t="str">
        <f t="shared" si="84"/>
        <v/>
      </c>
      <c r="DF96" s="20" t="str">
        <f t="shared" si="85"/>
        <v/>
      </c>
      <c r="DG96" s="20">
        <f t="shared" si="86"/>
        <v>0</v>
      </c>
      <c r="DH96" s="20">
        <f t="shared" si="87"/>
        <v>0</v>
      </c>
      <c r="DJ96" s="20" t="str">
        <f t="shared" si="88"/>
        <v/>
      </c>
      <c r="DK96" s="20" t="str">
        <f t="shared" si="89"/>
        <v/>
      </c>
      <c r="DL96" s="20" t="str">
        <f t="shared" si="71"/>
        <v/>
      </c>
      <c r="DM96" s="20" t="str">
        <f t="shared" si="90"/>
        <v/>
      </c>
      <c r="DN96" s="20" t="str">
        <f t="shared" si="91"/>
        <v/>
      </c>
      <c r="DO96" s="20">
        <f t="shared" si="92"/>
        <v>0</v>
      </c>
      <c r="DP96" s="20" t="str">
        <f t="shared" si="93"/>
        <v/>
      </c>
      <c r="DQ96" s="20" t="str">
        <f t="shared" si="94"/>
        <v/>
      </c>
      <c r="DR96" s="20" t="str">
        <f t="shared" si="72"/>
        <v/>
      </c>
      <c r="DS96" s="20">
        <f t="shared" si="95"/>
        <v>0</v>
      </c>
      <c r="DT96" s="20">
        <f t="shared" si="96"/>
        <v>0</v>
      </c>
      <c r="DU96" s="20" t="str">
        <f t="shared" si="97"/>
        <v/>
      </c>
      <c r="DV96" s="20" t="str">
        <f t="shared" si="98"/>
        <v/>
      </c>
      <c r="DW96" s="20" t="str">
        <f t="shared" si="73"/>
        <v/>
      </c>
      <c r="DX96" s="20" t="str">
        <f t="shared" si="99"/>
        <v/>
      </c>
      <c r="DY96" s="20">
        <f t="shared" si="100"/>
        <v>0</v>
      </c>
      <c r="DZ96" s="20">
        <f t="shared" si="101"/>
        <v>0</v>
      </c>
      <c r="EA96" s="20" t="str">
        <f t="shared" si="74"/>
        <v/>
      </c>
      <c r="EB96" s="20" t="str">
        <f t="shared" si="75"/>
        <v/>
      </c>
      <c r="EC96" s="20" t="str">
        <f t="shared" si="76"/>
        <v/>
      </c>
      <c r="ED96" s="20" t="str">
        <f t="shared" si="77"/>
        <v/>
      </c>
      <c r="EE96" s="20" t="str">
        <f t="shared" si="78"/>
        <v/>
      </c>
    </row>
    <row r="97" spans="1:135" ht="30.95" customHeight="1" thickBot="1">
      <c r="A97" s="70">
        <v>91</v>
      </c>
      <c r="B97" s="44"/>
      <c r="C97" s="45"/>
      <c r="D97" s="44"/>
      <c r="E97" s="123"/>
      <c r="F97" s="130"/>
      <c r="G97" s="46"/>
      <c r="H97" s="46"/>
      <c r="I97" s="47"/>
      <c r="J97" s="47"/>
      <c r="K97" s="47"/>
      <c r="L97" s="36"/>
      <c r="M97" s="37"/>
      <c r="N97" s="47"/>
      <c r="O97" s="47"/>
      <c r="P97" s="131" t="str">
        <f t="shared" si="63"/>
        <v/>
      </c>
      <c r="Q97" s="138"/>
      <c r="R97" s="38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139" t="str">
        <f t="shared" si="64"/>
        <v/>
      </c>
      <c r="AE97" s="134"/>
      <c r="AF97" s="43"/>
      <c r="AG97" s="102"/>
      <c r="AH97" s="105" t="str">
        <f t="shared" si="65"/>
        <v/>
      </c>
      <c r="AI97" s="34" t="str">
        <f t="shared" si="66"/>
        <v/>
      </c>
      <c r="AJ97" s="35" t="str">
        <f t="shared" si="79"/>
        <v/>
      </c>
      <c r="AK97" s="40" t="str">
        <f t="shared" si="67"/>
        <v/>
      </c>
      <c r="AL97" s="43"/>
      <c r="AM97" s="115" t="str">
        <f t="shared" si="102"/>
        <v/>
      </c>
      <c r="AN97" s="105" t="str">
        <f t="shared" si="103"/>
        <v/>
      </c>
      <c r="AO97" s="34" t="str">
        <f t="shared" si="104"/>
        <v/>
      </c>
      <c r="AP97" s="35" t="str">
        <f t="shared" si="105"/>
        <v/>
      </c>
      <c r="AQ97" s="113" t="str">
        <f t="shared" si="106"/>
        <v/>
      </c>
      <c r="AR97" s="118"/>
      <c r="AS97" s="111" t="str">
        <f t="shared" si="68"/>
        <v/>
      </c>
      <c r="AT97" s="108"/>
      <c r="AU97" s="42" t="str">
        <f t="shared" si="69"/>
        <v/>
      </c>
      <c r="AV97" s="43"/>
      <c r="AW97" s="41" t="str">
        <f t="shared" si="70"/>
        <v/>
      </c>
      <c r="AX97" s="69" t="str">
        <f t="shared" si="107"/>
        <v/>
      </c>
      <c r="AY97" s="21"/>
      <c r="CZ97" s="20">
        <v>91</v>
      </c>
      <c r="DA97" s="20" t="str">
        <f t="shared" si="80"/>
        <v/>
      </c>
      <c r="DB97" s="20" t="str">
        <f t="shared" si="81"/>
        <v/>
      </c>
      <c r="DC97" s="20" t="str">
        <f t="shared" si="82"/>
        <v/>
      </c>
      <c r="DD97" s="20" t="str">
        <f t="shared" si="83"/>
        <v/>
      </c>
      <c r="DE97" s="20" t="str">
        <f t="shared" si="84"/>
        <v/>
      </c>
      <c r="DF97" s="20" t="str">
        <f t="shared" si="85"/>
        <v/>
      </c>
      <c r="DG97" s="20">
        <f t="shared" si="86"/>
        <v>0</v>
      </c>
      <c r="DH97" s="20">
        <f t="shared" si="87"/>
        <v>0</v>
      </c>
      <c r="DJ97" s="20" t="str">
        <f t="shared" si="88"/>
        <v/>
      </c>
      <c r="DK97" s="20" t="str">
        <f t="shared" si="89"/>
        <v/>
      </c>
      <c r="DL97" s="20" t="str">
        <f t="shared" si="71"/>
        <v/>
      </c>
      <c r="DM97" s="20" t="str">
        <f t="shared" si="90"/>
        <v/>
      </c>
      <c r="DN97" s="20" t="str">
        <f t="shared" si="91"/>
        <v/>
      </c>
      <c r="DO97" s="20">
        <f t="shared" si="92"/>
        <v>0</v>
      </c>
      <c r="DP97" s="20" t="str">
        <f t="shared" si="93"/>
        <v/>
      </c>
      <c r="DQ97" s="20" t="str">
        <f t="shared" si="94"/>
        <v/>
      </c>
      <c r="DR97" s="20" t="str">
        <f t="shared" si="72"/>
        <v/>
      </c>
      <c r="DS97" s="20">
        <f t="shared" si="95"/>
        <v>0</v>
      </c>
      <c r="DT97" s="20">
        <f t="shared" si="96"/>
        <v>0</v>
      </c>
      <c r="DU97" s="20" t="str">
        <f t="shared" si="97"/>
        <v/>
      </c>
      <c r="DV97" s="20" t="str">
        <f t="shared" si="98"/>
        <v/>
      </c>
      <c r="DW97" s="20" t="str">
        <f t="shared" si="73"/>
        <v/>
      </c>
      <c r="DX97" s="20" t="str">
        <f t="shared" si="99"/>
        <v/>
      </c>
      <c r="DY97" s="20">
        <f t="shared" si="100"/>
        <v>0</v>
      </c>
      <c r="DZ97" s="20">
        <f t="shared" si="101"/>
        <v>0</v>
      </c>
      <c r="EA97" s="20" t="str">
        <f t="shared" si="74"/>
        <v/>
      </c>
      <c r="EB97" s="20" t="str">
        <f t="shared" si="75"/>
        <v/>
      </c>
      <c r="EC97" s="20" t="str">
        <f t="shared" si="76"/>
        <v/>
      </c>
      <c r="ED97" s="20" t="str">
        <f t="shared" si="77"/>
        <v/>
      </c>
      <c r="EE97" s="20" t="str">
        <f t="shared" si="78"/>
        <v/>
      </c>
    </row>
    <row r="98" spans="1:135" ht="30.95" customHeight="1" thickBot="1">
      <c r="A98" s="70">
        <v>92</v>
      </c>
      <c r="B98" s="44"/>
      <c r="C98" s="45"/>
      <c r="D98" s="44"/>
      <c r="E98" s="123"/>
      <c r="F98" s="130"/>
      <c r="G98" s="46"/>
      <c r="H98" s="46"/>
      <c r="I98" s="47"/>
      <c r="J98" s="47"/>
      <c r="K98" s="47"/>
      <c r="L98" s="36"/>
      <c r="M98" s="37"/>
      <c r="N98" s="47"/>
      <c r="O98" s="47"/>
      <c r="P98" s="131" t="str">
        <f t="shared" si="63"/>
        <v/>
      </c>
      <c r="Q98" s="138"/>
      <c r="R98" s="38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139" t="str">
        <f t="shared" si="64"/>
        <v/>
      </c>
      <c r="AE98" s="134"/>
      <c r="AF98" s="43"/>
      <c r="AG98" s="102"/>
      <c r="AH98" s="105" t="str">
        <f t="shared" si="65"/>
        <v/>
      </c>
      <c r="AI98" s="34" t="str">
        <f t="shared" si="66"/>
        <v/>
      </c>
      <c r="AJ98" s="35" t="str">
        <f t="shared" si="79"/>
        <v/>
      </c>
      <c r="AK98" s="40" t="str">
        <f t="shared" si="67"/>
        <v/>
      </c>
      <c r="AL98" s="43"/>
      <c r="AM98" s="115" t="str">
        <f t="shared" si="102"/>
        <v/>
      </c>
      <c r="AN98" s="105" t="str">
        <f t="shared" si="103"/>
        <v/>
      </c>
      <c r="AO98" s="34" t="str">
        <f t="shared" si="104"/>
        <v/>
      </c>
      <c r="AP98" s="35" t="str">
        <f t="shared" si="105"/>
        <v/>
      </c>
      <c r="AQ98" s="113" t="str">
        <f t="shared" si="106"/>
        <v/>
      </c>
      <c r="AR98" s="118"/>
      <c r="AS98" s="111" t="str">
        <f t="shared" si="68"/>
        <v/>
      </c>
      <c r="AT98" s="108"/>
      <c r="AU98" s="42" t="str">
        <f t="shared" si="69"/>
        <v/>
      </c>
      <c r="AV98" s="43"/>
      <c r="AW98" s="41" t="str">
        <f t="shared" si="70"/>
        <v/>
      </c>
      <c r="AX98" s="69" t="str">
        <f t="shared" si="107"/>
        <v/>
      </c>
      <c r="AY98" s="21"/>
      <c r="CZ98" s="20">
        <v>92</v>
      </c>
      <c r="DA98" s="20" t="str">
        <f t="shared" si="80"/>
        <v/>
      </c>
      <c r="DB98" s="20" t="str">
        <f t="shared" si="81"/>
        <v/>
      </c>
      <c r="DC98" s="20" t="str">
        <f t="shared" si="82"/>
        <v/>
      </c>
      <c r="DD98" s="20" t="str">
        <f t="shared" si="83"/>
        <v/>
      </c>
      <c r="DE98" s="20" t="str">
        <f t="shared" si="84"/>
        <v/>
      </c>
      <c r="DF98" s="20" t="str">
        <f t="shared" si="85"/>
        <v/>
      </c>
      <c r="DG98" s="20">
        <f t="shared" si="86"/>
        <v>0</v>
      </c>
      <c r="DH98" s="20">
        <f t="shared" si="87"/>
        <v>0</v>
      </c>
      <c r="DJ98" s="20" t="str">
        <f t="shared" si="88"/>
        <v/>
      </c>
      <c r="DK98" s="20" t="str">
        <f t="shared" si="89"/>
        <v/>
      </c>
      <c r="DL98" s="20" t="str">
        <f t="shared" si="71"/>
        <v/>
      </c>
      <c r="DM98" s="20" t="str">
        <f t="shared" si="90"/>
        <v/>
      </c>
      <c r="DN98" s="20" t="str">
        <f t="shared" si="91"/>
        <v/>
      </c>
      <c r="DO98" s="20">
        <f t="shared" si="92"/>
        <v>0</v>
      </c>
      <c r="DP98" s="20" t="str">
        <f t="shared" si="93"/>
        <v/>
      </c>
      <c r="DQ98" s="20" t="str">
        <f t="shared" si="94"/>
        <v/>
      </c>
      <c r="DR98" s="20" t="str">
        <f t="shared" si="72"/>
        <v/>
      </c>
      <c r="DS98" s="20">
        <f t="shared" si="95"/>
        <v>0</v>
      </c>
      <c r="DT98" s="20">
        <f t="shared" si="96"/>
        <v>0</v>
      </c>
      <c r="DU98" s="20" t="str">
        <f t="shared" si="97"/>
        <v/>
      </c>
      <c r="DV98" s="20" t="str">
        <f t="shared" si="98"/>
        <v/>
      </c>
      <c r="DW98" s="20" t="str">
        <f t="shared" si="73"/>
        <v/>
      </c>
      <c r="DX98" s="20" t="str">
        <f t="shared" si="99"/>
        <v/>
      </c>
      <c r="DY98" s="20">
        <f t="shared" si="100"/>
        <v>0</v>
      </c>
      <c r="DZ98" s="20">
        <f t="shared" si="101"/>
        <v>0</v>
      </c>
      <c r="EA98" s="20" t="str">
        <f t="shared" si="74"/>
        <v/>
      </c>
      <c r="EB98" s="20" t="str">
        <f t="shared" si="75"/>
        <v/>
      </c>
      <c r="EC98" s="20" t="str">
        <f t="shared" si="76"/>
        <v/>
      </c>
      <c r="ED98" s="20" t="str">
        <f t="shared" si="77"/>
        <v/>
      </c>
      <c r="EE98" s="20" t="str">
        <f t="shared" si="78"/>
        <v/>
      </c>
    </row>
    <row r="99" spans="1:135" ht="30.95" customHeight="1" thickBot="1">
      <c r="A99" s="70">
        <v>93</v>
      </c>
      <c r="B99" s="44"/>
      <c r="C99" s="45"/>
      <c r="D99" s="44"/>
      <c r="E99" s="123"/>
      <c r="F99" s="130"/>
      <c r="G99" s="46"/>
      <c r="H99" s="46"/>
      <c r="I99" s="47"/>
      <c r="J99" s="47"/>
      <c r="K99" s="47"/>
      <c r="L99" s="36"/>
      <c r="M99" s="37"/>
      <c r="N99" s="47"/>
      <c r="O99" s="47"/>
      <c r="P99" s="131" t="str">
        <f t="shared" si="63"/>
        <v/>
      </c>
      <c r="Q99" s="138"/>
      <c r="R99" s="38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139" t="str">
        <f t="shared" si="64"/>
        <v/>
      </c>
      <c r="AE99" s="134"/>
      <c r="AF99" s="43"/>
      <c r="AG99" s="102"/>
      <c r="AH99" s="105" t="str">
        <f t="shared" si="65"/>
        <v/>
      </c>
      <c r="AI99" s="34" t="str">
        <f t="shared" si="66"/>
        <v/>
      </c>
      <c r="AJ99" s="35" t="str">
        <f t="shared" si="79"/>
        <v/>
      </c>
      <c r="AK99" s="40" t="str">
        <f t="shared" si="67"/>
        <v/>
      </c>
      <c r="AL99" s="43"/>
      <c r="AM99" s="115" t="str">
        <f t="shared" si="102"/>
        <v/>
      </c>
      <c r="AN99" s="105" t="str">
        <f t="shared" si="103"/>
        <v/>
      </c>
      <c r="AO99" s="34" t="str">
        <f t="shared" si="104"/>
        <v/>
      </c>
      <c r="AP99" s="35" t="str">
        <f t="shared" si="105"/>
        <v/>
      </c>
      <c r="AQ99" s="113" t="str">
        <f t="shared" si="106"/>
        <v/>
      </c>
      <c r="AR99" s="118"/>
      <c r="AS99" s="111" t="str">
        <f t="shared" si="68"/>
        <v/>
      </c>
      <c r="AT99" s="108"/>
      <c r="AU99" s="42" t="str">
        <f t="shared" si="69"/>
        <v/>
      </c>
      <c r="AV99" s="43"/>
      <c r="AW99" s="41" t="str">
        <f t="shared" si="70"/>
        <v/>
      </c>
      <c r="AX99" s="69" t="str">
        <f t="shared" si="107"/>
        <v/>
      </c>
      <c r="AY99" s="21"/>
      <c r="CZ99" s="20">
        <v>93</v>
      </c>
      <c r="DA99" s="20" t="str">
        <f t="shared" si="80"/>
        <v/>
      </c>
      <c r="DB99" s="20" t="str">
        <f t="shared" si="81"/>
        <v/>
      </c>
      <c r="DC99" s="20" t="str">
        <f t="shared" si="82"/>
        <v/>
      </c>
      <c r="DD99" s="20" t="str">
        <f t="shared" si="83"/>
        <v/>
      </c>
      <c r="DE99" s="20" t="str">
        <f t="shared" si="84"/>
        <v/>
      </c>
      <c r="DF99" s="20" t="str">
        <f t="shared" si="85"/>
        <v/>
      </c>
      <c r="DG99" s="20">
        <f t="shared" si="86"/>
        <v>0</v>
      </c>
      <c r="DH99" s="20">
        <f t="shared" si="87"/>
        <v>0</v>
      </c>
      <c r="DJ99" s="20" t="str">
        <f t="shared" si="88"/>
        <v/>
      </c>
      <c r="DK99" s="20" t="str">
        <f t="shared" si="89"/>
        <v/>
      </c>
      <c r="DL99" s="20" t="str">
        <f t="shared" si="71"/>
        <v/>
      </c>
      <c r="DM99" s="20" t="str">
        <f t="shared" si="90"/>
        <v/>
      </c>
      <c r="DN99" s="20" t="str">
        <f t="shared" si="91"/>
        <v/>
      </c>
      <c r="DO99" s="20">
        <f t="shared" si="92"/>
        <v>0</v>
      </c>
      <c r="DP99" s="20" t="str">
        <f t="shared" si="93"/>
        <v/>
      </c>
      <c r="DQ99" s="20" t="str">
        <f t="shared" si="94"/>
        <v/>
      </c>
      <c r="DR99" s="20" t="str">
        <f t="shared" si="72"/>
        <v/>
      </c>
      <c r="DS99" s="20">
        <f t="shared" si="95"/>
        <v>0</v>
      </c>
      <c r="DT99" s="20">
        <f t="shared" si="96"/>
        <v>0</v>
      </c>
      <c r="DU99" s="20" t="str">
        <f t="shared" si="97"/>
        <v/>
      </c>
      <c r="DV99" s="20" t="str">
        <f t="shared" si="98"/>
        <v/>
      </c>
      <c r="DW99" s="20" t="str">
        <f t="shared" si="73"/>
        <v/>
      </c>
      <c r="DX99" s="20" t="str">
        <f t="shared" si="99"/>
        <v/>
      </c>
      <c r="DY99" s="20">
        <f t="shared" si="100"/>
        <v>0</v>
      </c>
      <c r="DZ99" s="20">
        <f t="shared" si="101"/>
        <v>0</v>
      </c>
      <c r="EA99" s="20" t="str">
        <f t="shared" si="74"/>
        <v/>
      </c>
      <c r="EB99" s="20" t="str">
        <f t="shared" si="75"/>
        <v/>
      </c>
      <c r="EC99" s="20" t="str">
        <f t="shared" si="76"/>
        <v/>
      </c>
      <c r="ED99" s="20" t="str">
        <f t="shared" si="77"/>
        <v/>
      </c>
      <c r="EE99" s="20" t="str">
        <f t="shared" si="78"/>
        <v/>
      </c>
    </row>
    <row r="100" spans="1:135" ht="30.95" customHeight="1" thickBot="1">
      <c r="A100" s="70">
        <v>94</v>
      </c>
      <c r="B100" s="44"/>
      <c r="C100" s="45"/>
      <c r="D100" s="44"/>
      <c r="E100" s="123"/>
      <c r="F100" s="130"/>
      <c r="G100" s="46"/>
      <c r="H100" s="46"/>
      <c r="I100" s="47"/>
      <c r="J100" s="47"/>
      <c r="K100" s="47"/>
      <c r="L100" s="36"/>
      <c r="M100" s="37"/>
      <c r="N100" s="47"/>
      <c r="O100" s="47"/>
      <c r="P100" s="131" t="str">
        <f t="shared" si="63"/>
        <v/>
      </c>
      <c r="Q100" s="138"/>
      <c r="R100" s="38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139" t="str">
        <f t="shared" si="64"/>
        <v/>
      </c>
      <c r="AE100" s="134"/>
      <c r="AF100" s="43"/>
      <c r="AG100" s="102"/>
      <c r="AH100" s="105" t="str">
        <f t="shared" si="65"/>
        <v/>
      </c>
      <c r="AI100" s="34" t="str">
        <f t="shared" si="66"/>
        <v/>
      </c>
      <c r="AJ100" s="35" t="str">
        <f t="shared" si="79"/>
        <v/>
      </c>
      <c r="AK100" s="40" t="str">
        <f t="shared" si="67"/>
        <v/>
      </c>
      <c r="AL100" s="43"/>
      <c r="AM100" s="115" t="str">
        <f t="shared" si="102"/>
        <v/>
      </c>
      <c r="AN100" s="105" t="str">
        <f t="shared" si="103"/>
        <v/>
      </c>
      <c r="AO100" s="34" t="str">
        <f t="shared" si="104"/>
        <v/>
      </c>
      <c r="AP100" s="35" t="str">
        <f t="shared" si="105"/>
        <v/>
      </c>
      <c r="AQ100" s="113" t="str">
        <f t="shared" si="106"/>
        <v/>
      </c>
      <c r="AR100" s="118"/>
      <c r="AS100" s="111" t="str">
        <f t="shared" si="68"/>
        <v/>
      </c>
      <c r="AT100" s="108"/>
      <c r="AU100" s="42" t="str">
        <f t="shared" si="69"/>
        <v/>
      </c>
      <c r="AV100" s="43"/>
      <c r="AW100" s="41" t="str">
        <f t="shared" si="70"/>
        <v/>
      </c>
      <c r="AX100" s="69" t="str">
        <f t="shared" si="107"/>
        <v/>
      </c>
      <c r="AY100" s="21"/>
      <c r="CZ100" s="20">
        <v>94</v>
      </c>
      <c r="DA100" s="20" t="str">
        <f t="shared" si="80"/>
        <v/>
      </c>
      <c r="DB100" s="20" t="str">
        <f t="shared" si="81"/>
        <v/>
      </c>
      <c r="DC100" s="20" t="str">
        <f t="shared" si="82"/>
        <v/>
      </c>
      <c r="DD100" s="20" t="str">
        <f t="shared" si="83"/>
        <v/>
      </c>
      <c r="DE100" s="20" t="str">
        <f t="shared" si="84"/>
        <v/>
      </c>
      <c r="DF100" s="20" t="str">
        <f t="shared" si="85"/>
        <v/>
      </c>
      <c r="DG100" s="20">
        <f t="shared" si="86"/>
        <v>0</v>
      </c>
      <c r="DH100" s="20">
        <f t="shared" si="87"/>
        <v>0</v>
      </c>
      <c r="DJ100" s="20" t="str">
        <f t="shared" si="88"/>
        <v/>
      </c>
      <c r="DK100" s="20" t="str">
        <f t="shared" si="89"/>
        <v/>
      </c>
      <c r="DL100" s="20" t="str">
        <f t="shared" si="71"/>
        <v/>
      </c>
      <c r="DM100" s="20" t="str">
        <f t="shared" si="90"/>
        <v/>
      </c>
      <c r="DN100" s="20" t="str">
        <f t="shared" si="91"/>
        <v/>
      </c>
      <c r="DO100" s="20">
        <f t="shared" si="92"/>
        <v>0</v>
      </c>
      <c r="DP100" s="20" t="str">
        <f t="shared" si="93"/>
        <v/>
      </c>
      <c r="DQ100" s="20" t="str">
        <f t="shared" si="94"/>
        <v/>
      </c>
      <c r="DR100" s="20" t="str">
        <f t="shared" si="72"/>
        <v/>
      </c>
      <c r="DS100" s="20">
        <f t="shared" si="95"/>
        <v>0</v>
      </c>
      <c r="DT100" s="20">
        <f t="shared" si="96"/>
        <v>0</v>
      </c>
      <c r="DU100" s="20" t="str">
        <f t="shared" si="97"/>
        <v/>
      </c>
      <c r="DV100" s="20" t="str">
        <f t="shared" si="98"/>
        <v/>
      </c>
      <c r="DW100" s="20" t="str">
        <f t="shared" si="73"/>
        <v/>
      </c>
      <c r="DX100" s="20" t="str">
        <f t="shared" si="99"/>
        <v/>
      </c>
      <c r="DY100" s="20">
        <f t="shared" si="100"/>
        <v>0</v>
      </c>
      <c r="DZ100" s="20">
        <f t="shared" si="101"/>
        <v>0</v>
      </c>
      <c r="EA100" s="20" t="str">
        <f t="shared" si="74"/>
        <v/>
      </c>
      <c r="EB100" s="20" t="str">
        <f t="shared" si="75"/>
        <v/>
      </c>
      <c r="EC100" s="20" t="str">
        <f t="shared" si="76"/>
        <v/>
      </c>
      <c r="ED100" s="20" t="str">
        <f t="shared" si="77"/>
        <v/>
      </c>
      <c r="EE100" s="20" t="str">
        <f t="shared" si="78"/>
        <v/>
      </c>
    </row>
    <row r="101" spans="1:135" ht="30.95" customHeight="1" thickBot="1">
      <c r="A101" s="70">
        <v>95</v>
      </c>
      <c r="B101" s="44"/>
      <c r="C101" s="45"/>
      <c r="D101" s="44"/>
      <c r="E101" s="123"/>
      <c r="F101" s="130"/>
      <c r="G101" s="46"/>
      <c r="H101" s="46"/>
      <c r="I101" s="47"/>
      <c r="J101" s="47"/>
      <c r="K101" s="47"/>
      <c r="L101" s="36"/>
      <c r="M101" s="37"/>
      <c r="N101" s="47"/>
      <c r="O101" s="47"/>
      <c r="P101" s="131" t="str">
        <f t="shared" si="63"/>
        <v/>
      </c>
      <c r="Q101" s="138"/>
      <c r="R101" s="38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139" t="str">
        <f t="shared" si="64"/>
        <v/>
      </c>
      <c r="AE101" s="134"/>
      <c r="AF101" s="43"/>
      <c r="AG101" s="102"/>
      <c r="AH101" s="105" t="str">
        <f t="shared" si="65"/>
        <v/>
      </c>
      <c r="AI101" s="34" t="str">
        <f t="shared" si="66"/>
        <v/>
      </c>
      <c r="AJ101" s="35" t="str">
        <f t="shared" si="79"/>
        <v/>
      </c>
      <c r="AK101" s="40" t="str">
        <f t="shared" si="67"/>
        <v/>
      </c>
      <c r="AL101" s="43"/>
      <c r="AM101" s="115" t="str">
        <f t="shared" si="102"/>
        <v/>
      </c>
      <c r="AN101" s="105" t="str">
        <f t="shared" si="103"/>
        <v/>
      </c>
      <c r="AO101" s="34" t="str">
        <f t="shared" si="104"/>
        <v/>
      </c>
      <c r="AP101" s="35" t="str">
        <f t="shared" si="105"/>
        <v/>
      </c>
      <c r="AQ101" s="113" t="str">
        <f t="shared" si="106"/>
        <v/>
      </c>
      <c r="AR101" s="118"/>
      <c r="AS101" s="111" t="str">
        <f t="shared" si="68"/>
        <v/>
      </c>
      <c r="AT101" s="108"/>
      <c r="AU101" s="42" t="str">
        <f t="shared" si="69"/>
        <v/>
      </c>
      <c r="AV101" s="43"/>
      <c r="AW101" s="41" t="str">
        <f t="shared" si="70"/>
        <v/>
      </c>
      <c r="AX101" s="69" t="str">
        <f t="shared" si="107"/>
        <v/>
      </c>
      <c r="AY101" s="21"/>
      <c r="CZ101" s="20">
        <v>95</v>
      </c>
      <c r="DA101" s="20" t="str">
        <f t="shared" si="80"/>
        <v/>
      </c>
      <c r="DB101" s="20" t="str">
        <f t="shared" si="81"/>
        <v/>
      </c>
      <c r="DC101" s="20" t="str">
        <f t="shared" si="82"/>
        <v/>
      </c>
      <c r="DD101" s="20" t="str">
        <f t="shared" si="83"/>
        <v/>
      </c>
      <c r="DE101" s="20" t="str">
        <f t="shared" si="84"/>
        <v/>
      </c>
      <c r="DF101" s="20" t="str">
        <f t="shared" si="85"/>
        <v/>
      </c>
      <c r="DG101" s="20">
        <f t="shared" si="86"/>
        <v>0</v>
      </c>
      <c r="DH101" s="20">
        <f t="shared" si="87"/>
        <v>0</v>
      </c>
      <c r="DJ101" s="20" t="str">
        <f t="shared" si="88"/>
        <v/>
      </c>
      <c r="DK101" s="20" t="str">
        <f t="shared" si="89"/>
        <v/>
      </c>
      <c r="DL101" s="20" t="str">
        <f t="shared" si="71"/>
        <v/>
      </c>
      <c r="DM101" s="20" t="str">
        <f t="shared" si="90"/>
        <v/>
      </c>
      <c r="DN101" s="20" t="str">
        <f t="shared" si="91"/>
        <v/>
      </c>
      <c r="DO101" s="20">
        <f t="shared" si="92"/>
        <v>0</v>
      </c>
      <c r="DP101" s="20" t="str">
        <f t="shared" si="93"/>
        <v/>
      </c>
      <c r="DQ101" s="20" t="str">
        <f t="shared" si="94"/>
        <v/>
      </c>
      <c r="DR101" s="20" t="str">
        <f t="shared" si="72"/>
        <v/>
      </c>
      <c r="DS101" s="20">
        <f t="shared" si="95"/>
        <v>0</v>
      </c>
      <c r="DT101" s="20">
        <f t="shared" si="96"/>
        <v>0</v>
      </c>
      <c r="DU101" s="20" t="str">
        <f t="shared" si="97"/>
        <v/>
      </c>
      <c r="DV101" s="20" t="str">
        <f t="shared" si="98"/>
        <v/>
      </c>
      <c r="DW101" s="20" t="str">
        <f t="shared" si="73"/>
        <v/>
      </c>
      <c r="DX101" s="20" t="str">
        <f t="shared" si="99"/>
        <v/>
      </c>
      <c r="DY101" s="20">
        <f t="shared" si="100"/>
        <v>0</v>
      </c>
      <c r="DZ101" s="20">
        <f t="shared" si="101"/>
        <v>0</v>
      </c>
      <c r="EA101" s="20" t="str">
        <f t="shared" si="74"/>
        <v/>
      </c>
      <c r="EB101" s="20" t="str">
        <f t="shared" si="75"/>
        <v/>
      </c>
      <c r="EC101" s="20" t="str">
        <f t="shared" si="76"/>
        <v/>
      </c>
      <c r="ED101" s="20" t="str">
        <f t="shared" si="77"/>
        <v/>
      </c>
      <c r="EE101" s="20" t="str">
        <f t="shared" si="78"/>
        <v/>
      </c>
    </row>
    <row r="102" spans="1:135" ht="30.95" customHeight="1" thickBot="1">
      <c r="A102" s="70">
        <v>96</v>
      </c>
      <c r="B102" s="44"/>
      <c r="C102" s="45"/>
      <c r="D102" s="44"/>
      <c r="E102" s="123"/>
      <c r="F102" s="130"/>
      <c r="G102" s="46"/>
      <c r="H102" s="46"/>
      <c r="I102" s="47"/>
      <c r="J102" s="47"/>
      <c r="K102" s="47"/>
      <c r="L102" s="36"/>
      <c r="M102" s="37"/>
      <c r="N102" s="47"/>
      <c r="O102" s="47"/>
      <c r="P102" s="131" t="str">
        <f t="shared" si="63"/>
        <v/>
      </c>
      <c r="Q102" s="138"/>
      <c r="R102" s="38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139" t="str">
        <f t="shared" si="64"/>
        <v/>
      </c>
      <c r="AE102" s="134"/>
      <c r="AF102" s="43"/>
      <c r="AG102" s="102"/>
      <c r="AH102" s="105" t="str">
        <f t="shared" si="65"/>
        <v/>
      </c>
      <c r="AI102" s="34" t="str">
        <f t="shared" si="66"/>
        <v/>
      </c>
      <c r="AJ102" s="35" t="str">
        <f t="shared" si="79"/>
        <v/>
      </c>
      <c r="AK102" s="40" t="str">
        <f t="shared" si="67"/>
        <v/>
      </c>
      <c r="AL102" s="43"/>
      <c r="AM102" s="115" t="str">
        <f t="shared" si="102"/>
        <v/>
      </c>
      <c r="AN102" s="105" t="str">
        <f t="shared" si="103"/>
        <v/>
      </c>
      <c r="AO102" s="34" t="str">
        <f t="shared" si="104"/>
        <v/>
      </c>
      <c r="AP102" s="35" t="str">
        <f t="shared" si="105"/>
        <v/>
      </c>
      <c r="AQ102" s="113" t="str">
        <f t="shared" si="106"/>
        <v/>
      </c>
      <c r="AR102" s="118"/>
      <c r="AS102" s="111" t="str">
        <f t="shared" si="68"/>
        <v/>
      </c>
      <c r="AT102" s="108"/>
      <c r="AU102" s="42" t="str">
        <f t="shared" si="69"/>
        <v/>
      </c>
      <c r="AV102" s="43"/>
      <c r="AW102" s="41" t="str">
        <f t="shared" si="70"/>
        <v/>
      </c>
      <c r="AX102" s="69" t="str">
        <f t="shared" si="107"/>
        <v/>
      </c>
      <c r="AY102" s="21"/>
      <c r="CZ102" s="20">
        <v>96</v>
      </c>
      <c r="DA102" s="20" t="str">
        <f t="shared" si="80"/>
        <v/>
      </c>
      <c r="DB102" s="20" t="str">
        <f t="shared" si="81"/>
        <v/>
      </c>
      <c r="DC102" s="20" t="str">
        <f t="shared" si="82"/>
        <v/>
      </c>
      <c r="DD102" s="20" t="str">
        <f t="shared" si="83"/>
        <v/>
      </c>
      <c r="DE102" s="20" t="str">
        <f t="shared" si="84"/>
        <v/>
      </c>
      <c r="DF102" s="20" t="str">
        <f t="shared" si="85"/>
        <v/>
      </c>
      <c r="DG102" s="20">
        <f t="shared" si="86"/>
        <v>0</v>
      </c>
      <c r="DH102" s="20">
        <f t="shared" si="87"/>
        <v>0</v>
      </c>
      <c r="DJ102" s="20" t="str">
        <f t="shared" si="88"/>
        <v/>
      </c>
      <c r="DK102" s="20" t="str">
        <f t="shared" si="89"/>
        <v/>
      </c>
      <c r="DL102" s="20" t="str">
        <f t="shared" si="71"/>
        <v/>
      </c>
      <c r="DM102" s="20" t="str">
        <f t="shared" si="90"/>
        <v/>
      </c>
      <c r="DN102" s="20" t="str">
        <f t="shared" si="91"/>
        <v/>
      </c>
      <c r="DO102" s="20">
        <f t="shared" si="92"/>
        <v>0</v>
      </c>
      <c r="DP102" s="20" t="str">
        <f t="shared" si="93"/>
        <v/>
      </c>
      <c r="DQ102" s="20" t="str">
        <f t="shared" si="94"/>
        <v/>
      </c>
      <c r="DR102" s="20" t="str">
        <f t="shared" si="72"/>
        <v/>
      </c>
      <c r="DS102" s="20">
        <f t="shared" si="95"/>
        <v>0</v>
      </c>
      <c r="DT102" s="20">
        <f t="shared" si="96"/>
        <v>0</v>
      </c>
      <c r="DU102" s="20" t="str">
        <f t="shared" si="97"/>
        <v/>
      </c>
      <c r="DV102" s="20" t="str">
        <f t="shared" si="98"/>
        <v/>
      </c>
      <c r="DW102" s="20" t="str">
        <f t="shared" si="73"/>
        <v/>
      </c>
      <c r="DX102" s="20" t="str">
        <f t="shared" si="99"/>
        <v/>
      </c>
      <c r="DY102" s="20">
        <f t="shared" si="100"/>
        <v>0</v>
      </c>
      <c r="DZ102" s="20">
        <f t="shared" si="101"/>
        <v>0</v>
      </c>
      <c r="EA102" s="20" t="str">
        <f t="shared" si="74"/>
        <v/>
      </c>
      <c r="EB102" s="20" t="str">
        <f t="shared" si="75"/>
        <v/>
      </c>
      <c r="EC102" s="20" t="str">
        <f t="shared" si="76"/>
        <v/>
      </c>
      <c r="ED102" s="20" t="str">
        <f t="shared" si="77"/>
        <v/>
      </c>
      <c r="EE102" s="20" t="str">
        <f t="shared" si="78"/>
        <v/>
      </c>
    </row>
    <row r="103" spans="1:135" ht="30.95" customHeight="1" thickBot="1">
      <c r="A103" s="70">
        <v>97</v>
      </c>
      <c r="B103" s="44"/>
      <c r="C103" s="45"/>
      <c r="D103" s="44"/>
      <c r="E103" s="123"/>
      <c r="F103" s="130"/>
      <c r="G103" s="46"/>
      <c r="H103" s="46"/>
      <c r="I103" s="47"/>
      <c r="J103" s="47"/>
      <c r="K103" s="47"/>
      <c r="L103" s="36"/>
      <c r="M103" s="37"/>
      <c r="N103" s="47"/>
      <c r="O103" s="47"/>
      <c r="P103" s="131" t="str">
        <f t="shared" si="63"/>
        <v/>
      </c>
      <c r="Q103" s="138"/>
      <c r="R103" s="38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139" t="str">
        <f t="shared" si="64"/>
        <v/>
      </c>
      <c r="AE103" s="134"/>
      <c r="AF103" s="43"/>
      <c r="AG103" s="102"/>
      <c r="AH103" s="105" t="str">
        <f t="shared" si="65"/>
        <v/>
      </c>
      <c r="AI103" s="34" t="str">
        <f t="shared" si="66"/>
        <v/>
      </c>
      <c r="AJ103" s="35" t="str">
        <f t="shared" si="79"/>
        <v/>
      </c>
      <c r="AK103" s="40" t="str">
        <f t="shared" si="67"/>
        <v/>
      </c>
      <c r="AL103" s="43"/>
      <c r="AM103" s="115" t="str">
        <f t="shared" si="102"/>
        <v/>
      </c>
      <c r="AN103" s="105" t="str">
        <f t="shared" si="103"/>
        <v/>
      </c>
      <c r="AO103" s="34" t="str">
        <f t="shared" si="104"/>
        <v/>
      </c>
      <c r="AP103" s="35" t="str">
        <f t="shared" si="105"/>
        <v/>
      </c>
      <c r="AQ103" s="113" t="str">
        <f t="shared" si="106"/>
        <v/>
      </c>
      <c r="AR103" s="118"/>
      <c r="AS103" s="111" t="str">
        <f t="shared" ref="AS103:AS107" si="108">IFERROR(IF(F103="","",IF(AND(EC103="",DX103=""),"",IF(AR103=$DL$5,SUM(DX103-AL103),SUM(EC103-AL103)))),"")</f>
        <v/>
      </c>
      <c r="AT103" s="108"/>
      <c r="AU103" s="42" t="str">
        <f t="shared" si="69"/>
        <v/>
      </c>
      <c r="AV103" s="43"/>
      <c r="AW103" s="41" t="str">
        <f t="shared" ref="AW103:AW107" si="109">IFERROR(IF(F103="","",ROUNDUP(ED103/AV103,-1)),"")</f>
        <v/>
      </c>
      <c r="AX103" s="69" t="str">
        <f t="shared" si="107"/>
        <v/>
      </c>
      <c r="AY103" s="21"/>
      <c r="CZ103" s="20">
        <v>97</v>
      </c>
      <c r="DA103" s="20" t="str">
        <f t="shared" si="80"/>
        <v/>
      </c>
      <c r="DB103" s="20" t="str">
        <f t="shared" si="81"/>
        <v/>
      </c>
      <c r="DC103" s="20" t="str">
        <f t="shared" si="82"/>
        <v/>
      </c>
      <c r="DD103" s="20" t="str">
        <f t="shared" si="83"/>
        <v/>
      </c>
      <c r="DE103" s="20" t="str">
        <f t="shared" si="84"/>
        <v/>
      </c>
      <c r="DF103" s="20" t="str">
        <f t="shared" si="85"/>
        <v/>
      </c>
      <c r="DG103" s="20">
        <f t="shared" si="86"/>
        <v>0</v>
      </c>
      <c r="DH103" s="20">
        <f t="shared" si="87"/>
        <v>0</v>
      </c>
      <c r="DJ103" s="20" t="str">
        <f t="shared" si="88"/>
        <v/>
      </c>
      <c r="DK103" s="20" t="str">
        <f t="shared" si="89"/>
        <v/>
      </c>
      <c r="DL103" s="20" t="str">
        <f t="shared" ref="DL103:DL107" si="110">IF(F103="","",IF(T103="","",IF((DJ103+DK103+T103)&lt;150001,ROUND((DJ103+DK103+T103),0),150000)))</f>
        <v/>
      </c>
      <c r="DM103" s="20" t="str">
        <f t="shared" si="90"/>
        <v/>
      </c>
      <c r="DN103" s="20" t="str">
        <f t="shared" si="91"/>
        <v/>
      </c>
      <c r="DO103" s="20">
        <f t="shared" si="92"/>
        <v>0</v>
      </c>
      <c r="DP103" s="20" t="str">
        <f t="shared" si="93"/>
        <v/>
      </c>
      <c r="DQ103" s="20" t="str">
        <f t="shared" si="94"/>
        <v/>
      </c>
      <c r="DR103" s="20" t="str">
        <f t="shared" si="72"/>
        <v/>
      </c>
      <c r="DS103" s="20">
        <f t="shared" si="95"/>
        <v>0</v>
      </c>
      <c r="DT103" s="20">
        <f t="shared" si="96"/>
        <v>0</v>
      </c>
      <c r="DU103" s="20" t="str">
        <f t="shared" si="97"/>
        <v/>
      </c>
      <c r="DV103" s="20" t="str">
        <f t="shared" si="98"/>
        <v/>
      </c>
      <c r="DW103" s="20" t="str">
        <f t="shared" ref="DW103:DW107" si="111">IFERROR(IF(F103="","",ROUND((DV103*0.04),0)),"")</f>
        <v/>
      </c>
      <c r="DX103" s="20" t="str">
        <f t="shared" si="99"/>
        <v/>
      </c>
      <c r="DY103" s="20">
        <f t="shared" si="100"/>
        <v>0</v>
      </c>
      <c r="DZ103" s="20">
        <f t="shared" si="101"/>
        <v>0</v>
      </c>
      <c r="EA103" s="20" t="str">
        <f t="shared" si="74"/>
        <v/>
      </c>
      <c r="EB103" s="20" t="str">
        <f t="shared" ref="EB103:EB107" si="112">IF(F103="","",ROUND((EA103*0.04),0))</f>
        <v/>
      </c>
      <c r="EC103" s="20" t="str">
        <f t="shared" ref="EC103:EC107" si="113">IF(F103="","",SUM(EA103+EB103))</f>
        <v/>
      </c>
      <c r="ED103" s="20" t="str">
        <f t="shared" si="77"/>
        <v/>
      </c>
      <c r="EE103" s="20" t="str">
        <f t="shared" si="78"/>
        <v/>
      </c>
    </row>
    <row r="104" spans="1:135" ht="30.95" customHeight="1" thickBot="1">
      <c r="A104" s="70">
        <v>98</v>
      </c>
      <c r="B104" s="44"/>
      <c r="C104" s="45"/>
      <c r="D104" s="44"/>
      <c r="E104" s="123"/>
      <c r="F104" s="130"/>
      <c r="G104" s="46"/>
      <c r="H104" s="46"/>
      <c r="I104" s="47"/>
      <c r="J104" s="47"/>
      <c r="K104" s="47"/>
      <c r="L104" s="36"/>
      <c r="M104" s="37"/>
      <c r="N104" s="47"/>
      <c r="O104" s="47"/>
      <c r="P104" s="131" t="str">
        <f t="shared" si="63"/>
        <v/>
      </c>
      <c r="Q104" s="138"/>
      <c r="R104" s="38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139" t="str">
        <f t="shared" si="64"/>
        <v/>
      </c>
      <c r="AE104" s="134"/>
      <c r="AF104" s="43"/>
      <c r="AG104" s="102"/>
      <c r="AH104" s="105" t="str">
        <f t="shared" si="65"/>
        <v/>
      </c>
      <c r="AI104" s="34" t="str">
        <f t="shared" si="66"/>
        <v/>
      </c>
      <c r="AJ104" s="35" t="str">
        <f t="shared" si="79"/>
        <v/>
      </c>
      <c r="AK104" s="40" t="str">
        <f t="shared" si="67"/>
        <v/>
      </c>
      <c r="AL104" s="43"/>
      <c r="AM104" s="115" t="str">
        <f t="shared" si="102"/>
        <v/>
      </c>
      <c r="AN104" s="105" t="str">
        <f t="shared" si="103"/>
        <v/>
      </c>
      <c r="AO104" s="34" t="str">
        <f t="shared" si="104"/>
        <v/>
      </c>
      <c r="AP104" s="35" t="str">
        <f t="shared" si="105"/>
        <v/>
      </c>
      <c r="AQ104" s="113" t="str">
        <f t="shared" si="106"/>
        <v/>
      </c>
      <c r="AR104" s="118"/>
      <c r="AS104" s="111" t="str">
        <f t="shared" si="108"/>
        <v/>
      </c>
      <c r="AT104" s="108"/>
      <c r="AU104" s="42" t="str">
        <f t="shared" si="69"/>
        <v/>
      </c>
      <c r="AV104" s="43"/>
      <c r="AW104" s="41" t="str">
        <f t="shared" si="109"/>
        <v/>
      </c>
      <c r="AX104" s="69" t="str">
        <f t="shared" si="107"/>
        <v/>
      </c>
      <c r="AY104" s="21"/>
      <c r="CZ104" s="20">
        <v>98</v>
      </c>
      <c r="DA104" s="20" t="str">
        <f t="shared" si="80"/>
        <v/>
      </c>
      <c r="DB104" s="20" t="str">
        <f t="shared" si="81"/>
        <v/>
      </c>
      <c r="DC104" s="20" t="str">
        <f t="shared" si="82"/>
        <v/>
      </c>
      <c r="DD104" s="20" t="str">
        <f t="shared" si="83"/>
        <v/>
      </c>
      <c r="DE104" s="20" t="str">
        <f t="shared" si="84"/>
        <v/>
      </c>
      <c r="DF104" s="20" t="str">
        <f t="shared" si="85"/>
        <v/>
      </c>
      <c r="DG104" s="20">
        <f t="shared" si="86"/>
        <v>0</v>
      </c>
      <c r="DH104" s="20">
        <f t="shared" si="87"/>
        <v>0</v>
      </c>
      <c r="DJ104" s="20" t="str">
        <f t="shared" si="88"/>
        <v/>
      </c>
      <c r="DK104" s="20" t="str">
        <f t="shared" si="89"/>
        <v/>
      </c>
      <c r="DL104" s="20" t="str">
        <f t="shared" si="110"/>
        <v/>
      </c>
      <c r="DM104" s="20" t="str">
        <f t="shared" si="90"/>
        <v/>
      </c>
      <c r="DN104" s="20" t="str">
        <f t="shared" si="91"/>
        <v/>
      </c>
      <c r="DO104" s="20">
        <f t="shared" si="92"/>
        <v>0</v>
      </c>
      <c r="DP104" s="20" t="str">
        <f t="shared" si="93"/>
        <v/>
      </c>
      <c r="DQ104" s="20" t="str">
        <f t="shared" si="94"/>
        <v/>
      </c>
      <c r="DR104" s="20" t="str">
        <f t="shared" si="72"/>
        <v/>
      </c>
      <c r="DS104" s="20">
        <f t="shared" si="95"/>
        <v>0</v>
      </c>
      <c r="DT104" s="20">
        <f t="shared" si="96"/>
        <v>0</v>
      </c>
      <c r="DU104" s="20" t="str">
        <f t="shared" si="97"/>
        <v/>
      </c>
      <c r="DV104" s="20" t="str">
        <f t="shared" si="98"/>
        <v/>
      </c>
      <c r="DW104" s="20" t="str">
        <f t="shared" si="111"/>
        <v/>
      </c>
      <c r="DX104" s="20" t="str">
        <f t="shared" si="99"/>
        <v/>
      </c>
      <c r="DY104" s="20">
        <f t="shared" si="100"/>
        <v>0</v>
      </c>
      <c r="DZ104" s="20">
        <f t="shared" si="101"/>
        <v>0</v>
      </c>
      <c r="EA104" s="20" t="str">
        <f t="shared" si="74"/>
        <v/>
      </c>
      <c r="EB104" s="20" t="str">
        <f t="shared" si="112"/>
        <v/>
      </c>
      <c r="EC104" s="20" t="str">
        <f t="shared" si="113"/>
        <v/>
      </c>
      <c r="ED104" s="20" t="str">
        <f t="shared" si="77"/>
        <v/>
      </c>
      <c r="EE104" s="20" t="str">
        <f t="shared" si="78"/>
        <v/>
      </c>
    </row>
    <row r="105" spans="1:135" ht="30.95" customHeight="1" thickBot="1">
      <c r="A105" s="70">
        <v>99</v>
      </c>
      <c r="B105" s="44"/>
      <c r="C105" s="45"/>
      <c r="D105" s="44"/>
      <c r="E105" s="123"/>
      <c r="F105" s="130"/>
      <c r="G105" s="46"/>
      <c r="H105" s="46"/>
      <c r="I105" s="47"/>
      <c r="J105" s="47"/>
      <c r="K105" s="47"/>
      <c r="L105" s="36"/>
      <c r="M105" s="37"/>
      <c r="N105" s="47"/>
      <c r="O105" s="47"/>
      <c r="P105" s="131" t="str">
        <f t="shared" si="63"/>
        <v/>
      </c>
      <c r="Q105" s="138"/>
      <c r="R105" s="38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139" t="str">
        <f t="shared" si="64"/>
        <v/>
      </c>
      <c r="AE105" s="134"/>
      <c r="AF105" s="43"/>
      <c r="AG105" s="102"/>
      <c r="AH105" s="105" t="str">
        <f t="shared" si="65"/>
        <v/>
      </c>
      <c r="AI105" s="100" t="str">
        <f t="shared" si="66"/>
        <v/>
      </c>
      <c r="AJ105" s="35" t="str">
        <f t="shared" si="79"/>
        <v/>
      </c>
      <c r="AK105" s="40" t="str">
        <f t="shared" si="67"/>
        <v/>
      </c>
      <c r="AL105" s="43"/>
      <c r="AM105" s="115" t="str">
        <f t="shared" si="102"/>
        <v/>
      </c>
      <c r="AN105" s="105" t="str">
        <f t="shared" si="103"/>
        <v/>
      </c>
      <c r="AO105" s="34" t="str">
        <f t="shared" si="104"/>
        <v/>
      </c>
      <c r="AP105" s="35" t="str">
        <f t="shared" si="105"/>
        <v/>
      </c>
      <c r="AQ105" s="113" t="str">
        <f t="shared" si="106"/>
        <v/>
      </c>
      <c r="AR105" s="118"/>
      <c r="AS105" s="111" t="str">
        <f t="shared" si="108"/>
        <v/>
      </c>
      <c r="AT105" s="108"/>
      <c r="AU105" s="42" t="str">
        <f t="shared" si="69"/>
        <v/>
      </c>
      <c r="AV105" s="43"/>
      <c r="AW105" s="41" t="str">
        <f t="shared" si="109"/>
        <v/>
      </c>
      <c r="AX105" s="69" t="str">
        <f t="shared" si="107"/>
        <v/>
      </c>
      <c r="AY105" s="21"/>
      <c r="CZ105" s="20">
        <v>99</v>
      </c>
      <c r="DA105" s="20" t="str">
        <f t="shared" si="80"/>
        <v/>
      </c>
      <c r="DB105" s="20" t="str">
        <f t="shared" si="81"/>
        <v/>
      </c>
      <c r="DC105" s="20" t="str">
        <f t="shared" si="82"/>
        <v/>
      </c>
      <c r="DD105" s="20" t="str">
        <f t="shared" si="83"/>
        <v/>
      </c>
      <c r="DE105" s="20" t="str">
        <f t="shared" si="84"/>
        <v/>
      </c>
      <c r="DF105" s="20" t="str">
        <f t="shared" si="85"/>
        <v/>
      </c>
      <c r="DG105" s="20">
        <f t="shared" si="86"/>
        <v>0</v>
      </c>
      <c r="DH105" s="20">
        <f t="shared" si="87"/>
        <v>0</v>
      </c>
      <c r="DJ105" s="20" t="str">
        <f t="shared" si="88"/>
        <v/>
      </c>
      <c r="DK105" s="20" t="str">
        <f t="shared" si="89"/>
        <v/>
      </c>
      <c r="DL105" s="20" t="str">
        <f t="shared" si="110"/>
        <v/>
      </c>
      <c r="DM105" s="20" t="str">
        <f t="shared" si="90"/>
        <v/>
      </c>
      <c r="DN105" s="20" t="str">
        <f t="shared" si="91"/>
        <v/>
      </c>
      <c r="DO105" s="20">
        <f t="shared" si="92"/>
        <v>0</v>
      </c>
      <c r="DP105" s="20" t="str">
        <f t="shared" si="93"/>
        <v/>
      </c>
      <c r="DQ105" s="20" t="str">
        <f t="shared" si="94"/>
        <v/>
      </c>
      <c r="DR105" s="20" t="str">
        <f t="shared" si="72"/>
        <v/>
      </c>
      <c r="DS105" s="20">
        <f t="shared" si="95"/>
        <v>0</v>
      </c>
      <c r="DT105" s="20">
        <f t="shared" si="96"/>
        <v>0</v>
      </c>
      <c r="DU105" s="20" t="str">
        <f t="shared" si="97"/>
        <v/>
      </c>
      <c r="DV105" s="20" t="str">
        <f t="shared" si="98"/>
        <v/>
      </c>
      <c r="DW105" s="20" t="str">
        <f t="shared" si="111"/>
        <v/>
      </c>
      <c r="DX105" s="20" t="str">
        <f t="shared" si="99"/>
        <v/>
      </c>
      <c r="DY105" s="20">
        <f t="shared" si="100"/>
        <v>0</v>
      </c>
      <c r="DZ105" s="20">
        <f t="shared" si="101"/>
        <v>0</v>
      </c>
      <c r="EA105" s="20" t="str">
        <f t="shared" si="74"/>
        <v/>
      </c>
      <c r="EB105" s="20" t="str">
        <f t="shared" si="112"/>
        <v/>
      </c>
      <c r="EC105" s="20" t="str">
        <f t="shared" si="113"/>
        <v/>
      </c>
      <c r="ED105" s="20" t="str">
        <f t="shared" si="77"/>
        <v/>
      </c>
      <c r="EE105" s="20" t="str">
        <f t="shared" si="78"/>
        <v/>
      </c>
    </row>
    <row r="106" spans="1:135" ht="30.95" customHeight="1" thickBot="1">
      <c r="A106" s="70">
        <v>100</v>
      </c>
      <c r="B106" s="44"/>
      <c r="C106" s="45"/>
      <c r="D106" s="44"/>
      <c r="E106" s="123"/>
      <c r="F106" s="130"/>
      <c r="G106" s="46"/>
      <c r="H106" s="46"/>
      <c r="I106" s="47"/>
      <c r="J106" s="47"/>
      <c r="K106" s="47"/>
      <c r="L106" s="36"/>
      <c r="M106" s="37"/>
      <c r="N106" s="47"/>
      <c r="O106" s="47"/>
      <c r="P106" s="131" t="str">
        <f t="shared" si="63"/>
        <v/>
      </c>
      <c r="Q106" s="138"/>
      <c r="R106" s="38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139" t="str">
        <f t="shared" si="64"/>
        <v/>
      </c>
      <c r="AE106" s="134"/>
      <c r="AF106" s="43"/>
      <c r="AG106" s="102"/>
      <c r="AH106" s="105" t="str">
        <f t="shared" si="65"/>
        <v/>
      </c>
      <c r="AI106" s="34" t="str">
        <f t="shared" si="66"/>
        <v/>
      </c>
      <c r="AJ106" s="35" t="str">
        <f t="shared" si="79"/>
        <v/>
      </c>
      <c r="AK106" s="40" t="str">
        <f t="shared" si="67"/>
        <v/>
      </c>
      <c r="AL106" s="43"/>
      <c r="AM106" s="115" t="str">
        <f t="shared" si="102"/>
        <v/>
      </c>
      <c r="AN106" s="105" t="str">
        <f t="shared" si="103"/>
        <v/>
      </c>
      <c r="AO106" s="34" t="str">
        <f t="shared" si="104"/>
        <v/>
      </c>
      <c r="AP106" s="35" t="str">
        <f t="shared" si="105"/>
        <v/>
      </c>
      <c r="AQ106" s="113" t="str">
        <f t="shared" si="106"/>
        <v/>
      </c>
      <c r="AR106" s="118"/>
      <c r="AS106" s="111" t="str">
        <f t="shared" si="108"/>
        <v/>
      </c>
      <c r="AT106" s="108"/>
      <c r="AU106" s="42" t="str">
        <f t="shared" si="69"/>
        <v/>
      </c>
      <c r="AV106" s="43"/>
      <c r="AW106" s="41" t="str">
        <f t="shared" si="109"/>
        <v/>
      </c>
      <c r="AX106" s="69" t="str">
        <f t="shared" si="107"/>
        <v/>
      </c>
      <c r="AY106" s="21"/>
      <c r="CZ106" s="20">
        <v>100</v>
      </c>
      <c r="DA106" s="20" t="str">
        <f t="shared" si="80"/>
        <v/>
      </c>
      <c r="DB106" s="20" t="str">
        <f t="shared" si="81"/>
        <v/>
      </c>
      <c r="DC106" s="20" t="str">
        <f t="shared" si="82"/>
        <v/>
      </c>
      <c r="DD106" s="20" t="str">
        <f t="shared" si="83"/>
        <v/>
      </c>
      <c r="DE106" s="20" t="str">
        <f t="shared" si="84"/>
        <v/>
      </c>
      <c r="DF106" s="20" t="str">
        <f t="shared" si="85"/>
        <v/>
      </c>
      <c r="DG106" s="20">
        <f t="shared" si="86"/>
        <v>0</v>
      </c>
      <c r="DH106" s="20">
        <f t="shared" si="87"/>
        <v>0</v>
      </c>
      <c r="DJ106" s="20" t="str">
        <f t="shared" si="88"/>
        <v/>
      </c>
      <c r="DK106" s="20" t="str">
        <f t="shared" si="89"/>
        <v/>
      </c>
      <c r="DL106" s="20" t="str">
        <f t="shared" si="110"/>
        <v/>
      </c>
      <c r="DM106" s="20" t="str">
        <f t="shared" si="90"/>
        <v/>
      </c>
      <c r="DN106" s="20" t="str">
        <f t="shared" si="91"/>
        <v/>
      </c>
      <c r="DO106" s="20">
        <f t="shared" si="92"/>
        <v>0</v>
      </c>
      <c r="DP106" s="20" t="str">
        <f t="shared" si="93"/>
        <v/>
      </c>
      <c r="DQ106" s="20" t="str">
        <f t="shared" si="94"/>
        <v/>
      </c>
      <c r="DR106" s="20" t="str">
        <f t="shared" si="72"/>
        <v/>
      </c>
      <c r="DS106" s="20">
        <f t="shared" si="95"/>
        <v>0</v>
      </c>
      <c r="DT106" s="20">
        <f t="shared" si="96"/>
        <v>0</v>
      </c>
      <c r="DU106" s="20" t="str">
        <f t="shared" si="97"/>
        <v/>
      </c>
      <c r="DV106" s="20" t="str">
        <f t="shared" si="98"/>
        <v/>
      </c>
      <c r="DW106" s="20" t="str">
        <f t="shared" si="111"/>
        <v/>
      </c>
      <c r="DX106" s="20" t="str">
        <f t="shared" si="99"/>
        <v/>
      </c>
      <c r="DY106" s="20">
        <f t="shared" si="100"/>
        <v>0</v>
      </c>
      <c r="DZ106" s="20">
        <f t="shared" si="101"/>
        <v>0</v>
      </c>
      <c r="EA106" s="20" t="str">
        <f t="shared" si="74"/>
        <v/>
      </c>
      <c r="EB106" s="20" t="str">
        <f t="shared" si="112"/>
        <v/>
      </c>
      <c r="EC106" s="20" t="str">
        <f t="shared" si="113"/>
        <v/>
      </c>
      <c r="ED106" s="20" t="str">
        <f t="shared" si="77"/>
        <v/>
      </c>
      <c r="EE106" s="20" t="str">
        <f t="shared" si="78"/>
        <v/>
      </c>
    </row>
    <row r="107" spans="1:135" ht="30.95" customHeight="1" thickBot="1">
      <c r="A107" s="71">
        <v>101</v>
      </c>
      <c r="B107" s="72"/>
      <c r="C107" s="73"/>
      <c r="D107" s="72"/>
      <c r="E107" s="124"/>
      <c r="F107" s="132"/>
      <c r="G107" s="74"/>
      <c r="H107" s="74"/>
      <c r="I107" s="75"/>
      <c r="J107" s="75"/>
      <c r="K107" s="75"/>
      <c r="L107" s="76"/>
      <c r="M107" s="77"/>
      <c r="N107" s="75"/>
      <c r="O107" s="75"/>
      <c r="P107" s="133" t="str">
        <f t="shared" si="63"/>
        <v/>
      </c>
      <c r="Q107" s="140"/>
      <c r="R107" s="78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141" t="str">
        <f t="shared" si="64"/>
        <v/>
      </c>
      <c r="AE107" s="135"/>
      <c r="AF107" s="79"/>
      <c r="AG107" s="103"/>
      <c r="AH107" s="106" t="str">
        <f t="shared" si="65"/>
        <v/>
      </c>
      <c r="AI107" s="80" t="str">
        <f t="shared" si="66"/>
        <v/>
      </c>
      <c r="AJ107" s="81" t="str">
        <f t="shared" si="79"/>
        <v/>
      </c>
      <c r="AK107" s="82" t="str">
        <f t="shared" si="67"/>
        <v/>
      </c>
      <c r="AL107" s="79"/>
      <c r="AM107" s="116" t="str">
        <f t="shared" si="102"/>
        <v/>
      </c>
      <c r="AN107" s="106" t="str">
        <f t="shared" ref="AN107" si="114">IFERROR(IF(F107="","",IF(DU107="","",DU107)),"")</f>
        <v/>
      </c>
      <c r="AO107" s="80" t="str">
        <f t="shared" ref="AO107" si="115">IFERROR(IF(F107="","",IF(DV107="","",DV107)),"")</f>
        <v/>
      </c>
      <c r="AP107" s="81" t="str">
        <f t="shared" ref="AP107" si="116">IFERROR(IF(AN107="","",IF(AN107&gt;700000,0,IF(AO107&lt;25000,AO107,25000))),"")</f>
        <v/>
      </c>
      <c r="AQ107" s="120" t="str">
        <f t="shared" ref="AQ107" si="117">IFERROR(IF(F107="","",IF(DX107="","",DX107)),"")</f>
        <v/>
      </c>
      <c r="AR107" s="119"/>
      <c r="AS107" s="112" t="str">
        <f t="shared" si="108"/>
        <v/>
      </c>
      <c r="AT107" s="109"/>
      <c r="AU107" s="83" t="str">
        <f t="shared" si="69"/>
        <v/>
      </c>
      <c r="AV107" s="79"/>
      <c r="AW107" s="84" t="str">
        <f t="shared" si="109"/>
        <v/>
      </c>
      <c r="AX107" s="69" t="str">
        <f t="shared" si="107"/>
        <v/>
      </c>
      <c r="AY107" s="21"/>
      <c r="CZ107" s="20">
        <v>101</v>
      </c>
      <c r="DA107" s="20" t="str">
        <f t="shared" si="80"/>
        <v/>
      </c>
      <c r="DB107" s="20" t="str">
        <f t="shared" si="81"/>
        <v/>
      </c>
      <c r="DC107" s="20" t="str">
        <f t="shared" si="82"/>
        <v/>
      </c>
      <c r="DD107" s="20" t="str">
        <f t="shared" si="83"/>
        <v/>
      </c>
      <c r="DE107" s="20" t="str">
        <f t="shared" si="84"/>
        <v/>
      </c>
      <c r="DF107" s="20" t="str">
        <f t="shared" si="85"/>
        <v/>
      </c>
      <c r="DG107" s="20">
        <f t="shared" si="86"/>
        <v>0</v>
      </c>
      <c r="DH107" s="20">
        <f t="shared" si="87"/>
        <v>0</v>
      </c>
      <c r="DJ107" s="20" t="str">
        <f t="shared" si="88"/>
        <v/>
      </c>
      <c r="DK107" s="20" t="str">
        <f t="shared" si="89"/>
        <v/>
      </c>
      <c r="DL107" s="20" t="str">
        <f t="shared" si="110"/>
        <v/>
      </c>
      <c r="DM107" s="20" t="str">
        <f t="shared" si="90"/>
        <v/>
      </c>
      <c r="DN107" s="20" t="str">
        <f t="shared" si="91"/>
        <v/>
      </c>
      <c r="DO107" s="20">
        <f t="shared" si="92"/>
        <v>0</v>
      </c>
      <c r="DP107" s="20" t="str">
        <f t="shared" si="93"/>
        <v/>
      </c>
      <c r="DQ107" s="20" t="str">
        <f t="shared" si="94"/>
        <v/>
      </c>
      <c r="DR107" s="20" t="str">
        <f t="shared" si="72"/>
        <v/>
      </c>
      <c r="DS107" s="20">
        <f t="shared" si="95"/>
        <v>0</v>
      </c>
      <c r="DT107" s="20">
        <f t="shared" si="96"/>
        <v>0</v>
      </c>
      <c r="DU107" s="20" t="str">
        <f t="shared" si="97"/>
        <v/>
      </c>
      <c r="DV107" s="20" t="str">
        <f t="shared" si="98"/>
        <v/>
      </c>
      <c r="DW107" s="20" t="str">
        <f t="shared" si="111"/>
        <v/>
      </c>
      <c r="DX107" s="20" t="str">
        <f t="shared" si="99"/>
        <v/>
      </c>
      <c r="DY107" s="20">
        <f t="shared" si="100"/>
        <v>0</v>
      </c>
      <c r="DZ107" s="20">
        <f t="shared" si="101"/>
        <v>0</v>
      </c>
      <c r="EA107" s="20" t="str">
        <f t="shared" si="74"/>
        <v/>
      </c>
      <c r="EB107" s="20" t="str">
        <f t="shared" si="112"/>
        <v/>
      </c>
      <c r="EC107" s="20" t="str">
        <f t="shared" si="113"/>
        <v/>
      </c>
      <c r="ED107" s="20" t="str">
        <f t="shared" si="77"/>
        <v/>
      </c>
      <c r="EE107" s="20" t="str">
        <f t="shared" si="78"/>
        <v/>
      </c>
    </row>
    <row r="108" spans="1:13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</row>
    <row r="109" spans="1:13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</row>
    <row r="110" spans="1:135"/>
  </sheetData>
  <sheetProtection password="C1FB" sheet="1" objects="1" scenarios="1" formatColumns="0" formatRows="0" selectLockedCells="1"/>
  <mergeCells count="46">
    <mergeCell ref="AR4:AS4"/>
    <mergeCell ref="AT4:AX4"/>
    <mergeCell ref="AN4:AQ4"/>
    <mergeCell ref="AX5:AX6"/>
    <mergeCell ref="AH5:AH6"/>
    <mergeCell ref="AH4:AM4"/>
    <mergeCell ref="AN5:AN6"/>
    <mergeCell ref="AO5:AO6"/>
    <mergeCell ref="AP5:AP6"/>
    <mergeCell ref="AQ5:AQ6"/>
    <mergeCell ref="AK5:AK6"/>
    <mergeCell ref="AR5:AR6"/>
    <mergeCell ref="AD5:AD6"/>
    <mergeCell ref="BB6:BE6"/>
    <mergeCell ref="BB7:BC7"/>
    <mergeCell ref="BD7:BE7"/>
    <mergeCell ref="AM5:AM6"/>
    <mergeCell ref="AE5:AE6"/>
    <mergeCell ref="AF5:AF6"/>
    <mergeCell ref="AG5:AG6"/>
    <mergeCell ref="AV5:AV6"/>
    <mergeCell ref="AW5:AW6"/>
    <mergeCell ref="AL5:AL6"/>
    <mergeCell ref="AS5:AS6"/>
    <mergeCell ref="AT5:AT6"/>
    <mergeCell ref="AU5:AU6"/>
    <mergeCell ref="AI5:AI6"/>
    <mergeCell ref="AJ5:AJ6"/>
    <mergeCell ref="A5:E5"/>
    <mergeCell ref="F5:P5"/>
    <mergeCell ref="Q5:AC5"/>
    <mergeCell ref="O3:Q3"/>
    <mergeCell ref="O2:Q2"/>
    <mergeCell ref="R3:T3"/>
    <mergeCell ref="R2:T2"/>
    <mergeCell ref="D3:J3"/>
    <mergeCell ref="F4:G4"/>
    <mergeCell ref="I4:J4"/>
    <mergeCell ref="D4:E4"/>
    <mergeCell ref="E2:G2"/>
    <mergeCell ref="O4:Q4"/>
    <mergeCell ref="U1:Y1"/>
    <mergeCell ref="U2:Y2"/>
    <mergeCell ref="U3:Y3"/>
    <mergeCell ref="U4:Y4"/>
    <mergeCell ref="B3:C3"/>
  </mergeCells>
  <conditionalFormatting sqref="AU7:AU107">
    <cfRule type="expression" dxfId="7" priority="3">
      <formula>$EE7="Income Tax Refundable"</formula>
    </cfRule>
    <cfRule type="expression" dxfId="6" priority="4">
      <formula>$EE7="Income Tax Payable"</formula>
    </cfRule>
  </conditionalFormatting>
  <conditionalFormatting sqref="AX7:AX107">
    <cfRule type="expression" dxfId="5" priority="1">
      <formula>$AX7="Benefit In Old Tax Regime"</formula>
    </cfRule>
    <cfRule type="expression" dxfId="4" priority="2">
      <formula>$AX7="Benefit In New Tax Regime"</formula>
    </cfRule>
  </conditionalFormatting>
  <dataValidations count="14">
    <dataValidation type="custom" allowBlank="1" showInputMessage="1" showErrorMessage="1" error="राशि को अंकों में लिखें " sqref="AS7:AT107 AW7:AW107 T7:AQ107">
      <formula1>ISNUMBER(T7)=TRUE</formula1>
    </dataValidation>
    <dataValidation type="whole" allowBlank="1" showInputMessage="1" showErrorMessage="1" error="महिनों की संख्या 0 से 12 तक लिख सकते है  " sqref="AV7:AV107">
      <formula1>0</formula1>
      <formula2>12</formula2>
    </dataValidation>
    <dataValidation type="list" allowBlank="1" showInputMessage="1" showErrorMessage="1" error="Select Old Tax Regime / New Tax Regime" sqref="AR7:AR107">
      <formula1>$DL$4:$DL$5</formula1>
    </dataValidation>
    <dataValidation type="list" allowBlank="1" showInputMessage="1" showErrorMessage="1" error="सेलेक्ट GPF / GPF- 2004" sqref="R7:R107">
      <formula1>" GPF, GPF-2004"</formula1>
    </dataValidation>
    <dataValidation type="custom" allowBlank="1" showInputMessage="1" showErrorMessage="1" error="SI प्रीमियम Monthly अंकों में लिखों " sqref="Q7:Q107 I7:J107">
      <formula1>ISNUMBER(I7)=TRUE</formula1>
    </dataValidation>
    <dataValidation type="custom" allowBlank="1" showInputMessage="1" showErrorMessage="1" error="GPF / GPF- 2004 प्रीमियम अमाउंट लिखे " sqref="S7:S107 K7:K107">
      <formula1>ISNUMBER(K7)=TRUE</formula1>
    </dataValidation>
    <dataValidation type="list" allowBlank="1" showInputMessage="1" showErrorMessage="1" sqref="I4">
      <formula1>$CX$27:$CX$37</formula1>
    </dataValidation>
    <dataValidation type="list" allowBlank="1" showInputMessage="1" showErrorMessage="1" error="अपने शहर या गाँव के अनुसार HRA सलेक्ट करे " sqref="L7:L107">
      <formula1>"NA, 8, 9, 16, 18"</formula1>
    </dataValidation>
    <dataValidation type="list" allowBlank="1" showInputMessage="1" showErrorMessage="1" error="जिस माह में सरेंडर उठाया है , वो माह सलेक्ट करें " sqref="M7:M107">
      <formula1>"N/A, March, April, May, June, July, August, September, October, November, December, January, February"</formula1>
    </dataValidation>
    <dataValidation type="custom" allowBlank="1" showInputMessage="1" showErrorMessage="1" errorTitle="write in DIGIT" error="बेसिक पे अंको में लिखो " sqref="F7:F107">
      <formula1>ISNUMBER(F7)=TRUE</formula1>
    </dataValidation>
    <dataValidation type="custom" allowBlank="1" showInputMessage="1" showErrorMessage="1" error="SI No. अंको में लिखों " sqref="G7:H107">
      <formula1>ISNUMBER(G7)=TRUE</formula1>
    </dataValidation>
    <dataValidation type="custom" allowBlank="1" showInputMessage="1" showErrorMessage="1" error="अगर आप राजस्थान के बड़े शहर में रह रहे जहा CCA मिलता है , अपने शहर के अनुसार  CCA को अंको में लिखे " sqref="N7:P107">
      <formula1>ISNUMBER(N7)=TRUE</formula1>
    </dataValidation>
    <dataValidation type="list" allowBlank="1" showInputMessage="1" showErrorMessage="1" error="Select Post" sqref="D7:D107">
      <formula1>$BA$2:$BA$29</formula1>
    </dataValidation>
    <dataValidation type="textLength" operator="equal" allowBlank="1" showInputMessage="1" showErrorMessage="1" error="PAN NO. must Write in 10 DIGIT" sqref="B7:B107">
      <formula1>10</formula1>
    </dataValidation>
  </dataValidations>
  <hyperlinks>
    <hyperlink ref="O3" r:id="rId1"/>
    <hyperlink ref="R3" r:id="rId2"/>
    <hyperlink ref="O4" r:id="rId3"/>
    <hyperlink ref="AM2" r:id="rId4"/>
  </hyperlinks>
  <pageMargins left="0.7" right="0.7" top="0.75" bottom="0.75" header="0.3" footer="0.3"/>
  <pageSetup orientation="portrait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showGridLines="0" view="pageBreakPreview" zoomScaleSheetLayoutView="100" workbookViewId="0">
      <selection activeCell="R19" sqref="R19"/>
    </sheetView>
  </sheetViews>
  <sheetFormatPr defaultRowHeight="15"/>
  <cols>
    <col min="1" max="1" width="2.625" style="32" customWidth="1"/>
    <col min="2" max="2" width="3.625" customWidth="1"/>
    <col min="4" max="4" width="9.75" customWidth="1"/>
    <col min="5" max="5" width="7.75" customWidth="1"/>
    <col min="6" max="6" width="2.75" customWidth="1"/>
    <col min="7" max="7" width="8.125" customWidth="1"/>
    <col min="8" max="8" width="6.875" customWidth="1"/>
    <col min="9" max="9" width="7.75" customWidth="1"/>
    <col min="12" max="12" width="4.25" customWidth="1"/>
    <col min="13" max="13" width="7.875" customWidth="1"/>
    <col min="14" max="14" width="3" customWidth="1"/>
    <col min="15" max="15" width="13.625" customWidth="1"/>
    <col min="19" max="21" width="9" customWidth="1"/>
  </cols>
  <sheetData>
    <row r="1" spans="1:21" ht="27.75" customHeight="1">
      <c r="A1" s="249" t="str">
        <f>IF(D3="","",IF('आयकर गणना मास्टर शीट '!D3="","",CONCATENATE("Office of the Principal"," , ",'आयकर गणना मास्टर शीट '!D3)))</f>
        <v>Office of the Principal , Mahatma Gandhi Government School (English Medium) Bar, Pali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21" ht="18" customHeight="1" thickBot="1">
      <c r="A2" s="30"/>
      <c r="B2" s="1"/>
      <c r="C2" s="251" t="s">
        <v>0</v>
      </c>
      <c r="D2" s="251"/>
      <c r="E2" s="251"/>
      <c r="F2" s="252" t="s">
        <v>227</v>
      </c>
      <c r="G2" s="252"/>
      <c r="H2" s="253" t="s">
        <v>1</v>
      </c>
      <c r="I2" s="253"/>
      <c r="J2" s="254" t="s">
        <v>228</v>
      </c>
      <c r="K2" s="254"/>
      <c r="L2" s="255" t="str">
        <f>IFERROR(IF(R4="","",IF(D3="","",IF(VLOOKUP(R4,'आयकर गणना मास्टर शीट '!$A$6:$AW$107,44,0)=0,"Please Select Income Tax Slab",VLOOKUP(R4,'आयकर गणना मास्टर शीट '!$A$6:$AW$107,44,0)))),"")</f>
        <v>New Tax Regime</v>
      </c>
      <c r="M2" s="256"/>
      <c r="N2" s="256"/>
      <c r="O2" s="256"/>
    </row>
    <row r="3" spans="1:21" ht="26.25" customHeight="1" thickTop="1" thickBot="1">
      <c r="A3" s="2">
        <v>1</v>
      </c>
      <c r="B3" s="265" t="s">
        <v>3</v>
      </c>
      <c r="C3" s="265"/>
      <c r="D3" s="266" t="str">
        <f>IFERROR(IF(R4="","",UPPER(DGET('आयकर गणना मास्टर शीट '!$A$6:$AW$107,'आयकर गणना मास्टर शीट '!$C$6,$R$3:$R$4))),"")</f>
        <v>HEERA LAL JAT</v>
      </c>
      <c r="E3" s="266"/>
      <c r="F3" s="266"/>
      <c r="G3" s="266"/>
      <c r="H3" s="266"/>
      <c r="I3" s="28" t="s">
        <v>4</v>
      </c>
      <c r="J3" s="267" t="str">
        <f>IFERROR(IF(R4="","",DGET('आयकर गणना मास्टर शीट '!$A$6:$AW$107,'आयकर गणना मास्टर शीट '!$D$6,$R$3:$R$4)),"")</f>
        <v>Sr. Teacher</v>
      </c>
      <c r="K3" s="267"/>
      <c r="L3" s="267"/>
      <c r="M3" s="29" t="s">
        <v>5</v>
      </c>
      <c r="N3" s="260" t="str">
        <f>IFERROR(IF(R4="","",UPPER(DGET('आयकर गणना मास्टर शीट '!$A$6:$AW$107,'आयकर गणना मास्टर शीट '!$B$6,$R$3:$R$4))),"")</f>
        <v>ABCDE1234H</v>
      </c>
      <c r="O3" s="261"/>
      <c r="R3" s="48" t="s">
        <v>37</v>
      </c>
    </row>
    <row r="4" spans="1:21" ht="24" customHeight="1">
      <c r="A4" s="22">
        <v>2</v>
      </c>
      <c r="B4" s="262" t="s">
        <v>229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3" t="s">
        <v>6</v>
      </c>
      <c r="O4" s="4">
        <f>IFERROR(IF(R4="","",DGET('आयकर गणना मास्टर शीट '!$A$6:$AW$107,'आयकर गणना मास्टर शीट '!$P$6,$R$3:$R$4)),"")</f>
        <v>967004</v>
      </c>
      <c r="R4" s="55">
        <v>1</v>
      </c>
    </row>
    <row r="5" spans="1:21" ht="21" customHeight="1">
      <c r="A5" s="5">
        <v>3</v>
      </c>
      <c r="B5" s="244" t="s">
        <v>7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16" t="s">
        <v>6</v>
      </c>
      <c r="O5" s="4">
        <f>IFERROR(IF(R4="","",IF(D3="","",IF($L$2="Old Tax Regime",VLOOKUP(R4,'आयकर गणना मास्टर शीट '!$A$6:$AW$107,31,0),0))),"")</f>
        <v>0</v>
      </c>
    </row>
    <row r="6" spans="1:21" ht="22.5" customHeight="1">
      <c r="A6" s="5">
        <v>4</v>
      </c>
      <c r="B6" s="263" t="s">
        <v>8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3" t="s">
        <v>6</v>
      </c>
      <c r="O6" s="4">
        <f>IFERROR(SUM(O4-O5),"")</f>
        <v>967004</v>
      </c>
    </row>
    <row r="7" spans="1:21" ht="21" customHeight="1">
      <c r="A7" s="233">
        <v>5</v>
      </c>
      <c r="B7" s="244" t="s">
        <v>10</v>
      </c>
      <c r="C7" s="244"/>
      <c r="D7" s="244"/>
      <c r="E7" s="244"/>
      <c r="F7" s="244"/>
      <c r="G7" s="244"/>
      <c r="H7" s="244"/>
      <c r="I7" s="244"/>
      <c r="J7" s="244"/>
      <c r="K7" s="245">
        <f>IFERROR(IF(R4="","",IF($L$2="Old Tax Regime",VLOOKUP(R4,'आयकर गणना मास्टर शीट '!$A$6:$AW$107,33,0),0)),"")</f>
        <v>0</v>
      </c>
      <c r="L7" s="245"/>
      <c r="M7" s="245"/>
      <c r="N7" s="246"/>
      <c r="O7" s="247"/>
    </row>
    <row r="8" spans="1:21" ht="21" customHeight="1">
      <c r="A8" s="233"/>
      <c r="B8" s="244" t="s">
        <v>119</v>
      </c>
      <c r="C8" s="244"/>
      <c r="D8" s="244"/>
      <c r="E8" s="244"/>
      <c r="F8" s="244"/>
      <c r="G8" s="244"/>
      <c r="H8" s="244"/>
      <c r="I8" s="244"/>
      <c r="J8" s="244"/>
      <c r="K8" s="268">
        <f>IFERROR(IF(R4="","",VLOOKUP(R4,'आयकर गणना मास्टर शीट '!$A$6:$AW$107,32,0)),"")</f>
        <v>50000</v>
      </c>
      <c r="L8" s="268"/>
      <c r="M8" s="268"/>
      <c r="N8" s="3" t="s">
        <v>6</v>
      </c>
      <c r="O8" s="4">
        <f>IF(D3="","",SUM(K7:M8))</f>
        <v>50000</v>
      </c>
    </row>
    <row r="9" spans="1:21" ht="20.25" customHeight="1">
      <c r="A9" s="5">
        <v>6</v>
      </c>
      <c r="B9" s="263" t="s">
        <v>9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3" t="s">
        <v>6</v>
      </c>
      <c r="O9" s="4">
        <f>IFERROR(SUM(O6-O8),"")</f>
        <v>917004</v>
      </c>
      <c r="R9" s="281" t="s">
        <v>186</v>
      </c>
      <c r="S9" s="281"/>
      <c r="T9" s="281"/>
    </row>
    <row r="10" spans="1:21" ht="21" customHeight="1">
      <c r="A10" s="5">
        <v>7</v>
      </c>
      <c r="B10" s="234" t="s">
        <v>11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64"/>
      <c r="N10" s="3" t="s">
        <v>6</v>
      </c>
      <c r="O10" s="4"/>
      <c r="R10" s="282" t="s">
        <v>230</v>
      </c>
      <c r="S10" s="282"/>
      <c r="T10" s="282"/>
      <c r="U10" s="282"/>
    </row>
    <row r="11" spans="1:21" ht="21" customHeight="1">
      <c r="A11" s="5">
        <v>8</v>
      </c>
      <c r="B11" s="289" t="s">
        <v>12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1"/>
      <c r="N11" s="16" t="s">
        <v>6</v>
      </c>
      <c r="O11" s="4">
        <f>IFERROR(SUM(O10+O9),"")</f>
        <v>917004</v>
      </c>
    </row>
    <row r="12" spans="1:21" ht="21" customHeight="1">
      <c r="A12" s="233">
        <v>9</v>
      </c>
      <c r="B12" s="241" t="s">
        <v>120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2"/>
    </row>
    <row r="13" spans="1:21" ht="21" customHeight="1">
      <c r="A13" s="233"/>
      <c r="B13" s="248" t="s">
        <v>13</v>
      </c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3" t="s">
        <v>6</v>
      </c>
      <c r="O13" s="4">
        <f>IFERROR(IF(R4="","",IF(D3="","",IF($L$2="Old Tax Regime",VLOOKUP(R4,'आयकर गणना मास्टर शीट '!$CZ$7:$EA$107,13,0),0))),"")</f>
        <v>0</v>
      </c>
    </row>
    <row r="14" spans="1:21" ht="21" customHeight="1">
      <c r="A14" s="233">
        <v>10</v>
      </c>
      <c r="B14" s="241" t="s">
        <v>14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2"/>
    </row>
    <row r="15" spans="1:21" s="18" customFormat="1" ht="21" customHeight="1">
      <c r="A15" s="233"/>
      <c r="B15" s="243" t="s">
        <v>15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16" t="s">
        <v>6</v>
      </c>
      <c r="O15" s="4">
        <f>IFERROR(IF(R4="","",IF(D3="","",IF($L$2="Old Tax Regime",VLOOKUP(R4,'आयकर गणना मास्टर शीट '!$A$6:$AW$107,21,0),0))),"")</f>
        <v>0</v>
      </c>
    </row>
    <row r="16" spans="1:21" s="18" customFormat="1" ht="21" customHeight="1">
      <c r="A16" s="233"/>
      <c r="B16" s="244" t="s">
        <v>16</v>
      </c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16" t="s">
        <v>6</v>
      </c>
      <c r="O16" s="4">
        <f>IFERROR(IF(R4="","",IF(D3="","",IF($L$2="Old Tax Regime",VLOOKUP(R4,'आयकर गणना मास्टर शीट '!$A$6:$AW$107,22,0),0))),"")</f>
        <v>0</v>
      </c>
    </row>
    <row r="17" spans="1:15" s="18" customFormat="1" ht="21" customHeight="1">
      <c r="A17" s="233"/>
      <c r="B17" s="244" t="s">
        <v>17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16" t="s">
        <v>6</v>
      </c>
      <c r="O17" s="4">
        <f>IFERROR(IF(R4="","",IF(D3="","",IF($L$2="Old Tax Regime",VLOOKUP(R4,'आयकर गणना मास्टर शीट '!$A$6:$AW$107,23,0),0))),"")</f>
        <v>0</v>
      </c>
    </row>
    <row r="18" spans="1:15" s="18" customFormat="1" ht="21" customHeight="1">
      <c r="A18" s="233"/>
      <c r="B18" s="244" t="s">
        <v>18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16" t="s">
        <v>6</v>
      </c>
      <c r="O18" s="4">
        <f>IFERROR(IF(R4="","",IF(D3="","",IF($L$2="Old Tax Regime",VLOOKUP(R4,'आयकर गणना मास्टर शीट '!$A$6:$AW$107,24,0),0))),"")</f>
        <v>0</v>
      </c>
    </row>
    <row r="19" spans="1:15" s="18" customFormat="1" ht="21" customHeight="1">
      <c r="A19" s="233"/>
      <c r="B19" s="244" t="s">
        <v>19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16" t="s">
        <v>6</v>
      </c>
      <c r="O19" s="4">
        <f>IFERROR(IF(R4="","",IF(D3="","",IF($L$2="Old Tax Regime",VLOOKUP(R4,'आयकर गणना मास्टर शीट '!$A$6:$AW$107,25,0),0))),"")</f>
        <v>0</v>
      </c>
    </row>
    <row r="20" spans="1:15" s="18" customFormat="1" ht="21" customHeight="1">
      <c r="A20" s="233"/>
      <c r="B20" s="244" t="s">
        <v>20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16" t="s">
        <v>6</v>
      </c>
      <c r="O20" s="4">
        <f>IFERROR(IF(R4="","",IF(D3="","",IF($L$2="Old Tax Regime",VLOOKUP(R4,'आयकर गणना मास्टर शीट '!$A$6:$AW$107,26,0),0))),"")</f>
        <v>0</v>
      </c>
    </row>
    <row r="21" spans="1:15" s="18" customFormat="1" ht="21" customHeight="1">
      <c r="A21" s="233"/>
      <c r="B21" s="244" t="s">
        <v>21</v>
      </c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16" t="s">
        <v>6</v>
      </c>
      <c r="O21" s="4">
        <f>IF(D3="","",IF(O10&gt;10000,10000,O10))</f>
        <v>0</v>
      </c>
    </row>
    <row r="22" spans="1:15" s="18" customFormat="1" ht="21" customHeight="1">
      <c r="A22" s="233"/>
      <c r="B22" s="244" t="s">
        <v>22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16" t="s">
        <v>6</v>
      </c>
      <c r="O22" s="4">
        <f>IFERROR(IF(R4="","",IF(D3="","",IF($L$2="Old Tax Regime",VLOOKUP(R4,'आयकर गणना मास्टर शीट '!$A$6:$AW$107,27,0),0))),"")</f>
        <v>0</v>
      </c>
    </row>
    <row r="23" spans="1:15" ht="21" customHeight="1">
      <c r="A23" s="233"/>
      <c r="B23" s="292" t="s">
        <v>121</v>
      </c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3" t="s">
        <v>6</v>
      </c>
      <c r="O23" s="6">
        <f>IF(D3="","",SUM(O15:O22))</f>
        <v>0</v>
      </c>
    </row>
    <row r="24" spans="1:15" ht="21.75" customHeight="1">
      <c r="A24" s="5">
        <v>11</v>
      </c>
      <c r="B24" s="289" t="s">
        <v>122</v>
      </c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1"/>
      <c r="N24" s="3" t="s">
        <v>6</v>
      </c>
      <c r="O24" s="4">
        <f>IFERROR(IF(D3="","",SUM(O13+O23)),"")</f>
        <v>0</v>
      </c>
    </row>
    <row r="25" spans="1:15" ht="21" customHeight="1">
      <c r="A25" s="5">
        <v>12</v>
      </c>
      <c r="B25" s="289" t="s">
        <v>123</v>
      </c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1"/>
      <c r="N25" s="3" t="s">
        <v>6</v>
      </c>
      <c r="O25" s="4">
        <f>IFERROR(IF(D3="","",SUM(O11-O24)),"")</f>
        <v>917004</v>
      </c>
    </row>
    <row r="26" spans="1:15" ht="21" customHeight="1">
      <c r="A26" s="5">
        <v>13</v>
      </c>
      <c r="B26" s="293" t="s">
        <v>23</v>
      </c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3" t="s">
        <v>6</v>
      </c>
      <c r="O26" s="4">
        <f>IFERROR(IF(D3="","",ROUND(O25,-1)),"")</f>
        <v>917000</v>
      </c>
    </row>
    <row r="27" spans="1:15" ht="18" customHeight="1">
      <c r="A27" s="233">
        <v>14</v>
      </c>
      <c r="B27" s="234" t="s">
        <v>124</v>
      </c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6"/>
    </row>
    <row r="28" spans="1:15" ht="18" customHeight="1">
      <c r="A28" s="233"/>
      <c r="B28" s="237" t="s">
        <v>219</v>
      </c>
      <c r="C28" s="237"/>
      <c r="D28" s="237"/>
      <c r="E28" s="237"/>
      <c r="F28" s="238" t="s">
        <v>220</v>
      </c>
      <c r="G28" s="238"/>
      <c r="H28" s="238"/>
      <c r="I28" s="238"/>
      <c r="J28" s="278"/>
      <c r="K28" s="279"/>
      <c r="L28" s="279"/>
      <c r="M28" s="279"/>
      <c r="N28" s="279"/>
      <c r="O28" s="280"/>
    </row>
    <row r="29" spans="1:15" ht="18" customHeight="1">
      <c r="A29" s="233"/>
      <c r="B29" s="239" t="s">
        <v>24</v>
      </c>
      <c r="C29" s="239"/>
      <c r="D29" s="239"/>
      <c r="E29" s="7">
        <v>0</v>
      </c>
      <c r="F29" s="239" t="s">
        <v>25</v>
      </c>
      <c r="G29" s="239"/>
      <c r="H29" s="239"/>
      <c r="I29" s="7">
        <v>0</v>
      </c>
      <c r="J29" s="269"/>
      <c r="K29" s="270"/>
      <c r="L29" s="270"/>
      <c r="M29" s="271"/>
      <c r="N29" s="3" t="s">
        <v>6</v>
      </c>
      <c r="O29" s="19">
        <f>IF(D3="","",0)</f>
        <v>0</v>
      </c>
    </row>
    <row r="30" spans="1:15" ht="18" customHeight="1">
      <c r="A30" s="233"/>
      <c r="B30" s="239" t="s">
        <v>26</v>
      </c>
      <c r="C30" s="239"/>
      <c r="D30" s="239"/>
      <c r="E30" s="7">
        <v>0.05</v>
      </c>
      <c r="F30" s="239" t="s">
        <v>204</v>
      </c>
      <c r="G30" s="239"/>
      <c r="H30" s="239"/>
      <c r="I30" s="7">
        <v>0.05</v>
      </c>
      <c r="J30" s="272"/>
      <c r="K30" s="273"/>
      <c r="L30" s="273"/>
      <c r="M30" s="274"/>
      <c r="N30" s="3" t="s">
        <v>6</v>
      </c>
      <c r="O30" s="19">
        <f>IFERROR(IF(O26="","",IF($L$2="New Tax Regime",ROUND(IF(O26&lt;=300000,0,IF(O26&gt;=600000,15000,IF(O26&lt;=600000,0+(O26-300000)*0.05))),0),ROUND(IF(O26&lt;=250000,0,IF(O26&gt;=500000,12500,IF(O26&lt;=500000,0+(O26-250000)*0.05))),0))),"")</f>
        <v>15000</v>
      </c>
    </row>
    <row r="31" spans="1:15" ht="18" customHeight="1">
      <c r="A31" s="233"/>
      <c r="B31" s="239" t="s">
        <v>27</v>
      </c>
      <c r="C31" s="239"/>
      <c r="D31" s="239"/>
      <c r="E31" s="7">
        <v>0.2</v>
      </c>
      <c r="F31" s="239" t="s">
        <v>205</v>
      </c>
      <c r="G31" s="239"/>
      <c r="H31" s="239"/>
      <c r="I31" s="7">
        <v>0.1</v>
      </c>
      <c r="J31" s="272"/>
      <c r="K31" s="273"/>
      <c r="L31" s="273"/>
      <c r="M31" s="274"/>
      <c r="N31" s="3" t="s">
        <v>6</v>
      </c>
      <c r="O31" s="19">
        <f>IFERROR(IF(O26="","",IF($L$2="New Tax Regime",ROUND(IF(O26&lt;=600000,0,IF(O26&gt;=900000,30000,IF(O26&lt;=900000,(O26-600000)*0.1,"0"))),0),ROUND(IF(O26&lt;=500000,0,IF(O26&gt;=1000000,100000,IF(O26&lt;=1000000,(O26-500000)*0.2,"0"))),0))),"")</f>
        <v>30000</v>
      </c>
    </row>
    <row r="32" spans="1:15" ht="18" customHeight="1">
      <c r="A32" s="233"/>
      <c r="B32" s="239" t="s">
        <v>28</v>
      </c>
      <c r="C32" s="296"/>
      <c r="D32" s="296"/>
      <c r="E32" s="7">
        <v>0.3</v>
      </c>
      <c r="F32" s="239" t="s">
        <v>206</v>
      </c>
      <c r="G32" s="239"/>
      <c r="H32" s="239"/>
      <c r="I32" s="7">
        <v>0.15</v>
      </c>
      <c r="J32" s="272"/>
      <c r="K32" s="273"/>
      <c r="L32" s="273"/>
      <c r="M32" s="274"/>
      <c r="N32" s="3" t="s">
        <v>6</v>
      </c>
      <c r="O32" s="19">
        <f>IFERROR(IF($L$2="New Tax Regime",ROUND(IF(O26&lt;=900000,0,IF(O26&gt;=1200000,45000,IF(O26&lt;=1200000,(O26-900000)*0.15,"0"))),0),ROUND(IF(O26&gt;1000000,(O26-1000000)*0.3,"0"),0)),"")</f>
        <v>2550</v>
      </c>
    </row>
    <row r="33" spans="1:18" ht="18" customHeight="1">
      <c r="A33" s="233"/>
      <c r="B33" s="257"/>
      <c r="C33" s="258"/>
      <c r="D33" s="259"/>
      <c r="E33" s="7"/>
      <c r="F33" s="257" t="s">
        <v>207</v>
      </c>
      <c r="G33" s="258"/>
      <c r="H33" s="259"/>
      <c r="I33" s="7">
        <v>0.2</v>
      </c>
      <c r="J33" s="272"/>
      <c r="K33" s="273"/>
      <c r="L33" s="273"/>
      <c r="M33" s="274"/>
      <c r="N33" s="3" t="s">
        <v>6</v>
      </c>
      <c r="O33" s="19">
        <f>IFERROR(IF(D3="","",IF($L$2="Old Tax Regime",0,ROUND(IF(O26&lt;=1200000,0,IF(O26&gt;=1500000,60000,IF(O26&lt;=1500000,(O26-1200000)*0.2,"0"))),0))),"")</f>
        <v>0</v>
      </c>
    </row>
    <row r="34" spans="1:18" ht="18" customHeight="1">
      <c r="A34" s="233"/>
      <c r="B34" s="257"/>
      <c r="C34" s="258"/>
      <c r="D34" s="259"/>
      <c r="E34" s="7"/>
      <c r="F34" s="257" t="s">
        <v>208</v>
      </c>
      <c r="G34" s="258"/>
      <c r="H34" s="259"/>
      <c r="I34" s="7">
        <v>0.3</v>
      </c>
      <c r="J34" s="275"/>
      <c r="K34" s="276"/>
      <c r="L34" s="276"/>
      <c r="M34" s="277"/>
      <c r="N34" s="3" t="s">
        <v>6</v>
      </c>
      <c r="O34" s="19">
        <f>IFERROR(IF($L$2="Old Tax Regime",0,ROUND(IF(O26&gt;1500000,(O26-1500000)*0.3,"0"),0)),"")</f>
        <v>0</v>
      </c>
    </row>
    <row r="35" spans="1:18" ht="21" customHeight="1">
      <c r="A35" s="233"/>
      <c r="B35" s="294" t="s">
        <v>29</v>
      </c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3" t="s">
        <v>6</v>
      </c>
      <c r="O35" s="17">
        <f>IFERROR(IF(R4="","",IF(D3="","",SUM(O29:O34))),"")</f>
        <v>47550</v>
      </c>
    </row>
    <row r="36" spans="1:18" ht="21" customHeight="1">
      <c r="A36" s="233"/>
      <c r="B36" s="295" t="s">
        <v>221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3" t="s">
        <v>6</v>
      </c>
      <c r="O36" s="17" t="str">
        <f>IF(D3="","",IF(AND($L$2="Old Tax Regime",O26&lt;=500000),IF(O35&lt;12500,O35,12500),IF(AND($L$2="New Tax Regime",O26&lt;=700000),IF(O35&lt;25000,O35,25000),"")))</f>
        <v/>
      </c>
    </row>
    <row r="37" spans="1:18" ht="21" customHeight="1">
      <c r="A37" s="233"/>
      <c r="B37" s="240" t="s">
        <v>30</v>
      </c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3" t="s">
        <v>6</v>
      </c>
      <c r="O37" s="17" t="str">
        <f>IFERROR(IF(D3="","",SUM(O35-O36)),"")</f>
        <v/>
      </c>
    </row>
    <row r="38" spans="1:18" ht="21" customHeight="1">
      <c r="A38" s="233"/>
      <c r="B38" s="286" t="s">
        <v>125</v>
      </c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8"/>
      <c r="N38" s="3" t="s">
        <v>6</v>
      </c>
      <c r="O38" s="17" t="str">
        <f>IFERROR(IF(D3="","",ROUND((O37*0.04),0)),"")</f>
        <v/>
      </c>
    </row>
    <row r="39" spans="1:18" ht="21" customHeight="1">
      <c r="A39" s="233"/>
      <c r="B39" s="229" t="s">
        <v>31</v>
      </c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1"/>
      <c r="N39" s="3" t="s">
        <v>6</v>
      </c>
      <c r="O39" s="17">
        <f>IFERROR(IF(D3="","",SUM(O37:O38)),"")</f>
        <v>0</v>
      </c>
    </row>
    <row r="40" spans="1:18" ht="21" customHeight="1">
      <c r="A40" s="5">
        <v>15</v>
      </c>
      <c r="B40" s="232" t="s">
        <v>32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3" t="s">
        <v>6</v>
      </c>
      <c r="O40" s="17">
        <f>IFERROR(IF(R4="","",IF(D3="","",VLOOKUP(R4,'आयकर गणना मास्टर शीट '!$A$6:$AW$107,38,0))),"")</f>
        <v>0</v>
      </c>
    </row>
    <row r="41" spans="1:18" ht="21" customHeight="1">
      <c r="A41" s="5">
        <v>16</v>
      </c>
      <c r="B41" s="232" t="s">
        <v>33</v>
      </c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3" t="s">
        <v>6</v>
      </c>
      <c r="O41" s="17">
        <f>IFERROR(IF(D3="","",SUM(O39-O40)),"")</f>
        <v>0</v>
      </c>
    </row>
    <row r="42" spans="1:18" ht="21" customHeight="1">
      <c r="A42" s="27">
        <v>17</v>
      </c>
      <c r="B42" s="283" t="s">
        <v>126</v>
      </c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5"/>
      <c r="N42" s="3" t="s">
        <v>6</v>
      </c>
      <c r="O42" s="49">
        <f>IFERROR(IF(R4="","",IF(D3="","",VLOOKUP(R4,'आयकर गणना मास्टर शीट '!$A$6:$AW$107,46,0))),"")</f>
        <v>20000</v>
      </c>
      <c r="R42" s="50"/>
    </row>
    <row r="43" spans="1:18" ht="21" customHeight="1" thickBot="1">
      <c r="A43" s="226" t="str">
        <f>IFERROR(IF(R4="","",VLOOKUP(R4,'आयकर गणना मास्टर शीट '!$CZ$7:$EF$107,32,0)),"")</f>
        <v>Income Tax Payable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16" t="s">
        <v>6</v>
      </c>
      <c r="O43" s="51">
        <f>IFERROR(IF(R4="","",VLOOKUP(R4,'आयकर गणना मास्टर शीट '!$CZ$7:$EF$107,31,0)),"")</f>
        <v>29452</v>
      </c>
    </row>
    <row r="44" spans="1:18" ht="20.25" customHeight="1" thickTop="1">
      <c r="A44" s="31"/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0"/>
      <c r="O44" s="11"/>
    </row>
    <row r="45" spans="1:18" ht="17.25" customHeight="1">
      <c r="A45" s="12"/>
      <c r="B45" s="12"/>
      <c r="C45" s="13"/>
      <c r="D45" s="14"/>
      <c r="E45" s="13"/>
      <c r="F45" s="13"/>
      <c r="G45" s="13"/>
      <c r="H45" s="13"/>
      <c r="I45" s="13"/>
      <c r="J45" s="13"/>
      <c r="K45" s="13"/>
      <c r="L45" s="228" t="s">
        <v>34</v>
      </c>
      <c r="M45" s="228"/>
      <c r="N45" s="228"/>
      <c r="O45" s="15"/>
    </row>
  </sheetData>
  <sheetProtection password="C1FB" sheet="1" objects="1" scenarios="1" formatColumns="0" formatRows="0"/>
  <mergeCells count="69">
    <mergeCell ref="R9:T9"/>
    <mergeCell ref="R10:U10"/>
    <mergeCell ref="B42:M42"/>
    <mergeCell ref="B38:M38"/>
    <mergeCell ref="B11:M11"/>
    <mergeCell ref="B23:M23"/>
    <mergeCell ref="B24:M24"/>
    <mergeCell ref="B25:M25"/>
    <mergeCell ref="B26:M26"/>
    <mergeCell ref="B35:M35"/>
    <mergeCell ref="B36:M36"/>
    <mergeCell ref="B32:D32"/>
    <mergeCell ref="F32:H32"/>
    <mergeCell ref="B33:D33"/>
    <mergeCell ref="B34:D34"/>
    <mergeCell ref="F33:H33"/>
    <mergeCell ref="F34:H34"/>
    <mergeCell ref="N3:O3"/>
    <mergeCell ref="B4:M4"/>
    <mergeCell ref="B9:M9"/>
    <mergeCell ref="B10:M10"/>
    <mergeCell ref="B5:M5"/>
    <mergeCell ref="B6:M6"/>
    <mergeCell ref="B3:C3"/>
    <mergeCell ref="D3:H3"/>
    <mergeCell ref="J3:L3"/>
    <mergeCell ref="B8:J8"/>
    <mergeCell ref="K8:M8"/>
    <mergeCell ref="J29:M34"/>
    <mergeCell ref="J28:O28"/>
    <mergeCell ref="A1:O1"/>
    <mergeCell ref="C2:E2"/>
    <mergeCell ref="F2:G2"/>
    <mergeCell ref="H2:I2"/>
    <mergeCell ref="J2:K2"/>
    <mergeCell ref="L2:O2"/>
    <mergeCell ref="A7:A8"/>
    <mergeCell ref="B7:J7"/>
    <mergeCell ref="K7:M7"/>
    <mergeCell ref="N7:O7"/>
    <mergeCell ref="A12:A13"/>
    <mergeCell ref="B12:O12"/>
    <mergeCell ref="B13:M13"/>
    <mergeCell ref="A14:A23"/>
    <mergeCell ref="B14:O14"/>
    <mergeCell ref="B15:M15"/>
    <mergeCell ref="B16:M16"/>
    <mergeCell ref="B17:M17"/>
    <mergeCell ref="B18:M18"/>
    <mergeCell ref="B19:M19"/>
    <mergeCell ref="B20:M20"/>
    <mergeCell ref="B21:M21"/>
    <mergeCell ref="B22:M22"/>
    <mergeCell ref="A43:M43"/>
    <mergeCell ref="L45:N45"/>
    <mergeCell ref="B39:M39"/>
    <mergeCell ref="B40:M40"/>
    <mergeCell ref="B41:M41"/>
    <mergeCell ref="A27:A39"/>
    <mergeCell ref="B27:O27"/>
    <mergeCell ref="B28:E28"/>
    <mergeCell ref="F28:I28"/>
    <mergeCell ref="B29:D29"/>
    <mergeCell ref="F29:H29"/>
    <mergeCell ref="B31:D31"/>
    <mergeCell ref="B37:M37"/>
    <mergeCell ref="B30:D30"/>
    <mergeCell ref="F30:H30"/>
    <mergeCell ref="F31:H31"/>
  </mergeCells>
  <conditionalFormatting sqref="A43:M43">
    <cfRule type="expression" dxfId="3" priority="1">
      <formula>$A$43="Income Tax Refundable"</formula>
    </cfRule>
    <cfRule type="expression" dxfId="2" priority="4" stopIfTrue="1">
      <formula>$A$43="Income Tax Payable"</formula>
    </cfRule>
  </conditionalFormatting>
  <conditionalFormatting sqref="O43">
    <cfRule type="expression" dxfId="1" priority="2">
      <formula>$A$43="Income Tax Refundable"</formula>
    </cfRule>
    <cfRule type="expression" dxfId="0" priority="3">
      <formula>$A43="Income Tax Payable"</formula>
    </cfRule>
  </conditionalFormatting>
  <hyperlinks>
    <hyperlink ref="R10" r:id="rId1"/>
  </hyperlinks>
  <pageMargins left="0.45" right="0.25" top="0.25" bottom="0.25" header="0" footer="0"/>
  <pageSetup paperSize="9" scale="89" orientation="portrait" r:id="rId2"/>
  <rowBreaks count="1" manualBreakCount="1">
    <brk id="6" max="14" man="1"/>
  </rowBreaks>
  <colBreaks count="1" manualBreakCount="1">
    <brk id="10" max="44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आयकर गणना मास्टर शीट </vt:lpstr>
      <vt:lpstr>कार्मिक स्लिप </vt:lpstr>
      <vt:lpstr>'कार्मिक स्लिप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2022-09-19T17:48:53Z</cp:lastPrinted>
  <dcterms:created xsi:type="dcterms:W3CDTF">2022-02-26T13:16:14Z</dcterms:created>
  <dcterms:modified xsi:type="dcterms:W3CDTF">2023-10-15T03:43:30Z</dcterms:modified>
</cp:coreProperties>
</file>