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workbookProtection workbookAlgorithmName="SHA-512" workbookHashValue="BY4Mv7oxzulLfR/hCS99pMrAS7tbYAzLZbI9/SY9TvjZgH6ao5f1JTRX6XZGbrWRZnzwOQpeZG7QcuHo3DCTmw==" workbookSaltValue="ZR4rI5j4b7iXQliXcou0Tw==" workbookSpinCount="100000" lockStructure="1"/>
  <bookViews>
    <workbookView xWindow="0" yWindow="0" windowWidth="28770" windowHeight="12300" tabRatio="959" firstSheet="5" activeTab="5"/>
  </bookViews>
  <sheets>
    <sheet name="DSM" sheetId="119" state="hidden" r:id="rId1"/>
    <sheet name="ALL AFFIDABIT FORMET (5)" sheetId="143" state="hidden" r:id="rId2"/>
    <sheet name="ALL AFFIDABIT FORMET (3)" sheetId="141" state="hidden" r:id="rId3"/>
    <sheet name="ALL AFFIDABIT FORMET (2)" sheetId="140" state="hidden" r:id="rId4"/>
    <sheet name="ALL AFFIDVIT" sheetId="138" state="hidden" r:id="rId5"/>
    <sheet name="HOW TO USE" sheetId="2" r:id="rId6"/>
    <sheet name="INDEX AND ALL BUTTONS" sheetId="127" r:id="rId7"/>
    <sheet name="PAY MANAGER INFO ADVISE" sheetId="126" r:id="rId8"/>
    <sheet name="MASTER" sheetId="3" r:id="rId9"/>
    <sheet name="MASTER BLANK" sheetId="120" r:id="rId10"/>
    <sheet name="FORM 6 " sheetId="98" r:id="rId11"/>
    <sheet name="Anukampa Niyukty Shithilan" sheetId="132" r:id="rId12"/>
    <sheet name="GA 126" sheetId="56" r:id="rId13"/>
    <sheet name="1" sheetId="6" r:id="rId14"/>
    <sheet name="2" sheetId="7" r:id="rId15"/>
    <sheet name="3" sheetId="9" r:id="rId16"/>
    <sheet name="4" sheetId="8" r:id="rId17"/>
    <sheet name="5" sheetId="10" r:id="rId18"/>
    <sheet name="6" sheetId="59" r:id="rId19"/>
    <sheet name="7" sheetId="61" r:id="rId20"/>
    <sheet name="8" sheetId="11" r:id="rId21"/>
    <sheet name="9" sheetId="14" r:id="rId22"/>
    <sheet name="10" sheetId="15" r:id="rId23"/>
    <sheet name="11" sheetId="64" r:id="rId24"/>
    <sheet name="12" sheetId="30" r:id="rId25"/>
    <sheet name="13" sheetId="87" r:id="rId26"/>
    <sheet name="14" sheetId="91" r:id="rId27"/>
    <sheet name="15" sheetId="89" r:id="rId28"/>
    <sheet name="16" sheetId="93" r:id="rId29"/>
    <sheet name="17 (3)" sheetId="13" r:id="rId30"/>
    <sheet name="18" sheetId="16" r:id="rId31"/>
    <sheet name="19" sheetId="17" r:id="rId32"/>
    <sheet name="20" sheetId="18" r:id="rId33"/>
    <sheet name="21" sheetId="144" r:id="rId34"/>
    <sheet name="22" sheetId="19" r:id="rId35"/>
    <sheet name="23" sheetId="21" r:id="rId36"/>
    <sheet name="24" sheetId="94" r:id="rId37"/>
    <sheet name="25(2)" sheetId="23" r:id="rId38"/>
    <sheet name="26" sheetId="111" r:id="rId39"/>
    <sheet name="27(2)" sheetId="22" r:id="rId40"/>
    <sheet name="28" sheetId="97" r:id="rId41"/>
    <sheet name="DDO FORWARDING" sheetId="5" r:id="rId42"/>
    <sheet name="DDO FORWARDING AFTER OBJECTION" sheetId="145" r:id="rId43"/>
    <sheet name="SB CHECK RULE" sheetId="36" r:id="rId44"/>
    <sheet name="SB DAMAGED PAPERS" sheetId="49" r:id="rId45"/>
    <sheet name="NO DUES" sheetId="55" r:id="rId46"/>
    <sheet name="SI FORWARDING" sheetId="38" r:id="rId47"/>
    <sheet name="GPF FORWARDING" sheetId="37" r:id="rId48"/>
    <sheet name="GPF AFFIDEVID" sheetId="71" r:id="rId49"/>
    <sheet name="NPS FORWARDING" sheetId="129" r:id="rId50"/>
    <sheet name="NPS Underteking" sheetId="123" r:id="rId51"/>
    <sheet name="NPS Parishishtha-6" sheetId="121" r:id="rId52"/>
    <sheet name="NPS Prapatra K" sheetId="131" r:id="rId53"/>
    <sheet name="NPS Prapatra KK" sheetId="122" r:id="rId54"/>
    <sheet name="SIPF Department NOC" sheetId="124" r:id="rId55"/>
    <sheet name="PL FORM" sheetId="51" r:id="rId56"/>
    <sheet name="PL SANCTION ORDER" sheetId="43" r:id="rId57"/>
    <sheet name="LEAVE ACCOUNT GA 46" sheetId="107" r:id="rId58"/>
    <sheet name="LPC" sheetId="57" r:id="rId59"/>
    <sheet name="TREASURY AFFIDAVIT" sheetId="147" r:id="rId60"/>
    <sheet name="MEDICAL DIARY APPLICATION" sheetId="130" r:id="rId61"/>
    <sheet name="OBJECTION ANUKAMPA NIYUKTI" sheetId="99" r:id="rId62"/>
    <sheet name="ANUKAMPA NIYUKTI FORWARDING" sheetId="79" r:id="rId63"/>
    <sheet name="ANUKAMPA NIY FORWARDING AF OBJE" sheetId="146" r:id="rId64"/>
    <sheet name="A" sheetId="80" r:id="rId65"/>
    <sheet name="B" sheetId="73" r:id="rId66"/>
    <sheet name="C" sheetId="74" r:id="rId67"/>
    <sheet name="D" sheetId="75" r:id="rId68"/>
    <sheet name="E" sheetId="76" r:id="rId69"/>
    <sheet name="F" sheetId="77" r:id="rId70"/>
    <sheet name="G" sheetId="78" r:id="rId71"/>
    <sheet name="AFF 1" sheetId="81" r:id="rId72"/>
    <sheet name="AFF 2" sheetId="83" r:id="rId73"/>
    <sheet name="AFF 3" sheetId="84" r:id="rId74"/>
    <sheet name="AFF 4" sheetId="115" r:id="rId75"/>
    <sheet name="AFF 5" sheetId="116" r:id="rId76"/>
    <sheet name="AFF 6" sheetId="117" r:id="rId77"/>
    <sheet name="AFF 7" sheetId="118" r:id="rId78"/>
    <sheet name="AFF 8" sheetId="82" r:id="rId79"/>
    <sheet name="AFF 9" sheetId="100" r:id="rId80"/>
    <sheet name="AFFIDABIT NIYAM 5" sheetId="142" state="hidden" r:id="rId81"/>
    <sheet name="SANTAN GOSHANA" sheetId="108" r:id="rId82"/>
    <sheet name="HITKARI NIDHI" sheetId="70" r:id="rId83"/>
    <sheet name="HITKARI  FORWARDING" sheetId="101" r:id="rId84"/>
    <sheet name="RASHTRIYA SHIKSHAK KALYAN APPLI" sheetId="105" r:id="rId85"/>
    <sheet name="RASHTRIYA SHIKSHAK KALYAN FORWA" sheetId="106" r:id="rId86"/>
    <sheet name="ANUKAMPA JOINING KARMIK" sheetId="102" r:id="rId87"/>
    <sheet name="ANUKAMPA JOINING SUCHNA DDO" sheetId="103" r:id="rId88"/>
    <sheet name="JIVIT PRAMAN PRAPTRA FOR BANK " sheetId="128" r:id="rId89"/>
    <sheet name="CSS AAO PAY CHART" sheetId="53" r:id="rId90"/>
  </sheets>
  <externalReferences>
    <externalReference r:id="rId91"/>
  </externalReferences>
  <definedNames>
    <definedName name="_xlnm.Print_Area" localSheetId="13">'1'!$A$1:$F$34</definedName>
    <definedName name="_xlnm.Print_Area" localSheetId="22">'10'!$A$1:$H$41</definedName>
    <definedName name="_xlnm.Print_Area" localSheetId="23">'11'!$A$1:$H$49</definedName>
    <definedName name="_xlnm.Print_Area" localSheetId="24">'12'!$A$1:$I$47</definedName>
    <definedName name="_xlnm.Print_Area" localSheetId="25">'13'!$A$1:$I$45</definedName>
    <definedName name="_xlnm.Print_Area" localSheetId="26">'14'!$A$1:$F$42</definedName>
    <definedName name="_xlnm.Print_Area" localSheetId="27">'15'!$A$1:$I$41</definedName>
    <definedName name="_xlnm.Print_Area" localSheetId="28">'16'!$A$1:$F$41</definedName>
    <definedName name="_xlnm.Print_Area" localSheetId="29">'17 (3)'!$A$1:$H$51</definedName>
    <definedName name="_xlnm.Print_Area" localSheetId="30">'18'!$A$1:$J$48</definedName>
    <definedName name="_xlnm.Print_Area" localSheetId="31">'19'!$A$1:$I$38</definedName>
    <definedName name="_xlnm.Print_Area" localSheetId="14">'2'!$A$1:$I$51</definedName>
    <definedName name="_xlnm.Print_Area" localSheetId="32">'20'!$A$1:$N$49</definedName>
    <definedName name="_xlnm.Print_Area" localSheetId="33">'21'!$A$1:$M$41</definedName>
    <definedName name="_xlnm.Print_Area" localSheetId="34">'22'!$A$1:$J$48</definedName>
    <definedName name="_xlnm.Print_Area" localSheetId="35">'23'!$A$1:$H$60</definedName>
    <definedName name="_xlnm.Print_Area" localSheetId="36">'24'!$A$1:$H$47</definedName>
    <definedName name="_xlnm.Print_Area" localSheetId="37">'25(2)'!$A$1:$J$48</definedName>
    <definedName name="_xlnm.Print_Area" localSheetId="38">'26'!$A$1:$K$44</definedName>
    <definedName name="_xlnm.Print_Area" localSheetId="39">'27(2)'!$A$1:$G$48</definedName>
    <definedName name="_xlnm.Print_Area" localSheetId="40">'28'!$A$1:$G$49</definedName>
    <definedName name="_xlnm.Print_Area" localSheetId="15">'3'!$A$1:$F$38</definedName>
    <definedName name="_xlnm.Print_Area" localSheetId="16">'4'!$A$1:$J$47</definedName>
    <definedName name="_xlnm.Print_Area" localSheetId="17">'5'!$A$1:$I$35</definedName>
    <definedName name="_xlnm.Print_Area" localSheetId="18">'6'!$A$1:$L$41</definedName>
    <definedName name="_xlnm.Print_Area" localSheetId="19">'7'!$A$1:$L$48</definedName>
    <definedName name="_xlnm.Print_Area" localSheetId="20">'8'!$A$1:$H$54</definedName>
    <definedName name="_xlnm.Print_Area" localSheetId="21">'9'!$A$1:$K$50</definedName>
    <definedName name="_xlnm.Print_Area" localSheetId="64">A!$A$1:$H$40</definedName>
    <definedName name="_xlnm.Print_Area" localSheetId="71">'AFF 1'!$A$1:$G$43</definedName>
    <definedName name="_xlnm.Print_Area" localSheetId="72">'AFF 2'!$A$1:$G$45</definedName>
    <definedName name="_xlnm.Print_Area" localSheetId="73">'AFF 3'!$A$1:$G$44</definedName>
    <definedName name="_xlnm.Print_Area" localSheetId="74">'AFF 4'!$A$1:$G$44</definedName>
    <definedName name="_xlnm.Print_Area" localSheetId="75">'AFF 5'!$A$1:$G$44</definedName>
    <definedName name="_xlnm.Print_Area" localSheetId="76">'AFF 6'!$A$1:$G$44</definedName>
    <definedName name="_xlnm.Print_Area" localSheetId="77">'AFF 7'!$A$1:$G$44</definedName>
    <definedName name="_xlnm.Print_Area" localSheetId="78">'AFF 8'!$A$1:$H$39</definedName>
    <definedName name="_xlnm.Print_Area" localSheetId="79">'AFF 9'!$A$1:$G$42</definedName>
    <definedName name="_xlnm.Print_Area" localSheetId="86">'ANUKAMPA JOINING KARMIK'!$A$1:$I$39</definedName>
    <definedName name="_xlnm.Print_Area" localSheetId="87">'ANUKAMPA JOINING SUCHNA DDO'!$A$1:$I$42</definedName>
    <definedName name="_xlnm.Print_Area" localSheetId="63">'ANUKAMPA NIY FORWARDING AF OBJE'!$A$1:$H$40</definedName>
    <definedName name="_xlnm.Print_Area" localSheetId="62">'ANUKAMPA NIYUKTI FORWARDING'!$A$1:$F$40</definedName>
    <definedName name="_xlnm.Print_Area" localSheetId="11">'Anukampa Niyukty Shithilan'!$A$1:$K$52</definedName>
    <definedName name="_xlnm.Print_Area" localSheetId="65">B!$A$1:$H$29</definedName>
    <definedName name="_xlnm.Print_Area" localSheetId="66">'C'!$A$1:$H$35</definedName>
    <definedName name="_xlnm.Print_Area" localSheetId="67">D!$A$1:$G$32</definedName>
    <definedName name="_xlnm.Print_Area" localSheetId="41">'DDO FORWARDING'!$A$1:$H$44</definedName>
    <definedName name="_xlnm.Print_Area" localSheetId="42">'DDO FORWARDING AFTER OBJECTION'!$A$1:$H$43</definedName>
    <definedName name="_xlnm.Print_Area" localSheetId="68">E!$A$1:$H$32</definedName>
    <definedName name="_xlnm.Print_Area" localSheetId="69">F!$A$1:$H$31</definedName>
    <definedName name="_xlnm.Print_Area" localSheetId="10">'FORM 6 '!$B$1:$H$53</definedName>
    <definedName name="_xlnm.Print_Area" localSheetId="70">G!$A$1:$G$31</definedName>
    <definedName name="_xlnm.Print_Area" localSheetId="12">'GA 126'!$B$1:$G$30</definedName>
    <definedName name="_xlnm.Print_Area" localSheetId="48">'GPF AFFIDEVID'!$A$1:$I$29</definedName>
    <definedName name="_xlnm.Print_Area" localSheetId="47">'GPF FORWARDING'!$A$1:$E$46</definedName>
    <definedName name="_xlnm.Print_Area" localSheetId="83">'HITKARI  FORWARDING'!$A$1:$G$35</definedName>
    <definedName name="_xlnm.Print_Area" localSheetId="82">'HITKARI NIDHI'!$A$1:$G$79</definedName>
    <definedName name="_xlnm.Print_Area" localSheetId="5">'HOW TO USE'!$A$1:$O$80</definedName>
    <definedName name="_xlnm.Print_Area" localSheetId="6">'INDEX AND ALL BUTTONS'!$A$1:$D$87</definedName>
    <definedName name="_xlnm.Print_Area" localSheetId="88">'JIVIT PRAMAN PRAPTRA FOR BANK '!$A$1:$L$43</definedName>
    <definedName name="_xlnm.Print_Area" localSheetId="57">'LEAVE ACCOUNT GA 46'!$A$1:$AB$25</definedName>
    <definedName name="_xlnm.Print_Area" localSheetId="58">LPC!$A$1:$M$108</definedName>
    <definedName name="_xlnm.Print_Area" localSheetId="8">MASTER!$A$1:$I$146</definedName>
    <definedName name="_xlnm.Print_Area" localSheetId="9">'MASTER BLANK'!$A$1:$I$178</definedName>
    <definedName name="_xlnm.Print_Area" localSheetId="60">'MEDICAL DIARY APPLICATION'!$A$1:$J$35</definedName>
    <definedName name="_xlnm.Print_Area" localSheetId="45">'NO DUES'!$A$1:$F$69</definedName>
    <definedName name="_xlnm.Print_Area" localSheetId="49">'NPS FORWARDING'!$A$1:$E$43</definedName>
    <definedName name="_xlnm.Print_Area" localSheetId="51">'NPS Parishishtha-6'!$A$1:$I$52</definedName>
    <definedName name="_xlnm.Print_Area" localSheetId="52">'NPS Prapatra K'!$A$1:$M$44</definedName>
    <definedName name="_xlnm.Print_Area" localSheetId="53">'NPS Prapatra KK'!$A$1:$K$77</definedName>
    <definedName name="_xlnm.Print_Area" localSheetId="50">'NPS Underteking'!$A$1:$G$38</definedName>
    <definedName name="_xlnm.Print_Area" localSheetId="61">'OBJECTION ANUKAMPA NIYUKTI'!$A$1:$B$26</definedName>
    <definedName name="_xlnm.Print_Area" localSheetId="7">'PAY MANAGER INFO ADVISE'!$A$1:$K$16</definedName>
    <definedName name="_xlnm.Print_Area" localSheetId="55">'PL FORM'!$A$1:$H$37</definedName>
    <definedName name="_xlnm.Print_Area" localSheetId="56">'PL SANCTION ORDER'!$A$1:$H$36</definedName>
    <definedName name="_xlnm.Print_Area" localSheetId="84">'RASHTRIYA SHIKSHAK KALYAN APPLI'!$A$1:$F$49</definedName>
    <definedName name="_xlnm.Print_Area" localSheetId="85">'RASHTRIYA SHIKSHAK KALYAN FORWA'!$A$1:$G$35</definedName>
    <definedName name="_xlnm.Print_Area" localSheetId="81">'SANTAN GOSHANA'!$A$1:$I$46</definedName>
    <definedName name="_xlnm.Print_Area" localSheetId="43">'SB CHECK RULE'!$A$1:$B$22</definedName>
    <definedName name="_xlnm.Print_Area" localSheetId="44">'SB DAMAGED PAPERS'!$A$1:$H$53</definedName>
    <definedName name="_xlnm.Print_Area" localSheetId="46">'SI FORWARDING'!$A$1:$I$44</definedName>
    <definedName name="_xlnm.Print_Area" localSheetId="54">'SIPF Department NOC'!$A$1:$F$40</definedName>
    <definedName name="_xlnm.Print_Area" localSheetId="59">'TREASURY AFFIDAVIT'!$A$1:$F$47</definedName>
  </definedNames>
  <calcPr calcId="162913"/>
</workbook>
</file>

<file path=xl/calcChain.xml><?xml version="1.0" encoding="utf-8"?>
<calcChain xmlns="http://schemas.openxmlformats.org/spreadsheetml/2006/main">
  <c r="G27" i="10" l="1"/>
  <c r="B27" i="10"/>
  <c r="B46" i="147" l="1"/>
  <c r="A43" i="147"/>
  <c r="D42" i="147"/>
  <c r="B42" i="147"/>
  <c r="C41" i="147"/>
  <c r="B37" i="147"/>
  <c r="B45" i="147" s="1"/>
  <c r="F24" i="147"/>
  <c r="F41" i="147" s="1"/>
  <c r="B38" i="147"/>
  <c r="F29" i="147"/>
  <c r="C29" i="147"/>
  <c r="D30" i="147" s="1"/>
  <c r="E28" i="147"/>
  <c r="B28" i="147"/>
  <c r="E27" i="147"/>
  <c r="A26" i="147"/>
  <c r="D25" i="147"/>
  <c r="C24" i="147"/>
  <c r="C31" i="43" l="1"/>
  <c r="E30" i="49"/>
  <c r="A30" i="101" l="1"/>
  <c r="B28" i="123"/>
  <c r="E26" i="10"/>
  <c r="E35" i="10" s="1"/>
  <c r="B5" i="10"/>
  <c r="B6" i="10"/>
  <c r="B4" i="10"/>
  <c r="G30" i="10"/>
  <c r="E30" i="10"/>
  <c r="C30" i="10"/>
  <c r="G29" i="10"/>
  <c r="D29" i="10"/>
  <c r="B29" i="10"/>
  <c r="A30" i="106" l="1"/>
  <c r="B27" i="142" l="1"/>
  <c r="F32" i="146"/>
  <c r="C32" i="146"/>
  <c r="E31" i="146"/>
  <c r="B31" i="146"/>
  <c r="D28" i="146"/>
  <c r="D37" i="146" s="1"/>
  <c r="D27" i="146"/>
  <c r="D36" i="146" s="1"/>
  <c r="D26" i="146"/>
  <c r="D35" i="146" s="1"/>
  <c r="F8" i="146"/>
  <c r="B8" i="146"/>
  <c r="B7" i="146"/>
  <c r="B6" i="146"/>
  <c r="A2" i="146"/>
  <c r="E32" i="145"/>
  <c r="B32" i="145"/>
  <c r="F27" i="145"/>
  <c r="F38" i="145" s="1"/>
  <c r="F28" i="145"/>
  <c r="F39" i="145" s="1"/>
  <c r="F26" i="145"/>
  <c r="F37" i="145" s="1"/>
  <c r="G8" i="145"/>
  <c r="E33" i="145" s="1"/>
  <c r="D8" i="145"/>
  <c r="C33" i="145" s="1"/>
  <c r="B7" i="145"/>
  <c r="B6" i="145"/>
  <c r="A3" i="145"/>
  <c r="H32" i="144"/>
  <c r="E28" i="144"/>
  <c r="B28" i="144"/>
  <c r="I23" i="144"/>
  <c r="I19" i="144"/>
  <c r="I16" i="144"/>
  <c r="G23" i="144"/>
  <c r="G19" i="144"/>
  <c r="G16" i="144"/>
  <c r="B6" i="144"/>
  <c r="C34" i="144" s="1"/>
  <c r="I10" i="144"/>
  <c r="E10" i="144"/>
  <c r="C10" i="144"/>
  <c r="B39" i="142" l="1"/>
  <c r="B38" i="142"/>
  <c r="B30" i="142"/>
  <c r="H27" i="142"/>
  <c r="C26" i="142"/>
  <c r="H32" i="141"/>
  <c r="H43" i="132" l="1"/>
  <c r="B8" i="79"/>
  <c r="B46" i="132"/>
  <c r="M50" i="3"/>
  <c r="P19" i="132" s="1"/>
  <c r="C19" i="132" s="1"/>
  <c r="H42" i="132"/>
  <c r="G41" i="132"/>
  <c r="G40" i="132"/>
  <c r="I27" i="132"/>
  <c r="G26" i="132"/>
  <c r="H14" i="132"/>
  <c r="B14" i="132"/>
  <c r="B13" i="132"/>
  <c r="H12" i="132"/>
  <c r="D49" i="55"/>
  <c r="D50" i="55"/>
  <c r="D48" i="55"/>
  <c r="D43" i="55"/>
  <c r="E41" i="55"/>
  <c r="D9" i="6"/>
  <c r="E47" i="119"/>
  <c r="C130" i="122"/>
  <c r="C19" i="10"/>
  <c r="B7" i="5"/>
  <c r="E29" i="17"/>
  <c r="D74" i="3"/>
  <c r="D73" i="3"/>
  <c r="D67" i="3"/>
  <c r="E7" i="131"/>
  <c r="G25" i="131"/>
  <c r="B25" i="131"/>
  <c r="B27" i="131"/>
  <c r="B26" i="131"/>
  <c r="D26" i="131"/>
  <c r="D25" i="131"/>
  <c r="I25" i="131"/>
  <c r="K25" i="131"/>
  <c r="F12" i="131"/>
  <c r="C8" i="131"/>
  <c r="L7" i="131"/>
  <c r="H7" i="131"/>
  <c r="A3" i="131"/>
  <c r="C46" i="3" l="1"/>
  <c r="D86" i="57" s="1"/>
  <c r="C9" i="73"/>
  <c r="C8" i="73"/>
  <c r="G18" i="89"/>
  <c r="E10" i="94"/>
  <c r="F10" i="94" s="1"/>
  <c r="E11" i="94"/>
  <c r="F11" i="94" s="1"/>
  <c r="I18" i="57"/>
  <c r="F10" i="119" l="1"/>
  <c r="H33" i="119"/>
  <c r="B29" i="17"/>
  <c r="F9" i="79"/>
  <c r="K13" i="128"/>
  <c r="J4" i="128"/>
  <c r="J3" i="128"/>
  <c r="C26" i="128"/>
  <c r="E25" i="128"/>
  <c r="F15" i="128"/>
  <c r="F13" i="128"/>
  <c r="F14" i="128"/>
  <c r="D28" i="128" s="1"/>
  <c r="D35" i="128" s="1"/>
  <c r="F12" i="128"/>
  <c r="C15" i="128"/>
  <c r="C27" i="128" s="1"/>
  <c r="C34" i="128" s="1"/>
  <c r="C40" i="128" s="1"/>
  <c r="C14" i="128"/>
  <c r="C25" i="128" s="1"/>
  <c r="C32" i="128" s="1"/>
  <c r="C39" i="128" s="1"/>
  <c r="D10" i="128"/>
  <c r="J28" i="128" s="1"/>
  <c r="J35" i="128" s="1"/>
  <c r="G9" i="128"/>
  <c r="J27" i="128" s="1"/>
  <c r="J34" i="128" s="1"/>
  <c r="E6" i="128"/>
  <c r="C6" i="128"/>
  <c r="F39" i="49"/>
  <c r="D23" i="130"/>
  <c r="D18" i="130"/>
  <c r="C5" i="130"/>
  <c r="C4" i="130"/>
  <c r="F29" i="130" s="1"/>
  <c r="D3" i="130"/>
  <c r="C30" i="130"/>
  <c r="D22" i="130"/>
  <c r="D21" i="130"/>
  <c r="G17" i="130"/>
  <c r="C17" i="130"/>
  <c r="H13" i="130"/>
  <c r="E13" i="130"/>
  <c r="E12" i="130"/>
  <c r="G11" i="130"/>
  <c r="E10" i="130"/>
  <c r="C7" i="130"/>
  <c r="B32" i="130"/>
  <c r="E11" i="130"/>
  <c r="C13" i="128" l="1"/>
  <c r="F17" i="128"/>
  <c r="F20" i="128"/>
  <c r="B10" i="37"/>
  <c r="B11" i="37"/>
  <c r="B9" i="37"/>
  <c r="C10" i="38"/>
  <c r="C11" i="38"/>
  <c r="C9" i="38"/>
  <c r="A10" i="129"/>
  <c r="A11" i="129"/>
  <c r="A9" i="129"/>
  <c r="B38" i="129"/>
  <c r="B37" i="129"/>
  <c r="B36" i="129"/>
  <c r="A19" i="129"/>
  <c r="B14" i="129"/>
  <c r="C13" i="129"/>
  <c r="B13" i="129"/>
  <c r="B7" i="129"/>
  <c r="A4" i="129"/>
  <c r="E21" i="124" l="1"/>
  <c r="D16" i="124"/>
  <c r="D14" i="124"/>
  <c r="D13" i="124"/>
  <c r="D12" i="124"/>
  <c r="D11" i="124"/>
  <c r="D10" i="124"/>
  <c r="D9" i="124"/>
  <c r="D8" i="124"/>
  <c r="D7" i="124"/>
  <c r="E27" i="124"/>
  <c r="F52" i="57" l="1"/>
  <c r="C36" i="3"/>
  <c r="H36" i="122" s="1"/>
  <c r="H74" i="122" s="1"/>
  <c r="F49" i="57"/>
  <c r="F48" i="57"/>
  <c r="F26" i="51"/>
  <c r="F25" i="51"/>
  <c r="F23" i="22"/>
  <c r="J34" i="111"/>
  <c r="G33" i="111"/>
  <c r="F28" i="23"/>
  <c r="G17" i="8"/>
  <c r="J146" i="122"/>
  <c r="H146" i="122"/>
  <c r="F146" i="122"/>
  <c r="D146" i="122"/>
  <c r="B146" i="122"/>
  <c r="K145" i="122"/>
  <c r="I145" i="122"/>
  <c r="G145" i="122"/>
  <c r="E145" i="122"/>
  <c r="C145" i="122"/>
  <c r="K144" i="122"/>
  <c r="I144" i="122"/>
  <c r="G144" i="122"/>
  <c r="E144" i="122"/>
  <c r="C144" i="122"/>
  <c r="K143" i="122"/>
  <c r="I143" i="122"/>
  <c r="G143" i="122"/>
  <c r="E143" i="122"/>
  <c r="C143" i="122"/>
  <c r="K142" i="122"/>
  <c r="I142" i="122"/>
  <c r="G142" i="122"/>
  <c r="E142" i="122"/>
  <c r="C142" i="122"/>
  <c r="K141" i="122"/>
  <c r="I141" i="122"/>
  <c r="G141" i="122"/>
  <c r="E141" i="122"/>
  <c r="C141" i="122"/>
  <c r="K140" i="122"/>
  <c r="I140" i="122"/>
  <c r="G140" i="122"/>
  <c r="E140" i="122"/>
  <c r="C140" i="122"/>
  <c r="K139" i="122"/>
  <c r="I139" i="122"/>
  <c r="G139" i="122"/>
  <c r="E139" i="122"/>
  <c r="C139" i="122"/>
  <c r="K138" i="122"/>
  <c r="I138" i="122"/>
  <c r="G138" i="122"/>
  <c r="E138" i="122"/>
  <c r="C138" i="122"/>
  <c r="K137" i="122"/>
  <c r="I137" i="122"/>
  <c r="G137" i="122"/>
  <c r="E137" i="122"/>
  <c r="C137" i="122"/>
  <c r="K136" i="122"/>
  <c r="I136" i="122"/>
  <c r="G136" i="122"/>
  <c r="E136" i="122"/>
  <c r="C136" i="122"/>
  <c r="K135" i="122"/>
  <c r="I135" i="122"/>
  <c r="G135" i="122"/>
  <c r="E135" i="122"/>
  <c r="C135" i="122"/>
  <c r="K134" i="122"/>
  <c r="I134" i="122"/>
  <c r="G134" i="122"/>
  <c r="E134" i="122"/>
  <c r="C134" i="122"/>
  <c r="K133" i="122"/>
  <c r="I133" i="122"/>
  <c r="G133" i="122"/>
  <c r="E133" i="122"/>
  <c r="C133" i="122"/>
  <c r="K132" i="122"/>
  <c r="I132" i="122"/>
  <c r="G132" i="122"/>
  <c r="E132" i="122"/>
  <c r="C132" i="122"/>
  <c r="K131" i="122"/>
  <c r="I131" i="122"/>
  <c r="G131" i="122"/>
  <c r="E131" i="122"/>
  <c r="C131" i="122"/>
  <c r="K130" i="122"/>
  <c r="I130" i="122"/>
  <c r="G130" i="122"/>
  <c r="E130" i="122"/>
  <c r="J109" i="122"/>
  <c r="H109" i="122"/>
  <c r="F109" i="122"/>
  <c r="D109" i="122"/>
  <c r="B109" i="122"/>
  <c r="K108" i="122"/>
  <c r="I108" i="122"/>
  <c r="G108" i="122"/>
  <c r="E108" i="122"/>
  <c r="C108" i="122"/>
  <c r="K107" i="122"/>
  <c r="I107" i="122"/>
  <c r="G107" i="122"/>
  <c r="E107" i="122"/>
  <c r="C107" i="122"/>
  <c r="K106" i="122"/>
  <c r="I106" i="122"/>
  <c r="G106" i="122"/>
  <c r="E106" i="122"/>
  <c r="C106" i="122"/>
  <c r="K105" i="122"/>
  <c r="I105" i="122"/>
  <c r="G105" i="122"/>
  <c r="E105" i="122"/>
  <c r="C105" i="122"/>
  <c r="K104" i="122"/>
  <c r="I104" i="122"/>
  <c r="G104" i="122"/>
  <c r="E104" i="122"/>
  <c r="C104" i="122"/>
  <c r="K103" i="122"/>
  <c r="I103" i="122"/>
  <c r="G103" i="122"/>
  <c r="E103" i="122"/>
  <c r="C103" i="122"/>
  <c r="K102" i="122"/>
  <c r="I102" i="122"/>
  <c r="G102" i="122"/>
  <c r="E102" i="122"/>
  <c r="C102" i="122"/>
  <c r="K101" i="122"/>
  <c r="I101" i="122"/>
  <c r="G101" i="122"/>
  <c r="E101" i="122"/>
  <c r="C101" i="122"/>
  <c r="K100" i="122"/>
  <c r="I100" i="122"/>
  <c r="G100" i="122"/>
  <c r="E100" i="122"/>
  <c r="C100" i="122"/>
  <c r="K99" i="122"/>
  <c r="I99" i="122"/>
  <c r="G99" i="122"/>
  <c r="E99" i="122"/>
  <c r="C99" i="122"/>
  <c r="K98" i="122"/>
  <c r="I98" i="122"/>
  <c r="G98" i="122"/>
  <c r="E98" i="122"/>
  <c r="C98" i="122"/>
  <c r="K97" i="122"/>
  <c r="I97" i="122"/>
  <c r="G97" i="122"/>
  <c r="E97" i="122"/>
  <c r="C97" i="122"/>
  <c r="K96" i="122"/>
  <c r="I96" i="122"/>
  <c r="G96" i="122"/>
  <c r="E96" i="122"/>
  <c r="C96" i="122"/>
  <c r="K95" i="122"/>
  <c r="I95" i="122"/>
  <c r="G95" i="122"/>
  <c r="E95" i="122"/>
  <c r="C95" i="122"/>
  <c r="K94" i="122"/>
  <c r="I94" i="122"/>
  <c r="G94" i="122"/>
  <c r="E94" i="122"/>
  <c r="C94" i="122"/>
  <c r="K93" i="122"/>
  <c r="I93" i="122"/>
  <c r="G93" i="122"/>
  <c r="E93" i="122"/>
  <c r="C93" i="122"/>
  <c r="J67" i="122"/>
  <c r="H67" i="122"/>
  <c r="F67" i="122"/>
  <c r="D67" i="122"/>
  <c r="B67" i="122"/>
  <c r="K66" i="122"/>
  <c r="I66" i="122"/>
  <c r="G66" i="122"/>
  <c r="E66" i="122"/>
  <c r="C66" i="122"/>
  <c r="K65" i="122"/>
  <c r="I65" i="122"/>
  <c r="G65" i="122"/>
  <c r="E65" i="122"/>
  <c r="C65" i="122"/>
  <c r="K64" i="122"/>
  <c r="I64" i="122"/>
  <c r="G64" i="122"/>
  <c r="E64" i="122"/>
  <c r="C64" i="122"/>
  <c r="K63" i="122"/>
  <c r="I63" i="122"/>
  <c r="G63" i="122"/>
  <c r="E63" i="122"/>
  <c r="C63" i="122"/>
  <c r="K62" i="122"/>
  <c r="I62" i="122"/>
  <c r="G62" i="122"/>
  <c r="E62" i="122"/>
  <c r="C62" i="122"/>
  <c r="K61" i="122"/>
  <c r="I61" i="122"/>
  <c r="G61" i="122"/>
  <c r="E61" i="122"/>
  <c r="C61" i="122"/>
  <c r="K60" i="122"/>
  <c r="I60" i="122"/>
  <c r="G60" i="122"/>
  <c r="E60" i="122"/>
  <c r="C60" i="122"/>
  <c r="K59" i="122"/>
  <c r="I59" i="122"/>
  <c r="G59" i="122"/>
  <c r="E59" i="122"/>
  <c r="C59" i="122"/>
  <c r="K58" i="122"/>
  <c r="I58" i="122"/>
  <c r="G58" i="122"/>
  <c r="E58" i="122"/>
  <c r="C58" i="122"/>
  <c r="K57" i="122"/>
  <c r="I57" i="122"/>
  <c r="G57" i="122"/>
  <c r="E57" i="122"/>
  <c r="C57" i="122"/>
  <c r="K56" i="122"/>
  <c r="I56" i="122"/>
  <c r="G56" i="122"/>
  <c r="E56" i="122"/>
  <c r="C56" i="122"/>
  <c r="K55" i="122"/>
  <c r="I55" i="122"/>
  <c r="G55" i="122"/>
  <c r="E55" i="122"/>
  <c r="C55" i="122"/>
  <c r="K54" i="122"/>
  <c r="I54" i="122"/>
  <c r="G54" i="122"/>
  <c r="E54" i="122"/>
  <c r="C54" i="122"/>
  <c r="K53" i="122"/>
  <c r="I53" i="122"/>
  <c r="G53" i="122"/>
  <c r="E53" i="122"/>
  <c r="C53" i="122"/>
  <c r="K52" i="122"/>
  <c r="I52" i="122"/>
  <c r="G52" i="122"/>
  <c r="E52" i="122"/>
  <c r="C52" i="122"/>
  <c r="K51" i="122"/>
  <c r="I51" i="122"/>
  <c r="G51" i="122"/>
  <c r="E51" i="122"/>
  <c r="C51" i="122"/>
  <c r="B9" i="122"/>
  <c r="B47" i="122" s="1"/>
  <c r="G9" i="122"/>
  <c r="G47" i="122" s="1"/>
  <c r="J8" i="122"/>
  <c r="J46" i="122" s="1"/>
  <c r="D8" i="122"/>
  <c r="D125" i="122" s="1"/>
  <c r="G125" i="122" s="1"/>
  <c r="K7" i="122"/>
  <c r="K45" i="122" s="1"/>
  <c r="F7" i="122"/>
  <c r="F45" i="122" s="1"/>
  <c r="C7" i="122"/>
  <c r="E30" i="122" s="1"/>
  <c r="A3" i="122"/>
  <c r="A120" i="122" s="1"/>
  <c r="B29" i="123"/>
  <c r="E21" i="123"/>
  <c r="D31" i="123" s="1"/>
  <c r="B21" i="123"/>
  <c r="D30" i="123" s="1"/>
  <c r="F20" i="123"/>
  <c r="C20" i="123"/>
  <c r="G18" i="121"/>
  <c r="H17" i="121"/>
  <c r="C25" i="121" s="1"/>
  <c r="E17" i="121"/>
  <c r="A17" i="121"/>
  <c r="G16" i="121"/>
  <c r="H29" i="121" s="1"/>
  <c r="J29" i="122"/>
  <c r="H29" i="122"/>
  <c r="F29" i="122"/>
  <c r="D29" i="122"/>
  <c r="B29" i="122"/>
  <c r="K28" i="122"/>
  <c r="I28" i="122"/>
  <c r="G28" i="122"/>
  <c r="E28" i="122"/>
  <c r="C28" i="122"/>
  <c r="K27" i="122"/>
  <c r="I27" i="122"/>
  <c r="G27" i="122"/>
  <c r="E27" i="122"/>
  <c r="C27" i="122"/>
  <c r="K26" i="122"/>
  <c r="I26" i="122"/>
  <c r="G26" i="122"/>
  <c r="E26" i="122"/>
  <c r="C26" i="122"/>
  <c r="K25" i="122"/>
  <c r="I25" i="122"/>
  <c r="G25" i="122"/>
  <c r="E25" i="122"/>
  <c r="C25" i="122"/>
  <c r="K24" i="122"/>
  <c r="I24" i="122"/>
  <c r="G24" i="122"/>
  <c r="E24" i="122"/>
  <c r="C24" i="122"/>
  <c r="K23" i="122"/>
  <c r="I23" i="122"/>
  <c r="G23" i="122"/>
  <c r="E23" i="122"/>
  <c r="C23" i="122"/>
  <c r="K22" i="122"/>
  <c r="I22" i="122"/>
  <c r="G22" i="122"/>
  <c r="E22" i="122"/>
  <c r="C22" i="122"/>
  <c r="K21" i="122"/>
  <c r="I21" i="122"/>
  <c r="G21" i="122"/>
  <c r="E21" i="122"/>
  <c r="C21" i="122"/>
  <c r="K20" i="122"/>
  <c r="I20" i="122"/>
  <c r="G20" i="122"/>
  <c r="E20" i="122"/>
  <c r="C20" i="122"/>
  <c r="K19" i="122"/>
  <c r="I19" i="122"/>
  <c r="G19" i="122"/>
  <c r="E19" i="122"/>
  <c r="C19" i="122"/>
  <c r="K18" i="122"/>
  <c r="I18" i="122"/>
  <c r="G18" i="122"/>
  <c r="E18" i="122"/>
  <c r="C18" i="122"/>
  <c r="K17" i="122"/>
  <c r="I17" i="122"/>
  <c r="G17" i="122"/>
  <c r="E17" i="122"/>
  <c r="C17" i="122"/>
  <c r="K16" i="122"/>
  <c r="I16" i="122"/>
  <c r="G16" i="122"/>
  <c r="E16" i="122"/>
  <c r="C16" i="122"/>
  <c r="K15" i="122"/>
  <c r="I15" i="122"/>
  <c r="G15" i="122"/>
  <c r="E15" i="122"/>
  <c r="C15" i="122"/>
  <c r="K14" i="122"/>
  <c r="I14" i="122"/>
  <c r="G14" i="122"/>
  <c r="E14" i="122"/>
  <c r="C14" i="122"/>
  <c r="K13" i="122"/>
  <c r="I13" i="122"/>
  <c r="G13" i="122"/>
  <c r="E13" i="122"/>
  <c r="C13" i="122"/>
  <c r="G67" i="122" l="1"/>
  <c r="C146" i="122"/>
  <c r="K146" i="122"/>
  <c r="C67" i="122"/>
  <c r="K67" i="122"/>
  <c r="I109" i="122"/>
  <c r="G146" i="122"/>
  <c r="H152" i="122"/>
  <c r="E109" i="122"/>
  <c r="J88" i="122"/>
  <c r="J125" i="122"/>
  <c r="I29" i="122"/>
  <c r="E67" i="122"/>
  <c r="C109" i="122"/>
  <c r="K109" i="122"/>
  <c r="I146" i="122"/>
  <c r="E146" i="122"/>
  <c r="C45" i="122"/>
  <c r="E68" i="122" s="1"/>
  <c r="A83" i="122"/>
  <c r="D88" i="122"/>
  <c r="G88" i="122" s="1"/>
  <c r="H116" i="122"/>
  <c r="K124" i="122"/>
  <c r="G126" i="122"/>
  <c r="A41" i="122"/>
  <c r="D46" i="122"/>
  <c r="G46" i="122" s="1"/>
  <c r="K87" i="122"/>
  <c r="G89" i="122"/>
  <c r="F124" i="122"/>
  <c r="B126" i="122"/>
  <c r="G8" i="122"/>
  <c r="I67" i="122"/>
  <c r="G109" i="122"/>
  <c r="F87" i="122"/>
  <c r="B89" i="122"/>
  <c r="C124" i="122"/>
  <c r="E147" i="122" s="1"/>
  <c r="C87" i="122"/>
  <c r="E110" i="122" s="1"/>
  <c r="K29" i="122"/>
  <c r="G29" i="122"/>
  <c r="E29" i="122"/>
  <c r="C29" i="122"/>
  <c r="G30" i="121"/>
  <c r="F4" i="119"/>
  <c r="E26" i="119" s="1"/>
  <c r="I14" i="119"/>
  <c r="I15" i="119"/>
  <c r="I17" i="119"/>
  <c r="I18" i="119"/>
  <c r="I19" i="119"/>
  <c r="I20" i="119"/>
  <c r="I21" i="119"/>
  <c r="I22" i="119"/>
  <c r="I23" i="119"/>
  <c r="I24" i="119"/>
  <c r="I25" i="119"/>
  <c r="G26" i="3" l="1"/>
  <c r="H31" i="119" s="1"/>
  <c r="F26" i="119"/>
  <c r="F8" i="119"/>
  <c r="E5" i="119"/>
  <c r="G25" i="3" l="1"/>
  <c r="H30" i="119" s="1"/>
  <c r="I26" i="119"/>
  <c r="G26" i="119"/>
  <c r="G5" i="119"/>
  <c r="F5" i="119"/>
  <c r="H15" i="119" l="1"/>
  <c r="F6" i="119"/>
  <c r="G6" i="119" s="1"/>
  <c r="I16" i="119" l="1"/>
  <c r="H26" i="119"/>
  <c r="F9" i="119" s="1"/>
  <c r="G28" i="3" l="1"/>
  <c r="H32" i="119" s="1"/>
  <c r="H34" i="119" s="1"/>
  <c r="F11" i="119"/>
  <c r="G29" i="3" s="1"/>
  <c r="Q103" i="3"/>
  <c r="F14" i="70" s="1"/>
  <c r="Q104" i="3"/>
  <c r="F15" i="70" s="1"/>
  <c r="Q105" i="3"/>
  <c r="F16" i="70" s="1"/>
  <c r="Q106" i="3"/>
  <c r="F17" i="70" s="1"/>
  <c r="Q107" i="3"/>
  <c r="F18" i="70" s="1"/>
  <c r="Q108" i="3"/>
  <c r="F19" i="70" s="1"/>
  <c r="Q109" i="3"/>
  <c r="F20" i="70" s="1"/>
  <c r="Q102" i="3"/>
  <c r="O102" i="3"/>
  <c r="D13" i="70" s="1"/>
  <c r="O103" i="3"/>
  <c r="D14" i="70" s="1"/>
  <c r="O104" i="3"/>
  <c r="D15" i="70" s="1"/>
  <c r="O105" i="3"/>
  <c r="D16" i="70" s="1"/>
  <c r="O106" i="3"/>
  <c r="D17" i="70" s="1"/>
  <c r="O107" i="3"/>
  <c r="D18" i="70" s="1"/>
  <c r="O108" i="3"/>
  <c r="D19" i="70" s="1"/>
  <c r="B35" i="70" s="1"/>
  <c r="O109" i="3"/>
  <c r="D20" i="70" s="1"/>
  <c r="N103" i="3"/>
  <c r="C14" i="70" s="1"/>
  <c r="N104" i="3"/>
  <c r="C15" i="70" s="1"/>
  <c r="N105" i="3"/>
  <c r="C16" i="70" s="1"/>
  <c r="N106" i="3"/>
  <c r="C17" i="70" s="1"/>
  <c r="N107" i="3"/>
  <c r="C18" i="70" s="1"/>
  <c r="N108" i="3"/>
  <c r="N109" i="3"/>
  <c r="C20" i="70" s="1"/>
  <c r="N102" i="3"/>
  <c r="M103" i="3"/>
  <c r="B14" i="70" s="1"/>
  <c r="M104" i="3"/>
  <c r="B15" i="70" s="1"/>
  <c r="M105" i="3"/>
  <c r="B16" i="70" s="1"/>
  <c r="M106" i="3"/>
  <c r="B17" i="70" s="1"/>
  <c r="M107" i="3"/>
  <c r="B18" i="70" s="1"/>
  <c r="M108" i="3"/>
  <c r="B19" i="70" s="1"/>
  <c r="M109" i="3"/>
  <c r="B20" i="70" s="1"/>
  <c r="M102" i="3"/>
  <c r="L103" i="3"/>
  <c r="A14" i="70" s="1"/>
  <c r="L104" i="3"/>
  <c r="A15" i="70" s="1"/>
  <c r="L105" i="3"/>
  <c r="A16" i="70" s="1"/>
  <c r="L106" i="3"/>
  <c r="A17" i="70" s="1"/>
  <c r="L107" i="3"/>
  <c r="A18" i="70" s="1"/>
  <c r="L108" i="3"/>
  <c r="L109" i="3"/>
  <c r="A20" i="70" s="1"/>
  <c r="A36" i="70" s="1"/>
  <c r="L102" i="3"/>
  <c r="L77" i="3"/>
  <c r="Q78" i="3"/>
  <c r="Q79" i="3"/>
  <c r="Q80" i="3"/>
  <c r="Q81" i="3"/>
  <c r="Q82" i="3"/>
  <c r="Q83" i="3"/>
  <c r="Q77" i="3"/>
  <c r="P78" i="3"/>
  <c r="P79" i="3"/>
  <c r="P80" i="3"/>
  <c r="P81" i="3"/>
  <c r="P82" i="3"/>
  <c r="P83" i="3"/>
  <c r="P77" i="3"/>
  <c r="N78" i="3"/>
  <c r="N79" i="3"/>
  <c r="N80" i="3"/>
  <c r="N81" i="3"/>
  <c r="N82" i="3"/>
  <c r="N83" i="3"/>
  <c r="N77" i="3"/>
  <c r="M78" i="3"/>
  <c r="M79" i="3"/>
  <c r="M80" i="3"/>
  <c r="M81" i="3"/>
  <c r="M82" i="3"/>
  <c r="M83" i="3"/>
  <c r="M77" i="3"/>
  <c r="L78" i="3"/>
  <c r="L79" i="3"/>
  <c r="L80" i="3"/>
  <c r="L81" i="3"/>
  <c r="L82" i="3"/>
  <c r="L83" i="3"/>
  <c r="L50" i="3"/>
  <c r="O19" i="132" s="1"/>
  <c r="B19" i="132" s="1"/>
  <c r="S51" i="3"/>
  <c r="S52" i="3"/>
  <c r="S53" i="3"/>
  <c r="S54" i="3"/>
  <c r="S55" i="3"/>
  <c r="S56" i="3"/>
  <c r="S50" i="3"/>
  <c r="R51" i="3"/>
  <c r="R52" i="3"/>
  <c r="R53" i="3"/>
  <c r="R54" i="3"/>
  <c r="R55" i="3"/>
  <c r="R56" i="3"/>
  <c r="R50" i="3"/>
  <c r="Q51" i="3"/>
  <c r="Q52" i="3"/>
  <c r="Q53" i="3"/>
  <c r="Q54" i="3"/>
  <c r="Q55" i="3"/>
  <c r="Q56" i="3"/>
  <c r="Q50" i="3"/>
  <c r="P51" i="3"/>
  <c r="P52" i="3"/>
  <c r="P53" i="3"/>
  <c r="P54" i="3"/>
  <c r="P55" i="3"/>
  <c r="P56" i="3"/>
  <c r="P50" i="3"/>
  <c r="O51" i="3"/>
  <c r="S20" i="132" s="1"/>
  <c r="F20" i="132" s="1"/>
  <c r="O52" i="3"/>
  <c r="S21" i="132" s="1"/>
  <c r="F21" i="132" s="1"/>
  <c r="O53" i="3"/>
  <c r="S22" i="132" s="1"/>
  <c r="F22" i="132" s="1"/>
  <c r="O54" i="3"/>
  <c r="S23" i="132" s="1"/>
  <c r="F23" i="132" s="1"/>
  <c r="O55" i="3"/>
  <c r="S24" i="132" s="1"/>
  <c r="F24" i="132" s="1"/>
  <c r="O56" i="3"/>
  <c r="S25" i="132" s="1"/>
  <c r="F25" i="132" s="1"/>
  <c r="O50" i="3"/>
  <c r="S19" i="132" s="1"/>
  <c r="F19" i="132" s="1"/>
  <c r="N51" i="3"/>
  <c r="N52" i="3"/>
  <c r="N53" i="3"/>
  <c r="N54" i="3"/>
  <c r="N55" i="3"/>
  <c r="D82" i="3" s="1"/>
  <c r="N56" i="3"/>
  <c r="D83" i="3" s="1"/>
  <c r="N50" i="3"/>
  <c r="M51" i="3"/>
  <c r="P20" i="132" s="1"/>
  <c r="C20" i="132" s="1"/>
  <c r="M52" i="3"/>
  <c r="M53" i="3"/>
  <c r="P22" i="132" s="1"/>
  <c r="C22" i="132" s="1"/>
  <c r="M54" i="3"/>
  <c r="P23" i="132" s="1"/>
  <c r="C23" i="132" s="1"/>
  <c r="M55" i="3"/>
  <c r="P24" i="132" s="1"/>
  <c r="C24" i="132" s="1"/>
  <c r="M56" i="3"/>
  <c r="P25" i="132" s="1"/>
  <c r="C25" i="132" s="1"/>
  <c r="L51" i="3"/>
  <c r="O20" i="132" s="1"/>
  <c r="B20" i="132" s="1"/>
  <c r="L52" i="3"/>
  <c r="L53" i="3"/>
  <c r="O22" i="132" s="1"/>
  <c r="B22" i="132" s="1"/>
  <c r="L54" i="3"/>
  <c r="O23" i="132" s="1"/>
  <c r="B23" i="132" s="1"/>
  <c r="L55" i="3"/>
  <c r="O24" i="132" s="1"/>
  <c r="B24" i="132" s="1"/>
  <c r="L56" i="3"/>
  <c r="O25" i="132" s="1"/>
  <c r="B25" i="132" s="1"/>
  <c r="D87" i="57"/>
  <c r="D88" i="57" s="1"/>
  <c r="D89" i="57" s="1"/>
  <c r="D90" i="57" s="1"/>
  <c r="D91" i="57" s="1"/>
  <c r="D92" i="57" s="1"/>
  <c r="D93" i="57" s="1"/>
  <c r="D94" i="57" s="1"/>
  <c r="D95" i="57" s="1"/>
  <c r="D96" i="57" s="1"/>
  <c r="D97" i="57" s="1"/>
  <c r="C87" i="57"/>
  <c r="C88" i="57" s="1"/>
  <c r="C89" i="57" s="1"/>
  <c r="C90" i="57" s="1"/>
  <c r="C91" i="57" s="1"/>
  <c r="C92" i="57" s="1"/>
  <c r="C93" i="57" s="1"/>
  <c r="C94" i="57" s="1"/>
  <c r="C95" i="57" s="1"/>
  <c r="C96" i="57" s="1"/>
  <c r="C97" i="57" s="1"/>
  <c r="F18" i="94"/>
  <c r="F17" i="94"/>
  <c r="E12" i="94"/>
  <c r="D72" i="3"/>
  <c r="U23" i="132" l="1"/>
  <c r="H23" i="132" s="1"/>
  <c r="D81" i="3"/>
  <c r="O81" i="3" s="1"/>
  <c r="P21" i="132"/>
  <c r="C21" i="132" s="1"/>
  <c r="O21" i="132"/>
  <c r="B21" i="132" s="1"/>
  <c r="O82" i="3"/>
  <c r="U24" i="132"/>
  <c r="H24" i="132" s="1"/>
  <c r="D78" i="3"/>
  <c r="O78" i="3" s="1"/>
  <c r="U20" i="132"/>
  <c r="H20" i="132" s="1"/>
  <c r="D77" i="3"/>
  <c r="O77" i="3" s="1"/>
  <c r="U19" i="132"/>
  <c r="H19" i="132" s="1"/>
  <c r="D80" i="3"/>
  <c r="O80" i="3" s="1"/>
  <c r="U22" i="132"/>
  <c r="H22" i="132" s="1"/>
  <c r="O83" i="3"/>
  <c r="U25" i="132"/>
  <c r="H25" i="132" s="1"/>
  <c r="D79" i="3"/>
  <c r="O79" i="3" s="1"/>
  <c r="U21" i="132"/>
  <c r="H21" i="132" s="1"/>
  <c r="C19" i="70"/>
  <c r="C35" i="70" s="1"/>
  <c r="A19" i="70"/>
  <c r="A35" i="70" s="1"/>
  <c r="F29" i="103"/>
  <c r="B6" i="5"/>
  <c r="B25" i="118"/>
  <c r="B38" i="118" s="1"/>
  <c r="C38" i="118"/>
  <c r="E32" i="118"/>
  <c r="C29" i="118"/>
  <c r="D26" i="118"/>
  <c r="A26" i="118"/>
  <c r="D25" i="118"/>
  <c r="C28" i="118" s="1"/>
  <c r="B25" i="117"/>
  <c r="B38" i="117" s="1"/>
  <c r="C38" i="117"/>
  <c r="E32" i="117"/>
  <c r="C29" i="117"/>
  <c r="D26" i="117"/>
  <c r="A26" i="117"/>
  <c r="D25" i="117"/>
  <c r="D38" i="117" s="1"/>
  <c r="B25" i="116"/>
  <c r="B38" i="116" s="1"/>
  <c r="C38" i="116"/>
  <c r="E32" i="116"/>
  <c r="C29" i="116"/>
  <c r="D26" i="116"/>
  <c r="A26" i="116"/>
  <c r="D25" i="116"/>
  <c r="D38" i="116" s="1"/>
  <c r="B25" i="115"/>
  <c r="B38" i="115" s="1"/>
  <c r="C38" i="115"/>
  <c r="E32" i="115"/>
  <c r="C29" i="115"/>
  <c r="D26" i="115"/>
  <c r="A26" i="115"/>
  <c r="D25" i="115"/>
  <c r="C28" i="115" s="1"/>
  <c r="B11" i="97"/>
  <c r="B12" i="97"/>
  <c r="B10" i="97"/>
  <c r="D44" i="22"/>
  <c r="F41" i="22"/>
  <c r="D41" i="22"/>
  <c r="D12" i="111"/>
  <c r="H11" i="111"/>
  <c r="D11" i="111"/>
  <c r="G34" i="111" s="1"/>
  <c r="D6" i="111"/>
  <c r="D36" i="111" s="1"/>
  <c r="I30" i="19"/>
  <c r="G46" i="3"/>
  <c r="F38" i="21" s="1"/>
  <c r="C17" i="21"/>
  <c r="C60" i="21" s="1"/>
  <c r="C16" i="21"/>
  <c r="C59" i="21" s="1"/>
  <c r="I16" i="57" l="1"/>
  <c r="C28" i="116"/>
  <c r="C28" i="117"/>
  <c r="D38" i="118"/>
  <c r="D38" i="115"/>
  <c r="C42" i="3"/>
  <c r="G6" i="18" s="1"/>
  <c r="K6" i="18" s="1"/>
  <c r="G7" i="18" s="1"/>
  <c r="A24" i="108"/>
  <c r="B23" i="108"/>
  <c r="G22" i="108"/>
  <c r="C22" i="108"/>
  <c r="C43" i="108"/>
  <c r="C42" i="108"/>
  <c r="F41" i="108"/>
  <c r="U4" i="107"/>
  <c r="K4" i="107"/>
  <c r="E4" i="107"/>
  <c r="Y3" i="107"/>
  <c r="Q3" i="107"/>
  <c r="K3" i="107"/>
  <c r="G3" i="107"/>
  <c r="H20" i="57"/>
  <c r="I21" i="19"/>
  <c r="B14" i="19"/>
  <c r="H39" i="18"/>
  <c r="H37" i="18"/>
  <c r="H38" i="18"/>
  <c r="H36" i="18"/>
  <c r="G37" i="18"/>
  <c r="G38" i="18"/>
  <c r="G36" i="18"/>
  <c r="E37" i="18"/>
  <c r="E38" i="18"/>
  <c r="E36" i="18"/>
  <c r="H30" i="18"/>
  <c r="C30" i="18"/>
  <c r="C24" i="18"/>
  <c r="C23" i="18"/>
  <c r="H22" i="18"/>
  <c r="H20" i="18"/>
  <c r="C20" i="18"/>
  <c r="D11" i="18"/>
  <c r="D10" i="18"/>
  <c r="G9" i="18"/>
  <c r="B9" i="18"/>
  <c r="D6" i="18"/>
  <c r="E7" i="18" s="1"/>
  <c r="F23" i="17"/>
  <c r="F24" i="17" s="1"/>
  <c r="H4" i="7"/>
  <c r="F13" i="70"/>
  <c r="B30" i="70"/>
  <c r="B31" i="70"/>
  <c r="B32" i="70"/>
  <c r="B33" i="70"/>
  <c r="B34" i="70"/>
  <c r="B36" i="70"/>
  <c r="B29" i="70"/>
  <c r="C30" i="70"/>
  <c r="C31" i="70"/>
  <c r="C32" i="70"/>
  <c r="C33" i="70"/>
  <c r="C34" i="70"/>
  <c r="C36" i="70"/>
  <c r="C13" i="70"/>
  <c r="C29" i="70" s="1"/>
  <c r="B13" i="70"/>
  <c r="A30" i="70"/>
  <c r="A31" i="70"/>
  <c r="A32" i="70"/>
  <c r="A33" i="70"/>
  <c r="A34" i="70"/>
  <c r="A13" i="70"/>
  <c r="A29" i="70" s="1"/>
  <c r="D34" i="106"/>
  <c r="D33" i="106"/>
  <c r="D32" i="106"/>
  <c r="C29" i="106"/>
  <c r="A27" i="106"/>
  <c r="B26" i="106"/>
  <c r="B25" i="106"/>
  <c r="D23" i="106"/>
  <c r="C15" i="106"/>
  <c r="E14" i="106"/>
  <c r="A13" i="106"/>
  <c r="B12" i="106"/>
  <c r="F11" i="106"/>
  <c r="D24" i="106" s="1"/>
  <c r="F8" i="16"/>
  <c r="F39" i="103"/>
  <c r="F28" i="103"/>
  <c r="F38" i="103" s="1"/>
  <c r="D24" i="103"/>
  <c r="A23" i="103"/>
  <c r="E22" i="103"/>
  <c r="C22" i="103"/>
  <c r="G21" i="103"/>
  <c r="C21" i="103"/>
  <c r="C34" i="103" s="1"/>
  <c r="D35" i="103" s="1"/>
  <c r="F20" i="103"/>
  <c r="H24" i="103" s="1"/>
  <c r="A17" i="103"/>
  <c r="A16" i="103"/>
  <c r="A12" i="103"/>
  <c r="A13" i="103"/>
  <c r="A14" i="103"/>
  <c r="A15" i="103"/>
  <c r="A11" i="103"/>
  <c r="B8" i="103"/>
  <c r="F8" i="103"/>
  <c r="A2" i="103"/>
  <c r="B32" i="105"/>
  <c r="B24" i="105"/>
  <c r="B31" i="105" s="1"/>
  <c r="D19" i="105"/>
  <c r="C19" i="105"/>
  <c r="B19" i="105"/>
  <c r="A19" i="105"/>
  <c r="D18" i="105"/>
  <c r="C18" i="105"/>
  <c r="B18" i="105"/>
  <c r="A18" i="105"/>
  <c r="D17" i="105"/>
  <c r="C17" i="105"/>
  <c r="B17" i="105"/>
  <c r="A17" i="105"/>
  <c r="D16" i="105"/>
  <c r="C16" i="105"/>
  <c r="B16" i="105"/>
  <c r="A16" i="105"/>
  <c r="D15" i="105"/>
  <c r="C15" i="105"/>
  <c r="B15" i="105"/>
  <c r="A15" i="105"/>
  <c r="D14" i="105"/>
  <c r="C14" i="105"/>
  <c r="B14" i="105"/>
  <c r="A14" i="105"/>
  <c r="D13" i="105"/>
  <c r="C13" i="105"/>
  <c r="B13" i="105"/>
  <c r="A13" i="105"/>
  <c r="D7" i="105"/>
  <c r="D10" i="105"/>
  <c r="F9" i="105"/>
  <c r="D9" i="105"/>
  <c r="D8" i="105"/>
  <c r="D6" i="105"/>
  <c r="D5" i="105"/>
  <c r="D4" i="105"/>
  <c r="D34" i="101"/>
  <c r="C36" i="102"/>
  <c r="C35" i="102"/>
  <c r="E34" i="102"/>
  <c r="D33" i="102"/>
  <c r="C29" i="101"/>
  <c r="B26" i="101"/>
  <c r="B25" i="101"/>
  <c r="D23" i="101"/>
  <c r="C14" i="101"/>
  <c r="A12" i="101"/>
  <c r="D33" i="101"/>
  <c r="D32" i="101"/>
  <c r="E13" i="101"/>
  <c r="B11" i="101"/>
  <c r="F10" i="101"/>
  <c r="D24" i="101" s="1"/>
  <c r="A27" i="101"/>
  <c r="G33" i="100"/>
  <c r="F33" i="100"/>
  <c r="E33" i="100"/>
  <c r="D33" i="100"/>
  <c r="C33" i="100"/>
  <c r="B33" i="100"/>
  <c r="A33" i="100"/>
  <c r="G32" i="100"/>
  <c r="F32" i="100"/>
  <c r="E32" i="100"/>
  <c r="D32" i="100"/>
  <c r="C32" i="100"/>
  <c r="B32" i="100"/>
  <c r="A32" i="100"/>
  <c r="G31" i="100"/>
  <c r="F31" i="100"/>
  <c r="E31" i="100"/>
  <c r="D31" i="100"/>
  <c r="C31" i="100"/>
  <c r="B31" i="100"/>
  <c r="A31" i="100"/>
  <c r="G30" i="100"/>
  <c r="F30" i="100"/>
  <c r="E30" i="100"/>
  <c r="D30" i="100"/>
  <c r="C30" i="100"/>
  <c r="B30" i="100"/>
  <c r="A30" i="100"/>
  <c r="G29" i="100"/>
  <c r="F29" i="100"/>
  <c r="E29" i="100"/>
  <c r="D29" i="100"/>
  <c r="C29" i="100"/>
  <c r="B29" i="100"/>
  <c r="A29" i="100"/>
  <c r="G28" i="100"/>
  <c r="F28" i="100"/>
  <c r="E28" i="100"/>
  <c r="D28" i="100"/>
  <c r="C28" i="100"/>
  <c r="B28" i="100"/>
  <c r="A28" i="100"/>
  <c r="G27" i="100"/>
  <c r="F27" i="100"/>
  <c r="E27" i="100"/>
  <c r="D27" i="100"/>
  <c r="C27" i="100"/>
  <c r="B27" i="100"/>
  <c r="A27" i="100"/>
  <c r="E24" i="100"/>
  <c r="D15" i="100"/>
  <c r="B15" i="100"/>
  <c r="E14" i="100"/>
  <c r="C20" i="100" s="1"/>
  <c r="B14" i="100"/>
  <c r="B38" i="100" s="1"/>
  <c r="C9" i="82"/>
  <c r="C10" i="82" s="1"/>
  <c r="B2" i="55"/>
  <c r="D37" i="55" s="1"/>
  <c r="M27" i="57"/>
  <c r="G16" i="57"/>
  <c r="K4" i="57"/>
  <c r="C4" i="57"/>
  <c r="C27" i="57" s="1"/>
  <c r="C6" i="57"/>
  <c r="A16" i="71"/>
  <c r="B26" i="71" s="1"/>
  <c r="B15" i="71"/>
  <c r="B25" i="71" s="1"/>
  <c r="C14" i="71"/>
  <c r="H13" i="71"/>
  <c r="E13" i="71"/>
  <c r="A13" i="71"/>
  <c r="F24" i="71" s="1"/>
  <c r="E12" i="71"/>
  <c r="B24" i="71" s="1"/>
  <c r="B63" i="70"/>
  <c r="E43" i="70"/>
  <c r="E44" i="70"/>
  <c r="E45" i="70"/>
  <c r="E46" i="70"/>
  <c r="E47" i="70"/>
  <c r="E48" i="70"/>
  <c r="E42" i="70"/>
  <c r="D43" i="70"/>
  <c r="D44" i="70"/>
  <c r="D45" i="70"/>
  <c r="D46" i="70"/>
  <c r="D47" i="70"/>
  <c r="D48" i="70"/>
  <c r="D42" i="70"/>
  <c r="C43" i="70"/>
  <c r="C44" i="70"/>
  <c r="C45" i="70"/>
  <c r="C46" i="70"/>
  <c r="C47" i="70"/>
  <c r="C48" i="70"/>
  <c r="C42" i="70"/>
  <c r="B43" i="70"/>
  <c r="B44" i="70"/>
  <c r="B45" i="70"/>
  <c r="B46" i="70"/>
  <c r="B47" i="70"/>
  <c r="B48" i="70"/>
  <c r="B42" i="70"/>
  <c r="A48" i="70"/>
  <c r="A43" i="70"/>
  <c r="A44" i="70"/>
  <c r="A45" i="70"/>
  <c r="A46" i="70"/>
  <c r="A47" i="70"/>
  <c r="A42" i="70"/>
  <c r="F39" i="70"/>
  <c r="E39" i="70"/>
  <c r="C39" i="70"/>
  <c r="D9" i="70"/>
  <c r="G8" i="70"/>
  <c r="D8" i="70"/>
  <c r="D7" i="70"/>
  <c r="D6" i="70"/>
  <c r="D5" i="70"/>
  <c r="D4" i="70"/>
  <c r="E21" i="70"/>
  <c r="E25" i="70"/>
  <c r="E22" i="43"/>
  <c r="H21" i="43"/>
  <c r="D21" i="43"/>
  <c r="A21" i="43"/>
  <c r="E20" i="43"/>
  <c r="F43" i="98"/>
  <c r="F44" i="98"/>
  <c r="F42" i="98"/>
  <c r="G29" i="98"/>
  <c r="D32" i="98"/>
  <c r="F31" i="98"/>
  <c r="E30" i="98"/>
  <c r="B29" i="98"/>
  <c r="F28" i="98"/>
  <c r="B21" i="98"/>
  <c r="I20" i="57" l="1"/>
  <c r="E6" i="18"/>
  <c r="F34" i="103"/>
  <c r="G35" i="103" s="1"/>
  <c r="D38" i="100"/>
  <c r="C17" i="100"/>
  <c r="G30" i="89"/>
  <c r="G29" i="89"/>
  <c r="C29" i="89"/>
  <c r="F27" i="89"/>
  <c r="F26" i="89"/>
  <c r="C25" i="89"/>
  <c r="E23" i="89"/>
  <c r="B21" i="89"/>
  <c r="D21" i="89"/>
  <c r="G19" i="89"/>
  <c r="G11" i="89"/>
  <c r="G12" i="89"/>
  <c r="G13" i="89"/>
  <c r="G14" i="89"/>
  <c r="G15" i="89"/>
  <c r="G16" i="89"/>
  <c r="G10" i="89"/>
  <c r="F11" i="89"/>
  <c r="F12" i="89"/>
  <c r="F13" i="89"/>
  <c r="F14" i="89"/>
  <c r="F15" i="89"/>
  <c r="F16" i="89"/>
  <c r="F10" i="89"/>
  <c r="C11" i="89"/>
  <c r="C12" i="89"/>
  <c r="C13" i="89"/>
  <c r="C14" i="89"/>
  <c r="C15" i="89"/>
  <c r="C16" i="89"/>
  <c r="C10" i="89"/>
  <c r="B11" i="89"/>
  <c r="B12" i="89"/>
  <c r="B13" i="89"/>
  <c r="B14" i="89"/>
  <c r="B15" i="89"/>
  <c r="B16" i="89"/>
  <c r="B10" i="89"/>
  <c r="F6" i="89"/>
  <c r="F5" i="89"/>
  <c r="B2" i="5"/>
  <c r="G20" i="94"/>
  <c r="E20" i="94"/>
  <c r="C16" i="94"/>
  <c r="E9" i="94"/>
  <c r="G7" i="94"/>
  <c r="E7" i="94"/>
  <c r="F28" i="94" s="1"/>
  <c r="F32" i="94" s="1"/>
  <c r="B7" i="94"/>
  <c r="D28" i="94" s="1"/>
  <c r="D32" i="94" s="1"/>
  <c r="C6" i="94"/>
  <c r="C5" i="94"/>
  <c r="G35" i="87"/>
  <c r="G34" i="87"/>
  <c r="D34" i="87"/>
  <c r="D21" i="87"/>
  <c r="D20" i="87"/>
  <c r="G17" i="87"/>
  <c r="F42" i="30"/>
  <c r="F43" i="30"/>
  <c r="F41" i="30"/>
  <c r="C21" i="30"/>
  <c r="G20" i="30"/>
  <c r="B20" i="30"/>
  <c r="G7" i="30"/>
  <c r="E38" i="64"/>
  <c r="E39" i="64"/>
  <c r="E37" i="64"/>
  <c r="A23" i="64"/>
  <c r="D18" i="64"/>
  <c r="B16" i="64"/>
  <c r="B15" i="64"/>
  <c r="B14" i="64"/>
  <c r="G11" i="64"/>
  <c r="A9" i="64"/>
  <c r="E34" i="15"/>
  <c r="E35" i="15"/>
  <c r="E33" i="15"/>
  <c r="B34" i="14"/>
  <c r="G12" i="14"/>
  <c r="A5" i="14"/>
  <c r="F28" i="11"/>
  <c r="F29" i="11"/>
  <c r="F27" i="11"/>
  <c r="C17" i="11"/>
  <c r="H16" i="11"/>
  <c r="E16" i="11"/>
  <c r="A7" i="11"/>
  <c r="D11" i="9"/>
  <c r="A1" i="7"/>
  <c r="F15" i="87"/>
  <c r="F14" i="87"/>
  <c r="E13" i="87"/>
  <c r="G9" i="87"/>
  <c r="G8" i="87"/>
  <c r="D15" i="30"/>
  <c r="F23" i="64"/>
  <c r="D23" i="64"/>
  <c r="D22" i="64"/>
  <c r="C13" i="30"/>
  <c r="C12" i="30"/>
  <c r="C11" i="30"/>
  <c r="G32" i="82"/>
  <c r="G26" i="82"/>
  <c r="G27" i="82"/>
  <c r="G28" i="82"/>
  <c r="G29" i="82"/>
  <c r="G30" i="82"/>
  <c r="G31" i="82"/>
  <c r="G25" i="82"/>
  <c r="F26" i="82"/>
  <c r="F27" i="82"/>
  <c r="F28" i="82"/>
  <c r="F29" i="82"/>
  <c r="F30" i="82"/>
  <c r="F31" i="82"/>
  <c r="F25" i="82"/>
  <c r="E31" i="82"/>
  <c r="E26" i="82"/>
  <c r="E27" i="82"/>
  <c r="E28" i="82"/>
  <c r="E29" i="82"/>
  <c r="E30" i="82"/>
  <c r="E25" i="82"/>
  <c r="D26" i="82"/>
  <c r="D27" i="82"/>
  <c r="D28" i="82"/>
  <c r="D29" i="82"/>
  <c r="D30" i="82"/>
  <c r="D31" i="82"/>
  <c r="D25" i="82"/>
  <c r="C26" i="82"/>
  <c r="C27" i="82"/>
  <c r="C28" i="82"/>
  <c r="C29" i="82"/>
  <c r="C30" i="82"/>
  <c r="C31" i="82"/>
  <c r="C25" i="82"/>
  <c r="B26" i="82"/>
  <c r="B27" i="82"/>
  <c r="B28" i="82"/>
  <c r="B29" i="82"/>
  <c r="B30" i="82"/>
  <c r="B31" i="82"/>
  <c r="B25" i="82"/>
  <c r="A26" i="82"/>
  <c r="A27" i="82"/>
  <c r="A28" i="82"/>
  <c r="A29" i="82"/>
  <c r="A30" i="82"/>
  <c r="A31" i="82"/>
  <c r="A25" i="82"/>
  <c r="F22" i="82"/>
  <c r="E6" i="82"/>
  <c r="A6" i="82"/>
  <c r="D5" i="82"/>
  <c r="C8" i="82" s="1"/>
  <c r="C13" i="82" s="1"/>
  <c r="C17" i="82" s="1"/>
  <c r="B5" i="82"/>
  <c r="D32" i="82" s="1"/>
  <c r="C38" i="84"/>
  <c r="B25" i="84"/>
  <c r="B38" i="84" s="1"/>
  <c r="E32" i="84"/>
  <c r="C29" i="84"/>
  <c r="D26" i="84"/>
  <c r="A26" i="84"/>
  <c r="D25" i="84"/>
  <c r="D38" i="84" s="1"/>
  <c r="E32" i="83"/>
  <c r="C29" i="83"/>
  <c r="D26" i="83"/>
  <c r="A26" i="83"/>
  <c r="D25" i="83"/>
  <c r="D38" i="83" s="1"/>
  <c r="B25" i="83"/>
  <c r="B38" i="83" s="1"/>
  <c r="G27" i="81"/>
  <c r="G28" i="81"/>
  <c r="G29" i="81"/>
  <c r="G30" i="81"/>
  <c r="G31" i="81"/>
  <c r="G32" i="81"/>
  <c r="G26" i="81"/>
  <c r="F27" i="81"/>
  <c r="F28" i="81"/>
  <c r="F29" i="81"/>
  <c r="F30" i="81"/>
  <c r="F31" i="81"/>
  <c r="F32" i="81"/>
  <c r="F26" i="81"/>
  <c r="E27" i="81"/>
  <c r="E28" i="81"/>
  <c r="E29" i="81"/>
  <c r="E30" i="81"/>
  <c r="E31" i="81"/>
  <c r="E32" i="81"/>
  <c r="E26" i="81"/>
  <c r="D27" i="81"/>
  <c r="D28" i="81"/>
  <c r="D29" i="81"/>
  <c r="D30" i="81"/>
  <c r="D31" i="81"/>
  <c r="D32" i="81"/>
  <c r="D26" i="81"/>
  <c r="C27" i="81"/>
  <c r="C28" i="81"/>
  <c r="C29" i="81"/>
  <c r="C30" i="81"/>
  <c r="C31" i="81"/>
  <c r="C32" i="81"/>
  <c r="C26" i="81"/>
  <c r="B27" i="81"/>
  <c r="B28" i="81"/>
  <c r="B29" i="81"/>
  <c r="B30" i="81"/>
  <c r="B31" i="81"/>
  <c r="B32" i="81"/>
  <c r="B26" i="81"/>
  <c r="A30" i="81"/>
  <c r="A31" i="81"/>
  <c r="A32" i="81"/>
  <c r="A27" i="81"/>
  <c r="A28" i="81"/>
  <c r="A29" i="81"/>
  <c r="A26" i="81"/>
  <c r="E23" i="81"/>
  <c r="B21" i="81"/>
  <c r="D18" i="81"/>
  <c r="B18" i="81"/>
  <c r="E17" i="81"/>
  <c r="C20" i="81" s="1"/>
  <c r="B17" i="81"/>
  <c r="B39" i="81" s="1"/>
  <c r="C20" i="80"/>
  <c r="C29" i="80"/>
  <c r="C28" i="80"/>
  <c r="C27" i="80"/>
  <c r="C26" i="80"/>
  <c r="C25" i="80"/>
  <c r="E24" i="80"/>
  <c r="E14" i="80"/>
  <c r="B13" i="80"/>
  <c r="C12" i="80"/>
  <c r="F11" i="80"/>
  <c r="C5" i="80"/>
  <c r="C6" i="80"/>
  <c r="C4" i="80"/>
  <c r="B24" i="78"/>
  <c r="B22" i="78"/>
  <c r="B8" i="78"/>
  <c r="C23" i="78" s="1"/>
  <c r="B7" i="78"/>
  <c r="C21" i="78" s="1"/>
  <c r="B6" i="78"/>
  <c r="C5" i="78"/>
  <c r="E4" i="78"/>
  <c r="D20" i="78" s="1"/>
  <c r="A1" i="78"/>
  <c r="A17" i="78" s="1"/>
  <c r="B28" i="77"/>
  <c r="B27" i="77"/>
  <c r="C25" i="77"/>
  <c r="C11" i="77"/>
  <c r="C10" i="77"/>
  <c r="B24" i="77" s="1"/>
  <c r="B9" i="77"/>
  <c r="B23" i="77" s="1"/>
  <c r="B8" i="77"/>
  <c r="D22" i="77" s="1"/>
  <c r="C7" i="77"/>
  <c r="E6" i="77"/>
  <c r="F21" i="77" s="1"/>
  <c r="A1" i="77"/>
  <c r="A17" i="77" s="1"/>
  <c r="C29" i="76"/>
  <c r="C30" i="76"/>
  <c r="C28" i="76"/>
  <c r="C16" i="75"/>
  <c r="C17" i="75"/>
  <c r="C15" i="75"/>
  <c r="B26" i="75"/>
  <c r="E25" i="75"/>
  <c r="E22" i="75"/>
  <c r="E23" i="75" s="1"/>
  <c r="C27" i="74"/>
  <c r="C26" i="74"/>
  <c r="D15" i="74"/>
  <c r="E20" i="74"/>
  <c r="E19" i="74"/>
  <c r="E18" i="74"/>
  <c r="D14" i="74"/>
  <c r="D13" i="74"/>
  <c r="D25" i="79"/>
  <c r="D26" i="79"/>
  <c r="D24" i="79"/>
  <c r="A18" i="79"/>
  <c r="C17" i="79"/>
  <c r="E16" i="79"/>
  <c r="B9" i="79"/>
  <c r="F11" i="79"/>
  <c r="B11" i="79"/>
  <c r="B15" i="79"/>
  <c r="F14" i="79"/>
  <c r="B7" i="79"/>
  <c r="A3" i="79"/>
  <c r="F32" i="5"/>
  <c r="F33" i="5"/>
  <c r="F31" i="5"/>
  <c r="F7" i="16"/>
  <c r="D27" i="13"/>
  <c r="G26" i="13"/>
  <c r="G25" i="13"/>
  <c r="F16" i="22"/>
  <c r="F30" i="23"/>
  <c r="F16" i="23"/>
  <c r="E10" i="16"/>
  <c r="F5" i="13"/>
  <c r="F31" i="13" s="1"/>
  <c r="C33" i="14"/>
  <c r="B33" i="14"/>
  <c r="G22" i="73"/>
  <c r="G23" i="73"/>
  <c r="G24" i="73"/>
  <c r="G25" i="73"/>
  <c r="G26" i="73"/>
  <c r="G21" i="73"/>
  <c r="G20" i="73"/>
  <c r="E21" i="73"/>
  <c r="E22" i="73"/>
  <c r="E23" i="73"/>
  <c r="E24" i="73"/>
  <c r="E25" i="73"/>
  <c r="E26" i="73"/>
  <c r="E20" i="73"/>
  <c r="F24" i="73"/>
  <c r="F25" i="73"/>
  <c r="F26" i="73"/>
  <c r="D26" i="73"/>
  <c r="D24" i="73"/>
  <c r="D25" i="73"/>
  <c r="C24" i="73"/>
  <c r="C25" i="73"/>
  <c r="C26" i="73"/>
  <c r="B24" i="73"/>
  <c r="B25" i="73"/>
  <c r="B26" i="73"/>
  <c r="A24" i="73"/>
  <c r="A25" i="73"/>
  <c r="A26" i="73"/>
  <c r="F21" i="73"/>
  <c r="F22" i="73"/>
  <c r="F23" i="73"/>
  <c r="F20" i="73"/>
  <c r="D21" i="73"/>
  <c r="D22" i="73"/>
  <c r="D23" i="73"/>
  <c r="D20" i="73"/>
  <c r="C21" i="73"/>
  <c r="C22" i="73"/>
  <c r="C23" i="73"/>
  <c r="C20" i="73"/>
  <c r="B21" i="73"/>
  <c r="B22" i="73"/>
  <c r="B23" i="73"/>
  <c r="B20" i="73"/>
  <c r="A21" i="73"/>
  <c r="A22" i="73"/>
  <c r="A23" i="73"/>
  <c r="A20" i="73"/>
  <c r="F16" i="73"/>
  <c r="G14" i="73"/>
  <c r="F11" i="73"/>
  <c r="B12" i="73"/>
  <c r="D7" i="73"/>
  <c r="D6" i="73"/>
  <c r="D13" i="73" s="1"/>
  <c r="D5" i="73"/>
  <c r="K9" i="57"/>
  <c r="A1" i="43"/>
  <c r="E29" i="43"/>
  <c r="E25" i="43"/>
  <c r="E35" i="43" s="1"/>
  <c r="E26" i="43"/>
  <c r="E36" i="43" s="1"/>
  <c r="E24" i="43"/>
  <c r="E34" i="43" s="1"/>
  <c r="E10" i="43"/>
  <c r="D6" i="43"/>
  <c r="C5" i="43"/>
  <c r="G4" i="43"/>
  <c r="F37" i="51"/>
  <c r="F20" i="51"/>
  <c r="F19" i="51"/>
  <c r="H8" i="51"/>
  <c r="H32" i="51" s="1"/>
  <c r="G5" i="51"/>
  <c r="F5" i="51"/>
  <c r="F4" i="51"/>
  <c r="F27" i="51" s="1"/>
  <c r="F42" i="49"/>
  <c r="F41" i="49"/>
  <c r="E31" i="49"/>
  <c r="B30" i="37"/>
  <c r="B31" i="37"/>
  <c r="B29" i="37"/>
  <c r="B13" i="37"/>
  <c r="A4" i="37"/>
  <c r="D31" i="38"/>
  <c r="D32" i="38"/>
  <c r="D30" i="38"/>
  <c r="D13" i="38"/>
  <c r="B4" i="38"/>
  <c r="C7" i="55"/>
  <c r="A41" i="55" s="1"/>
  <c r="G13" i="5"/>
  <c r="E8" i="5"/>
  <c r="F12" i="5" s="1"/>
  <c r="E37" i="5"/>
  <c r="B37" i="5"/>
  <c r="F38" i="5"/>
  <c r="C8" i="23"/>
  <c r="C7" i="23"/>
  <c r="C6" i="23"/>
  <c r="C11" i="22"/>
  <c r="C12" i="22"/>
  <c r="C10" i="22"/>
  <c r="F6" i="15"/>
  <c r="F5" i="15"/>
  <c r="F35" i="14"/>
  <c r="F36" i="14" s="1"/>
  <c r="A6" i="14"/>
  <c r="C13" i="14"/>
  <c r="E14" i="11"/>
  <c r="C11" i="11"/>
  <c r="C12" i="11"/>
  <c r="C10" i="11"/>
  <c r="E25" i="10"/>
  <c r="E34" i="10" s="1"/>
  <c r="E24" i="10"/>
  <c r="E33" i="10" s="1"/>
  <c r="A1" i="10"/>
  <c r="E19" i="10"/>
  <c r="B19" i="10"/>
  <c r="G20" i="8"/>
  <c r="G19" i="8"/>
  <c r="G30" i="8"/>
  <c r="I29" i="8"/>
  <c r="A3" i="8"/>
  <c r="A25" i="8" s="1"/>
  <c r="F3" i="7"/>
  <c r="D26" i="6"/>
  <c r="D22" i="6"/>
  <c r="D19" i="6"/>
  <c r="F44" i="3"/>
  <c r="E44" i="3"/>
  <c r="D44" i="3"/>
  <c r="F42" i="3"/>
  <c r="E42" i="3"/>
  <c r="D42" i="3"/>
  <c r="D4" i="3"/>
  <c r="F22" i="13"/>
  <c r="F9" i="13"/>
  <c r="F7" i="13"/>
  <c r="F8" i="13"/>
  <c r="F6" i="13"/>
  <c r="D15" i="6"/>
  <c r="D22" i="9"/>
  <c r="D17" i="9"/>
  <c r="D46" i="3"/>
  <c r="C27" i="3" s="1"/>
  <c r="C101" i="57"/>
  <c r="D13" i="57"/>
  <c r="K48" i="57" s="1"/>
  <c r="K49" i="57" s="1"/>
  <c r="K50" i="57" s="1"/>
  <c r="K51" i="57" s="1"/>
  <c r="K52" i="57" s="1"/>
  <c r="E9" i="57"/>
  <c r="H16" i="43"/>
  <c r="G6" i="43"/>
  <c r="H9" i="43" s="1"/>
  <c r="D16" i="43" s="1"/>
  <c r="B4" i="43"/>
  <c r="C32" i="43" s="1"/>
  <c r="F6" i="51"/>
  <c r="F3" i="51"/>
  <c r="E6" i="55"/>
  <c r="D40" i="55" s="1"/>
  <c r="F23" i="9"/>
  <c r="F24" i="9"/>
  <c r="F25" i="9"/>
  <c r="F26" i="9"/>
  <c r="F27" i="9"/>
  <c r="F28" i="9"/>
  <c r="F22" i="9"/>
  <c r="E23" i="9"/>
  <c r="E24" i="9"/>
  <c r="E25" i="9"/>
  <c r="E26" i="9"/>
  <c r="E27" i="9"/>
  <c r="E28" i="9"/>
  <c r="E22" i="9"/>
  <c r="D25" i="9"/>
  <c r="D26" i="9"/>
  <c r="D27" i="9"/>
  <c r="D28" i="9"/>
  <c r="C23" i="9"/>
  <c r="C24" i="9"/>
  <c r="C25" i="9"/>
  <c r="C26" i="9"/>
  <c r="C27" i="9"/>
  <c r="C28" i="9"/>
  <c r="C22" i="9"/>
  <c r="B23" i="9"/>
  <c r="B24" i="9"/>
  <c r="B25" i="9"/>
  <c r="B26" i="9"/>
  <c r="B27" i="9"/>
  <c r="B28" i="9"/>
  <c r="B22" i="9"/>
  <c r="A23" i="9"/>
  <c r="A24" i="9"/>
  <c r="A25" i="9"/>
  <c r="A26" i="9"/>
  <c r="A27" i="9"/>
  <c r="A28" i="9"/>
  <c r="A22" i="9"/>
  <c r="D18" i="9"/>
  <c r="D19" i="9"/>
  <c r="D15" i="9"/>
  <c r="D16" i="9"/>
  <c r="D14" i="9"/>
  <c r="D13" i="9"/>
  <c r="D12" i="9"/>
  <c r="D10" i="9"/>
  <c r="D7" i="9"/>
  <c r="D8" i="9"/>
  <c r="D9" i="9"/>
  <c r="D5" i="9"/>
  <c r="D6" i="9"/>
  <c r="D4" i="9"/>
  <c r="D3" i="9"/>
  <c r="D23" i="9"/>
  <c r="D24" i="9"/>
  <c r="G30" i="49"/>
  <c r="F40" i="49" s="1"/>
  <c r="B7" i="37"/>
  <c r="D7" i="38"/>
  <c r="D30" i="23"/>
  <c r="G3" i="23"/>
  <c r="D27" i="22"/>
  <c r="J21" i="18"/>
  <c r="B29" i="15"/>
  <c r="B28" i="15"/>
  <c r="G7" i="14"/>
  <c r="H8" i="11"/>
  <c r="C14" i="8"/>
  <c r="C9" i="15"/>
  <c r="F17" i="15"/>
  <c r="F18" i="15"/>
  <c r="F19" i="15"/>
  <c r="E17" i="15"/>
  <c r="E18" i="15"/>
  <c r="E19" i="15"/>
  <c r="D17" i="15"/>
  <c r="D18" i="15"/>
  <c r="D19" i="15"/>
  <c r="B17" i="15"/>
  <c r="B18" i="15"/>
  <c r="B19" i="15"/>
  <c r="A18" i="15"/>
  <c r="A19" i="15"/>
  <c r="A17" i="15"/>
  <c r="C22" i="10"/>
  <c r="C35" i="8"/>
  <c r="D20" i="10"/>
  <c r="C14" i="38"/>
  <c r="F13" i="38"/>
  <c r="A18" i="37"/>
  <c r="B14" i="37"/>
  <c r="C38" i="5"/>
  <c r="C13" i="37"/>
  <c r="C15" i="94" l="1"/>
  <c r="F15" i="94" s="1"/>
  <c r="H19" i="57"/>
  <c r="I19" i="57" s="1"/>
  <c r="L17" i="57" s="1"/>
  <c r="E46" i="3"/>
  <c r="F46" i="3" s="1"/>
  <c r="H38" i="119" s="1"/>
  <c r="F16" i="94"/>
  <c r="C28" i="83"/>
  <c r="C28" i="84"/>
  <c r="D39" i="81"/>
  <c r="C34" i="81"/>
  <c r="F18" i="43"/>
  <c r="H7" i="8"/>
  <c r="F14" i="15"/>
  <c r="F15" i="15"/>
  <c r="F16" i="15"/>
  <c r="E14" i="15"/>
  <c r="E15" i="15"/>
  <c r="E16" i="15"/>
  <c r="B14" i="15"/>
  <c r="B15" i="15"/>
  <c r="B16" i="15"/>
  <c r="D14" i="15"/>
  <c r="D15" i="15"/>
  <c r="D16" i="15"/>
  <c r="D36" i="14"/>
  <c r="F43" i="5"/>
  <c r="D12" i="5"/>
  <c r="F19" i="10"/>
  <c r="C16" i="23"/>
  <c r="D19" i="10"/>
  <c r="G29" i="14"/>
  <c r="F44" i="5"/>
  <c r="B21" i="18"/>
  <c r="F42" i="5"/>
  <c r="A14" i="15"/>
  <c r="A15" i="15"/>
  <c r="A16" i="15"/>
  <c r="A13" i="15"/>
  <c r="A21" i="18"/>
  <c r="E21" i="18"/>
  <c r="C14" i="5"/>
  <c r="I3" i="7"/>
  <c r="B3" i="7"/>
  <c r="C14" i="14"/>
  <c r="D35" i="14"/>
  <c r="E17" i="14"/>
  <c r="E4" i="3"/>
  <c r="C8" i="5"/>
  <c r="I31" i="8"/>
  <c r="G31" i="8"/>
  <c r="I30" i="8"/>
  <c r="F29" i="8"/>
  <c r="C8" i="8"/>
  <c r="G18" i="8"/>
  <c r="F19" i="94" l="1"/>
  <c r="D14" i="19"/>
  <c r="G19" i="10"/>
  <c r="H19" i="10" s="1"/>
  <c r="F4" i="3"/>
  <c r="I19" i="10" l="1"/>
  <c r="G42" i="3" l="1"/>
  <c r="G44" i="3" l="1"/>
  <c r="G38" i="119" s="1"/>
  <c r="F43" i="119" l="1"/>
  <c r="G42" i="119"/>
  <c r="F14" i="19"/>
  <c r="F24" i="22"/>
  <c r="D24" i="13"/>
  <c r="D6" i="6"/>
  <c r="F35" i="16"/>
  <c r="E35" i="16"/>
  <c r="C12" i="14"/>
  <c r="F9" i="16"/>
  <c r="F29" i="23"/>
  <c r="C16" i="22"/>
  <c r="F17" i="16"/>
  <c r="F16" i="16"/>
  <c r="F6" i="16"/>
  <c r="F5" i="16"/>
  <c r="F13" i="15"/>
  <c r="E13" i="15"/>
  <c r="D13" i="15"/>
  <c r="B13" i="15"/>
  <c r="F7" i="15"/>
  <c r="F4" i="15"/>
  <c r="D23" i="13"/>
  <c r="C14" i="11"/>
  <c r="D12" i="6"/>
  <c r="H42" i="119" l="1"/>
  <c r="E44" i="119"/>
  <c r="G43" i="119"/>
  <c r="G35" i="16"/>
  <c r="H41" i="119" l="1"/>
  <c r="H39" i="119"/>
  <c r="H40" i="119"/>
  <c r="H43" i="119" l="1"/>
  <c r="H46" i="3" s="1"/>
  <c r="K1" i="18" s="1"/>
  <c r="H14" i="19" l="1"/>
  <c r="F37" i="21"/>
  <c r="F39" i="21" s="1"/>
</calcChain>
</file>

<file path=xl/sharedStrings.xml><?xml version="1.0" encoding="utf-8"?>
<sst xmlns="http://schemas.openxmlformats.org/spreadsheetml/2006/main" count="4392" uniqueCount="2735">
  <si>
    <t>1--------------------------------</t>
  </si>
  <si>
    <t>2 -----------------------------------</t>
  </si>
  <si>
    <t>3------------------------------------------</t>
  </si>
  <si>
    <t xml:space="preserve">LFkku %&amp; </t>
  </si>
  <si>
    <t xml:space="preserve">fnukad %&amp; </t>
  </si>
  <si>
    <t>X</t>
  </si>
  <si>
    <t xml:space="preserve">gLrk{kj </t>
  </si>
  <si>
    <t>+</t>
  </si>
  <si>
    <t>=</t>
  </si>
  <si>
    <t>lsokfuo`fr ds vkns'k dk izi=</t>
  </si>
  <si>
    <t xml:space="preserve">¼A½ lsok dh vof/k ftlds ft, isa'ku ;k xszP;qVh Lohdkj dh xbZ Fkh </t>
  </si>
  <si>
    <t xml:space="preserve">¼AA½ mlds fy, izkIr fdlh isa'ku @xzsP;qVh dh jkf'k ,oa bldh izd`fr </t>
  </si>
  <si>
    <t xml:space="preserve">    v/khu vgZdkjh lsok ds :i esa fxuh xbZ gSA</t>
  </si>
  <si>
    <t>dc ls</t>
  </si>
  <si>
    <t xml:space="preserve">cdk;k jkf'k </t>
  </si>
  <si>
    <t xml:space="preserve">olqy dh xbZ jkf'k </t>
  </si>
  <si>
    <t>2- izekf.kr fd;k tkrk gs fd mij of.kZr ljdkjh deZpkkjh @isa'kuj ds fo:} dksbZ ns; ¼M~;qt½ cdk;k ugh gSA</t>
  </si>
  <si>
    <t xml:space="preserve">4- isa'ku @e`R;q ,oa lsok fuo`fr xzsP;qVh ¼ Mh-lh-vkj-th ½ ls </t>
  </si>
  <si>
    <t>fuEufyf[kr jkf'k olqy dh tkuh gS %&amp;</t>
  </si>
  <si>
    <t xml:space="preserve">ij LFkkukiUu fu;qfDr vodk'k </t>
  </si>
  <si>
    <t>4-</t>
  </si>
  <si>
    <t>(I)</t>
  </si>
  <si>
    <r>
      <t>¼</t>
    </r>
    <r>
      <rPr>
        <sz val="11"/>
        <rFont val="Arial"/>
        <family val="2"/>
      </rPr>
      <t>i</t>
    </r>
    <r>
      <rPr>
        <sz val="11"/>
        <rFont val="Kruti Dev 010"/>
      </rPr>
      <t>½ Hkou fuekZ.k vfxze izFke</t>
    </r>
  </si>
  <si>
    <r>
      <t>¼</t>
    </r>
    <r>
      <rPr>
        <sz val="11"/>
        <rFont val="Arial"/>
        <family val="2"/>
      </rPr>
      <t>iii</t>
    </r>
    <r>
      <rPr>
        <sz val="11"/>
        <rFont val="Kruti Dev 010"/>
      </rPr>
      <t xml:space="preserve">½ okgu vfxze </t>
    </r>
  </si>
  <si>
    <r>
      <t>¼</t>
    </r>
    <r>
      <rPr>
        <sz val="11"/>
        <rFont val="Arial"/>
        <family val="2"/>
      </rPr>
      <t>ii</t>
    </r>
    <r>
      <rPr>
        <sz val="11"/>
        <rFont val="Kruti Dev 010"/>
      </rPr>
      <t xml:space="preserve">½ ejEer vfxze </t>
    </r>
  </si>
  <si>
    <t xml:space="preserve">1- yksd fuekZ.k foHkkx@dks"kkxkj @vfUre osru izek.k i= vkfn dh izfr;kWaa layXu gS A  </t>
  </si>
  <si>
    <t xml:space="preserve">     tks jktLFkku ljdkj ds v/khu lsok esa fxuh tkrh gS A </t>
  </si>
  <si>
    <t xml:space="preserve">dk;kZy;    </t>
  </si>
  <si>
    <t xml:space="preserve">tks fnaukd </t>
  </si>
  <si>
    <t xml:space="preserve">mlus  @ og fnaukd </t>
  </si>
  <si>
    <t>dks in</t>
  </si>
  <si>
    <t xml:space="preserve">in </t>
  </si>
  <si>
    <t xml:space="preserve">eSa </t>
  </si>
  <si>
    <t xml:space="preserve">rkjh[k  </t>
  </si>
  <si>
    <t xml:space="preserve">eS </t>
  </si>
  <si>
    <t xml:space="preserve">tks vkids foHkkx esa </t>
  </si>
  <si>
    <t xml:space="preserve">fnukad%&amp; </t>
  </si>
  <si>
    <t>(II)</t>
  </si>
  <si>
    <t xml:space="preserve">   </t>
  </si>
  <si>
    <t>fo"k; % &amp;</t>
  </si>
  <si>
    <t xml:space="preserve">deZpkjh dk uke </t>
  </si>
  <si>
    <t>&amp;</t>
  </si>
  <si>
    <t xml:space="preserve">dk;kZy; dk uke </t>
  </si>
  <si>
    <t>foHkkx dk uke</t>
  </si>
  <si>
    <t>jktLFkku ljdkj</t>
  </si>
  <si>
    <t>la[;k %&amp;</t>
  </si>
  <si>
    <t>fnaukd &amp;</t>
  </si>
  <si>
    <t xml:space="preserve">lsokesa </t>
  </si>
  <si>
    <t xml:space="preserve"> </t>
  </si>
  <si>
    <t>egksn; ]</t>
  </si>
  <si>
    <t>¼d½</t>
  </si>
  <si>
    <t>:-</t>
  </si>
  <si>
    <t>¼[k½</t>
  </si>
  <si>
    <t>¼x½</t>
  </si>
  <si>
    <t xml:space="preserve">vkSlr ifjyfC/k;k ¼10 ekg ½ </t>
  </si>
  <si>
    <t>23-</t>
  </si>
  <si>
    <t>24-</t>
  </si>
  <si>
    <t>20-</t>
  </si>
  <si>
    <t>21-</t>
  </si>
  <si>
    <t>22-</t>
  </si>
  <si>
    <t>25-</t>
  </si>
  <si>
    <t>27-</t>
  </si>
  <si>
    <t>28-</t>
  </si>
  <si>
    <t>Hkonh;</t>
  </si>
  <si>
    <t>uke</t>
  </si>
  <si>
    <t>%</t>
  </si>
  <si>
    <t xml:space="preserve">orZeku irk </t>
  </si>
  <si>
    <t>gLrk{kj</t>
  </si>
  <si>
    <t xml:space="preserve">O;fDrxr igpku ds fy, fpUg </t>
  </si>
  <si>
    <t>vuqizekf.kr</t>
  </si>
  <si>
    <t>vuqizekf.kr vf/kdkjh ds</t>
  </si>
  <si>
    <t>¼ eqgj lfgr ½</t>
  </si>
  <si>
    <t>la[;k -------------</t>
  </si>
  <si>
    <t xml:space="preserve">¼AA½ LFkkiUu ;fn dksbZ gks </t>
  </si>
  <si>
    <t>la[;k ------</t>
  </si>
  <si>
    <t>izi= &amp;3 ¼ nsf[k, fu;e 74 ½</t>
  </si>
  <si>
    <t>ifjokj dk C;kSjk</t>
  </si>
  <si>
    <t>1-</t>
  </si>
  <si>
    <t>ljdkjh deZpkjh dk uke</t>
  </si>
  <si>
    <t>2-</t>
  </si>
  <si>
    <t>in</t>
  </si>
  <si>
    <t>3-</t>
  </si>
  <si>
    <t>tUe dh rkjh[k</t>
  </si>
  <si>
    <t xml:space="preserve">fu;qfDr dh rkjh[k </t>
  </si>
  <si>
    <t xml:space="preserve">fnaukd </t>
  </si>
  <si>
    <t xml:space="preserve">dks ;Fkk fLFkfr esjs ifjokj esa lnL;ksa dk C;kSjk </t>
  </si>
  <si>
    <t>Ø-l-</t>
  </si>
  <si>
    <t>ifjokj ds lnL;ksa ds uke</t>
  </si>
  <si>
    <t xml:space="preserve">deZpkjh ds lkFk lEcU/k </t>
  </si>
  <si>
    <t>fookfgr @ vfookfgr</t>
  </si>
  <si>
    <t>¼1½</t>
  </si>
  <si>
    <t>¼2½</t>
  </si>
  <si>
    <t>¼3½</t>
  </si>
  <si>
    <t>¼4½</t>
  </si>
  <si>
    <t>¼5</t>
  </si>
  <si>
    <t>¼6½</t>
  </si>
  <si>
    <t>fookfgr</t>
  </si>
  <si>
    <t>¼;fn Hkqxrku ys[kk bdkbZ dh fHkUu vyx ldhZy esa pkgk x;k gks rks nks izfr;ksa esa Hkstk tk,xk ½</t>
  </si>
  <si>
    <t>Hkkx &amp; 1</t>
  </si>
  <si>
    <t xml:space="preserve">firk @ ifr dk uke </t>
  </si>
  <si>
    <t>tUe rkjh[k ¼bZLoh lu~ esa ½</t>
  </si>
  <si>
    <t>/keZ</t>
  </si>
  <si>
    <t>orZeku ;k vfUre fu;qfDr LFkkiuk ds uke lfgr</t>
  </si>
  <si>
    <t>¼A½ lsok izkjEHk dh rkjh[k</t>
  </si>
  <si>
    <t xml:space="preserve">¼AA½ lsok ds vUr gksus dh rkjh[k </t>
  </si>
  <si>
    <t>lSfud lsok %&amp;</t>
  </si>
  <si>
    <t>d</t>
  </si>
  <si>
    <t>o"kZ</t>
  </si>
  <si>
    <t>ekg</t>
  </si>
  <si>
    <t>fnu</t>
  </si>
  <si>
    <t>¼fu;e &amp; ½</t>
  </si>
  <si>
    <t>'kwU;</t>
  </si>
  <si>
    <t>flfoy lsok %&amp;</t>
  </si>
  <si>
    <t>fdl rkfj[k dks fuEu ds fy, dk;Zokgh izkjEHk dh &amp;</t>
  </si>
  <si>
    <t>¼dc rd½</t>
  </si>
  <si>
    <t xml:space="preserve">laxBu dk uke </t>
  </si>
  <si>
    <t xml:space="preserve">ljdkjh deZpkjh dk osrueku </t>
  </si>
  <si>
    <t xml:space="preserve">/kkfjr in </t>
  </si>
  <si>
    <t>dc rd</t>
  </si>
  <si>
    <t>laLFkk iz/kku }kjk izekf.kdj.k</t>
  </si>
  <si>
    <t>osru</t>
  </si>
  <si>
    <t xml:space="preserve">,lih@,uih@ ,ulh,@vkj, </t>
  </si>
  <si>
    <t>firk@ifr dk uke</t>
  </si>
  <si>
    <t>rkjh[k</t>
  </si>
  <si>
    <t xml:space="preserve">ljdkjh deZpkjh dk uke </t>
  </si>
  <si>
    <t>vfxze dk izdkj</t>
  </si>
  <si>
    <t>vfr'ks"k</t>
  </si>
  <si>
    <t>tek dk 'kh"kZ</t>
  </si>
  <si>
    <t>eqy /ku</t>
  </si>
  <si>
    <t>C;kt</t>
  </si>
  <si>
    <t>izi= &amp; 31 ¼nsf[k, fu;e 8 ,oa 96 ¼4½ ½</t>
  </si>
  <si>
    <t xml:space="preserve">vLFkk;h vfUre osru izek.k &amp;i= dk izi= </t>
  </si>
  <si>
    <t xml:space="preserve">¼izi= 7 ,oa 18 ds lkFk layXu fd;k tk, ½ </t>
  </si>
  <si>
    <t>foHkkx</t>
  </si>
  <si>
    <t xml:space="preserve">laLFkk;h osru </t>
  </si>
  <si>
    <t xml:space="preserve">izfrekg </t>
  </si>
  <si>
    <t>LFkkukiUu osru</t>
  </si>
  <si>
    <t>izfrekg</t>
  </si>
  <si>
    <t>fo'ks"k osru Mh0ih0</t>
  </si>
  <si>
    <t>HkRrs %&amp;</t>
  </si>
  <si>
    <t xml:space="preserve">'kgjh {kfriwfrZ HkRrk </t>
  </si>
  <si>
    <t xml:space="preserve">dksbZ vU; HkRrk </t>
  </si>
  <si>
    <t>;ksx</t>
  </si>
  <si>
    <t>izi= &amp;32 ¼ fu;e 45 fVIi.kh 3 ½</t>
  </si>
  <si>
    <t xml:space="preserve">LFkkukiUu osru dks fxuus ds fy, izek.k i= dk izi= </t>
  </si>
  <si>
    <t>izi= &amp;28 ^^ d ^^ ¼ nsf[k, fu;e 94 &amp; izfdz;k ½</t>
  </si>
  <si>
    <t xml:space="preserve">tks vkids dk;kZy; esa </t>
  </si>
  <si>
    <t>la[;k ---------------</t>
  </si>
  <si>
    <t>e; eqgj</t>
  </si>
  <si>
    <t xml:space="preserve">          </t>
  </si>
  <si>
    <t>11-</t>
  </si>
  <si>
    <t xml:space="preserve">lEcfU/kr vf/kdkjh @ deZpkjh </t>
  </si>
  <si>
    <t>j[kus ds fy, izfropu nsrk gqWa A</t>
  </si>
  <si>
    <t xml:space="preserve">eSa ,rn~ }kjk fdlh ifjorZu ;k ifjo/kZu ds ckjs esa dk;kZy; v/;{k dks lwfpr dj mDr fooj.kksa dks v|kof/k </t>
  </si>
  <si>
    <t>[k</t>
  </si>
  <si>
    <t xml:space="preserve">Rkkjh[k% </t>
  </si>
  <si>
    <t xml:space="preserve">LFkku % </t>
  </si>
  <si>
    <t xml:space="preserve">¼[k½ fiNyh flfoy lsok dh vof/k tks fu;e ds </t>
  </si>
  <si>
    <t xml:space="preserve">¼d½ fiNyh flfoy lsok ds fy, izkIr fdlh </t>
  </si>
  <si>
    <t>ljdkj dk uke</t>
  </si>
  <si>
    <t xml:space="preserve">jktLFkku ds v/khu lsok </t>
  </si>
  <si>
    <t>jkLFkku ljdkj ds v/khu dh xbZ lsok</t>
  </si>
  <si>
    <t>12-</t>
  </si>
  <si>
    <r>
      <t>(II)</t>
    </r>
    <r>
      <rPr>
        <sz val="12"/>
        <rFont val="Kruti Dev 010"/>
      </rPr>
      <t>oS;fDrd ¼ ilZuy ½ osru</t>
    </r>
  </si>
  <si>
    <t>14-</t>
  </si>
  <si>
    <t>15-</t>
  </si>
  <si>
    <t>16-</t>
  </si>
  <si>
    <t>17-</t>
  </si>
  <si>
    <t>18-</t>
  </si>
  <si>
    <t>13-</t>
  </si>
  <si>
    <t>izi= &amp; 27 ^^ d ^^ ¼ nsf[k, fu;e 79 ¼3½½</t>
  </si>
  <si>
    <t>lsokesa ]</t>
  </si>
  <si>
    <t>¼ dk;kZy; v/;{k ½</t>
  </si>
  <si>
    <t>tUe frfFk</t>
  </si>
  <si>
    <t>d-l-</t>
  </si>
  <si>
    <t xml:space="preserve">uke </t>
  </si>
  <si>
    <t>laca/k</t>
  </si>
  <si>
    <t xml:space="preserve">     </t>
  </si>
  <si>
    <t>5-</t>
  </si>
  <si>
    <t>6-</t>
  </si>
  <si>
    <t>7-</t>
  </si>
  <si>
    <t xml:space="preserve">       ds vUrxZr izi=ksa dk dqyd </t>
  </si>
  <si>
    <t>fnukad%&amp;</t>
  </si>
  <si>
    <t xml:space="preserve">;g izekf.kr fd;k tkrk gS fd mDr /kks"k.kk dh lsok iqfLrdk ]osru fcyksa dh dk;kZy; izfr;ksa ,oa ftl dk;kZy; </t>
  </si>
  <si>
    <t>ij tkWap dj yh gS rFkk mls lgh ik;k gS A</t>
  </si>
  <si>
    <t xml:space="preserve">dks lsokfuo`r </t>
  </si>
  <si>
    <t>------------------------------</t>
  </si>
  <si>
    <t>f'k{kk foHkkx</t>
  </si>
  <si>
    <t>8-</t>
  </si>
  <si>
    <t>9-</t>
  </si>
  <si>
    <t>10-</t>
  </si>
  <si>
    <t xml:space="preserve">N% ekgh </t>
  </si>
  <si>
    <t>DA</t>
  </si>
  <si>
    <t xml:space="preserve">vuqyXud &amp;1 ¼izi=&amp;7 dk Øe la[;k 24 ½ </t>
  </si>
  <si>
    <t xml:space="preserve">1&amp;ljdkjh vkokl dh cdk;k </t>
  </si>
  <si>
    <t xml:space="preserve">3&amp;vU; vfxze </t>
  </si>
  <si>
    <t xml:space="preserve">4&amp; vU; olqfy;k   </t>
  </si>
  <si>
    <t>olqyh dk vk/kkj</t>
  </si>
  <si>
    <t>gks x;k@gksxk  dk LFkk;h vfUre osru izek.k i=A</t>
  </si>
  <si>
    <t>vkns'k</t>
  </si>
  <si>
    <t xml:space="preserve">eagxkbZ HkRrk  </t>
  </si>
  <si>
    <t xml:space="preserve">edku fdjk;k </t>
  </si>
  <si>
    <t xml:space="preserve">izekf.kr djrk gqWa fd eSa ljdkjh vkokl lqfo/kk dk vf/kHkksx ugh dj jgk gqWa ,oa eSus yksd fuekZ.k foHkkx ds </t>
  </si>
  <si>
    <t>LVksj ls QuhpZj vkfn tSls dksbZ oLrq fdjk;s ij ugh yh gS A</t>
  </si>
  <si>
    <t>dk dk;ZHkkj</t>
  </si>
  <si>
    <t>rd ds fy, Hkqxrku dj fn;k x;k gSA@fd;k tk;sxk</t>
  </si>
  <si>
    <t>DA RAT</t>
  </si>
  <si>
    <t>Total pay</t>
  </si>
  <si>
    <t>PENS</t>
  </si>
  <si>
    <t>xzsP;qVh</t>
  </si>
  <si>
    <t xml:space="preserve">gLrk{kj  </t>
  </si>
  <si>
    <t xml:space="preserve">dk;kZy;k/;{k </t>
  </si>
  <si>
    <t>dk;kZy;k/;{k</t>
  </si>
  <si>
    <t>Employee's Name</t>
  </si>
  <si>
    <t>Name of Department with Address</t>
  </si>
  <si>
    <t>SECONDARY EDUCATION DEPARTMENT</t>
  </si>
  <si>
    <t>Date of Retirement / Death</t>
  </si>
  <si>
    <t>Family Details:-</t>
  </si>
  <si>
    <t>Name</t>
  </si>
  <si>
    <t>Relation</t>
  </si>
  <si>
    <t>Date of birth</t>
  </si>
  <si>
    <t>Married /Unmarried</t>
  </si>
  <si>
    <t>Employed / Unemployed</t>
  </si>
  <si>
    <t>SON</t>
  </si>
  <si>
    <t>in %&amp;</t>
  </si>
  <si>
    <t>egksn;</t>
  </si>
  <si>
    <t>fcuk 'krZ lgefr</t>
  </si>
  <si>
    <t>rd dh vof/k esa fdlh izdkj dh olwyh cdk;k ugha gSa ,oa egk ys[kkdkj @ foHkkxh;</t>
  </si>
  <si>
    <t>uke %&amp;</t>
  </si>
  <si>
    <t xml:space="preserve">egk ys[kkdkj @ foHkkxh; vads{k.k dh olwyh cdk;k ugha dk izek.k i= </t>
  </si>
  <si>
    <t xml:space="preserve">                    izekf.kr fd;k tkrk gS fd</t>
  </si>
  <si>
    <t xml:space="preserve">LFkkuh; fo/kky; esa ftuds lsokfHkys[k ds vuqlkj tUe frfFk %&amp; </t>
  </si>
  <si>
    <t>gS ,oa fnukad %&amp;</t>
  </si>
  <si>
    <t>rd dh vof/k esa budh rjQ ls jkT; ljdkj dk dksbZ cdk;k ugha gS rFkk egk ys[kkdkj @ foHkkxh; vads{k.k fjiksVZ</t>
  </si>
  <si>
    <t>laLFkk iz/kku gLrk{kj</t>
  </si>
  <si>
    <t>iz/kkukpk;Z</t>
  </si>
  <si>
    <t>t; Jh jke</t>
  </si>
  <si>
    <t>funZs'kkuqlkj bl foHkkx ds</t>
  </si>
  <si>
    <t>ds isa'ku lEcfU/kr dqyd vkxs</t>
  </si>
  <si>
    <t xml:space="preserve">      frfFk %&amp;</t>
  </si>
  <si>
    <t>gS A</t>
  </si>
  <si>
    <t>izfrfyfi lwpukFkZ ,oa vko';d dk;Zokgh gsrq %&amp;</t>
  </si>
  <si>
    <t xml:space="preserve">lEcfU/kr </t>
  </si>
  <si>
    <t>pSd fyLV</t>
  </si>
  <si>
    <t>uke dkfeZd</t>
  </si>
  <si>
    <t>dk;kZy; v/;{k }kjk ns[ks tkus okys fcUnq</t>
  </si>
  <si>
    <t>¼ d ½</t>
  </si>
  <si>
    <t>izdj.k ds lkFk layXu vfHkys[k %&amp;</t>
  </si>
  <si>
    <t>fu;qfDr izkf/kdkjh }kjk tkjh lsok fuo`fr vkns'k</t>
  </si>
  <si>
    <t>gka</t>
  </si>
  <si>
    <t>fu;qfDr izkf/kdkjh }kjk tkjh foHkkxh; tkap cdk;k ugha gksus ls izek.k i=</t>
  </si>
  <si>
    <t>isa'ku dqyd esa ;Fkk LFkku vfdar gS</t>
  </si>
  <si>
    <t>deZpkjh @ ik= ik- isa'kuj ls izkIr ifjokj ds lnL;ksa dk iw.kZ C;kSjk</t>
  </si>
  <si>
    <t xml:space="preserve">layXu gS </t>
  </si>
  <si>
    <t>deZpkjh @ ik= ik- isa'kuj dh o.kZukRed ukekoyh dh rhu    ¼ jkT; ls ckgj isa'ku izkIr djus ds ekeys esa 4 ½ izfr;ka</t>
  </si>
  <si>
    <t>deZpkjh dk e`R;q izek.k i= ¼ e`R;q dh fLFkfr esa ½</t>
  </si>
  <si>
    <t>foHkkx }kjk tkjh cdk;k ugha gksus dk lesfdr vns;rk izek.k i=</t>
  </si>
  <si>
    <t xml:space="preserve">ewy ,l-ch- layXu gS </t>
  </si>
  <si>
    <t>deZpkjh dh lsok esa jgrs e`R;q ds ekeys esa miknku gsrq ukekadu u gksus ij ifjokj ds ik= lHkh o;Ld lnL;ksa dh @ukekadu dh fLFkfr esa ukfer lnL;ksas dh o.kkZRed ukekoyh</t>
  </si>
  <si>
    <t>dk;Zokgh lqfuf'pr djus dh tkudkjh %&amp;</t>
  </si>
  <si>
    <t>lsok iqfLrdk esa tUe frfFk vafdr gS tUe frfFk izek.ku dk vk/kkj vafdr dj fn;k x;k gS rFkk tUe frfFk esa fnukad 31-12-1978 ds ckn ds ifjorZu ds fy, jkT; ljdkj dh Lohd`fr izdj.k ds lkFk layXu dh xbZ gS rFkk mldk mYys[k ;Fkk LFkku dj fn;k ¼ bl lEcU/k esa lk-fo-ys-fu- ds fu;e 131 dk voyksdu djsa ½</t>
  </si>
  <si>
    <t xml:space="preserve">tUe frfFk esa dksbZz ifjorZu ugha gS </t>
  </si>
  <si>
    <t>fu;qfDr frfFk ls lsok fuo`fr frfFk rd dh lsok, lR;kfir gS</t>
  </si>
  <si>
    <t>dksbZ lsok vlR;kfir ugha gS</t>
  </si>
  <si>
    <t xml:space="preserve">O;o/kku vof/k dUMksu djus dh jkT; ljdkj dh Lohd`fr izkIr dj yh xbZ gsS rFkk ;Fkk LFkku mYys[k dj fn;k x;k gS </t>
  </si>
  <si>
    <t>O;o/kku ugha gS</t>
  </si>
  <si>
    <t xml:space="preserve">oSnsf'kd lsok esa ugha jgs </t>
  </si>
  <si>
    <t>dk;Z izHkkfjr lsok fu;fer dj nh xbZ eLVj jksy lsok lR;kfir djrs gq, vuqifLFkr vof/k dk vlk/kkj.k vodk'k Lohd`r dj fn;k x;k gSA</t>
  </si>
  <si>
    <t xml:space="preserve">MCY;q @ lh  lsok esa ugha jgs </t>
  </si>
  <si>
    <t>dk;Z izHkkfjr lsok vof/k esa va'knk;h izko/kk;h fuf/k esa fu;ksDrk ds va'knku dh tek djkbZ xbZ jkf'k e; C;kt jktdks"k esa LFkkukUrfjr djus gsrq tkjh LFkkukUrj.k izfof"V dh izfr layXu dj nh xbZ gSA</t>
  </si>
  <si>
    <t xml:space="preserve"> 'kkfLr ugha nh xbZ</t>
  </si>
  <si>
    <t xml:space="preserve"> vlk/kkj.k vodk'k ,oa fuyEcu vof/k ;fn osru o`f} ds fy, ugha ekuh xbZ gS rks mldk izHkko fu;ekuqlkj osru o`f} @ o`f};ksa ij fu;ekuqlkj Mky fn;k x;k gSA </t>
  </si>
  <si>
    <t xml:space="preserve">dksbZ olwyh cdk;k ugha gS </t>
  </si>
  <si>
    <t xml:space="preserve"> dksbZ osru fu/kkZj.k cdk;k ugha gS lHkh osru fu/kkZj.kksa o okf"kZd  osru o`f};ksa dh tkap dk;kZy; ds ofj"Bre ys[kk dehZ ls djok yh xbZ gS rFkk bl vk'k; dk izek.k i= lsok iqfLrdk esa vafdr djok fn;k x;k gSA </t>
  </si>
  <si>
    <t xml:space="preserve">izek.k i= ofj"B ys[kk dehZ ls ,l-ch- esa vafdr djok fn;k x;k gS </t>
  </si>
  <si>
    <t xml:space="preserve"> olwyh ;ksX; jkf'k miknku ls olwy djus dh vfHk'ka"kk dj nh xbZ gS rFkk vafre osru izek.k i= esa olwyh ;ksX; jkf'k o tek dk iw.kZ ctV en vafdr dj fn;k x;k gSA </t>
  </si>
  <si>
    <r>
      <t xml:space="preserve">fo'ks"k osru </t>
    </r>
    <r>
      <rPr>
        <sz val="12"/>
        <rFont val="Times New Roman"/>
        <family val="1"/>
      </rPr>
      <t xml:space="preserve">NCA/NPA </t>
    </r>
    <r>
      <rPr>
        <sz val="12"/>
        <rFont val="DevLys 010"/>
      </rPr>
      <t>Lohd`fr dh izfof"V lsok iqfLrdk esa vafdr gS rFkk isa'ku dqyd esa vafre nl ekg dk vkSlr vafdr gSA</t>
    </r>
  </si>
  <si>
    <t>SIGNATURE OF APPLICANT</t>
  </si>
  <si>
    <t>SIGNATURE OF HEAD OF THE OFFICE</t>
  </si>
  <si>
    <t>dks"k &amp;</t>
  </si>
  <si>
    <t>dks"kky; &amp;</t>
  </si>
  <si>
    <t>cSad &amp;</t>
  </si>
  <si>
    <t xml:space="preserve">           2- ;g izekf.kr fd;k tkrk gs fd Åij ukfer               </t>
  </si>
  <si>
    <t>ds fo:} vkt rd %&amp;</t>
  </si>
  <si>
    <t xml:space="preserve">  fopkjk/khu @ yfEcr ugha gSA</t>
  </si>
  <si>
    <r>
      <t xml:space="preserve">    </t>
    </r>
    <r>
      <rPr>
        <sz val="11"/>
        <rFont val="DevLys 010"/>
      </rPr>
      <t>¼</t>
    </r>
    <r>
      <rPr>
        <sz val="11"/>
        <rFont val="Kruti Dev 010"/>
      </rPr>
      <t>1</t>
    </r>
    <r>
      <rPr>
        <sz val="11"/>
        <rFont val="DevLys 010"/>
      </rPr>
      <t>½</t>
    </r>
    <r>
      <rPr>
        <sz val="11"/>
        <rFont val="Kruti Dev 010"/>
      </rPr>
      <t xml:space="preserve"> jktLFkku flfoy lsok </t>
    </r>
    <r>
      <rPr>
        <sz val="11"/>
        <rFont val="DevLys 010"/>
      </rPr>
      <t xml:space="preserve">¼ oxhZdj.k </t>
    </r>
    <r>
      <rPr>
        <sz val="11"/>
        <rFont val="Kruti Dev 010"/>
      </rPr>
      <t>]</t>
    </r>
    <r>
      <rPr>
        <sz val="11"/>
        <rFont val="DevLys 010"/>
      </rPr>
      <t xml:space="preserve"> fu;U=.k ,oa vihy ½ fu;e &amp; 1958 ds fu;e &amp; 16 ds v/khu dksbZ </t>
    </r>
    <r>
      <rPr>
        <sz val="11"/>
        <rFont val="Kruti Dev 010"/>
      </rPr>
      <t xml:space="preserve">foHkkxh; tkap  </t>
    </r>
  </si>
  <si>
    <t xml:space="preserve">    ¼2½ jktLFkku flfoy lsok ¼ oxhZdj.k ] fu;U=.k ,oa vihy ½s fu;e &amp; 19 ds v/khu dksbZ fo'ks"k izfdz;k dh dk;Zokgh </t>
  </si>
  <si>
    <t xml:space="preserve">    ¼3½ dksbZ U;kf;d dk;Zokfg;ka fopkjk/khu @ yfEcr ugha gSA</t>
  </si>
  <si>
    <t>izi= &amp; 6 ¼ fu;e 78 ds uhps jktLFkku ljdkj dk fofu'p; nsf[k, ½</t>
  </si>
  <si>
    <t xml:space="preserve"> 'kwU;</t>
  </si>
  <si>
    <t>izfrfyfi lwpukFkZ ,oa vko';d dk;Zokgh gsrq fuEufyf[kr dks vxzsf"kr gS %&amp;</t>
  </si>
  <si>
    <t>fgUnw</t>
  </si>
  <si>
    <t>PLEASE FILL ALL THE FILELDS IN CAPITAL LETTERS ENGLISH AND ENCLOSE WITH THE PENSION CASE ALONGWITH THE LATEST PHOTO COPY OF PAY SLIP GENERATED BY PAY MANAGER</t>
  </si>
  <si>
    <t>Employee's I.D.</t>
  </si>
  <si>
    <t>Father's /Husband's Name</t>
  </si>
  <si>
    <t>Post held</t>
  </si>
  <si>
    <t>Mobile No.of Pensioner</t>
  </si>
  <si>
    <t xml:space="preserve">Postal Address of Pensioner After retirement alongwith Pin code. </t>
  </si>
  <si>
    <t>Date of Birth (As per S.B.)</t>
  </si>
  <si>
    <t>Name Treasury / Sub Treasury</t>
  </si>
  <si>
    <t>Name of Banker from which pensioner wants to get pension / family pension.</t>
  </si>
  <si>
    <t>Bank Branch with address</t>
  </si>
  <si>
    <t>Bank Account No.</t>
  </si>
  <si>
    <t>IFSC Code(as mentioned in cheque book/Pass book</t>
  </si>
  <si>
    <t>PAN NO.</t>
  </si>
  <si>
    <t>Alongwith the seal</t>
  </si>
  <si>
    <t>S.NO.</t>
  </si>
  <si>
    <t>Details</t>
  </si>
  <si>
    <t>To be filled by employee/Pensioner</t>
  </si>
  <si>
    <t>JAI SHRI RAM</t>
  </si>
  <si>
    <t>STATE BANK OF INDIA</t>
  </si>
  <si>
    <t>Jheku vfrfjDr funs'kd egksn;</t>
  </si>
  <si>
    <t xml:space="preserve">isa'ku ,oa isa'kulZ dY;k.k foHkkx ] {kS=h; dk;kZy; ] </t>
  </si>
  <si>
    <t>laHkyk fn;k@laHkyk nsxkA</t>
  </si>
  <si>
    <t>inLFkkiu LFkku %&amp;</t>
  </si>
  <si>
    <t>fnukad %&amp;</t>
  </si>
  <si>
    <t>rkjh[k %&amp;</t>
  </si>
  <si>
    <t>dzae la[;k</t>
  </si>
  <si>
    <t>deZpkjh ds ih-ih-vks-uEcj</t>
  </si>
  <si>
    <t>deZpkjh dk uke ,oa vkbZ-Mh-</t>
  </si>
  <si>
    <t>dk;kZy; dh vkbZ-Mh-la[;k</t>
  </si>
  <si>
    <t xml:space="preserve">osru </t>
  </si>
  <si>
    <t>dqy ;ksx</t>
  </si>
  <si>
    <t>lsok fuo`fr ij 'ks"k  ih-,y-</t>
  </si>
  <si>
    <t>fnukad ls</t>
  </si>
  <si>
    <t>fnukad rd</t>
  </si>
  <si>
    <t>fu;qfDr izkf/kdkjh }kjk fu;e 45 ds uhps vafdr fVIi.kh la[;k 3@16@17@18@¼ ;Fkk fLFkfr ds vuqlkj ½ ds vUrZxr vko';d izek.k i=</t>
  </si>
  <si>
    <t>ykxw ugha</t>
  </si>
  <si>
    <t>dks"kkf/kdkjh }kjk tkjh nh/kZdkyhu _.k @ vfxze ds cdk;k ugha gksus dk izek.k i=</t>
  </si>
  <si>
    <t>ewy lsok iqfLrdk ¼ ewy [kks tkus ij fl-ls-fu-¼ ?k ½ ds vUrxZr rS;kj MqIyhdsV lsok iqfLrdk ½</t>
  </si>
  <si>
    <t xml:space="preserve">vlR;kfir lsok ds fy, fu/kkZfjr izi= ¼ 9 ,oa 9 , ½ esaa deZpkjh ls ?kks"k.kk izkIr dj larq"Vh mijkUr Lohd`fr tkjh dj nh xbZ gS rFkk mldk mYys[k ;Fkk LFkku dj fn;k x;k gS </t>
  </si>
  <si>
    <r>
      <t>deZpkjh ds lsok ls gVk;s tkus ;k c[kkZLr fd;s tkus ds ckn cgky fd;s tkus ij chp dh vof/k ¼</t>
    </r>
    <r>
      <rPr>
        <sz val="12"/>
        <rFont val="Times New Roman"/>
        <family val="1"/>
      </rPr>
      <t xml:space="preserve"> intervening period</t>
    </r>
    <r>
      <rPr>
        <sz val="12"/>
        <rFont val="DevLys 010"/>
      </rPr>
      <t xml:space="preserve"> ½ dk l{ke Lrj ij fu;eu dj fn;k x;k gS ;k vof/k ;ksX;kRed lsok esa ls de dj nh xbZz gS A</t>
    </r>
  </si>
  <si>
    <r>
      <t xml:space="preserve">izfrfu;qfDr @oSnsf'kd lsok @lsok laoxZ ckg~; lsok ¼ </t>
    </r>
    <r>
      <rPr>
        <sz val="12"/>
        <rFont val="Times New Roman"/>
        <family val="1"/>
      </rPr>
      <t xml:space="preserve">EX - CADRE </t>
    </r>
    <r>
      <rPr>
        <sz val="12"/>
        <rFont val="DevLys 010"/>
      </rPr>
      <t xml:space="preserve">½ vof/k funs'kd isa'ku foHkkx }kjk lR;kfir dj nh xbZ gS @ mDr vof/k dk isa'ku va'knku o vodk'k osru va'knku tek djkus dk fooj.k isa'ku dqyd esa vafdr dj fn;k x;k gSA </t>
    </r>
  </si>
  <si>
    <t xml:space="preserve">MCY;w @ lh  lsok esa ugha jgs </t>
  </si>
  <si>
    <r>
      <t xml:space="preserve"> 'kkfLr dk izHkko osru o`f};ksa ,oa p;fur osrueku @lqfuf'pr dsfj;j izxfr ;kstuk ¼</t>
    </r>
    <r>
      <rPr>
        <sz val="12"/>
        <rFont val="Times New Roman"/>
        <family val="1"/>
      </rPr>
      <t xml:space="preserve"> ACP </t>
    </r>
    <r>
      <rPr>
        <sz val="12"/>
        <rFont val="DevLys 010"/>
      </rPr>
      <t xml:space="preserve">½ dh Lohd`fr ij fu;ekuqlkj Mky fn;k x;k gSA </t>
    </r>
  </si>
  <si>
    <t>LoSfPNd lsok fuo`fr dk fnu vdk;Z fnol ekuk x;k gS rFkk osru dk Hkqxrku ugha fd;k x;k gS A lsok esa jgrs e`R;q ds ekeys esa e`R;q fnol lsok dk Hkkx ekuk x;k gSA</t>
  </si>
  <si>
    <t>eSusa jkT; ljdkj ds fo:} fdlh izdkj dk dksVZ dsl ugha fd;k x;k gS  rFkk mDr vof/k esa esjs fo:} fdlh izdkj dk</t>
  </si>
  <si>
    <t>dksVZ dsl @ izdj.k dksVZ esa fopkjk/khu ugha py jgk gS A</t>
  </si>
  <si>
    <t>Encl : Photo copy of Pay Slip generated by Pay Manager.</t>
  </si>
  <si>
    <t>Date of Joining of service</t>
  </si>
  <si>
    <t>UNEMPLOYEED</t>
  </si>
  <si>
    <t>en 'kh"kZ 2071&amp;01&amp;115&amp;01&amp;01 lsokfuo`fr ij NqV~Vh udnhdj.k fgr ds ctV vkoafVr djus gsrq fMek.M</t>
  </si>
  <si>
    <t xml:space="preserve"> vko';d dk;Zokgh gsrq vxzsf"kr fd;s tk jgs gS A budh tUe frfFk %&amp;</t>
  </si>
  <si>
    <t xml:space="preserve">vlk/kkj.k vodk'k ,oa fuyEcu vof/k ;fn isa'ku ;ksX; lsok ugha gS rks dqy lsok esa ls de dj nh xbZ gS @isa'ku ;ksX; lsok ekuus dk vkns'k gksus ij ;Fkk LFkku mYys[k dj fn;k x;k gS </t>
  </si>
  <si>
    <t xml:space="preserve">c[kkZLrxh ;k fu;e 53 ds vUrxZr vfuok;Z lsokfuo`fr i'pkr~ iquZcgkyh ds ekeys esa uksfVl osru ,oa isa'kujh ifjykHkksa ds Hkqxrku e; C;kt dh izfof"V lsok iqfLrdk esa vafdr gS </t>
  </si>
  <si>
    <t>bZ-vks-,y- Lohd`r ugha                   fuyEcu ugha</t>
  </si>
  <si>
    <t>osru la'kks/ku ds dkj.k olwyh ;ksX; jkf'k olwy dj yh xbZ gS rFkk izfof"V lsok iqfLrdk esa vafdr dj nh xbZ gS A</t>
  </si>
  <si>
    <r>
      <t>eSa bl ckr ds fy, fcuk 'krZ lger gw</t>
    </r>
    <r>
      <rPr>
        <sz val="11"/>
        <rFont val="DevLys 010"/>
      </rPr>
      <t>¡</t>
    </r>
    <r>
      <rPr>
        <sz val="11"/>
        <rFont val="Kruti Dev 010"/>
      </rPr>
      <t xml:space="preserve"> fd fu;qfDr fnukad </t>
    </r>
  </si>
  <si>
    <r>
      <t xml:space="preserve">uke ckdh ikbZ tkosxh ;k eq&gt;s vf/kd Hkqxrku dh xbZ </t>
    </r>
    <r>
      <rPr>
        <sz val="11"/>
        <rFont val="DevLys 010"/>
      </rPr>
      <t>]</t>
    </r>
    <r>
      <rPr>
        <sz val="11"/>
        <rFont val="Kruti Dev 010"/>
      </rPr>
      <t xml:space="preserve"> essjs fuo`r isa'ku rFkk e`R;q ,oa miknku esa ls olwyh dj yh tkos A</t>
    </r>
  </si>
  <si>
    <t xml:space="preserve">fo"k; %&amp; ljdkjh vkokl lqfo/kk dk vf/kHkksx ugha djus dk izek.k i= </t>
  </si>
  <si>
    <t xml:space="preserve">in ij dk;Z dj jgk gwWa ,rn ~}kjk </t>
  </si>
  <si>
    <t>eaS ;g vkSj /kks"k.kk djrk gwWa fd ;fn bl rkjh[k ds ckn fdlh ljdkjh vkokl lqfo/kk dk esjs }kjk vf/kHkksx</t>
  </si>
  <si>
    <t xml:space="preserve">fd;k x;k rks mlds lEcU/k es fdjk;s dh olwyh ds fy, vkidks lwfpr dj nwWaxk A </t>
  </si>
  <si>
    <t>tgkWa ljdkjh deZpkjh us dksbZ nh/kZdkyhu vfxze ugha fy;k gks mlds }kjk izek.k i= dk izi= ¼nks izfr;ksaesa ½</t>
  </si>
  <si>
    <t xml:space="preserve">ls og bl dk;kZy; esa LFkkukUrfjr gqvk gS mlds }kjk tkjh vfUre osru izek.k i= ,oa dk;kZy; vU; jsdkMZ ds vk/kkj </t>
  </si>
  <si>
    <t xml:space="preserve">mls fuEu fyf[kr njkas ij </t>
  </si>
  <si>
    <t>olwyh djus ds fy, ljdkjh cdk;ksa dh jkf'k dk fooj.k</t>
  </si>
  <si>
    <t>ewy /ku</t>
  </si>
  <si>
    <t xml:space="preserve">2&amp;nh?kZdkyhu vfxze  </t>
  </si>
  <si>
    <t xml:space="preserve">4&amp; vU; olqfy;kWa   </t>
  </si>
  <si>
    <r>
      <t>¼</t>
    </r>
    <r>
      <rPr>
        <sz val="11"/>
        <rFont val="Arial"/>
        <family val="2"/>
      </rPr>
      <t>i</t>
    </r>
    <r>
      <rPr>
        <sz val="11"/>
        <rFont val="Kruti Dev 010"/>
      </rPr>
      <t>½ Hkou fuekZ.k vfxze  izFke</t>
    </r>
  </si>
  <si>
    <r>
      <t>(I)</t>
    </r>
    <r>
      <rPr>
        <sz val="12"/>
        <rFont val="Kruti Dev 010"/>
      </rPr>
      <t>laLFkkbZ osru ¼vodk'k ds dkj.k fjDr inksa ij ;k vfrfjDr</t>
    </r>
  </si>
  <si>
    <r>
      <t>¼</t>
    </r>
    <r>
      <rPr>
        <sz val="12"/>
        <rFont val="Arial"/>
        <family val="2"/>
      </rPr>
      <t>III</t>
    </r>
    <r>
      <rPr>
        <sz val="12"/>
        <rFont val="Kruti Dev 010"/>
      </rPr>
      <t xml:space="preserve">½fo’ks"k osru@izsfVDl canh HkRrk@,u lh ,@vkj ,¼xr nl ekgkas dk vkSlr uhps fn;s x;s </t>
    </r>
  </si>
  <si>
    <t>vuqlkj lxf.kr dh tk,xh½ fo’ks'k osru@,uih,@,ulh,@vkj , xr 10 ekgksa dh lsokesa vkgfjr</t>
  </si>
  <si>
    <t>¼A½ laLFkkbZ</t>
  </si>
  <si>
    <t xml:space="preserve">lsok dh vof/k ftlds fy, dksbZ isa'ku vftZr ugh dh xbZ gS ysfdu  </t>
  </si>
  <si>
    <t xml:space="preserve">    isa'ku@xszP;qVh dh jkf'k ,oa izd`fr</t>
  </si>
  <si>
    <t>rhu uewus ds gLrk{kj</t>
  </si>
  <si>
    <t>fnukad&amp;</t>
  </si>
  <si>
    <t>vads{k.k fjikssVZ esa n'kkZbZ fdlh izdkj dh olwyh gksuk 'ks"k ugh gS A blds i'pkr~ dksbZ ljdkjh jde tks Hkfo"; esa esjs</t>
  </si>
  <si>
    <t xml:space="preserve">esa n'kkZbZ fdlh izdkj dh olwyh gksuk 'ks"k ugha gS A           </t>
  </si>
  <si>
    <t>okafNr jkf'k</t>
  </si>
  <si>
    <t xml:space="preserve">lsok fuo`fr ij ewy osru </t>
  </si>
  <si>
    <t>Mh-Mh-vks- dk inuke</t>
  </si>
  <si>
    <t>Mh-Mh-vks- dk;kZy; dk irk</t>
  </si>
  <si>
    <t>Mh-Mh-vks- dksM uEcj</t>
  </si>
  <si>
    <t>fnukad 8 ekg iwoZ dh ;k ftl fnukad dks dqyd Hkst jgS gS</t>
  </si>
  <si>
    <t>lsok izkjEHk djus dh fnukad</t>
  </si>
  <si>
    <t>iSa'ku ifjykHk</t>
  </si>
  <si>
    <t>ifjokj dk fooj.k</t>
  </si>
  <si>
    <t>lsokfuo`fr ij 'ks"k ih-,y-dh la[;k</t>
  </si>
  <si>
    <t>LAST PAY ON RETARMENT DATE</t>
  </si>
  <si>
    <t xml:space="preserve">:ikUrj.k isa'ku vkosnu ij izkfIr frfFk vafdr dj vxzsf"kr dj fn;k x;k gSA </t>
  </si>
  <si>
    <t xml:space="preserve">is'ku foHkkx dk irk </t>
  </si>
  <si>
    <t>dks"kkxkj ;k lkoZtfud {ks= ds cSad dh 'kk[kk dk uke ftlds }kjk isa'ku vkgfjr dh tk,xh</t>
  </si>
  <si>
    <t>DA RET</t>
  </si>
  <si>
    <t>DATE FROM TO</t>
  </si>
  <si>
    <t>esjs ekrk firk ,oa xq:tuksa ds vk'khZokn ls ;g izksxzke f'k{kd cU/kqvksa ds lkFk lHkh foHkkx ds dkfeZdksa dh lsok esa lefiZr gSA</t>
  </si>
  <si>
    <t>HOW TO USE THIS PROGRAMME</t>
  </si>
  <si>
    <t>BHAGWATI LAL SANADHAYA</t>
  </si>
  <si>
    <t>Hkxorh yky luk&lt;++;</t>
  </si>
  <si>
    <t>WHATS APP NO. 8209921634</t>
  </si>
  <si>
    <t>E MAIL - BLSANADHYA@GMAIL.COM</t>
  </si>
  <si>
    <t>vki bl ,Dlsy izksxzke ij dk;Z djus ls igys isa'ku foHkkx ds u;s :Yl o fu;e dks t:j i&lt;+sA bl ,Dlsy izksxzke esa iw.kZ lko/kkuh cjrh x;h gS ] fQj Hkh foHkkx ds fu;e loksZijh ekusaA</t>
  </si>
  <si>
    <t>;g ,Dlsy izksxzke esjs bZ"V izHkq Jh jke Hkxoku ,oa ije iwT; xq:nso Jh guqeku th egkjkt dks lefiZr gSA</t>
  </si>
  <si>
    <t>ftl dk;kZy; ds ekQZr is'ku dqyd isa'ku foHkkx dks fHktokuk gS mldk uke</t>
  </si>
  <si>
    <t>vfookfgr</t>
  </si>
  <si>
    <t>UNMARRIED</t>
  </si>
  <si>
    <t>eagxkbZ HkRrk</t>
  </si>
  <si>
    <t>dk;kZy; izfrA</t>
  </si>
  <si>
    <t xml:space="preserve">lEcfU/kr O;fDrxr iz=koyh </t>
  </si>
  <si>
    <t>MOST IMPORTANT</t>
  </si>
  <si>
    <t>VERY IMPORTANT</t>
  </si>
  <si>
    <t>,l-vkbZ-ikWyhlh uEcj</t>
  </si>
  <si>
    <t xml:space="preserve">                  t; Jh jke</t>
  </si>
  <si>
    <t>izFke fu;qfDr vkns'k dk nk[kyk yxk gksuk pkfg;sA</t>
  </si>
  <si>
    <t>LFkkbZdj.k dk nk[kyk yxk gksuk pkfg;sA</t>
  </si>
  <si>
    <t xml:space="preserve">vkWuykbZu vkosnu i= dzekad                             </t>
  </si>
  <si>
    <t>fnukad</t>
  </si>
  <si>
    <t>EMPLOYEE ID</t>
  </si>
  <si>
    <t>lsokesa]</t>
  </si>
  <si>
    <t xml:space="preserve">  fo"k; &amp; th-ih-,Q-[kkrk la[;k                                 </t>
  </si>
  <si>
    <t>dks vfUre Hkqxrku jkf'k fnykus gsrqA</t>
  </si>
  <si>
    <t xml:space="preserve">          izlax &amp; vkidk i= dzekad@             </t>
  </si>
  <si>
    <t>egksn;]</t>
  </si>
  <si>
    <t xml:space="preserve">                     vr% budk vkWuykbZu vkosnu i= lcfeV dj gkMZ dkWih bl i= ds lkFk </t>
  </si>
  <si>
    <t xml:space="preserve">layXu dj lsokfiZr gSA </t>
  </si>
  <si>
    <t>d`i;k bUgaas le; ij Hkqxrku fnykus dh d`ik djsaA</t>
  </si>
  <si>
    <t xml:space="preserve">layXu &amp; </t>
  </si>
  <si>
    <t xml:space="preserve">1- vkWuykbZu vkosnu i= &amp; 1 </t>
  </si>
  <si>
    <t>2- th-ih-,Q-ikl cqd ewy &amp; 1</t>
  </si>
  <si>
    <t>4- th-,- 55 l= 2012&amp;13 ls vc rd</t>
  </si>
  <si>
    <t>dks ifjiDork jkf'k fnykus gsrqA</t>
  </si>
  <si>
    <t>2- jkT; chek fjdkWMZ cqd ewy &amp; 1</t>
  </si>
  <si>
    <t>3- jkT; chek ikWfylh ewy &amp; 1</t>
  </si>
  <si>
    <t>4- inLFkkiuksa dk fooj.k ifjf'k"V **d**&amp;1</t>
  </si>
  <si>
    <t>5- th-,- 55 l= 2012&amp;13 ls vc rd</t>
  </si>
  <si>
    <t>¼ fu;e 78 ds uhps jktLFkku ljdkj dk fofu’p; nsf[k;s½</t>
  </si>
  <si>
    <t>lsokfuo`fr ds vkns’k dk izk:i</t>
  </si>
  <si>
    <t>G.A. - 62</t>
  </si>
  <si>
    <t>GOVERNMENT OF RAJASTHAN</t>
  </si>
  <si>
    <t>New Form No. G.A. - 35</t>
  </si>
  <si>
    <t>GFAR- 162</t>
  </si>
  <si>
    <t>Rule 62</t>
  </si>
  <si>
    <t>Office -</t>
  </si>
  <si>
    <t>-------------------------</t>
  </si>
  <si>
    <t>Department</t>
  </si>
  <si>
    <t>-----------------------------</t>
  </si>
  <si>
    <t>Book No. -</t>
  </si>
  <si>
    <t>Last Pay Certificate</t>
  </si>
  <si>
    <t>S. No. -</t>
  </si>
  <si>
    <t>------------------</t>
  </si>
  <si>
    <t>xr Hkqxrku izek.k i=</t>
  </si>
  <si>
    <t>Øe la[;k</t>
  </si>
  <si>
    <t>Last Pay Certificate of Shri/Smt./ Ms</t>
  </si>
  <si>
    <t>of the Department</t>
  </si>
  <si>
    <t>xr Hkqxrku izek.k i= Jh@Jherh@lqJh</t>
  </si>
  <si>
    <t>of the</t>
  </si>
  <si>
    <t>Proceeding on</t>
  </si>
  <si>
    <t>to</t>
  </si>
  <si>
    <t>ij</t>
  </si>
  <si>
    <t>He has been paid upto</t>
  </si>
  <si>
    <t>at the following rates :-</t>
  </si>
  <si>
    <t>rd fuEufyf[kr nj ls fd;k tk pqdk gS %&amp;</t>
  </si>
  <si>
    <t>Gross Salary</t>
  </si>
  <si>
    <t>(i)</t>
  </si>
  <si>
    <t>dqy osru</t>
  </si>
  <si>
    <t>(ii)</t>
  </si>
  <si>
    <t>(iii)</t>
  </si>
  <si>
    <t>(iv)</t>
  </si>
  <si>
    <t>(a)</t>
  </si>
  <si>
    <t xml:space="preserve">(b) </t>
  </si>
  <si>
    <t xml:space="preserve">(c) </t>
  </si>
  <si>
    <t>(d)</t>
  </si>
  <si>
    <t>He made over charge of the office of</t>
  </si>
  <si>
    <t>-----------------------------------</t>
  </si>
  <si>
    <t xml:space="preserve"> on the B.N. / A.N. of </t>
  </si>
  <si>
    <t xml:space="preserve">fiNys i`"B ij fy[ks vuqlkj deZpkjh ls olwfy;k¡ djuh gSA </t>
  </si>
  <si>
    <t>From</t>
  </si>
  <si>
    <t>---------------------------------</t>
  </si>
  <si>
    <t>-----------------------</t>
  </si>
  <si>
    <t>at Rs.</t>
  </si>
  <si>
    <t>a month</t>
  </si>
  <si>
    <t>nj :-</t>
  </si>
  <si>
    <t>ekgokj</t>
  </si>
  <si>
    <t>"</t>
  </si>
  <si>
    <t>He is entitled to joining time for</t>
  </si>
  <si>
    <t xml:space="preserve">  days.</t>
  </si>
  <si>
    <t>budks nwljh txg dk;ZHkkj laHkkyus ds fy;s fu;ekuqlkj</t>
  </si>
  <si>
    <t>fnu rd dk le;  fey ldrk gSA</t>
  </si>
  <si>
    <t>He finances the insurance policies detailed below from the provident fund.</t>
  </si>
  <si>
    <t>budkh fuEufyf[kr ikWfyfl;ksa dk Hkqxrku izksfoMsUV Q.M ls fd;k tkrk gSA</t>
  </si>
  <si>
    <t>Name of Insurance Company
or State Insurance Department</t>
  </si>
  <si>
    <t>Number of
Policy</t>
  </si>
  <si>
    <t>Amount of 
Premium</t>
  </si>
  <si>
    <t>Due date for the
Payment of Premium</t>
  </si>
  <si>
    <t>chek dk uke ;k jktdh; chek foHkkx</t>
  </si>
  <si>
    <t>ikWfylh uEcj</t>
  </si>
  <si>
    <t>fd'r dh jkf'k</t>
  </si>
  <si>
    <t>fd'r Hkqxrku dk fnukad</t>
  </si>
  <si>
    <t>State Insurance</t>
  </si>
  <si>
    <t>R.P.M.F.</t>
  </si>
  <si>
    <t>Life Insurance</t>
  </si>
  <si>
    <t>vk;dj dh foxr] tks pkyw o"kZ esa vkt rd olwy gqvk gS fiNys i`"B ij fyf[kr gSA</t>
  </si>
  <si>
    <t>Signature</t>
  </si>
  <si>
    <t>Date</t>
  </si>
  <si>
    <t xml:space="preserve">fnukad </t>
  </si>
  <si>
    <t>Designation</t>
  </si>
  <si>
    <t>LAST PAY CERTIFICATE</t>
  </si>
  <si>
    <t>Reverse</t>
  </si>
  <si>
    <t>Nature of Recovery</t>
  </si>
  <si>
    <t>Total Amount
Recoverable</t>
  </si>
  <si>
    <t>No. of 
Installments</t>
  </si>
  <si>
    <t>Amount already 
Recovered</t>
  </si>
  <si>
    <t>Balance
Recoverable</t>
  </si>
  <si>
    <t>olwyh dh foxr</t>
  </si>
  <si>
    <t>olwyh ;ksX; dqy jde</t>
  </si>
  <si>
    <t>fd'rksa dh 
la[;k</t>
  </si>
  <si>
    <t>olwy dh 
xbZ jde</t>
  </si>
  <si>
    <t>'ks"k olwyh 
;ksX; jde</t>
  </si>
  <si>
    <t>NIL</t>
  </si>
  <si>
    <t>an account of</t>
  </si>
  <si>
    <t>Rs.</t>
  </si>
  <si>
    <t>ckcr</t>
  </si>
  <si>
    <t>Name of Month</t>
  </si>
  <si>
    <t>Pay</t>
  </si>
  <si>
    <t>Gratuity 
Fees etc.</t>
  </si>
  <si>
    <t>Fund and 
other Deductions</t>
  </si>
  <si>
    <t>Insurance
Premium</t>
  </si>
  <si>
    <t>Amount of Income Tax Recovered</t>
  </si>
  <si>
    <t>Remarks</t>
  </si>
  <si>
    <t>uke eghuk</t>
  </si>
  <si>
    <t>vkuqrksf"kd
Qhl vkfn</t>
  </si>
  <si>
    <t>Q.M o 
vU; dVkSfr;k¡</t>
  </si>
  <si>
    <t>chek
fd'r</t>
  </si>
  <si>
    <t>vk;dj jde tks
olwy dh xbZ</t>
  </si>
  <si>
    <t>fo'ks"k fooj.k vkgj.k fnukad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</si>
  <si>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</si>
  <si>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</si>
  <si>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</si>
  <si>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</si>
  <si>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</si>
  <si>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</si>
  <si>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</si>
  <si>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</si>
  <si>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</si>
  <si>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</si>
  <si>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</si>
  <si>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</si>
  <si>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Signature of DDO</t>
  </si>
  <si>
    <t>(with Seal)</t>
  </si>
  <si>
    <t xml:space="preserve"> gLrk{kj izekf.kr</t>
  </si>
  <si>
    <t xml:space="preserve">Øekad %&amp;       </t>
  </si>
  <si>
    <t xml:space="preserve">laLFkkiz/kku gsrq </t>
  </si>
  <si>
    <t>lHkh izkIr p;fur osrueku dk nk[kyk yxk gksuk pkfg;sA</t>
  </si>
  <si>
    <t xml:space="preserve"> SUGGESTION</t>
  </si>
  <si>
    <t>vk/kkj dkMZ dh QksVks dkWihA</t>
  </si>
  <si>
    <t>cSad [kkrk ikl cqd dh QksVks dkWihA</t>
  </si>
  <si>
    <t xml:space="preserve">oksVj vkbZ Mh dh QksVks dkWih </t>
  </si>
  <si>
    <t>MY THOUGHT</t>
  </si>
  <si>
    <t xml:space="preserve">izpfyr eagxkbZ HkRrk nj  </t>
  </si>
  <si>
    <t xml:space="preserve">izpfyr edku fdjk;k </t>
  </si>
  <si>
    <t xml:space="preserve">izpfyr 'kgjh {kfriwfrZ HkRrk </t>
  </si>
  <si>
    <t>izpfyr dksbZ vU; HkRrk ¼lHkh½dh dqy jkf'k</t>
  </si>
  <si>
    <t>xzsT;qVh fgLlk</t>
  </si>
  <si>
    <t>jf{kr i=koyh@isa'ku i=koyh A</t>
  </si>
  <si>
    <t>d`i;k bUgsa fu;ekuqlkj isa'ku izdj.k fuLrkfjr djokus dh d`ik djkosaA</t>
  </si>
  <si>
    <t xml:space="preserve">layXu %&amp; </t>
  </si>
  <si>
    <t>isa'ku izdj.k fuLrkj.k gsrw fHktok;k tk jgk gSaA</t>
  </si>
  <si>
    <t xml:space="preserve"> dks gks xbZ gS @ gks jgh gS A   </t>
  </si>
  <si>
    <t xml:space="preserve">             mi;qZDr fo"k;kUrxZr fuosnu gS fd mDr [kkrsnkj dh lsokfuo`fr@lsok lekfIr fnukad </t>
  </si>
  <si>
    <t xml:space="preserve">           lqiq=@lqiq=h                                                                                    </t>
  </si>
  <si>
    <t xml:space="preserve">dks Hkqxrku gsrq ifjiDo gks jgh gS A </t>
  </si>
  <si>
    <t>fnaukd %&amp;</t>
  </si>
  <si>
    <t xml:space="preserve">&amp;% dk;kZy; vkns’k %&amp;                                                                                                                                                                                     </t>
  </si>
  <si>
    <t xml:space="preserve">;g izekf.kr fd;k tkrk gS fd %&amp; </t>
  </si>
  <si>
    <t>1 mDr Lohd`fr iwoZ esa tkjh ugha dh xbZ gSA</t>
  </si>
  <si>
    <t xml:space="preserve">2- vodk’k dh izfof"B lEcfU/kr dkfeZd ds vodk’k ys[kk es yky L;kgh ls dj nh x;h gS ,oa ’ks"k mikftZr vodk’k 'kwU; fd;k x;k gSA  </t>
  </si>
  <si>
    <t>2-ys[kk ’kk[kk dk;kZy; gktk A</t>
  </si>
  <si>
    <t>5-dk;kZy; izfr A</t>
  </si>
  <si>
    <t>dk;kZy; dk iw.kZ irk</t>
  </si>
  <si>
    <t xml:space="preserve">Mh-Mh-vks- dk;kZy; dk LFkku </t>
  </si>
  <si>
    <t>dks"kky; dk uke</t>
  </si>
  <si>
    <t>dzekad%&amp;</t>
  </si>
  <si>
    <t>Married/Unma.</t>
  </si>
  <si>
    <t xml:space="preserve">lh-ih-,Q- ds lnL; ugha jgs gS </t>
  </si>
  <si>
    <t>ij dk;Z dj jgk gwWa ,rn~ }kjk</t>
  </si>
  <si>
    <t xml:space="preserve">izekf.kr djrk gwWa fd eSaus ljdkj ls viuh iw.kZ lsok vof/k esa nh/kZdkyhu vfxze vFkkZr~ Hkou fuekZ.k vfxze] okgu vfxze dk +_.k </t>
  </si>
  <si>
    <t>ugha fy;k gSA</t>
  </si>
  <si>
    <t xml:space="preserve">         izekf.kr fd;k tkrk gS fd</t>
  </si>
  <si>
    <t xml:space="preserve">   ds dkj.k fjDr in dks /kkj.k djus ds fy, ;k vius Loa; ds drZO;kas ds vykok LFkkukiUu :i esa mPprj in  ds izHkkj </t>
  </si>
  <si>
    <t xml:space="preserve">   dks laHkkyus ds fy, ugha dh xbZ Fkh A </t>
  </si>
  <si>
    <t>eSa</t>
  </si>
  <si>
    <t>inLFkkiu &amp;</t>
  </si>
  <si>
    <t xml:space="preserve">iq=@iq=h@iRuh </t>
  </si>
  <si>
    <t>foHkkx %&amp;</t>
  </si>
  <si>
    <t>uksV%&amp;mijksDr izek.k&amp;i= 50 :i;s dk uku T;qfMf'k;y LVkEi isij ij vafdr dj izekf.kr djok dj izLrqr djsaA</t>
  </si>
  <si>
    <t>&amp;% 'kiFk &amp; i= %&amp;</t>
  </si>
  <si>
    <t xml:space="preserve">tek djkus dk opu nsrk@nsrh gwW A </t>
  </si>
  <si>
    <t xml:space="preserve">,rn~ }kjk ;g opu nsrk@nsrh gWw fd ewy lsokiqfLrdk dh izfof"V;ka dVh &amp; QVh gksus </t>
  </si>
  <si>
    <t xml:space="preserve">ds osru fLFkjhdj.k ] okf"kZd osru o`f) vkfn dkj.k ls isa'ku fuf.kZr gksrh gS rks isa'ku </t>
  </si>
  <si>
    <t>eSa ;fn dksbZ vf/kd Hkqxrku eq&gt;s gksosa ;k ik;k tkoss rks eSa mDr vf/kd Hkqxrku dh jkf'k</t>
  </si>
  <si>
    <r>
      <t xml:space="preserve">jktLFkku lsok fu;e 160 </t>
    </r>
    <r>
      <rPr>
        <b/>
        <sz val="18"/>
        <color rgb="FF000000"/>
        <rFont val="DevLys 010"/>
      </rPr>
      <t>¼</t>
    </r>
    <r>
      <rPr>
        <b/>
        <sz val="18"/>
        <color rgb="FF000000"/>
        <rFont val="Times New Roman"/>
        <family val="1"/>
      </rPr>
      <t>IV</t>
    </r>
    <r>
      <rPr>
        <b/>
        <sz val="18"/>
        <color rgb="FF000000"/>
        <rFont val="DevLys 010"/>
      </rPr>
      <t>½</t>
    </r>
    <r>
      <rPr>
        <b/>
        <sz val="20"/>
        <color rgb="FF000000"/>
        <rFont val="DevLys 010"/>
      </rPr>
      <t xml:space="preserve"> </t>
    </r>
    <r>
      <rPr>
        <b/>
        <sz val="18"/>
        <color rgb="FF000000"/>
        <rFont val="Kruti Dev 010"/>
      </rPr>
      <t>¼|½</t>
    </r>
  </si>
  <si>
    <t>gLrk{kj 'kiFk drkZ</t>
  </si>
  <si>
    <t>laLFkk iz/kku gLrk{kj o eksgj</t>
  </si>
  <si>
    <t>Øekad%&amp;</t>
  </si>
  <si>
    <t>3- 'kiFk i= LVkEi isij ij ewy &amp; 1</t>
  </si>
  <si>
    <t xml:space="preserve">lqiq=@lqiq=h                                                                                    </t>
  </si>
  <si>
    <t xml:space="preserve">        fo"k; &amp; chek izek.k i= la[;k                                 </t>
  </si>
  <si>
    <t>01/04/</t>
  </si>
  <si>
    <t xml:space="preserve">  mi;qZDr fo"k;kUrxZr fuosnu gS fd mDr chesnkj dh chek ikWfylh fnukad          </t>
  </si>
  <si>
    <t xml:space="preserve">             vr% budk vkWuykbZu vkosnu i= lcfeV dj gkMZ dkWih bl i= ds lkFk </t>
  </si>
  <si>
    <t xml:space="preserve">vkWuykbZu vkosnu i= dzekad%&amp;                             </t>
  </si>
  <si>
    <r>
      <t xml:space="preserve">EMPLOYEE ID </t>
    </r>
    <r>
      <rPr>
        <b/>
        <sz val="14"/>
        <color theme="1"/>
        <rFont val="Kruti Dev 010"/>
      </rPr>
      <t>%&amp;</t>
    </r>
  </si>
  <si>
    <t>vkns”k</t>
  </si>
  <si>
    <t xml:space="preserve">dzekad %&amp;   </t>
  </si>
  <si>
    <r>
      <t xml:space="preserve">izk:i &amp; 6      ifjf”k’B </t>
    </r>
    <r>
      <rPr>
        <b/>
        <sz val="14"/>
        <color rgb="FF000000"/>
        <rFont val="DevLys 010"/>
      </rPr>
      <t>Þ v ß</t>
    </r>
  </si>
  <si>
    <t>rS;kjdrkZ</t>
  </si>
  <si>
    <t>dz-la-</t>
  </si>
  <si>
    <t>Existing</t>
  </si>
  <si>
    <t>R.P.Band</t>
  </si>
  <si>
    <t>Exist.G.P</t>
  </si>
  <si>
    <t>Exist.G.P.</t>
  </si>
  <si>
    <t>S.No.</t>
  </si>
  <si>
    <t>PAY RANGE</t>
  </si>
  <si>
    <t>Upto 18000</t>
  </si>
  <si>
    <r>
      <rPr>
        <b/>
        <sz val="11"/>
        <color rgb="FF0000FF"/>
        <rFont val="Calibri"/>
        <family val="2"/>
      </rPr>
      <t>SCHEDULE-I     PART-B     RULE NO. 5 vi &amp;vii</t>
    </r>
  </si>
  <si>
    <r>
      <rPr>
        <b/>
        <sz val="11"/>
        <color rgb="FF0000FF"/>
        <rFont val="Calibri"/>
        <family val="2"/>
      </rPr>
      <t>Schedule IV     (Rule No. 16)</t>
    </r>
  </si>
  <si>
    <r>
      <rPr>
        <b/>
        <sz val="11"/>
        <color rgb="FF0000FF"/>
        <rFont val="Calibri"/>
        <family val="2"/>
      </rPr>
      <t>PAY MATRIX OF STATE GOVT. SERVANTS</t>
    </r>
  </si>
  <si>
    <r>
      <rPr>
        <b/>
        <sz val="11"/>
        <color rgb="FF0000FF"/>
        <rFont val="Calibri"/>
        <family val="2"/>
      </rPr>
      <t>FIX REMUNERATION FOR PROBATIONER-TRAINEE</t>
    </r>
  </si>
  <si>
    <r>
      <rPr>
        <b/>
        <sz val="11"/>
        <color rgb="FF0000FF"/>
        <rFont val="Calibri"/>
        <family val="2"/>
      </rPr>
      <t>PB-1</t>
    </r>
  </si>
  <si>
    <r>
      <rPr>
        <b/>
        <sz val="11"/>
        <color rgb="FF0000FF"/>
        <rFont val="Calibri"/>
        <family val="2"/>
      </rPr>
      <t>PB-2</t>
    </r>
  </si>
  <si>
    <r>
      <rPr>
        <b/>
        <sz val="11"/>
        <color rgb="FF0000FF"/>
        <rFont val="Calibri"/>
        <family val="2"/>
      </rPr>
      <t>PB-3</t>
    </r>
  </si>
  <si>
    <r>
      <rPr>
        <b/>
        <sz val="11"/>
        <color rgb="FF0000FF"/>
        <rFont val="Calibri"/>
        <family val="2"/>
      </rPr>
      <t>PB-4</t>
    </r>
  </si>
  <si>
    <t>Existing G.P.</t>
  </si>
  <si>
    <t>Existing G.P.No.</t>
  </si>
  <si>
    <r>
      <rPr>
        <b/>
        <sz val="11"/>
        <rFont val="Calibri"/>
        <family val="2"/>
      </rPr>
      <t>Existing Amount of Fixed
Remuneration</t>
    </r>
  </si>
  <si>
    <t>Corresppondin g Level</t>
  </si>
  <si>
    <t>Fixed Remuneration (wef 01.01.17)</t>
  </si>
  <si>
    <r>
      <rPr>
        <b/>
        <sz val="11"/>
        <color rgb="FF0000FF"/>
        <rFont val="Calibri"/>
        <family val="2"/>
      </rPr>
      <t>5200-20200</t>
    </r>
  </si>
  <si>
    <r>
      <rPr>
        <b/>
        <sz val="11"/>
        <color rgb="FF0000FF"/>
        <rFont val="Calibri"/>
        <family val="2"/>
      </rPr>
      <t>9300-34800</t>
    </r>
  </si>
  <si>
    <r>
      <rPr>
        <b/>
        <sz val="11"/>
        <color rgb="FF0000FF"/>
        <rFont val="Calibri"/>
        <family val="2"/>
      </rPr>
      <t>15600-39100</t>
    </r>
  </si>
  <si>
    <r>
      <rPr>
        <b/>
        <sz val="11"/>
        <color rgb="FF0000FF"/>
        <rFont val="Calibri"/>
        <family val="2"/>
      </rPr>
      <t>37400-67000</t>
    </r>
  </si>
  <si>
    <t>9A</t>
  </si>
  <si>
    <t>9B</t>
  </si>
  <si>
    <t>10A</t>
  </si>
  <si>
    <t>23A</t>
  </si>
  <si>
    <t>Levels →</t>
  </si>
  <si>
    <r>
      <rPr>
        <b/>
        <sz val="11"/>
        <color rgb="FFC00000"/>
        <rFont val="Calibri"/>
        <family val="2"/>
      </rPr>
      <t>L-1</t>
    </r>
  </si>
  <si>
    <r>
      <rPr>
        <b/>
        <sz val="11"/>
        <color rgb="FFC00000"/>
        <rFont val="Calibri"/>
        <family val="2"/>
      </rPr>
      <t>L-2</t>
    </r>
  </si>
  <si>
    <r>
      <rPr>
        <b/>
        <sz val="11"/>
        <color rgb="FFC00000"/>
        <rFont val="Calibri"/>
        <family val="2"/>
      </rPr>
      <t>L-3</t>
    </r>
  </si>
  <si>
    <r>
      <rPr>
        <b/>
        <sz val="11"/>
        <color rgb="FFC00000"/>
        <rFont val="Calibri"/>
        <family val="2"/>
      </rPr>
      <t>L-4</t>
    </r>
  </si>
  <si>
    <r>
      <rPr>
        <b/>
        <sz val="11"/>
        <color rgb="FFC00000"/>
        <rFont val="Calibri"/>
        <family val="2"/>
      </rPr>
      <t>L-5</t>
    </r>
  </si>
  <si>
    <r>
      <rPr>
        <b/>
        <sz val="11"/>
        <color rgb="FFC00000"/>
        <rFont val="Calibri"/>
        <family val="2"/>
      </rPr>
      <t>L-6</t>
    </r>
  </si>
  <si>
    <r>
      <rPr>
        <b/>
        <sz val="11"/>
        <color rgb="FFC00000"/>
        <rFont val="Calibri"/>
        <family val="2"/>
      </rPr>
      <t>L-7</t>
    </r>
  </si>
  <si>
    <r>
      <rPr>
        <b/>
        <sz val="11"/>
        <color rgb="FFC00000"/>
        <rFont val="Calibri"/>
        <family val="2"/>
      </rPr>
      <t>L-8</t>
    </r>
  </si>
  <si>
    <r>
      <rPr>
        <b/>
        <sz val="11"/>
        <color rgb="FFC00000"/>
        <rFont val="Calibri"/>
        <family val="2"/>
      </rPr>
      <t>L-9</t>
    </r>
  </si>
  <si>
    <r>
      <rPr>
        <b/>
        <sz val="11"/>
        <color rgb="FFC00000"/>
        <rFont val="Calibri"/>
        <family val="2"/>
      </rPr>
      <t>L-10</t>
    </r>
  </si>
  <si>
    <r>
      <rPr>
        <b/>
        <sz val="11"/>
        <color rgb="FFC00000"/>
        <rFont val="Calibri"/>
        <family val="2"/>
      </rPr>
      <t>L-11</t>
    </r>
  </si>
  <si>
    <r>
      <rPr>
        <b/>
        <sz val="11"/>
        <color rgb="FFC00000"/>
        <rFont val="Calibri"/>
        <family val="2"/>
      </rPr>
      <t>L-12</t>
    </r>
  </si>
  <si>
    <r>
      <rPr>
        <b/>
        <sz val="11"/>
        <color rgb="FFC00000"/>
        <rFont val="Calibri"/>
        <family val="2"/>
      </rPr>
      <t>L-13</t>
    </r>
  </si>
  <si>
    <r>
      <rPr>
        <b/>
        <sz val="11"/>
        <color rgb="FFC00000"/>
        <rFont val="Calibri"/>
        <family val="2"/>
      </rPr>
      <t>L-14</t>
    </r>
  </si>
  <si>
    <r>
      <rPr>
        <b/>
        <sz val="11"/>
        <color rgb="FFC00000"/>
        <rFont val="Calibri"/>
        <family val="2"/>
      </rPr>
      <t>L-15</t>
    </r>
  </si>
  <si>
    <r>
      <rPr>
        <b/>
        <sz val="11"/>
        <color rgb="FFC00000"/>
        <rFont val="Calibri"/>
        <family val="2"/>
      </rPr>
      <t>L-16</t>
    </r>
  </si>
  <si>
    <r>
      <rPr>
        <b/>
        <sz val="11"/>
        <color rgb="FFC00000"/>
        <rFont val="Calibri"/>
        <family val="2"/>
      </rPr>
      <t>L-17</t>
    </r>
  </si>
  <si>
    <r>
      <rPr>
        <b/>
        <sz val="11"/>
        <color rgb="FFC00000"/>
        <rFont val="Calibri"/>
        <family val="2"/>
      </rPr>
      <t>L-18</t>
    </r>
  </si>
  <si>
    <r>
      <rPr>
        <b/>
        <sz val="11"/>
        <color rgb="FFC00000"/>
        <rFont val="Calibri"/>
        <family val="2"/>
      </rPr>
      <t>L-19</t>
    </r>
  </si>
  <si>
    <r>
      <rPr>
        <b/>
        <sz val="11"/>
        <color rgb="FFC00000"/>
        <rFont val="Calibri"/>
        <family val="2"/>
      </rPr>
      <t>L-20</t>
    </r>
  </si>
  <si>
    <r>
      <rPr>
        <b/>
        <sz val="11"/>
        <color rgb="FFC00000"/>
        <rFont val="Calibri"/>
        <family val="2"/>
      </rPr>
      <t>L-21</t>
    </r>
  </si>
  <si>
    <r>
      <rPr>
        <b/>
        <sz val="11"/>
        <color rgb="FFC00000"/>
        <rFont val="Calibri"/>
        <family val="2"/>
      </rPr>
      <t>L-22</t>
    </r>
  </si>
  <si>
    <r>
      <rPr>
        <b/>
        <sz val="11"/>
        <color rgb="FFC00000"/>
        <rFont val="Calibri"/>
        <family val="2"/>
      </rPr>
      <t>L-23</t>
    </r>
  </si>
  <si>
    <r>
      <rPr>
        <b/>
        <sz val="11"/>
        <color rgb="FFC00000"/>
        <rFont val="Calibri"/>
        <family val="2"/>
      </rPr>
      <t>L-24</t>
    </r>
  </si>
  <si>
    <t>Cell No. ↓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</si>
  <si>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</si>
  <si>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</si>
  <si>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</si>
  <si>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</si>
  <si>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</si>
  <si>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</si>
  <si>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</si>
  <si>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</si>
  <si>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</si>
  <si>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</si>
  <si>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</si>
  <si>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</si>
  <si>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</si>
  <si>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</si>
  <si>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</si>
  <si>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</si>
  <si>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</si>
  <si>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</si>
  <si>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r>
      <rPr>
        <b/>
        <sz val="11"/>
        <color rgb="FF0000FF"/>
        <rFont val="Calibri"/>
        <family val="2"/>
      </rPr>
      <t>GPF Rates</t>
    </r>
  </si>
  <si>
    <t>L-20</t>
  </si>
  <si>
    <t>RANGE</t>
  </si>
  <si>
    <t>10/17</t>
  </si>
  <si>
    <t>03/18</t>
  </si>
  <si>
    <t>L-21</t>
  </si>
  <si>
    <t>Upto  23100</t>
  </si>
  <si>
    <t>L-22</t>
  </si>
  <si>
    <t>23101 to 28500</t>
  </si>
  <si>
    <t>L-23</t>
  </si>
  <si>
    <t>28501 to 38500</t>
  </si>
  <si>
    <t>L-24</t>
  </si>
  <si>
    <t>38501 to 51500</t>
  </si>
  <si>
    <r>
      <rPr>
        <b/>
        <sz val="11"/>
        <color rgb="FF0000FF"/>
        <rFont val="Calibri"/>
        <family val="2"/>
      </rPr>
      <t>S.I.PREMIUM (from salary of)</t>
    </r>
  </si>
  <si>
    <r>
      <rPr>
        <b/>
        <sz val="11"/>
        <color rgb="FF0000FF"/>
        <rFont val="Calibri"/>
        <family val="2"/>
      </rPr>
      <t>HOUSE RENT
(wef. 01.10.17)</t>
    </r>
  </si>
  <si>
    <r>
      <rPr>
        <b/>
        <sz val="11"/>
        <color rgb="FF0000FF"/>
        <rFont val="Times New Roman"/>
        <family val="1"/>
      </rPr>
      <t>H.F.R.H.
(wef 01.10.17)</t>
    </r>
  </si>
  <si>
    <t>51501 to 62000</t>
  </si>
  <si>
    <r>
      <rPr>
        <b/>
        <sz val="11"/>
        <color rgb="FF0000FF"/>
        <rFont val="Calibri"/>
        <family val="2"/>
      </rPr>
      <t>Pay Range</t>
    </r>
  </si>
  <si>
    <r>
      <rPr>
        <b/>
        <sz val="11"/>
        <color rgb="FF0000FF"/>
        <rFont val="Calibri"/>
        <family val="2"/>
      </rPr>
      <t>3/18</t>
    </r>
  </si>
  <si>
    <r>
      <rPr>
        <b/>
        <sz val="11"/>
        <color rgb="FF0000FF"/>
        <rFont val="Calibri"/>
        <family val="2"/>
      </rPr>
      <t>3/20</t>
    </r>
  </si>
  <si>
    <t>62001 to 72000</t>
  </si>
  <si>
    <t>Upto 22000</t>
  </si>
  <si>
    <t>500/-</t>
  </si>
  <si>
    <t>800/-</t>
  </si>
  <si>
    <t>Classification of Cities</t>
  </si>
  <si>
    <t>Rates</t>
  </si>
  <si>
    <r>
      <rPr>
        <b/>
        <sz val="11"/>
        <color rgb="FF0000FF"/>
        <rFont val="Times New Roman"/>
        <family val="1"/>
      </rPr>
      <t>Below 33500</t>
    </r>
  </si>
  <si>
    <t>72001 to 80000</t>
  </si>
  <si>
    <t>22001 to 28500</t>
  </si>
  <si>
    <t>700/-</t>
  </si>
  <si>
    <t>1200/-</t>
  </si>
  <si>
    <r>
      <rPr>
        <b/>
        <sz val="11"/>
        <color rgb="FF0000FF"/>
        <rFont val="Times New Roman"/>
        <family val="1"/>
      </rPr>
      <t>33500 to 48999</t>
    </r>
  </si>
  <si>
    <t>80001 to 116000</t>
  </si>
  <si>
    <t>28501 to 46500</t>
  </si>
  <si>
    <t>1300/-</t>
  </si>
  <si>
    <t>2200/-</t>
  </si>
  <si>
    <r>
      <rPr>
        <b/>
        <sz val="11"/>
        <rFont val="Calibri"/>
        <family val="2"/>
      </rPr>
      <t>Y-
Bikaner,Jaipur, Jodhpur, Kota, Ajmer</t>
    </r>
  </si>
  <si>
    <r>
      <rPr>
        <b/>
        <sz val="11"/>
        <color rgb="FF0000FF"/>
        <rFont val="Times New Roman"/>
        <family val="1"/>
      </rPr>
      <t>49000 &amp;Above</t>
    </r>
  </si>
  <si>
    <t>116001 to 167000</t>
  </si>
  <si>
    <t>46501 to 72000</t>
  </si>
  <si>
    <t>1800/-</t>
  </si>
  <si>
    <t>3000/-</t>
  </si>
  <si>
    <t>Above 167000</t>
  </si>
  <si>
    <t>Above Rs.72000</t>
  </si>
  <si>
    <t>5000/-</t>
  </si>
  <si>
    <r>
      <rPr>
        <b/>
        <sz val="11"/>
        <color rgb="FF0000FF"/>
        <rFont val="Calibri"/>
        <family val="2"/>
      </rPr>
      <t>RPMF Rates</t>
    </r>
  </si>
  <si>
    <t>Maximum</t>
  </si>
  <si>
    <t>4000/-</t>
  </si>
  <si>
    <t>7000/-</t>
  </si>
  <si>
    <t>Z (other cities</t>
  </si>
  <si>
    <t>11/17</t>
  </si>
  <si>
    <t>04/18</t>
  </si>
  <si>
    <t>10/18</t>
  </si>
  <si>
    <t>04/19</t>
  </si>
  <si>
    <t>18001 to 33500</t>
  </si>
  <si>
    <t>33501 to 54000</t>
  </si>
  <si>
    <t>54001 &amp; above</t>
  </si>
  <si>
    <r>
      <rPr>
        <b/>
        <sz val="11"/>
        <color rgb="FF0000FF"/>
        <rFont val="Times New Roman"/>
        <family val="1"/>
      </rPr>
      <t>ChandraShekhar
Shrimali</t>
    </r>
  </si>
  <si>
    <r>
      <rPr>
        <b/>
        <sz val="11"/>
        <color rgb="FF0000FF"/>
        <rFont val="Calibri"/>
        <family val="2"/>
      </rPr>
      <t>D.A. Rates</t>
    </r>
  </si>
  <si>
    <t>01/17</t>
  </si>
  <si>
    <t>07/17</t>
  </si>
  <si>
    <t>01/18</t>
  </si>
  <si>
    <t>07/18</t>
  </si>
  <si>
    <t>01/19</t>
  </si>
  <si>
    <t>07/19</t>
  </si>
  <si>
    <t>07/21</t>
  </si>
  <si>
    <t>→</t>
  </si>
  <si>
    <r>
      <rPr>
        <b/>
        <sz val="11"/>
        <color rgb="FFFF0000"/>
        <rFont val="Calibri"/>
        <family val="2"/>
      </rPr>
      <t>Astt.Admin.Officer</t>
    </r>
  </si>
  <si>
    <t>Rate</t>
  </si>
  <si>
    <r>
      <rPr>
        <b/>
        <sz val="11"/>
        <color rgb="FFFF0000"/>
        <rFont val="Calibri"/>
        <family val="2"/>
      </rPr>
      <t>D.E.O.(Ele.)Rajsamand</t>
    </r>
  </si>
  <si>
    <r>
      <rPr>
        <b/>
        <sz val="11"/>
        <color rgb="FFFF0000"/>
        <rFont val="Calibri"/>
        <family val="2"/>
      </rPr>
      <t>Email.</t>
    </r>
  </si>
  <si>
    <t>GPF</t>
  </si>
  <si>
    <t>6/17</t>
  </si>
  <si>
    <t>9/17</t>
  </si>
  <si>
    <t>2/18</t>
  </si>
  <si>
    <t>8/18</t>
  </si>
  <si>
    <t>2/19</t>
  </si>
  <si>
    <t>2/20</t>
  </si>
  <si>
    <r>
      <rPr>
        <b/>
        <sz val="11"/>
        <color rgb="FFFF0000"/>
        <rFont val="Calibri"/>
        <family val="2"/>
      </rPr>
      <t>shekharhemlata@gmail.com</t>
    </r>
  </si>
  <si>
    <r>
      <t xml:space="preserve">C.P.F. </t>
    </r>
    <r>
      <rPr>
        <b/>
        <sz val="11"/>
        <rFont val="DevLys 010"/>
      </rPr>
      <t>ds lnL; jgs gS ;k ugh</t>
    </r>
  </si>
  <si>
    <t xml:space="preserve">Lohd`r jkf'k </t>
  </si>
  <si>
    <t xml:space="preserve">olwy dh xbZ jkf'k </t>
  </si>
  <si>
    <t xml:space="preserve"> 'ks"k jkf'k </t>
  </si>
  <si>
    <t>_.k dk fooj.k</t>
  </si>
  <si>
    <t>Hkou _.k</t>
  </si>
  <si>
    <t xml:space="preserve">Hkou ejEer _.k </t>
  </si>
  <si>
    <t xml:space="preserve">okgu _.k </t>
  </si>
  <si>
    <t xml:space="preserve">dqyd rS;kj djus dk LFkku </t>
  </si>
  <si>
    <t>iRuh</t>
  </si>
  <si>
    <t>WIFE</t>
  </si>
  <si>
    <t xml:space="preserve">1- </t>
  </si>
  <si>
    <t>in dk uke</t>
  </si>
  <si>
    <t xml:space="preserve">3- </t>
  </si>
  <si>
    <t>foHkkx] dk;kZy; dk uke</t>
  </si>
  <si>
    <t>edku fdjk;k HkRrk] lokjh HkRrk ;k orZeku in ij izkIr vU; {kfriwfrZ HkRrk</t>
  </si>
  <si>
    <t xml:space="preserve">vkosfnr vodk'k dk izdkj vkSj mldh vof/k rFkk fnukad ftlesa mldh vko';Drk gS </t>
  </si>
  <si>
    <t>jfookj rFkk NqfV~V;ka ;fn dksbZ gks] mUgsa vodk'k ds igys@ckn esa tksM+us dk izLrko</t>
  </si>
  <si>
    <t xml:space="preserve">vodk'k ds fy;s vkosnu dk dkj.k </t>
  </si>
  <si>
    <t>xr vodk'k ls ykSVus dh fnukad rFkk mDr vodk'k dk izdkj rFkk vof/k</t>
  </si>
  <si>
    <t xml:space="preserve">fu;a=.k vf/kdkjh dk vkKk ;k flWQkfj'k </t>
  </si>
  <si>
    <t xml:space="preserve">jktLFkku lsok fu;eksa ds vUrxZr vodk'k ds fy;s vksosnu i= dk izi= </t>
  </si>
  <si>
    <t>vkosnd dk uke                                                          % ------------------------------------------------------------------------------------------------</t>
  </si>
  <si>
    <t>vodk'k vuqer gksus lEcU/kh i=</t>
  </si>
  <si>
    <t xml:space="preserve"> ¼jktif=r vf/kdkfj;ksa ds ekeys esa egkys[kkdkj }kjk½</t>
  </si>
  <si>
    <t>vns; izek.k i=</t>
  </si>
  <si>
    <t>izHkkj dk uke</t>
  </si>
  <si>
    <t>izHkkjh dk uke</t>
  </si>
  <si>
    <t>ns;rk@vns;rk dk fooj.k</t>
  </si>
  <si>
    <t>gLrk{kj izHkkjh</t>
  </si>
  <si>
    <t>izekf.kr</t>
  </si>
  <si>
    <t xml:space="preserve">jktLFkku ljdkj </t>
  </si>
  <si>
    <t xml:space="preserve">tc deZpkjh ds ifjokj gks o muesa ls fdlh ,d O;fDr dks euksuhr </t>
  </si>
  <si>
    <t xml:space="preserve">uke o irk euksuhr O;fDr dk </t>
  </si>
  <si>
    <t>deZpkjh ls laca/k</t>
  </si>
  <si>
    <t>?kVuk ftldss gksus ij euksu;u v;ksX; gksxk</t>
  </si>
  <si>
    <t>uke]irk o laca/k ml O;fDr dk ;fn dksbZ gks ftldh euksuhr O;fDr dk vf/kdkjh mldh deZpkjh ls igys e`R;q gksus ij feysxk</t>
  </si>
  <si>
    <t xml:space="preserve">gLrk{kj xokg </t>
  </si>
  <si>
    <t xml:space="preserve">1-  </t>
  </si>
  <si>
    <t xml:space="preserve">gLrk{kj dkfeZd </t>
  </si>
  <si>
    <t>;fn deZpkjh vjktif=r gks rks bl QkWeZ dh iwfrZ dk;kZy;/;{k djsaA</t>
  </si>
  <si>
    <t xml:space="preserve">gLrk{kj dk;kZy;/;{k </t>
  </si>
  <si>
    <t xml:space="preserve"> euksu;u e`R;q ,oa fuo`fRr miknku izkfIr ds fy;s </t>
  </si>
  <si>
    <t>djuk gS rks ;g QkWeZ dke esa ykuk gS</t>
  </si>
  <si>
    <t>uke dkfeZd %&amp;</t>
  </si>
  <si>
    <t>inLFkkiu %&amp;</t>
  </si>
  <si>
    <t>euksuhr djus okys dk uke %&amp;</t>
  </si>
  <si>
    <t>inuke %&amp;</t>
  </si>
  <si>
    <t>uke dk;kZy; %&amp;</t>
  </si>
  <si>
    <t xml:space="preserve">   in</t>
  </si>
  <si>
    <t xml:space="preserve">   frfFk</t>
  </si>
  <si>
    <t>fnukad ----------- ekg ------------------ o"kZ ----------------------------LFkku ---------------------------</t>
  </si>
  <si>
    <t xml:space="preserve">eSa fuEufyf[kr O;fDr dks tks esjk ifjokjh gSa] euksuhr djrk gwa fd miknku tks </t>
  </si>
  <si>
    <t>ljdkj ls esjh e`R;q gksus ij Lohd`r djsa] izkfIr dk vf/kdkj nsrk gwa A</t>
  </si>
  <si>
    <t xml:space="preserve">                  izekf.kr fd;k tkrk gS fd</t>
  </si>
  <si>
    <t xml:space="preserve">in&amp; </t>
  </si>
  <si>
    <t xml:space="preserve">tks fd LFkkuh; dk;kZy;@fo|ky; </t>
  </si>
  <si>
    <t>esa fnukd  ------------------------- ls --------------------------------- rd inLFkkfir jgs] budk</t>
  </si>
  <si>
    <t>Jheku~ ------------------------------------------------------------------------------------------------------------------------------ ds</t>
  </si>
  <si>
    <t>vkns'k dzekad --------------------------------------------------------------------------- fnukad ----------------------------</t>
  </si>
  <si>
    <t xml:space="preserve">dks e/;kUg iwoZZ@i'pkr~ dk;ZeqDr fd;k x;k A bu ij vkt fnukad -------------------- dks </t>
  </si>
  <si>
    <t>fo|ky;@dk;kZy; dk dksbZ pktZ cdk;k ugha gSA</t>
  </si>
  <si>
    <t>dk;kZy;k/;{k e; lhy</t>
  </si>
  <si>
    <t xml:space="preserve">¼d½ esa mikftZr :ikUrfjr vodk'k ds nkSjku izkIr fd;k x;k vodk'k osru vkSj v)Zosru vodk'k ml n'kk esa tcfd jktLFkku lfoZl :Yl fu;e 93 ds mifu;e x ds [k.M 3 ds uhps fn; x;s ijUrq ^d^ ds izko/kku mDr vodk'k dh lekfIr ij vFkok mlds nkSjku lfoZl esa esjs lsokfuo`r gksus dh fLFkfr esa iz;qDr ugha fd;s x;s gks rks vuqer ugha gksrk fd vof/k esa vuqer osru dh vUrj jkf'k okil vnk djus dk opu nsrk gwWaA </t>
  </si>
  <si>
    <t xml:space="preserve">vodk'k dky esa jgus dk irk </t>
  </si>
  <si>
    <t xml:space="preserve">vodk'k dh Lohd`fr nsus okys izkf/kdkjh dh vkKk                    </t>
  </si>
  <si>
    <t xml:space="preserve"> gLrk{kj  ¼fnukd lfgr½ </t>
  </si>
  <si>
    <t xml:space="preserve"> ----------------------------------------- rd lsokfuo`fr ij 'ks"k mikftZr vodk'k dqy fnu %&amp;      </t>
  </si>
  <si>
    <t xml:space="preserve">¼vodk'k dk izdkj½ dk vuqer gSA        </t>
  </si>
  <si>
    <t>fu;ekuqqlkj</t>
  </si>
  <si>
    <t>ugha</t>
  </si>
  <si>
    <t>Lohd`r</t>
  </si>
  <si>
    <t xml:space="preserve">izekf.kr fd;k tkrk gS fd jkt-lsok fu;e 31 ch ds v/khu fnukad -------------------------- ls </t>
  </si>
  <si>
    <t>in &amp;</t>
  </si>
  <si>
    <t>ftudh tUe fnukad %&amp;</t>
  </si>
  <si>
    <t xml:space="preserve">ds }kjk&amp;                                      </t>
  </si>
  <si>
    <t>gS] tks fnukad&amp;</t>
  </si>
  <si>
    <t xml:space="preserve">dks vijkUg i’pkr~ jktLFkku lsok fu;e ds fu;e 1951 ds mifu;e 56 ¼d½ ds </t>
  </si>
  <si>
    <t xml:space="preserve">mifu;e 56 ¼d½ ds izko/kkukUrxZr lsokfuo`fRr iznku fd;s tkus ls lacaf/kr ds th-,- </t>
  </si>
  <si>
    <r>
      <t>45 ds vuqlkj muds vodk’k</t>
    </r>
    <r>
      <rPr>
        <sz val="16"/>
        <rFont val="DevLys 020"/>
      </rPr>
      <t xml:space="preserve"> </t>
    </r>
    <r>
      <rPr>
        <sz val="16"/>
        <rFont val="DevLys 010"/>
      </rPr>
      <t xml:space="preserve">ys[kk th- ,- 45 es fnukad %&amp; </t>
    </r>
  </si>
  <si>
    <t xml:space="preserve">rd ’ks"k mikfTkZr vodk’k vadks esa %&amp;    </t>
  </si>
  <si>
    <r>
      <t>fnu ds mikftZr vodk’k ds cnys udn Hkqxrku fd;s tkus Loh</t>
    </r>
    <r>
      <rPr>
        <sz val="16"/>
        <rFont val="Kruti Dev 010"/>
      </rPr>
      <t>d`</t>
    </r>
    <r>
      <rPr>
        <sz val="16"/>
        <rFont val="DevLys 010"/>
      </rPr>
      <t>fr jktLFkku lsok</t>
    </r>
  </si>
  <si>
    <t>fu;e 31 ch ds vuqlkj jkT;kns’k fn- 27-01-95 ds vuqlj.k esa iznku dh tkrh gSA</t>
  </si>
  <si>
    <t xml:space="preserve">3- lsokfuo`fr fnukad %&amp; </t>
  </si>
  <si>
    <t xml:space="preserve">ds fnu budk ewy osru </t>
  </si>
  <si>
    <r>
      <rPr>
        <sz val="16"/>
        <rFont val="DevLys 010"/>
      </rPr>
      <t>4- bldk Hkqxrku lsokfuo`fr ds fnu fnukad&amp;</t>
    </r>
    <r>
      <rPr>
        <sz val="16"/>
        <rFont val="DevLys 010"/>
      </rPr>
      <t xml:space="preserve">                        </t>
    </r>
  </si>
  <si>
    <t>dks ;k</t>
  </si>
  <si>
    <t xml:space="preserve">bl fnukad ds ckn fd;k tkosA                                  </t>
  </si>
  <si>
    <t>3-lEcfU/kr dkfeZd</t>
  </si>
  <si>
    <r>
      <t>Ø</t>
    </r>
    <r>
      <rPr>
        <sz val="16"/>
        <rFont val="DevLys 010"/>
      </rPr>
      <t xml:space="preserve">ekad %&amp;     </t>
    </r>
  </si>
  <si>
    <t>budks Hkqxrku fnukad</t>
  </si>
  <si>
    <r>
      <t xml:space="preserve"> </t>
    </r>
    <r>
      <rPr>
        <b/>
        <sz val="9"/>
        <color theme="1"/>
        <rFont val="DevLys 010"/>
      </rPr>
      <t>dk;kZy;</t>
    </r>
  </si>
  <si>
    <r>
      <t xml:space="preserve"> </t>
    </r>
    <r>
      <rPr>
        <b/>
        <sz val="9"/>
        <color theme="1"/>
        <rFont val="DevLys 010"/>
      </rPr>
      <t>foHkkx</t>
    </r>
  </si>
  <si>
    <r>
      <t xml:space="preserve"> </t>
    </r>
    <r>
      <rPr>
        <b/>
        <sz val="9"/>
        <color theme="1"/>
        <rFont val="DevLys 010"/>
      </rPr>
      <t>iqLrd la[;k</t>
    </r>
  </si>
  <si>
    <r>
      <t xml:space="preserve">  </t>
    </r>
    <r>
      <rPr>
        <b/>
        <sz val="9"/>
        <color theme="1"/>
        <rFont val="DevLys 010"/>
      </rPr>
      <t>tks</t>
    </r>
  </si>
  <si>
    <r>
      <t xml:space="preserve"> </t>
    </r>
    <r>
      <rPr>
        <b/>
        <sz val="9"/>
        <color theme="1"/>
        <rFont val="DevLys 010"/>
      </rPr>
      <t>ls</t>
    </r>
  </si>
  <si>
    <r>
      <t xml:space="preserve">Perticulers </t>
    </r>
    <r>
      <rPr>
        <b/>
        <sz val="9"/>
        <color theme="1"/>
        <rFont val="DevLys 010"/>
      </rPr>
      <t xml:space="preserve"> foxr</t>
    </r>
  </si>
  <si>
    <r>
      <t xml:space="preserve">Rates  </t>
    </r>
    <r>
      <rPr>
        <b/>
        <sz val="9"/>
        <color theme="1"/>
        <rFont val="DevLys 010"/>
      </rPr>
      <t>nj</t>
    </r>
  </si>
  <si>
    <r>
      <t xml:space="preserve">Officiating Pay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LFkkukiUu osru</t>
    </r>
  </si>
  <si>
    <r>
      <t xml:space="preserve">Special Pay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fo'ks"k osru</t>
    </r>
  </si>
  <si>
    <r>
      <t xml:space="preserve">Deductions </t>
    </r>
    <r>
      <rPr>
        <b/>
        <sz val="9"/>
        <color theme="1"/>
        <rFont val="DevLys 010"/>
      </rPr>
      <t xml:space="preserve"> dVkSfr;k¡</t>
    </r>
  </si>
  <si>
    <r>
      <t xml:space="preserve">Recoveries are to be made from the pay of government Servent as details on </t>
    </r>
    <r>
      <rPr>
        <b/>
        <sz val="9"/>
        <color theme="1"/>
        <rFont val="Calibri"/>
        <family val="2"/>
        <scheme val="minor"/>
      </rPr>
      <t>Reverse.</t>
    </r>
  </si>
  <si>
    <r>
      <t xml:space="preserve">He has been paid leave salary as detailed below. </t>
    </r>
    <r>
      <rPr>
        <b/>
        <sz val="9"/>
        <color theme="1"/>
        <rFont val="DevLys 010"/>
      </rPr>
      <t>budks fuEufyf[kr vodk'k osru ns fn;k gSA</t>
    </r>
  </si>
  <si>
    <r>
      <t xml:space="preserve">Deductions have been made as noted on the </t>
    </r>
    <r>
      <rPr>
        <b/>
        <sz val="9"/>
        <color theme="1"/>
        <rFont val="Calibri"/>
        <family val="2"/>
        <scheme val="minor"/>
      </rPr>
      <t>reverse</t>
    </r>
    <r>
      <rPr>
        <sz val="9"/>
        <color theme="1"/>
        <rFont val="Calibri"/>
        <family val="2"/>
        <scheme val="minor"/>
      </rPr>
      <t xml:space="preserve">. </t>
    </r>
    <r>
      <rPr>
        <b/>
        <sz val="9"/>
        <color theme="1"/>
        <rFont val="DevLys 010"/>
      </rPr>
      <t>fiNys i`"B ij fy[kh dVkSfr;k¡ dj yh xbZ gSA</t>
    </r>
  </si>
  <si>
    <r>
      <rPr>
        <sz val="9"/>
        <color theme="1"/>
        <rFont val="Calibri"/>
        <family val="2"/>
        <scheme val="minor"/>
      </rPr>
      <t xml:space="preserve">Period 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DevLys 010"/>
      </rPr>
      <t>vof/k</t>
    </r>
  </si>
  <si>
    <r>
      <rPr>
        <sz val="9"/>
        <color theme="1"/>
        <rFont val="Calibri"/>
        <family val="2"/>
        <scheme val="minor"/>
      </rPr>
      <t>Rate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DevLys 010"/>
      </rPr>
      <t>nj</t>
    </r>
  </si>
  <si>
    <r>
      <t xml:space="preserve">Amount  </t>
    </r>
    <r>
      <rPr>
        <b/>
        <sz val="9"/>
        <color theme="1"/>
        <rFont val="DevLys 010"/>
      </rPr>
      <t>jde</t>
    </r>
    <r>
      <rPr>
        <sz val="9"/>
        <color theme="1"/>
        <rFont val="Calibri"/>
        <family val="2"/>
        <scheme val="minor"/>
      </rPr>
      <t xml:space="preserve"> </t>
    </r>
  </si>
  <si>
    <r>
      <t xml:space="preserve">He is entitled to draw the folowwing amount. </t>
    </r>
    <r>
      <rPr>
        <b/>
        <sz val="9"/>
        <color theme="1"/>
        <rFont val="DevLys 010"/>
      </rPr>
      <t>;g fuEufyf[kr jde ysus ds gdnkj gSA</t>
    </r>
  </si>
  <si>
    <r>
      <t xml:space="preserve">The details of Income Tax recovered from him up to date from the bigining of the current year are noted on the </t>
    </r>
    <r>
      <rPr>
        <b/>
        <sz val="9"/>
        <color theme="1"/>
        <rFont val="Calibri"/>
        <family val="2"/>
        <scheme val="minor"/>
      </rPr>
      <t>Reverse.</t>
    </r>
  </si>
  <si>
    <r>
      <rPr>
        <b/>
        <i/>
        <sz val="9"/>
        <color theme="1"/>
        <rFont val="Calibri"/>
        <family val="2"/>
        <scheme val="minor"/>
      </rPr>
      <t>Details of Recoveries (Part- 4)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    </t>
    </r>
    <r>
      <rPr>
        <b/>
        <sz val="9"/>
        <color theme="1"/>
        <rFont val="DevLys 010"/>
      </rPr>
      <t>olwfy;ksa dh foxr</t>
    </r>
  </si>
  <si>
    <r>
      <rPr>
        <b/>
        <i/>
        <sz val="9"/>
        <color theme="1"/>
        <rFont val="Calibri"/>
        <family val="2"/>
        <scheme val="minor"/>
      </rPr>
      <t>Deductions made from Leave Salary (Part- 5)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    </t>
    </r>
    <r>
      <rPr>
        <b/>
        <sz val="9"/>
        <color theme="1"/>
        <rFont val="DevLys 010"/>
      </rPr>
      <t>vodk'k osru ls dh xbZ dVkSfr;ksa dh foxr</t>
    </r>
  </si>
  <si>
    <r>
      <rPr>
        <b/>
        <i/>
        <sz val="9"/>
        <color theme="1"/>
        <rFont val="Calibri"/>
        <family val="2"/>
        <scheme val="minor"/>
      </rPr>
      <t>Income Tax Deductions (Part- 6)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    </t>
    </r>
    <r>
      <rPr>
        <b/>
        <sz val="9"/>
        <color theme="1"/>
        <rFont val="DevLys 010"/>
      </rPr>
      <t>vk;dj dVkSfr;k¡ dh foxr</t>
    </r>
  </si>
  <si>
    <t xml:space="preserve">mUgksaus </t>
  </si>
  <si>
    <t>dk dk;ZHkkj fnukad</t>
  </si>
  <si>
    <t xml:space="preserve">dks e/;kà ds igys@ihNs lkSai fn;k gSA </t>
  </si>
  <si>
    <r>
      <t xml:space="preserve">House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edku fdjk;k</t>
    </r>
    <r>
      <rPr>
        <b/>
        <sz val="9"/>
        <color theme="1"/>
        <rFont val="Times New Roman"/>
        <family val="1"/>
      </rPr>
      <t xml:space="preserve"> </t>
    </r>
  </si>
  <si>
    <r>
      <t xml:space="preserve">Allowance 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HkÙks  ¼eg¡xkbZ HkÙkk½</t>
    </r>
    <r>
      <rPr>
        <b/>
        <sz val="9"/>
        <color theme="1"/>
        <rFont val="Calibri"/>
        <family val="2"/>
        <scheme val="minor"/>
      </rPr>
      <t xml:space="preserve"> </t>
    </r>
  </si>
  <si>
    <r>
      <t>lfoZl cqd ds izFke i`"B ij uksfeus'ku QkeZ ¼</t>
    </r>
    <r>
      <rPr>
        <sz val="17"/>
        <rFont val="Times New Roman"/>
        <family val="1"/>
      </rPr>
      <t>GA 126</t>
    </r>
    <r>
      <rPr>
        <sz val="17"/>
        <rFont val="DevLys 010"/>
      </rPr>
      <t xml:space="preserve">½ yxk gksuk pkfg;sA </t>
    </r>
  </si>
  <si>
    <t>Mh-Mh-vks dh lhy ij dgha ij gLRkk{kj NwV x;s gS rks djokuk gSA</t>
  </si>
  <si>
    <t>leLr okf"kZd osru o`f);k psd dj ysosa o okf"kZd osru o`f) ds lkeus lsokiqfLrdk dkWye ua- 8 esa dkfeZd ds gLrk{kj psd dj ysosaA</t>
  </si>
  <si>
    <r>
      <t xml:space="preserve">orZeku fuoklh &amp; dey rykbZ ] dkadjksyh ftyk &amp; jktleUn </t>
    </r>
    <r>
      <rPr>
        <sz val="16"/>
        <color rgb="FF00B050"/>
        <rFont val="Kruti Dev 010"/>
      </rPr>
      <t>¼ jktLFkku ½ fiudksM &amp; 313324</t>
    </r>
  </si>
  <si>
    <t xml:space="preserve">ctV en 2071&amp;01&amp;115&amp;01&amp;01 esa vko’;d jkf’k vkoafVr dh tk, rkfd lacaf/kr dkfeZZd dkss </t>
  </si>
  <si>
    <t xml:space="preserve">vfoyac Hkqxrku fd;k tk ldsA </t>
  </si>
  <si>
    <t xml:space="preserve">Jheku th mi;ZqDr fo"k;karxZr fuosnu gS fd fuEu lsokfuo`r@e`r dkfeZZd@dkfeZdksa ds [kkrs </t>
  </si>
  <si>
    <r>
      <t xml:space="preserve">esaa 'kss"k mikftZr vodk’kksa </t>
    </r>
    <r>
      <rPr>
        <sz val="16"/>
        <rFont val="Times New Roman"/>
        <family val="1"/>
      </rPr>
      <t>PL</t>
    </r>
    <r>
      <rPr>
        <sz val="16"/>
        <rFont val="DevLys 010"/>
      </rPr>
      <t xml:space="preserve"> dk lsok lekfIr@lsokfuo`fr mijkUr udn Hkqxrku djus ds fy, </t>
    </r>
  </si>
  <si>
    <t>lsokesa</t>
  </si>
  <si>
    <t>fo"k; %&amp; dksbZ nh/kZ vfxze ugh ysus dk izek.k i=</t>
  </si>
  <si>
    <t>esjh bl fuLokFkZ lsok dk ewy mÌs'; vkidk o jkT; ljdkj dk le;] Je o /ku dh cpr djus dk iz;kl gSA</t>
  </si>
  <si>
    <r>
      <t xml:space="preserve">lcls igys </t>
    </r>
    <r>
      <rPr>
        <sz val="16"/>
        <rFont val="Times New Roman"/>
        <family val="1"/>
      </rPr>
      <t xml:space="preserve">WWW.RAJSEVAK.COM APP </t>
    </r>
    <r>
      <rPr>
        <sz val="16"/>
        <rFont val="DevLys 010"/>
      </rPr>
      <t xml:space="preserve"> ls vki ;g izksxzke MkmuyksM djsaA</t>
    </r>
  </si>
  <si>
    <t>nks QksVks tks isa'ku dqyd esa yxk, FksA</t>
  </si>
  <si>
    <t>thfor izek.k i= ¼ dks"kky; ls vkWuykbZu feysxk ½</t>
  </si>
  <si>
    <t>iSu dkMZ dh QksVks dkWihA</t>
  </si>
  <si>
    <t>vU; nLrkost dks"kky; }kjk iznRr funsZ'kkuqlkj mudks nsosaA</t>
  </si>
  <si>
    <t xml:space="preserve">ewy ,y-ih-lh </t>
  </si>
  <si>
    <t>tgkaW lqefr rgaW laifr ukukA tgk dqefr rgWa fcifr funkukAA Jhjkepfjrekul&amp;lqUnjdk.M&amp;pkSikbZA</t>
  </si>
  <si>
    <t xml:space="preserve">,d Hkh feuV fQtwy tkrk gS rks ykSV dj ugha vkrkA ;g ckr tkurs gq, Hkh ge fdrus feuV xaokrs gS </t>
  </si>
  <si>
    <t>dke dk vkyl vkSj iSlksa dk ykyp] gesa egku cuus ugha nsrkA</t>
  </si>
  <si>
    <t>lfoZl cqd ds izFke i`"B dh leLr izfof"B;ksa dh ewy fjdkMZ ls feyku djuh gSA</t>
  </si>
  <si>
    <t>lfoZl cqd vkSj yxh gS rks mleas Hkh izFke i`"B dh iwfrZ;kWa djuh gSa A</t>
  </si>
  <si>
    <t>izFke fu;qfDr ls vkt fnu rd lsok izek.khdj.k gksuk pkfg;sA fnukad ij dfVax ugh gksuh pkfg;s o nksgjk lsok lR;kiu ugha gksuk pkfg;sA vxj dfVax gks xbZ gS rks ogh ls izekf.kr djkuh gSA izR;sd lsok izek.khdj.k ij yky L;kgh ls dzekad vafdr gksus pkfg;sA</t>
  </si>
  <si>
    <t>ih-,y- o esfMdy vodk'k psd djs o vodk'k ys[kk ds mij uke in tUefrfFk izFke fu;qfDr frfFk lsokfuo`fr frfFk fuokl LFkku vxj vafdr ugha gS rk fy[k nsosaA</t>
  </si>
  <si>
    <t xml:space="preserve">leLr fQDls'ku o fodYi i= dh izfof"B;ka psd dj ysosaA </t>
  </si>
  <si>
    <t>izFke fu;qfDr ls vkt fnu rd V~zWaklQj ] lek;kstu] inkSUufr gksus ij fjfyfoax o TkksbZfuax dk nk[kyk psd djsaA</t>
  </si>
  <si>
    <t>tUe frfFk vadks o 'kCnksa esa lgh fy[kh gqbZ gksuh pkfg;sA cksMZ izek.k i= la[;k Mky dj laLFkk iz/kku }kjk  izekf.kr  gksuh pkfg;sA</t>
  </si>
  <si>
    <t>lR;eso t;rs</t>
  </si>
  <si>
    <t xml:space="preserve">e`R;q fnaukd </t>
  </si>
  <si>
    <t>e`R;q ds le; /kkfjr in</t>
  </si>
  <si>
    <t>e`rd deZpkjh dk uke</t>
  </si>
  <si>
    <t>tUe frFkh e`rd</t>
  </si>
  <si>
    <t>tUe frFkh vkosnd</t>
  </si>
  <si>
    <t>e`R;q  dh fnukad</t>
  </si>
  <si>
    <t>e`R;q fnukad %&amp;</t>
  </si>
  <si>
    <t>WIDDOW</t>
  </si>
  <si>
    <t>fo/kok</t>
  </si>
  <si>
    <t>vkosnd dk uke</t>
  </si>
  <si>
    <t>izi=&amp;14 ^d^ ¼ izi= 14 vuqyXud ½ ¼ rhu izfr;ksa esa ½</t>
  </si>
  <si>
    <t>ifjokj isa'ku ds fy, fooj.kksa dk izi=</t>
  </si>
  <si>
    <t>lEcU/k</t>
  </si>
  <si>
    <t>mapkbZ</t>
  </si>
  <si>
    <t>vkosnd dh mapkbZ</t>
  </si>
  <si>
    <t>vkosnd dk igpku fpUg</t>
  </si>
  <si>
    <t>vkosnd ds gLrk{kj</t>
  </si>
  <si>
    <t>vkosnd dk QksVks</t>
  </si>
  <si>
    <t xml:space="preserve">izi= &amp; 18 ¼ nsf[k, fu;e 96¼1½ ]98¼1½ ]¼3½ ,oa ¼5½ rFkk 100 ¼1½ ,oa ¼5½ </t>
  </si>
  <si>
    <t>tc ljdkjh deZpkjh lsok esa jgrs gq, ej tkrk gS rks ifjokj ias'ku ,oa e`R;q xszP;qVh ds fu/kkZj.k ,oa mlds Hkqxrku dks izkf/kd`r djus dk izi=</t>
  </si>
  <si>
    <t>¼ e`r jkT; deZpkfj;ksa ds fy, ½</t>
  </si>
  <si>
    <t>izi= &amp;19 ¼ nsf[k;s fu;e 98 ¼1½ ½</t>
  </si>
  <si>
    <t>izi= &amp;10 ¼ nsf[k, fu;e 95 ¼2½ ½</t>
  </si>
  <si>
    <t xml:space="preserve">vkosnd dk orZeku irk </t>
  </si>
  <si>
    <t>ns; is'ku dh frFkh</t>
  </si>
  <si>
    <t>e`rd ds firk@ifr@iRuh dk uke</t>
  </si>
  <si>
    <t xml:space="preserve">e`rd ,EiyksbZ vkbZ-Mh- </t>
  </si>
  <si>
    <t>e`rd dk /keZ</t>
  </si>
  <si>
    <t xml:space="preserve">1-Jheku ftyk dks"kkf/kdkjh egksn; </t>
  </si>
  <si>
    <t>dk;Zy; v/;{kksa foHkkxk/;{kksa {kjk isa'ku izdkj.kksa dks isa'ku foHkkx dks izsf"kr djus ls iwoZ /;ku esa j[kus okyh egRroiw.kZ ckrsaA</t>
  </si>
  <si>
    <t>dkfeZd ds lsok iqfLrdk esa vafdr uke ls gh izzdj.k rS;kj djuk vko';d gSA ;fn lsokesa vkus ds ckn uke esa ifjorZu fd;k x;k gS rk fu/kkZfjr izfdz;k viuk dj uke ifjorZu dj bUnkt l{ke vf/kdkjh ds vkns'kksa dk izalx vafdr dj fd;k tkuk lqfuf'pr djkosaA</t>
  </si>
  <si>
    <t>tUefrFkh &amp;</t>
  </si>
  <si>
    <r>
      <t xml:space="preserve">d </t>
    </r>
    <r>
      <rPr>
        <sz val="12"/>
        <rFont val="Kruti Dev 010"/>
      </rPr>
      <t xml:space="preserve">tUefrFkh 'kCnksa ,la vadksa nksuks esa vafdr gksuh pkfg,A  </t>
    </r>
  </si>
  <si>
    <r>
      <t>[k</t>
    </r>
    <r>
      <rPr>
        <sz val="12"/>
        <rFont val="Kruti Dev 010"/>
      </rPr>
      <t xml:space="preserve"> tUefrFkh esa dkaV&amp;NkV ugh gksus pkfg,A dkaV&amp;dkaV vxj gS rks izek.khdj.k e; fnukad ds vafdr fd;k tkuk pkfg,A</t>
    </r>
  </si>
  <si>
    <r>
      <t>x</t>
    </r>
    <r>
      <rPr>
        <sz val="16"/>
        <rFont val="Kruti Dev 010"/>
      </rPr>
      <t xml:space="preserve"> </t>
    </r>
    <r>
      <rPr>
        <sz val="12"/>
        <rFont val="Kruti Dev 010"/>
      </rPr>
      <t>tUe frfFk dk izek.hdj.k dk vk/kkj vafdr dj fd;k tkuk vko';d gSA</t>
    </r>
  </si>
  <si>
    <r>
      <rPr>
        <b/>
        <sz val="12"/>
        <rFont val="Kruti Dev 010"/>
      </rPr>
      <t>?k</t>
    </r>
    <r>
      <rPr>
        <sz val="12"/>
        <rFont val="Kruti Dev 010"/>
      </rPr>
      <t xml:space="preserve"> tUe frfFk esa ifjorZu vxj 1-1--1979 ds ckn fd;k x;k gS rks jkT; ljdkj dh Lohd`fr layXu dh tkuh pkfg,A</t>
    </r>
  </si>
  <si>
    <t xml:space="preserve">M </t>
  </si>
  <si>
    <t>jktLFkku e`r ljdkjh deZpkfj;ks ds vkfJrks dks vuqdEikRed fu;qfDr fu;e&amp;1996</t>
  </si>
  <si>
    <t>vkosnu i= dk izk:i</t>
  </si>
  <si>
    <t xml:space="preserve">     Hkkx ¼1½</t>
  </si>
  <si>
    <t>¼dsoy ifjokj ds lnL;ks ds gh uke fy[ks tk;s½</t>
  </si>
  <si>
    <t>dz-la</t>
  </si>
  <si>
    <t>e`rd ls laca/k</t>
  </si>
  <si>
    <t>tUe fnukad ,oa vk;q</t>
  </si>
  <si>
    <t>'kS{kf.kd ;ksX;rk</t>
  </si>
  <si>
    <t>fookfgr@ vfookfgr</t>
  </si>
  <si>
    <t>ekfld vk; ¼:-½</t>
  </si>
  <si>
    <t>lk{kj</t>
  </si>
  <si>
    <t>iq=</t>
  </si>
  <si>
    <t>fu;e 10 ¼3½ es ;Fkk of.kZr 'kiFk &amp; i= layXu djs A</t>
  </si>
  <si>
    <t>Hkkx ¼2½</t>
  </si>
  <si>
    <t xml:space="preserve">     jktdh; lsok es fu;qfDr gsrq vkosnu djus okys vkfJr dk fooj.k</t>
  </si>
  <si>
    <t>¼izek.k i= layXu djs½</t>
  </si>
  <si>
    <r>
      <t xml:space="preserve">                                           </t>
    </r>
    <r>
      <rPr>
        <b/>
        <sz val="15"/>
        <rFont val="Kruti Dev 010"/>
      </rPr>
      <t xml:space="preserve">vkosnd ds gLrk{kj </t>
    </r>
  </si>
  <si>
    <t xml:space="preserve">             </t>
  </si>
  <si>
    <t xml:space="preserve">                                </t>
  </si>
  <si>
    <t xml:space="preserve">                      </t>
  </si>
  <si>
    <t>Hkkx ¼3½</t>
  </si>
  <si>
    <t xml:space="preserve">               eSaus vkosnu ds Hkkx ¼1½ o ¼2½ es mfYyf[kr lwpuk i&lt;+ yh gSA Hkyh izdkj lqu yh gSA vkosnd dks uksdjh fn;s tkus gsrq esjh@vU; vkfJrks dh lgefr gSA ftlds leFkZu es esjk@vU; vkfJrks dk 'kiFk i= layXu gSA</t>
  </si>
  <si>
    <t>lk{;</t>
  </si>
  <si>
    <t>Hkkx ¼4½</t>
  </si>
  <si>
    <t>foHkkxk/;{k dk izek.k&amp;i=</t>
  </si>
  <si>
    <t>izekf.kr fd;k tkrk gS fd %&amp;</t>
  </si>
  <si>
    <t xml:space="preserve">    gLrk{kj foHkkxk/;{k</t>
  </si>
  <si>
    <t>¼Mh-Mh-vks-e; dk;kZy; lhy½</t>
  </si>
  <si>
    <t>Hkkx ¼5½</t>
  </si>
  <si>
    <t>foHkkxk/;{k dk izek.k i= ;fn vkosnu i= vU; foHkkx dks Hkstk tkuk gSA</t>
  </si>
  <si>
    <t>gLrk{kj foHkkxk/;{k</t>
  </si>
  <si>
    <t>¼e; dk;kZy; lhy½</t>
  </si>
  <si>
    <t>vkosnd dk izek.k&amp;i=</t>
  </si>
  <si>
    <r>
      <t xml:space="preserve">           </t>
    </r>
    <r>
      <rPr>
        <sz val="16"/>
        <rFont val="Kruti Dev 010"/>
      </rPr>
      <t>eSa izekf.kr djrk gwa fd vkosnu i= ds Hkkx ¼1½ o ¼2½ of.kZr rF; esjh tkudkjh esa lgh gSA ;fn Hkfo"; es dksbZ Hkh rF; vlR; ik;k tkos rks esjh lsok,sa lekIr dh tk ldsaxhA</t>
    </r>
  </si>
  <si>
    <t xml:space="preserve">                                     </t>
  </si>
  <si>
    <r>
      <t xml:space="preserve">                                               </t>
    </r>
    <r>
      <rPr>
        <b/>
        <sz val="15"/>
        <rFont val="Kruti Dev 010"/>
      </rPr>
      <t>vkosnd ds gLrk{kj</t>
    </r>
  </si>
  <si>
    <t>e`rd dh fu;qfDr LFkkbZ@fu;fer fjDrh ds fo:) dk izek.k&amp;i=</t>
  </si>
  <si>
    <t>budh fu;qfDr LFkkbZ@fu;fer fjDrh ds fo:) dh xbZ FkhA</t>
  </si>
  <si>
    <t xml:space="preserve">                                 laLFkk iz/kku ds gLrk{kj</t>
  </si>
  <si>
    <t>e`r deZpkjh dk fu;fer ,oa fujarj lsok dk izek.k&amp;i=</t>
  </si>
  <si>
    <t>budh izFke fu;qfDr ls fu/ku rd dh lsok,a fujarj ,oa fu;fer FkhA</t>
  </si>
  <si>
    <t xml:space="preserve">                                  laLFkk iz/kku ds gLrk{kj</t>
  </si>
  <si>
    <t>izek.k&amp;i= fu;eu 5 ds vUrxZr</t>
  </si>
  <si>
    <t xml:space="preserve">n;uh; vkfFkZd fLFkfr gksus dk izek.k&amp;i=  </t>
  </si>
  <si>
    <t xml:space="preserve">lsokesa] </t>
  </si>
  <si>
    <t>layXu &amp; vkosnu i= e; vko”;d nLrkost lsV ¼pkj izfr;ksa esa½</t>
  </si>
  <si>
    <t xml:space="preserve">lsokesa]  </t>
  </si>
  <si>
    <t>egksn; th]</t>
  </si>
  <si>
    <t>izkFkhZ</t>
  </si>
  <si>
    <t>¼e`R;q izek.k i= layXu djs½%&amp;</t>
  </si>
  <si>
    <t xml:space="preserve">foHkkx dk uke ftlesa og e`R;q ds le; dk;Zjr Fkk %&amp; </t>
  </si>
  <si>
    <t xml:space="preserve">jktdh; lsok esa izFke fu;qfDr dk fnuakd %&amp; </t>
  </si>
  <si>
    <r>
      <t xml:space="preserve"> </t>
    </r>
    <r>
      <rPr>
        <b/>
        <u/>
        <sz val="16"/>
        <rFont val="Kruti Dev 010"/>
      </rPr>
      <t>;fn vkosnd fo/kok Lo;a ugha gS] rks fo/kok@vU; vkfJrksa dh lgefr</t>
    </r>
  </si>
  <si>
    <t>tUe fn0 ,oa vk;q</t>
  </si>
  <si>
    <t>e`r jkT; deZpkjh vkfJr vuqdEikRed fu;qfDr gsrq lkekU; vk'kkfFkZ;ks ds iz;ksxkFkZ 'kiFk i= dk izk:i</t>
  </si>
  <si>
    <t>'kiFk &amp; i=</t>
  </si>
  <si>
    <t>tUe fnuakd ,oa vk;q</t>
  </si>
  <si>
    <t>ekfld vk;</t>
  </si>
  <si>
    <t>gLrk{kj 'kiFkdrkZ</t>
  </si>
  <si>
    <t>lR;kiu</t>
  </si>
  <si>
    <t>gLrk{kj lR;kiudrkZ</t>
  </si>
  <si>
    <t>e`rd ds ifjokj ds ckfyx lnL;ks dk 'kiFk&amp;i= ¼vfookfgr iqf=;ks lfgr½</t>
  </si>
  <si>
    <t>fo/kok vk’kkfFkZ;ks ds iz;ksxkFkZ</t>
  </si>
  <si>
    <t>'kiFk xzfgrk</t>
  </si>
  <si>
    <t>dk;kZy; funs'kd ek/;fed f'k{kk jktLFkku]chdkusj</t>
  </si>
  <si>
    <t xml:space="preserve">fgrdkjh&amp;fu/kh ¼f'k{kk foHkkx jktLFkku]chdkusj½ ls deZpkjh ds fu/ku ij foRrh; lgk;rk izkIr djus gsrq </t>
  </si>
  <si>
    <t>izkFkZuk i=</t>
  </si>
  <si>
    <t>izkFkhZ@izkfFkZuh ¼deZpkjh ij vkfJr@vkfJrk½ dk uke</t>
  </si>
  <si>
    <t>LFkkbZ irk</t>
  </si>
  <si>
    <t>e`rd deZpkjh dk in ,oa inLFkkiu LFkku</t>
  </si>
  <si>
    <t>deZpkjh dh fu;qfDr ls frfFk ls vc rd dgka&amp;dgka jgs gS</t>
  </si>
  <si>
    <t xml:space="preserve">inLFkkiu LFkku dk fooj.k </t>
  </si>
  <si>
    <t>vof/k</t>
  </si>
  <si>
    <t>deZpkjh dh e`R;q frfFk¼ewy e`R;q izek.k i= layXu djsaa½</t>
  </si>
  <si>
    <t>lsok i`Fkd dh dk;kZy; vkns'k dh izfr layXu djsa</t>
  </si>
  <si>
    <t>layXu dj nh gS</t>
  </si>
  <si>
    <t>D;k e`rd deZpkjh dh e`R;q jkT; lsok esa jgrs gq, gqbZ</t>
  </si>
  <si>
    <t>rRdky lgk;rk ;fn dksbZ Lohd`r gqbZ gS rks fdruh jkf'k</t>
  </si>
  <si>
    <t>e`rd deZpkjh dh fgrdkjh fu/kh iath;u la[;k ¼o"kZokj va'knku dVkSfr fooj.k layXu djsa½</t>
  </si>
  <si>
    <t xml:space="preserve">11-deZpkjh@v/;kid dk fu;qfDr frfFk ls dgka&amp;dgka dk;Zjr jgk mldk va'knku dVkSfr dk  </t>
  </si>
  <si>
    <t xml:space="preserve">    fooj.k fuEu izi= esa izLrqr djsa%&amp;</t>
  </si>
  <si>
    <t>fu;qfDr frfFk</t>
  </si>
  <si>
    <t>inLFkkiu LFkku fu;qfDr frfFk ls vkt rd dk;Z fd;k gS</t>
  </si>
  <si>
    <t>izeks'ku gqvk gS rks fooj.k nsosa</t>
  </si>
  <si>
    <t>fg-fu-dk okf"kZd va'knku dVkSfr fooj.k</t>
  </si>
  <si>
    <t>izFke fu;qfDr</t>
  </si>
  <si>
    <t>fu;ekuqlkj dh xbZ</t>
  </si>
  <si>
    <t xml:space="preserve">izeks'ku gqvk gS </t>
  </si>
  <si>
    <t>12- LVsV cSad vkWQ bf.M;k czkap dh 'kk[kk dk ftl ij cSad M~zkQ~V pkfg,</t>
  </si>
  <si>
    <t>13-ifjokj ds lnL;ksa dk fooj.k ¼ fuEu izi= esa izLrqr djsa ½</t>
  </si>
  <si>
    <t>vk;q</t>
  </si>
  <si>
    <t xml:space="preserve">fookfgr@ vfookfgr </t>
  </si>
  <si>
    <t xml:space="preserve">jkT; lsok esa gS rks inuke </t>
  </si>
  <si>
    <t>fo'ks"k fooj.k</t>
  </si>
  <si>
    <t xml:space="preserve">14- eSa izekf.kr djrk gwWa@djrh gwWa fd esjh loksZRre tkudkjh ,oa fo'okl ds vuqlkj Åij fn;k </t>
  </si>
  <si>
    <t xml:space="preserve">    x;k fooj.k fcYdqy lgh gSA bu fcUnqvksa esa dksbZ vlR;rk gks rks fgrdkjh&amp;fu/kh]f'k{kk&amp; </t>
  </si>
  <si>
    <t xml:space="preserve">    foHkkx]chdkusj esjs fo#) tks Hkh mfpr le&gt;s dk;Zokgh dj ldsxk ;g eq&gt;s Lohdk;Z gksxhA</t>
  </si>
  <si>
    <t>gLrk{kj laLFkk iz/kku¼eksgj½</t>
  </si>
  <si>
    <t xml:space="preserve">¼izkFkhZ@izkfFkZuh ds gLrk{kj½ </t>
  </si>
  <si>
    <t>¼vjktif=r gksus ij½</t>
  </si>
  <si>
    <t xml:space="preserve">fVIi.kh% laLFkk iz/kku ds vjktif=r gksus ij izkFkZuk i=&amp;vkgj.k&amp;forj.k vf/kdkjh ls vxzsf"kr </t>
  </si>
  <si>
    <t>djok;k tkuk vko';d gSA</t>
  </si>
  <si>
    <t xml:space="preserve"> izekf.kr fd;k tkrk gS fd izkFkhZ@izkfFkZuh }kjk izLrqr fooj.k lgh gS ,oa vkfJrksa ,oa </t>
  </si>
  <si>
    <t xml:space="preserve">deZpkfj;ksa ds ifjokj dh vkfFkZd fLFkfr vPNh ugha gksus ds dkj.k lgk;rk dh vko';drk gS </t>
  </si>
  <si>
    <t xml:space="preserve">vr% izzzkFkZuk i= v/;{k]fgrdkjh fu/kh]f'k{kk foHkkx] chdkusj dks lgk;rk gsrq vuq'ka"kk lfgr </t>
  </si>
  <si>
    <t>vxzsf"kr fd;k tkrk gSA</t>
  </si>
  <si>
    <t>gLrk{kj dk;kZy;/;{k@laLFkk iz/kku¼eksgj½</t>
  </si>
  <si>
    <t>jlhn&amp;¼th-,-103½</t>
  </si>
  <si>
    <t xml:space="preserve">v/;{k] fgrdkjh&amp;fuf/k] ek/;fed f'k{kk] jktLFkku] chdkusj }kjk Lohd`r lgk;rk dh jkf'k </t>
  </si>
  <si>
    <t>:i;s 150000  v{kjs :i;s ,d yk[k ipkl gtkj ek= izkIr fd,A</t>
  </si>
  <si>
    <t>izekf.krdrkZ</t>
  </si>
  <si>
    <t>¼jsosU;w LVkWEi½</t>
  </si>
  <si>
    <t>jktif=r vf/kdkjh</t>
  </si>
  <si>
    <t>gLrk{kj izkIrdrkZ</t>
  </si>
  <si>
    <t>{kfriwfrZ ckW.M</t>
  </si>
  <si>
    <r>
      <t xml:space="preserve">¼ </t>
    </r>
    <r>
      <rPr>
        <b/>
        <sz val="24"/>
        <color rgb="FF000000"/>
        <rFont val="Times New Roman"/>
        <family val="1"/>
      </rPr>
      <t xml:space="preserve">INDEMNITY BOND </t>
    </r>
    <r>
      <rPr>
        <b/>
        <sz val="24"/>
        <color rgb="FF000000"/>
        <rFont val="DevLys 010"/>
      </rPr>
      <t>½</t>
    </r>
  </si>
  <si>
    <r>
      <t>¿ fu;e 21 ¼</t>
    </r>
    <r>
      <rPr>
        <b/>
        <sz val="24"/>
        <color rgb="FF000000"/>
        <rFont val="Times New Roman"/>
        <family val="1"/>
      </rPr>
      <t>IV</t>
    </r>
    <r>
      <rPr>
        <b/>
        <sz val="24"/>
        <color rgb="FF000000"/>
        <rFont val="DevLys 010"/>
      </rPr>
      <t>½À</t>
    </r>
  </si>
  <si>
    <t xml:space="preserve">                                         gLrk{kj va”knkrk@nkosnkj</t>
  </si>
  <si>
    <t xml:space="preserve">                                          </t>
  </si>
  <si>
    <t>lsok dk izdkj</t>
  </si>
  <si>
    <t>gSAbudh lsoklekfIr</t>
  </si>
  <si>
    <r>
      <rPr>
        <sz val="7"/>
        <rFont val="Times New Roman"/>
        <family val="1"/>
      </rPr>
      <t xml:space="preserve"> </t>
    </r>
    <r>
      <rPr>
        <sz val="16"/>
        <rFont val="Kruti Dev 010"/>
      </rPr>
      <t xml:space="preserve">e`rd jkT; deZpkjh dk </t>
    </r>
    <r>
      <rPr>
        <sz val="15"/>
        <rFont val="Kruti Dev 010"/>
      </rPr>
      <t>in %&amp;</t>
    </r>
    <r>
      <rPr>
        <b/>
        <sz val="15"/>
        <rFont val="Kruti Dev 010"/>
      </rPr>
      <t xml:space="preserve">             </t>
    </r>
  </si>
  <si>
    <t xml:space="preserve">fu/ku dh fnuakd %&amp; </t>
  </si>
  <si>
    <t>fu/ku dk LFkku %&amp;</t>
  </si>
  <si>
    <r>
      <t xml:space="preserve">e`R;q ds le; /kkfjr in dk osrueku %&amp; </t>
    </r>
    <r>
      <rPr>
        <b/>
        <sz val="15"/>
        <rFont val="Kruti Dev 010"/>
      </rPr>
      <t xml:space="preserve">              </t>
    </r>
  </si>
  <si>
    <t xml:space="preserve">fu;qfDr dk izdkj ¼LFkkbZ@vLFkkbZ½ %&amp; </t>
  </si>
  <si>
    <t>e`rd deZpkjh ds ifjokj ds lnL;ks dk fooj.k %&amp;</t>
  </si>
  <si>
    <r>
      <rPr>
        <sz val="7"/>
        <rFont val="Times New Roman"/>
        <family val="1"/>
      </rPr>
      <t xml:space="preserve"> </t>
    </r>
    <r>
      <rPr>
        <sz val="16"/>
        <rFont val="Kruti Dev 010"/>
      </rPr>
      <t>e`rd jkT; deZpkjh dk uke</t>
    </r>
    <r>
      <rPr>
        <sz val="15"/>
        <rFont val="Kruti Dev 010"/>
      </rPr>
      <t xml:space="preserve"> %&amp;</t>
    </r>
    <r>
      <rPr>
        <b/>
        <sz val="15"/>
        <rFont val="Kruti Dev 010"/>
      </rPr>
      <t xml:space="preserve">             </t>
    </r>
  </si>
  <si>
    <r>
      <t xml:space="preserve">e`R;q ds le; /kkfjr in %&amp; </t>
    </r>
    <r>
      <rPr>
        <b/>
        <sz val="15"/>
        <rFont val="Kruti Dev 010"/>
      </rPr>
      <t xml:space="preserve">              </t>
    </r>
  </si>
  <si>
    <r>
      <t>is esfV</t>
    </r>
    <r>
      <rPr>
        <sz val="11"/>
        <rFont val="DevLys 010"/>
      </rPr>
      <t>ªDl ysoy</t>
    </r>
  </si>
  <si>
    <r>
      <t>is esfV</t>
    </r>
    <r>
      <rPr>
        <b/>
        <sz val="16"/>
        <rFont val="DevLys 010"/>
      </rPr>
      <t>ªDl ysoy</t>
    </r>
  </si>
  <si>
    <t>LFkkbZ</t>
  </si>
  <si>
    <t>;ksX;rk</t>
  </si>
  <si>
    <t xml:space="preserve">vf/kd vk;q esa fu;qDr dk fu;eu jkT; ljdkj ls djok fy;k x;k gS rks vkns'k dk gokyk vafdr fd;k tkosaA </t>
  </si>
  <si>
    <t>vxj ifjorZu dks fu;fer ugha djok;k x;k gS rks izzdj.k jkT; ljdkj dks fu;fer djokus gsrq Hkstsa rFkk bl i=</t>
  </si>
  <si>
    <t>dh izfr isa'ku izdj.k ds lkFk lyaXu dj izdj.k isa'ku foHkkx dks fHktok;saA</t>
  </si>
  <si>
    <t>p</t>
  </si>
  <si>
    <t xml:space="preserve">izFke fu;qfDr vkns'k esa vafdr tUe frfFk gh lsok iqfLrdk esa ntZ dh tkuh pkfg,A </t>
  </si>
  <si>
    <t>d   izFke fu;qfDr ds le; miyC/k 'kS{kf.kd ;ksX;rk dk vadu lsok iqfLrdk esa e; izek.hdj.k ds fd;k tkuk pkfg,sA</t>
  </si>
  <si>
    <t>[k tUefrFkh esa dkaV&amp;NkV ugh gksus pkfg,A dkaV&amp;dkaV vxj gS rks izek.khdj.k e; fnukad ds vafdr fd;k tkuk pkfg,A</t>
  </si>
  <si>
    <t>lsok esa nkSjku vaftZr 'kS{kf.kd ;ksX;rk dk bUnzkt e; izek.hdj.k ds fd;k tkuk pkfg,A</t>
  </si>
  <si>
    <t>x izf'k{k.k ds ifj.kke ?kksf"kr gksus dh fnukad vo'; vafdr dh tkuh pkfg,A</t>
  </si>
  <si>
    <t>d lsok lR;kiu izFke fu;qfDr fnukad ls lsok lekfIr fnukad rd dk fd;k tkuk pkfg,A</t>
  </si>
  <si>
    <t>[k lsok lR;kiuksa dh dze la[;k yky L;kgh ls vafdr dj iw.kZrk dh tkap dh tkuh pkfg,A</t>
  </si>
  <si>
    <t>x lsok esa O;o/kkuksa dks l{ke vf/kdkjh ls fu;fer djokuk vko';d gSA</t>
  </si>
  <si>
    <t>?k lsok lR;kiu isa'ku izdj.k fHktokus ls iwoZ ekg rd dk iw.kZ :i ls fd;k tkuk pkfg,A</t>
  </si>
  <si>
    <t xml:space="preserve">izfrfu;qfDr ds ekeys </t>
  </si>
  <si>
    <t>d izdj.k fu;qfDr vf/kdkjh ds ekQZr fHktok;sa tkus pkfg,A</t>
  </si>
  <si>
    <t>[k izfrfu;qfDr vfo/k dk isa'ku va'knku tek djok;k lqfuf'pr fd;k tkuk pkfg,A</t>
  </si>
  <si>
    <t>x va'knku tek dk bUnzkt lsok iqfLrdk esa fd;k tkuk pkfg,A</t>
  </si>
  <si>
    <t xml:space="preserve">?k isa'ku va'knku tek ds vHkko esa izdj.k ugha jksdk tkuk pkfg,  ijUrq tek djokus dh dk;Zokgh i`Fkd ls dh tkuh </t>
  </si>
  <si>
    <t>pkfg,A</t>
  </si>
  <si>
    <t>M izfrfu;qfDr vfo/k dh lsokvksa dk lR;kiu funs'kd isa'ku foHkkx ls izdj.k fHktokus ls iwoZ djok fy;k tkuk pkfg,A</t>
  </si>
  <si>
    <t>izek.k&amp; i= &amp;</t>
  </si>
  <si>
    <t>d foHkkx dk lesafdr vns;rk izek.k&amp;i= layXu fd;k tkuk pkfg,A</t>
  </si>
  <si>
    <t xml:space="preserve">[k nh?kZdkyhu _.k Hkou ,oa okgu gsrq vns';rk izek.k &amp; i= lacfU/kr dks"kf/kdkjh ls fu/kkZfjr izi= 28 esa izkIr dj </t>
  </si>
  <si>
    <t xml:space="preserve">lsok iqfLrdk esa bUnzkt dj lR;izzfr izdj.k ds lkFk layXu dh tkuh pkfg,A </t>
  </si>
  <si>
    <t xml:space="preserve">x dkfeZd }kjk oslk dky esa vxj nh?kZdkyhu _.k izkIr gh ugh fd;k x;k gks rks fu/kZfjr izi= 28 , esa lacf/kar </t>
  </si>
  <si>
    <t xml:space="preserve"> deZpkjh ls izek.k i= izkIr dj dk;kZy;k/;{k }kjk lR;kfir fd;k tkuk pkfg,A</t>
  </si>
  <si>
    <t xml:space="preserve">?k vxj le; ij vns;rk izek.k i= izkIr ugh gks ik;k gks rks Lohd`r _.k isVS mfpr jkf'k+ _.k isVs miknku jkf'k ls </t>
  </si>
  <si>
    <t xml:space="preserve"> jksdus gsrq izLrkfor dj izdj.k fHktok;k tkuk pkfg,A</t>
  </si>
  <si>
    <t xml:space="preserve">M jktdh; vkokl [kkyh djus ij cdk;k ugh ds izek.k i= lkoZtfud fuekZ foHkkx ls fu/kkZfjr izZi= 27 , esa vkosnu </t>
  </si>
  <si>
    <t xml:space="preserve"> dj izkIr fd;k tkuk pkfg,A</t>
  </si>
  <si>
    <r>
      <rPr>
        <b/>
        <sz val="12"/>
        <rFont val="DevLys 010"/>
      </rPr>
      <t xml:space="preserve">N </t>
    </r>
    <r>
      <rPr>
        <sz val="12"/>
        <rFont val="DevLys 010"/>
      </rPr>
      <t>jktdh; vkokl dk vns;rk izek.k&amp; i= le; ij izkIr ugh gksus ij vns;rk</t>
    </r>
    <r>
      <rPr>
        <b/>
        <sz val="12"/>
        <rFont val="DevLys 010"/>
      </rPr>
      <t xml:space="preserve"> </t>
    </r>
    <r>
      <rPr>
        <sz val="12"/>
        <rFont val="DevLys 010"/>
      </rPr>
      <t xml:space="preserve">izkIr gksus rd vjktif=r ds ekeys esa : 2000 ,oa </t>
    </r>
  </si>
  <si>
    <t>jktif=r ds ekeys esa : 5000 dh jkf'k miknku ls jksdus gsrq izLrko fHktok dj izdj.k fuLrkj.k djok;k tk ldrk gSA</t>
  </si>
  <si>
    <t xml:space="preserve"> fHktok;sa tkus pkfg,A</t>
  </si>
  <si>
    <r>
      <rPr>
        <b/>
        <sz val="12"/>
        <rFont val="DevLys 010"/>
      </rPr>
      <t>t</t>
    </r>
    <r>
      <rPr>
        <sz val="12"/>
        <rFont val="DevLys 010"/>
      </rPr>
      <t xml:space="preserve"> foHkkxh; cdk;k xr Hkqxrku izek.k i= esa vafdr dj lek;kstu miknku dh jkf'k ls foHkkx dk ekn vafdr dj djokus gsrq izLrko </t>
    </r>
  </si>
  <si>
    <t>ukekadu i=</t>
  </si>
  <si>
    <t>d miknku jkf'k dsa Hkqxrku gsrq ukaekadu i= lsok&amp;iqfLrdk esa pLrk fd;k gqvk gksus pkfg,A</t>
  </si>
  <si>
    <t>ukekoyh nk&amp;nks izfr;ksa esa rFkk ukckfyx lnL;ksa ds tUe frFkh izek.k&amp; i= layXu fd;s tkus pkfg,A</t>
  </si>
  <si>
    <r>
      <rPr>
        <b/>
        <sz val="12"/>
        <rFont val="DevLys 010"/>
      </rPr>
      <t>[</t>
    </r>
    <r>
      <rPr>
        <sz val="12"/>
        <rFont val="DevLys 010"/>
      </rPr>
      <t>k ukaekdu i= fu/kkZfjr izi= esa gh gksuk pkfg,A rFkk dk;kZy; v/;{k }kjk lR;kfir gksuk pkfg,A</t>
    </r>
  </si>
  <si>
    <r>
      <rPr>
        <b/>
        <sz val="12"/>
        <rFont val="DevLys 010"/>
      </rPr>
      <t>x</t>
    </r>
    <r>
      <rPr>
        <sz val="12"/>
        <rFont val="DevLys 010"/>
      </rPr>
      <t xml:space="preserve"> izR;sd deZpkjh ls ukekadu i= Hkjokdj lsok iqfLrdk esa pLik fd;k tkuk pkfg,A</t>
    </r>
  </si>
  <si>
    <r>
      <rPr>
        <b/>
        <sz val="12"/>
        <rFont val="DevLys 010"/>
      </rPr>
      <t>?k</t>
    </r>
    <r>
      <rPr>
        <sz val="12"/>
        <rFont val="DevLys 010"/>
      </rPr>
      <t xml:space="preserve"> ukaekdu i= ds vHkko esa lsok esa jgrs gq, dkfed dh e`R;q gksus ij miknku jkf'k ds fooj.k gsr ifjokj ds ckfyx lnL;ksa dh o.kkZRed </t>
    </r>
  </si>
  <si>
    <t>tkus pkfg,A</t>
  </si>
  <si>
    <r>
      <rPr>
        <b/>
        <sz val="12"/>
        <rFont val="DevLys 010"/>
      </rPr>
      <t>M</t>
    </r>
    <r>
      <rPr>
        <sz val="12"/>
        <rFont val="DevLys 010"/>
      </rPr>
      <t xml:space="preserve"> ifjokj esa ifr ;k ifRu iq=  vfookfgr iqf=;ksa ds uke gh fn;s tkus pkfg,A mijksDr ds vHkko esa f}rh; lwph  o lnL;ksa ds uke fn;s </t>
    </r>
  </si>
  <si>
    <t>xr Hkxrku izek.k i=</t>
  </si>
  <si>
    <t>10 jkT; ds ckgj isa'ku ysusa ij &amp;</t>
  </si>
  <si>
    <r>
      <rPr>
        <b/>
        <sz val="12"/>
        <rFont val="DevLys 010"/>
      </rPr>
      <t>p</t>
    </r>
    <r>
      <rPr>
        <sz val="12"/>
        <rFont val="DevLys 010"/>
      </rPr>
      <t xml:space="preserve"> ifjokj dh lwph izi= 3 esa lyaXu djsaA</t>
    </r>
  </si>
  <si>
    <r>
      <rPr>
        <b/>
        <sz val="12"/>
        <rFont val="DevLys 010"/>
      </rPr>
      <t>[k</t>
    </r>
    <r>
      <rPr>
        <sz val="12"/>
        <rFont val="DevLys 010"/>
      </rPr>
      <t xml:space="preserve"> ,y-ih-lh esa cdk;k jkf'k;kW e; lEcfU/kr en ds vafdr dh tkuh pkfg;sA</t>
    </r>
  </si>
  <si>
    <r>
      <rPr>
        <b/>
        <sz val="12"/>
        <rFont val="DevLys 010"/>
      </rPr>
      <t>x</t>
    </r>
    <r>
      <rPr>
        <sz val="12"/>
        <rFont val="DevLys 010"/>
      </rPr>
      <t xml:space="preserve"> lsok sds nksjku dkfeZd dh e`R;q ij vfUre ,y-ih-lh e`R;q fnukad rd ds Hkqxrku dh layXu dh tkuh pkfg,A </t>
    </r>
  </si>
  <si>
    <r>
      <rPr>
        <b/>
        <sz val="12"/>
        <rFont val="DevLys 010"/>
      </rPr>
      <t>?k</t>
    </r>
    <r>
      <rPr>
        <sz val="12"/>
        <rFont val="DevLys 010"/>
      </rPr>
      <t xml:space="preserve"> osru ,oa fo'ks"k osru nl ekg ds vkSlr dks lsok iqfLrdk esa n'kkZ;k tkosa vyx&amp;vyx vafdr fd;k x;k gSA</t>
    </r>
  </si>
  <si>
    <r>
      <rPr>
        <b/>
        <sz val="12"/>
        <rFont val="DevLys 010"/>
      </rPr>
      <t>1</t>
    </r>
    <r>
      <rPr>
        <sz val="12"/>
        <rFont val="DevLys 010"/>
      </rPr>
      <t xml:space="preserve"> uke o irk fgUnh o vaxzsth nksuksa esa gh fy[ksA</t>
    </r>
  </si>
  <si>
    <r>
      <rPr>
        <b/>
        <sz val="12"/>
        <rFont val="DevLys 010"/>
      </rPr>
      <t>2</t>
    </r>
    <r>
      <rPr>
        <sz val="12"/>
        <rFont val="DevLys 010"/>
      </rPr>
      <t xml:space="preserve"> leLr olwfy;kW djds gh izdj.k fHktok;saA</t>
    </r>
  </si>
  <si>
    <r>
      <rPr>
        <b/>
        <sz val="12"/>
        <rFont val="DevLys 010"/>
      </rPr>
      <t>3</t>
    </r>
    <r>
      <rPr>
        <sz val="12"/>
        <rFont val="DevLys 010"/>
      </rPr>
      <t xml:space="preserve"> isa'ku lSV nks izfr;ksa esa fHktok;ssaA</t>
    </r>
  </si>
  <si>
    <t>Bank Account No.APLICANT</t>
  </si>
  <si>
    <t xml:space="preserve"> 'kS{kf.kd ;ksX;rk dk izek.khdj.k &amp;</t>
  </si>
  <si>
    <t xml:space="preserve">  lsok lR;kiu </t>
  </si>
  <si>
    <t xml:space="preserve">cSad dk uke </t>
  </si>
  <si>
    <t xml:space="preserve">cSad czkaUp dk uke </t>
  </si>
  <si>
    <t>cSad [kkrk la[;k</t>
  </si>
  <si>
    <t>LVsV cSad vkWQ bf.M;k</t>
  </si>
  <si>
    <t xml:space="preserve">fo’k;&amp;                             </t>
  </si>
  <si>
    <t>dks vuqdEik  fu;qfDr fnyokus ds lEcU/k esaA</t>
  </si>
  <si>
    <t xml:space="preserve">in&amp;  </t>
  </si>
  <si>
    <t>e`r jkT; deZpkjh ds vkfJr ftls vuqdEik fu;qfDr pkfg, mldk fooj.k</t>
  </si>
  <si>
    <t>e`rd jkT; deZpkjh ls lEcU/k</t>
  </si>
  <si>
    <t>vkosfnr in dk uke</t>
  </si>
  <si>
    <t>vkosfnr in dk osrueku</t>
  </si>
  <si>
    <t>vkosfnr in ij vkosnu dh fnukad</t>
  </si>
  <si>
    <t xml:space="preserve">izlax&amp;             </t>
  </si>
  <si>
    <t xml:space="preserve">}kjk izLrqr vkosnu i= fnukad </t>
  </si>
  <si>
    <t xml:space="preserve">)kjk fnukad </t>
  </si>
  <si>
    <t>ds iq=@iq=h@iRuh</t>
  </si>
  <si>
    <t xml:space="preserve">           mi;qZDr fo’k;kUrxZr ,oa izlax esa fuosnu gS fd </t>
  </si>
  <si>
    <t xml:space="preserve">LFkkuh; fo|ky;@dk;kZy; esa LFkkbZ  </t>
  </si>
  <si>
    <t xml:space="preserve">:i ls jkT; lsok esa dk;Zjr jgrs gq, fnukad  </t>
  </si>
  <si>
    <t xml:space="preserve">dks fu/ku gks tkus ls muds </t>
  </si>
  <si>
    <t xml:space="preserve">dks vuqdEik fu;qfDr gsrq vkosnu i= e; vko”;d nLrkostksa </t>
  </si>
  <si>
    <t xml:space="preserve">ds ikWap izfr;ksa esa izLrqr fd;k x;kA vkosnu i= dh tkWap dj vko”;d izek.k i= </t>
  </si>
  <si>
    <t>yxkdj pkj izfr;ksa esa vfxze dk;Zokgh gsrq Jheku~ dks lsokfiZr gSA</t>
  </si>
  <si>
    <t xml:space="preserve">                                        laLFkk iz/kku ds gLrk{kj</t>
  </si>
  <si>
    <t>vk;q ,oa tUe frfFk %&amp;</t>
  </si>
  <si>
    <t xml:space="preserve"> 'kS{kf.kd ;ksX;rk %&amp;</t>
  </si>
  <si>
    <t>e`rd jkT; deZpkjh ls laca/k %&amp;</t>
  </si>
  <si>
    <t>vkosfnr in dk osrueku %&amp;</t>
  </si>
  <si>
    <t xml:space="preserve">vkosfnr in dk uke %&amp; </t>
  </si>
  <si>
    <r>
      <rPr>
        <sz val="15"/>
        <rFont val="Kruti Dev 010"/>
      </rPr>
      <t>LFkkbZ irk</t>
    </r>
    <r>
      <rPr>
        <b/>
        <sz val="15"/>
        <rFont val="Kruti Dev 010"/>
      </rPr>
      <t xml:space="preserve"> %&amp; </t>
    </r>
  </si>
  <si>
    <r>
      <rPr>
        <sz val="7"/>
        <rFont val="Times New Roman"/>
        <family val="1"/>
      </rPr>
      <t xml:space="preserve"> </t>
    </r>
    <r>
      <rPr>
        <sz val="15"/>
        <rFont val="Kruti Dev 010"/>
      </rPr>
      <t xml:space="preserve">vkosnu i= foHkkx esa fnuakd </t>
    </r>
  </si>
  <si>
    <r>
      <t xml:space="preserve">                                             </t>
    </r>
    <r>
      <rPr>
        <b/>
        <sz val="15"/>
        <rFont val="Kruti Dev 010"/>
      </rPr>
      <t>fo/kok ds gLrk{kj</t>
    </r>
  </si>
  <si>
    <t xml:space="preserve">dks izkIr gqvk gS tks fd </t>
  </si>
  <si>
    <t xml:space="preserve">Mk;jh la[;k </t>
  </si>
  <si>
    <t xml:space="preserve">fnuakd  </t>
  </si>
  <si>
    <t>ij ntZ gSA</t>
  </si>
  <si>
    <t xml:space="preserve">vkosnu i= es vafdr lwpuk;s e`rd deZpkjh ds lsok vfHkys[k ds vuqlkj lgh gSA </t>
  </si>
  <si>
    <r>
      <t xml:space="preserve">fu;eks ds vuqlkj vkosnd vkosfnr in %&amp; </t>
    </r>
    <r>
      <rPr>
        <b/>
        <sz val="15"/>
        <rFont val="Kruti Dev 010"/>
      </rPr>
      <t>iz;ksx “kkyk lgk;d r`rh; Js.kh ]</t>
    </r>
    <r>
      <rPr>
        <sz val="15"/>
        <rFont val="Kruti Dev 010"/>
      </rPr>
      <t xml:space="preserve">        </t>
    </r>
    <r>
      <rPr>
        <b/>
        <sz val="15"/>
        <rFont val="Kruti Dev 010"/>
      </rPr>
      <t>is esfV</t>
    </r>
    <r>
      <rPr>
        <b/>
        <sz val="15"/>
        <rFont val="DevLys 010"/>
      </rPr>
      <t>ª</t>
    </r>
    <r>
      <rPr>
        <b/>
        <sz val="15"/>
        <rFont val="Kruti Dev 010"/>
      </rPr>
      <t>d ysoy &amp; 8</t>
    </r>
    <r>
      <rPr>
        <sz val="15"/>
        <rFont val="Kruti Dev 010"/>
      </rPr>
      <t xml:space="preserve"> ij fu;qfDr dk ik= gSA</t>
    </r>
  </si>
  <si>
    <t>ij fu;qfDr dk ik= gSA</t>
  </si>
  <si>
    <t>gLrk{kj %&amp;</t>
  </si>
  <si>
    <t xml:space="preserve">vkosnd vkosfnr in ij fu;qfDr dk ik= gS fdUrq ;g in                       </t>
  </si>
  <si>
    <t>foHkkx esa ugha gSA vr% vkosnu i= ---------------------------------------------------------------------------</t>
  </si>
  <si>
    <t>dks vxzsf"kr fd;k tk jgk gSA</t>
  </si>
  <si>
    <t>e`rd deZpkjh ds fu/ku ds i”pkr vkt rd mlds LFkku ij fdlh Hkh vkfJr dks</t>
  </si>
  <si>
    <t>fdlh Hkh in ij fu;qfDr ugha nh xbZ gSA</t>
  </si>
  <si>
    <t xml:space="preserve">izekf.kr fd;k tkrk gS fd </t>
  </si>
  <si>
    <t>fuoklh % &amp;</t>
  </si>
  <si>
    <t>bl dk;kZy; ds v/khu</t>
  </si>
  <si>
    <t xml:space="preserve">bl dk;kZy; ds </t>
  </si>
  <si>
    <t>v/khu</t>
  </si>
  <si>
    <t xml:space="preserve">eas  </t>
  </si>
  <si>
    <t>ds in ij dk;Zjr FksA</t>
  </si>
  <si>
    <t>dzekad%&amp;                                         fnukad%&amp;</t>
  </si>
  <si>
    <t xml:space="preserve">   ;g izekf.kr fd;k tkrk gS fd </t>
  </si>
  <si>
    <t xml:space="preserve">fuoklh &amp; </t>
  </si>
  <si>
    <t xml:space="preserve">esa </t>
  </si>
  <si>
    <t>in ij LFkkbZ :i ls dk;Zjr FksA</t>
  </si>
  <si>
    <t xml:space="preserve">miyC/k lsok fjdkMZ ds vuqlkj budh izFke fu;qfDr fnaukd %&amp; </t>
  </si>
  <si>
    <t xml:space="preserve">Fkh ,oa budk jktdh; lsok es jgrs gq, fnukad%&amp; </t>
  </si>
  <si>
    <t>dks fu/ku gks x;k gSA</t>
  </si>
  <si>
    <t>ds gksdj og iwoZ esa</t>
  </si>
  <si>
    <t>ds in ij dk;Zjr Fks] ftudk nsgkar fnukad</t>
  </si>
  <si>
    <t xml:space="preserve">dks muds lsokdky ds nkSjku gks pqdk gS rFkk mudh e`R;q </t>
  </si>
  <si>
    <t xml:space="preserve">ds le; muds ifjokj ls dksbZ Hkh lnL; dsUnz ;k jkT; ljdkj }kjk vFkok </t>
  </si>
  <si>
    <t>dsUnz ljdkj ds dkuwuh cksMZ@laxBu@fuxe tks iw.kZr;k% ;k Hkkxr% dsUnz@</t>
  </si>
  <si>
    <t xml:space="preserve">jkT; ljdkj ds LokfeRo ;k fu;a=.k esa e`R;q ds le; ugha Fkk] u gh iwoZ </t>
  </si>
  <si>
    <t xml:space="preserve">esa fdlh vkfJr dks fu;qfDr iznku dh xbZ gSA </t>
  </si>
  <si>
    <t xml:space="preserve">        izekf.kr fd;k tkrk gS fd </t>
  </si>
  <si>
    <t>in&amp;</t>
  </si>
  <si>
    <t>lsokjr  LFkku &amp;</t>
  </si>
  <si>
    <t xml:space="preserve">dk fnuakd </t>
  </si>
  <si>
    <t xml:space="preserve">us tks vkfFkZd n;uh; fLFkfr dk 'kiFk i= </t>
  </si>
  <si>
    <t xml:space="preserve">fn;k gS mldk ijh{k.k esjs }kjk dj fy;k x;k gSA budh vkfFkZd </t>
  </si>
  <si>
    <t xml:space="preserve">fLFkfr okLro esa n;uh; gksus ds dkj.k le; lhek esa f”kfFkyu dh </t>
  </si>
  <si>
    <t xml:space="preserve">vfHk”ka’kk djrk gwaA </t>
  </si>
  <si>
    <t>laLFkk iz/kku ds gLrk{kj</t>
  </si>
  <si>
    <t xml:space="preserve">  izekf.kr fd;k  tkrk gS fd </t>
  </si>
  <si>
    <t>dks fu/ku gks tkus ls buds vkfJr iq=@iq=h@iRuh</t>
  </si>
  <si>
    <t>fo’k; %&amp; vuqdEik fu;qfDr fnyokus ckcr~A</t>
  </si>
  <si>
    <t xml:space="preserve">dh jkT; lsok esa </t>
  </si>
  <si>
    <t xml:space="preserve">LFkkbZ :i ls dk;Zjr jgrs gq, fnukad </t>
  </si>
  <si>
    <t>dks e`R;q gks xbZ gSA</t>
  </si>
  <si>
    <t xml:space="preserve">vr% jkT; ljdkj ds vkns”kkuqlkj eq&gt; vkfJr dks jktLFkku e`r ljdkjh deZpkfj;ksa ds </t>
  </si>
  <si>
    <t>e; vko”;d nLrkostksa dh ikWap izfr;ksa ds lkFk vfxze dk;Zokgh gsrq Jheku~ dks lsokfiZr gSA</t>
  </si>
  <si>
    <t xml:space="preserve">vkfJrksa dks vuqdEikRed fu;e 1996  ds rgr vuqdEik fu;qfDr fnyokus gsrq vkosnu i= </t>
  </si>
  <si>
    <t>fuoklh %&amp;</t>
  </si>
  <si>
    <t xml:space="preserve"> eksckbZy uaEcj</t>
  </si>
  <si>
    <t>ekckbZy uEcj %&amp;</t>
  </si>
  <si>
    <t xml:space="preserve">bZ esy </t>
  </si>
  <si>
    <t>bZ esy %&amp;</t>
  </si>
  <si>
    <r>
      <rPr>
        <sz val="14"/>
        <rFont val="DevLys 010"/>
      </rPr>
      <t>fnukad %&amp;</t>
    </r>
    <r>
      <rPr>
        <sz val="14"/>
        <rFont val="Calibri"/>
        <family val="2"/>
      </rPr>
      <t xml:space="preserve">        </t>
    </r>
  </si>
  <si>
    <t>iq=@iq=h@iRuh %&amp;</t>
  </si>
  <si>
    <r>
      <t xml:space="preserve">mi;qZDr fo’k;kUrxZr fouez fuosnu gS fd esjs firkth@ifr </t>
    </r>
    <r>
      <rPr>
        <b/>
        <sz val="14"/>
        <rFont val="Kruti Dev 010"/>
      </rPr>
      <t/>
    </r>
  </si>
  <si>
    <t xml:space="preserve">layXu&amp; vkosnu i= e; vko”;d nLrkost lsV ¼ikap izfr;ksa esa½ </t>
  </si>
  <si>
    <t xml:space="preserve">iq=@iq=h@ifr </t>
  </si>
  <si>
    <t xml:space="preserve">fuokl </t>
  </si>
  <si>
    <t xml:space="preserve">o"kZ </t>
  </si>
  <si>
    <t xml:space="preserve"> 'kiFkiwoZd c;ku djrk@djrh gwa fd %&amp;</t>
  </si>
  <si>
    <t>dk jktdh; lsokjr jgrs gq,</t>
  </si>
  <si>
    <t xml:space="preserve">fnuakd </t>
  </si>
  <si>
    <t>dks fu/ku gks x;k FkkA</t>
  </si>
  <si>
    <t>curh gSA</t>
  </si>
  <si>
    <t>ifjokj ds lnL;ks dh ekfld vk; fuEukuqlkj of.kZr gSA</t>
  </si>
  <si>
    <r>
      <t>1-</t>
    </r>
    <r>
      <rPr>
        <sz val="12"/>
        <rFont val="Times New Roman"/>
        <family val="1"/>
      </rPr>
      <t xml:space="preserve">  </t>
    </r>
    <r>
      <rPr>
        <sz val="12"/>
        <rFont val="Kruti Dev 010"/>
      </rPr>
      <t xml:space="preserve">esjs firk@ifr </t>
    </r>
  </si>
  <si>
    <r>
      <t>2-</t>
    </r>
    <r>
      <rPr>
        <sz val="12"/>
        <rFont val="Times New Roman"/>
        <family val="1"/>
      </rPr>
      <t> </t>
    </r>
    <r>
      <rPr>
        <sz val="12"/>
        <rFont val="Kruti Dev 010"/>
      </rPr>
      <t>Lo- Jh@Jherh ds ifjokj dk dksbZ Hkh lnL; e`r ljdkjh deZpkjh ds lsokdky esa jgrs gq, iwoZ esa vFkok ckn ¼fookfgr iq=h dks NksM+dj½ dsUnz ;k jkT; ljdkj vFkok dsUnz ;k jkT; ljdkj ds dkuwuh cksMZ laxBu fuxe tks iw.kZr% Hkkxl% dsUnz ;k jkT; ljdkj ds LokfeRo ;k fu;a=.k es gks ds vf/ku ljdkjh deZpkjh dh e`R;q ds le; igys ls gh vFkok ckn es fu;ksftr ugha gSA</t>
    </r>
  </si>
  <si>
    <r>
      <t>3-</t>
    </r>
    <r>
      <rPr>
        <sz val="12"/>
        <rFont val="Times New Roman"/>
        <family val="1"/>
      </rPr>
      <t xml:space="preserve"> </t>
    </r>
    <r>
      <rPr>
        <sz val="12"/>
        <rFont val="Kruti Dev 010"/>
      </rPr>
      <t xml:space="preserve">e`rd ifjokj ds leLr vkfJrksa dh ekfld vk; lHkh L=ksrks ls :i;s </t>
    </r>
  </si>
  <si>
    <t>4-eSa 'kiFkiwoZd c;ku djrk gwa fd e`r jkT; deZpkjh vkfJr vuqdEikRed fu;qfDr ds vUrxZr eq&gt;s fu;qfDr mijkUr vU; vkfJr fu;qfDr dk gdnkj ugha gksxkA</t>
  </si>
  <si>
    <t xml:space="preserve">5-Lo- Jh@Jherh </t>
  </si>
  <si>
    <t>ds vkfJr lnL;ks dk</t>
  </si>
  <si>
    <t xml:space="preserve">eSa iw.kZ :i ls ikyu iks"k.k d:axk@d:axh vxj ,slk ugha gksrk gS rks esjh lsok;sa lekIr dh tkrh gS rks mldk iw.kZ </t>
  </si>
  <si>
    <t>nkf;Ro esjk L;oa dk gksxkA</t>
  </si>
  <si>
    <t xml:space="preserve">iq=@iq=h </t>
  </si>
  <si>
    <t>'kiFkiwoZd lR;kfir djrk@</t>
  </si>
  <si>
    <t xml:space="preserve">djrh gwa fd 'kiFk i= 1 ls 3 rd dk fooj.k esjs futh Kku esa lgh o lR; gSA fdlh izdkj ds rF; dks Nqik;k ugha </t>
  </si>
  <si>
    <t>x;k gSA fdlh izdkj dh vlR;rk ikbZ tkus ij ij eSa Lo;a ftEesnkj jgwaxk@jgwaxhA</t>
  </si>
  <si>
    <t xml:space="preserve">vk;q </t>
  </si>
  <si>
    <t>'kiFk iwoZd c;ku djrk@djrh gwa %&amp;</t>
  </si>
  <si>
    <t xml:space="preserve">1-;g fd esjs ifr </t>
  </si>
  <si>
    <t xml:space="preserve">dk jktdh; lsok es </t>
  </si>
  <si>
    <t xml:space="preserve">jgrs gq, fnukad </t>
  </si>
  <si>
    <t>2-Lo- Jh@Jherh ds ifjokj dk dksbZ Hkh lnL; e`r ljdkjh deZpkjh ds lsokdky esa jgrs gq, iwoZ esa vFkok ckn ¼fookfgr iq=h dks NksM+dj½ dsUnz ;k jkT; ljdkj vFkok dsUnz ;k jkT; ljdkj ds dkuwuh cksMZ laxBu fuxe tks iw.kZr% Hkkxl% dsUnz ;k jkT; ljdkj ds LokfeRo ;k fu;a=.k es gks ds vf/ku ljdkjh deZpkjh dh e`R;q ds le; igys ls gh vFkok ckn es fu;ksftr ugha gSA</t>
  </si>
  <si>
    <t xml:space="preserve">3-ge@eSa la;qDr :i ls c;ku djrs gS fd gekjs firk@ekrk dh e`R;q ds i'pkr~ e`r jkT; deZpkjh </t>
  </si>
  <si>
    <t xml:space="preserve">vkfJr vuqdEikRed fu;qfDr gekjs HkkbZ@cgu Jh@lqJh   </t>
  </si>
  <si>
    <t>dks ns nh tkrh gS rks gekjs@eq&gt;s dksbZ ,rjkt ,oa mtj ugha gS vkSj u gh Hkfo"; es djsaxsA</t>
  </si>
  <si>
    <t>fu;qfDr gsrq eSa viuh lgefr nsrh gwaA</t>
  </si>
  <si>
    <t xml:space="preserve">'kiFkiwoZd </t>
  </si>
  <si>
    <t xml:space="preserve">lR;kfir djrk@djrh gwa fd 'kiFk i= 1 ls 3 rd dk fooj.k esjs futh Kku esa lgh o lR; gSA </t>
  </si>
  <si>
    <t xml:space="preserve">fdlh izdkj ds rF; dks Nqik;k ugha x;k gSA fdlh izdkj dh vlR;rk ikbZ tkus ij ij eSa Lo;a </t>
  </si>
  <si>
    <t>ftEesnkj jgwaxk@jgwaxhA</t>
  </si>
  <si>
    <t>1-;g fd esjs firk</t>
  </si>
  <si>
    <t>o"kZ 'kiFkiwoZd c;ku djrh gwa fd %&amp;</t>
  </si>
  <si>
    <t>dk fu/ku gks x;k FkkA</t>
  </si>
  <si>
    <t xml:space="preserve">1-esjs ifr Jh  </t>
  </si>
  <si>
    <t>3-eSaus iqufoZokg ugha fd;k gSA</t>
  </si>
  <si>
    <t>ds ifjokj dk dksbZ  Hkh</t>
  </si>
  <si>
    <t>ds vkfJr lnL;ks dk eS</t>
  </si>
  <si>
    <t>bruh gSA</t>
  </si>
  <si>
    <t>8-e`rd ifjokj ds leLr vkfJrks es ls Jh@lqJh</t>
  </si>
  <si>
    <t>4-Lo0 Jh</t>
  </si>
  <si>
    <r>
      <t>5-</t>
    </r>
    <r>
      <rPr>
        <sz val="12"/>
        <rFont val="Times New Roman"/>
        <family val="1"/>
      </rPr>
      <t> </t>
    </r>
    <r>
      <rPr>
        <sz val="12"/>
        <rFont val="Kruti Dev 010"/>
      </rPr>
      <t xml:space="preserve">Lo0 Jh </t>
    </r>
  </si>
  <si>
    <t xml:space="preserve">7-e`rd ifjokj ds leLr vkfJrks dh vk; lHkh L=ksrks ls :i;s </t>
  </si>
  <si>
    <t>lnL; e`r ljdkjh deZpkjh ds lsokdky esa jgrs gq,] iwoZ es vFkok ckn esa ¼fookfgr iaq=h dks NksM+dj½ dsUnz ;k jkT;</t>
  </si>
  <si>
    <t xml:space="preserve">ljdkj vFkok dsUnz ;k jkT; ljdkj ds dkuwuh cksMZ] laxBu] fuxe tks iw.kZr% Hkkxr% dsUnz ;k jkT; ljdkj ds LokfeRo </t>
  </si>
  <si>
    <t>;k fu;a=.k es gs ds vf/ku ljdkjh deZpkjh dh e`R;q ds le; igys ls gh vFkok ckn es fu;ksftr ugha gSA</t>
  </si>
  <si>
    <t xml:space="preserve">iw.kZ :i ls ikyu iks"k.k d:axh vxj ,slk ugha gksrk gS rks esjh lsok;sa lekIr dh tkrh gS rks mldk iw.kZ nkf;Ro esjk  </t>
  </si>
  <si>
    <t>Lo;a dk gksxkA</t>
  </si>
  <si>
    <t>6-eS 'kiFk iwoZd c;ku drh gwa fd e`r jkT; deZpkjh vkfJr vuqdEikRed fu;qfDr ds vUrxZr fu;qfDr ds mijkUr</t>
  </si>
  <si>
    <t>vU; dksbZ Hkh vkfJr fu;qfDr dk gdnkj ugha gksxkA</t>
  </si>
  <si>
    <t xml:space="preserve">dks fu;qfDr gsrq izkf/kd`r djrh gwa rFkk bldh fu;qfDr gsrq eSa viuh –&lt;lgefr iznku djrh gwaA e`r ifjokj ds vkosnd </t>
  </si>
  <si>
    <t xml:space="preserve">fcUnq la[;k 01 ls 08 rd leLr foospu esjh tkudkjh eas iw.kZr;k lR; gSA fdlh izdkj dk rF; ugha Nqik;k </t>
  </si>
  <si>
    <t>x;k gSA fdlh izdkj dh vlR;rk ikbZ tkus ij eSa Lo;a ftEesnkj jgwaxhA</t>
  </si>
  <si>
    <t xml:space="preserve">  ls dh tk;sxhA</t>
  </si>
  <si>
    <t xml:space="preserve">   ds fy, vko';d funsZ'k lEcfU/kr forj.k izkf/kdkjh dks tkjh dj fn, x, gSA</t>
  </si>
  <si>
    <t xml:space="preserve">Hkonh; </t>
  </si>
  <si>
    <t xml:space="preserve">layXudksa dh lwph &amp; </t>
  </si>
  <si>
    <t>7- nkosnkj ;k laj{kd dk Mkd dk irkA</t>
  </si>
  <si>
    <t xml:space="preserve">la[;k </t>
  </si>
  <si>
    <t xml:space="preserve">lsok esa </t>
  </si>
  <si>
    <t xml:space="preserve">egksn;] </t>
  </si>
  <si>
    <t xml:space="preserve">2-  fuosnu gS fd layaXu izi=&amp;12 esa xzsP;qVh dks eatwj djus gsrq Dyse vki }kjk izLrqr fd;k tk,A </t>
  </si>
  <si>
    <t>izi= &amp; 11 nsf[k, fu;e 95 2</t>
  </si>
  <si>
    <t>jktLFkku &amp;ljdkj</t>
  </si>
  <si>
    <t>f'k{kk &amp; foHkkx</t>
  </si>
  <si>
    <t xml:space="preserve">lsok esa ] </t>
  </si>
  <si>
    <t>esa</t>
  </si>
  <si>
    <t>ds ifjokj ds fuEufyf[kr lnL;ksa dks xzsP;qVh dk Hkqxrku leku fgLlksa esa fd;k tkuk gSA</t>
  </si>
  <si>
    <t xml:space="preserve">ljdkjh deZpkjh dh e`R;q xzsP;qVh dh Lohd`r djus ds fy, vkosnu  &amp; i= izk:i </t>
  </si>
  <si>
    <t xml:space="preserve">dz-l-  </t>
  </si>
  <si>
    <t xml:space="preserve">e`rd ljdkjh deZpkjh ds lkFk lEcU/k </t>
  </si>
  <si>
    <t xml:space="preserve">Mkd dk irk </t>
  </si>
  <si>
    <t xml:space="preserve">iw.kZ irk </t>
  </si>
  <si>
    <t>lk{kh</t>
  </si>
  <si>
    <t xml:space="preserve">ukekadu layXu gS </t>
  </si>
  <si>
    <t>ls e`R;q</t>
  </si>
  <si>
    <t>ls e`R;q fnukad %&amp;</t>
  </si>
  <si>
    <r>
      <t xml:space="preserve">dks jkT; lsok ls lsoklekIr fd;s tk jgss gaS </t>
    </r>
    <r>
      <rPr>
        <sz val="11"/>
        <rFont val="DevLys 010"/>
      </rPr>
      <t xml:space="preserve">] </t>
    </r>
    <r>
      <rPr>
        <sz val="11"/>
        <rFont val="Kruti Dev 010"/>
      </rPr>
      <t>fu;qfDr fnukad %&amp;</t>
    </r>
  </si>
  <si>
    <t>izlax %&amp; foRr foHkkx jktLFkku t;iqj ds vkns'k dzekad@,Q-5¼i-75½Mh-Vh-,-@,Q,e,l@</t>
  </si>
  <si>
    <t xml:space="preserve">        3666&amp;4165 fnukad %&amp; 13-09-2019</t>
  </si>
  <si>
    <t xml:space="preserve">fo"k; %&amp; lsokfuo`r dkfeZdksa ds fy, lsoklekfIr ij NqV~Vh udnhdj.k fgrykHk ds fy, </t>
  </si>
  <si>
    <t xml:space="preserve">        ctV en 2071&amp;01&amp;115&amp;01&amp;01 en esa jkf’k vkoaVu djus gssrqA </t>
  </si>
  <si>
    <r>
      <rPr>
        <b/>
        <sz val="12"/>
        <rFont val="DevLys 010"/>
      </rPr>
      <t>p</t>
    </r>
    <r>
      <rPr>
        <sz val="12"/>
        <rFont val="DevLys 010"/>
      </rPr>
      <t xml:space="preserve"> dkfeZd }kjk jktif=r vkokl esa ugh jgsus dh fLFkfr esa izek.k i= fu/kkZfjr izi= 27 , esa izLrqr fd;k tkuk tks izdj.k ds lkFk </t>
    </r>
  </si>
  <si>
    <t>lyaXu fd;k tkuk pkfg,A</t>
  </si>
  <si>
    <r>
      <t xml:space="preserve">&gt; </t>
    </r>
    <r>
      <rPr>
        <sz val="12"/>
        <rFont val="DevLys 010"/>
      </rPr>
      <t>jktdh; chek ,oa Hkfo"; fu/kh _.kksa dk cdk;k dk lek;kstu chek foHkkx ls fd;k tkrk gS blfy, _.k dh cdk;k jf'k vafdr</t>
    </r>
  </si>
  <si>
    <t xml:space="preserve"> Hkqxrku i= esa ugh n'kkbZ tkuh pkfg,A</t>
  </si>
  <si>
    <r>
      <rPr>
        <b/>
        <sz val="12"/>
        <rFont val="DevLys 010"/>
      </rPr>
      <t>d</t>
    </r>
    <r>
      <rPr>
        <sz val="12"/>
        <rFont val="DevLys 010"/>
      </rPr>
      <t xml:space="preserve"> xr Hkqxrku izek.k i= vUrfje i= vUrfje lsokfuo`Rr fnukad rd Hkqxrku fnukad rd Hkqxrku ;kX; jkf'k dk layXu fd;k </t>
    </r>
  </si>
  <si>
    <t>tkuk pkfg,</t>
  </si>
  <si>
    <t xml:space="preserve">,oa dqyd dh tkWp dj fuEu izk:Ik esa izek.k i= vafdr fd;k tkuk pkfg;s </t>
  </si>
  <si>
    <t>9 ofj"B ys[kkdehZ dk izek.k&amp;i=</t>
  </si>
  <si>
    <t xml:space="preserve">jkT;kns'k 18-05-1994 ,oa jk- flfoy lsok isa'ku fu;e 1996 ds fu;e 81 ,d ch 5 ds vuqlkj foHkkx ds ofj"B ys[kkdehZ }kjk lsokiqfLrdk </t>
  </si>
  <si>
    <t xml:space="preserve">eSusa lsok iqfLrdk esa vafdr leLr osru o`f};kW osru fu/kkZj.kksa ,oa p;fur osruekusa dh tkWp dj yh gS rFkk vafre osru jkf'k     </t>
  </si>
  <si>
    <t>:i;s  ------------------      ftl ij isa'ku izdj.k rS;kj fd;k x;k gS tkWp ij lgh ik;k x;kA</t>
  </si>
  <si>
    <t xml:space="preserve">ljdkjh deZpkjh ds ifjokj dks tks lsok esa jgrs gq;sa ej x;k gS] ifjokj isa'ku ,oa e`R;q xzsP;qVh dks </t>
  </si>
  <si>
    <t>Lohd`r djus ds fy, dkxtks dksvxzsf"kr djus ds fy, funs'kd ] isa'ku foHkkx dks i= dk izk:i</t>
  </si>
  <si>
    <t xml:space="preserve">ds ifjokj isa'ku ,oa e`R;q xzsP;qVh dh Lohd`rh gsrq </t>
  </si>
  <si>
    <t xml:space="preserve">     funs'kkuqlkj fuosnu fd;k tkrk gS fd </t>
  </si>
  <si>
    <t xml:space="preserve">dh e`R;q fnukad </t>
  </si>
  <si>
    <t xml:space="preserve">dks gks xbZ FkhA mldk ifjokj ] ifjokj isa'ku ,oa xzsP;qVh Lohd`r djkus ds fy, ik= </t>
  </si>
  <si>
    <t>gks x;k FkkA izi= &amp; 18 dks fof/kor iwjk Hkj dj vkxs vko';d dk;Zokgh gsrq vxzsf"kr fd;s tk jgs gS A</t>
  </si>
  <si>
    <t>1- izi= &amp; 18 ds Hkkx &amp; 1 ds [k.M Hkkx &amp;&amp; 2 esa mYysf[kr fd, x, vuqlkj e`rd ljdkjh deZpkjh ij cdk;ks dh olwyh xzsP;qVh es</t>
  </si>
  <si>
    <t xml:space="preserve">3-  bl i= dh d`i;k izkfIr&amp; lwpuk fHktok;sa rFkk bl foHkkx ;k dk;kZy; dks lwpuk fHkok;sa fd ifjokj isa'ku ,oa e`R;q  xzsP;qVh ds forj.k </t>
  </si>
  <si>
    <t>2- vkidk /;ku mu layXudksa dh lwph dh vksj vkdf"kZr fd;k tkrk gS tks blds lkFk vxzsf"kr dh xbZ gSA</t>
  </si>
  <si>
    <r>
      <t>1</t>
    </r>
    <r>
      <rPr>
        <sz val="11"/>
        <rFont val="DevLys 010"/>
      </rPr>
      <t>s - izi= &amp; fof/kor Hkjk gqvkA</t>
    </r>
    <r>
      <rPr>
        <sz val="11"/>
        <rFont val="Arial"/>
        <family val="2"/>
      </rPr>
      <t xml:space="preserve"> </t>
    </r>
  </si>
  <si>
    <t>2-  lsok iqfLrdk ¼lsok iqfLrdk es e`R;q dh rkjh[k dk mYys[k fd;k tk,xk½A</t>
  </si>
  <si>
    <t>3-  lsok&amp;o`r egkys[kkdkj }kjk tkjh fd;k x;k lsok&amp;dkMZ Hkkx &amp; kkk</t>
  </si>
  <si>
    <t>4-  rhu uewus ds gLrk{kj ;k nkosnkj ;k lja{kd ds ckW;sa gkFk ds vxwBs o vaxqfy;ksa dh fu'kkfu;kW] fof/kor vuqizkf.kr djk djA</t>
  </si>
  <si>
    <t>5-  nkosnkj ;k laj{kd ds ikliksVZ vkdkj ds rhu fp= fof/kor vuqizekf.kr djk djA</t>
  </si>
  <si>
    <t xml:space="preserve">6-  nkosnkj ;k laj{kd dh fooj.kkRed iath;u dh rhu izfr;kW fof/kor izekf.kr dj mlesa mldh mWpkbZ oSfDrd fpUgksa ds mYys[k ds lkFkA </t>
  </si>
  <si>
    <t>Jh@Jherh@dqekjh</t>
  </si>
  <si>
    <t>tks in %&amp;</t>
  </si>
  <si>
    <t>ds :i esa ¼lsok½</t>
  </si>
  <si>
    <t>¼e`R;q dh rkjh[k½  fnuakd</t>
  </si>
  <si>
    <t xml:space="preserve">ls ljdkjh lsok ls lsokfuo`r fd;k tkrk gS A </t>
  </si>
  <si>
    <t>;fn jktLFkku flfoy lsok,sa ¼lh-lh-,½ fu;eksa ds fu;e 16 ds v/khu &amp;foHkkxh; tkWap fopkjk/khu gks rks bl vkns'k ds iSjk esa mi;qDr la'kks/ku fd;k tk,xk A</t>
  </si>
  <si>
    <t>izfrgLrk{kfjr</t>
  </si>
  <si>
    <t xml:space="preserve">tgkW e`R;q dks Lohdkj djus ds fy, oS/k uke&amp;funsZ'ku i= fo/keku gS </t>
  </si>
  <si>
    <t>e`rd ljdkjh deZpkjh ds ifjokj ds lnL;k dk i= dk izk:Ik</t>
  </si>
  <si>
    <t xml:space="preserve">fo"k; %&amp; LoxhZ; Jh @ Jherh                 </t>
  </si>
  <si>
    <t xml:space="preserve"> ds lEcU/k esa e`R;q xzsP;wVh dk Hkqxrku </t>
  </si>
  <si>
    <t xml:space="preserve">       funs'kkuqlkj fuosnu fd;k tkrk gS fd          </t>
  </si>
  <si>
    <r>
      <t>in ij Jh</t>
    </r>
    <r>
      <rPr>
        <sz val="12"/>
        <rFont val="Arial"/>
        <family val="2"/>
      </rPr>
      <t>/</t>
    </r>
    <r>
      <rPr>
        <sz val="12"/>
        <rFont val="Kruti Dev 010"/>
      </rPr>
      <t>aJhefr</t>
    </r>
  </si>
  <si>
    <t>}kjk fn;s</t>
  </si>
  <si>
    <t xml:space="preserve">x, uke funsZ'ku&amp;i= dh 'krksZ esa xzsP;qVh dk Hkqxrku muds uke&amp; funsZf'kr ¼uke&amp; funsZf'krksa½ dks fd;k tkuk gSA mDr uke funSZ'ku </t>
  </si>
  <si>
    <t>dh ,d izfr blds lkFk lyaXu gSA</t>
  </si>
  <si>
    <t xml:space="preserve">3   ;fn uke funsZ'ku Hkjs tkus dh rkjh[k ls dkbZ vkdfLedrk ?kfVr gbZ gks] ftlls fd uke &amp;funsZ'ku iw.kZr;k ;k vkaf'kad :Ik ls </t>
  </si>
  <si>
    <t xml:space="preserve">    voS/k gks tkrk gS] rk ml vkdfLedrk dks la{ksi es aLi"V :I ls fooj.k nsrs gq;s mYysf[kr  djs A</t>
  </si>
  <si>
    <t>gLrk{kj dk;kZy;k/;{k</t>
  </si>
  <si>
    <t xml:space="preserve">tgkW e`R;q xzsP;qVh dks Lohdkj djus ds fy, os/k uke&amp;funsZ'ku &amp;i= fo?keku ugh gks] </t>
  </si>
  <si>
    <t xml:space="preserve">e`rd ljdkjh deZpkjh ds ifjokj ds lnL; ;k lnL;ksa ds i= izk:i </t>
  </si>
  <si>
    <r>
      <t xml:space="preserve">fo"k; % &amp; LoxhZ; Jh  </t>
    </r>
    <r>
      <rPr>
        <sz val="12"/>
        <rFont val="Arial"/>
        <family val="2"/>
      </rPr>
      <t xml:space="preserve">/ </t>
    </r>
    <r>
      <rPr>
        <sz val="12"/>
        <rFont val="Kruti Dev 010"/>
      </rPr>
      <t xml:space="preserve">Jherh                                                ds lEcU/k esa e`R;q xzsP;qVh dk Hkqxrku </t>
    </r>
  </si>
  <si>
    <r>
      <t xml:space="preserve"> </t>
    </r>
    <r>
      <rPr>
        <sz val="12"/>
        <rFont val="Kruti Dev 010"/>
      </rPr>
      <t xml:space="preserve">ds lEcU/k esa e`R;q xzsP;qVh dk Hkqxrku </t>
    </r>
  </si>
  <si>
    <t xml:space="preserve">funsZ'kkuqlkj fuosnu fd;k tkrk gS fd jktLFkku flfoy lsok;sa ¼isa'ku½ fu;e ] 1996 ds fu;e 56 ds vuqlkj ds dk;kZy;@foHkkx          </t>
  </si>
  <si>
    <t>ij LoxhZ;</t>
  </si>
  <si>
    <t>ftlesa lkSrsys cPps ,oa xksn fy;s x;s cPps 'kkfey gSA</t>
  </si>
  <si>
    <t>;fn mij mfYyf[kr esa ifjokj dk dksbZ lnL; thfor u gks rks xzsP;qVh dk Hkqxrku ifjokj ds fuEufyf[kr lnL;ksa dks cjkcj</t>
  </si>
  <si>
    <t>fgLlksa esa Hkqxrku fd;k tk,xkA</t>
  </si>
  <si>
    <t xml:space="preserve">2- firk </t>
  </si>
  <si>
    <t xml:space="preserve">3- ekrk </t>
  </si>
  <si>
    <t xml:space="preserve">4- vBkjg o"kZ ls de vk;q ds HkkbZ ,oa vfookfgr ,oa fo/kok cgusa ftuesa lkSrsys HkkbZ o cgusa 'kkfey gSA </t>
  </si>
  <si>
    <t>3- fuosnu gs fd layXu izi=  12 esa xzsP;qVh ds Hkqxrku dss fy, Dyse dks ;Fkk'kh?kz izLrqr fd;k tk,A</t>
  </si>
  <si>
    <t>5- fookfgr iqf=;kW ,oa</t>
  </si>
  <si>
    <t xml:space="preserve">6- iwoZ e`rd iq= ds cPpsA </t>
  </si>
  <si>
    <t>ftlesa mu O;fDr;ksa ds ekeys esa ftuds oS;fDrd dkuwu esa xksn ysus dks Lohdkj fd;k x;k gS ] xksn fy;s x, ekrk &amp; firk Hkh 'kkfey gSA</t>
  </si>
  <si>
    <t>2-  iq=</t>
  </si>
  <si>
    <t>3-  vfookfgr iqf=;kW</t>
  </si>
  <si>
    <t>1- iRuh@ifr ftlesa U;kf;d :Ik ls vyx &amp; vyx jg jgsa ifr@iRuh 'kkfey gSA</t>
  </si>
  <si>
    <t>1- fo/kok iqf=;ksa ftuesa lkSrsyh iqf=;kW o xksn yh x;h iqf=;kW 'kkfey gSA</t>
  </si>
  <si>
    <t>izi= &amp; 12 ¼ nsf[k, fu;e 95 ¼2½ ½</t>
  </si>
  <si>
    <t xml:space="preserve">¼ izR;sd nkosnkj }kjk i`Fkd ls Hkjk tk,xk rFkk ;fn nkosnkj vo;Ld gS ] rks izi= mldh vksj ls lj{kad }kjk Hkjk </t>
  </si>
  <si>
    <t>tkuk pkfg,A tgkW ,d ls vf/kd vo;Ld gksrks laj{kd dks mudh vksj ls ,d izi= esa xzsP;qVh dyse djuk pkfg,A ½</t>
  </si>
  <si>
    <t>nkosnkj dk uke ;fn og vo;Ld u gks &amp;</t>
  </si>
  <si>
    <t>nkosnkj dh tUe rkjh[k  &amp;</t>
  </si>
  <si>
    <t xml:space="preserve">;fn nkosnkj vo;Ld gS rks lja{kd dk uke &amp;  </t>
  </si>
  <si>
    <t xml:space="preserve">laj{kd dh tUe rkjh[k &amp; </t>
  </si>
  <si>
    <t>e`rd ljdkjh deZpkjh dk uke ftlds lEcU/k esa xsP;Vh dk nkok fd;k x;k gS %&amp;</t>
  </si>
  <si>
    <t xml:space="preserve">      LoxhZ; Jh &amp; </t>
  </si>
  <si>
    <t xml:space="preserve">ljdkjh deZpkjh dh e`R;q dh rkjh[k </t>
  </si>
  <si>
    <t xml:space="preserve">dk;kZy; tgk vUr esa e`rd us lsok dh Fkh </t>
  </si>
  <si>
    <t>e`rd ljdkjh deZpkjh dk nkosnkj @ lja{kd  ds lkFk lEcU/k</t>
  </si>
  <si>
    <t>nkosnkj @ lja{kd dk Mkd dk iwjk uke&amp;&amp;</t>
  </si>
  <si>
    <t>tgkW vo;Ldksa dh vksj ls xzsP;qVh ds fy, nkok fd;k x;k gks ] vo;Ldksa ds uke]  vk;q rFkk e`rd ljdkjh deZpkjh</t>
  </si>
  <si>
    <t>ds lkFk lEcU/k vkfn %&amp;</t>
  </si>
  <si>
    <t>vo;Ld ds lkFk laj{kd dk lEcU/k %&amp;</t>
  </si>
  <si>
    <t xml:space="preserve">isa'ku ,oa xzsP;qVh ds Hkqxrku dk LFkku ¼ dks"kkxkj@mi dks"kkxkj ;k lkoZtfud {ks= ds midze dh 'kk[kk ½  </t>
  </si>
  <si>
    <t>dks"k %&amp;</t>
  </si>
  <si>
    <t>cSad dk uke %&amp;</t>
  </si>
  <si>
    <t>nkosnkj@laj{kd ds gLrk{kj@vaxqBk dh fu'kkuh</t>
  </si>
  <si>
    <t xml:space="preserve">¼ ,d vyx dkxt ij izLrqr fd, tk,sxsa ½ </t>
  </si>
  <si>
    <t xml:space="preserve">  ---------------------------------------------------</t>
  </si>
  <si>
    <r>
      <t>nkosnkj</t>
    </r>
    <r>
      <rPr>
        <b/>
        <sz val="12"/>
        <rFont val="Roman"/>
        <family val="1"/>
        <charset val="255"/>
      </rPr>
      <t>/</t>
    </r>
    <r>
      <rPr>
        <b/>
        <sz val="12"/>
        <rFont val="Kruti Dev 010"/>
      </rPr>
      <t xml:space="preserve">lja{kd ds nks uequs ds gLrk{kj ;k ck;sa ds vaxqBs o vaxqfy;ksa dh fu'kkfu;kW fof/kor vuqizekf.kr </t>
    </r>
  </si>
  <si>
    <t xml:space="preserve">vuqizekf.kr drkZ ¼ fdlh Hkh jktif=r vf/kdkjh }kjk ½ </t>
  </si>
  <si>
    <t>vH;qfDr</t>
  </si>
  <si>
    <t>izi= &amp;14 ¼ nsf[k, fu;e 95 ¼3½ ,oa 107 ¼2½ ½</t>
  </si>
  <si>
    <t>ljdkjh deZpkjh@isa'kuj dh e`R;q ij ifjokj isa'ku dh Lohd`fr ds fy, vkosnu dk izk:i</t>
  </si>
  <si>
    <t xml:space="preserve">1-fo/kok@fo/kqj </t>
  </si>
  <si>
    <t>2-;fn e`rd O;fDr ds ckn cPpk ;k cPps vo;Ld gks rks laj{kd dk uke %&amp;</t>
  </si>
  <si>
    <t>e`rd ljdkjh deZpkjh@isa'kuj dh thfor fo/kok@fo/kqj ,oa cPpksa dk uke o vk;q %&amp;</t>
  </si>
  <si>
    <t xml:space="preserve">e`rd O;fDr ds lkFk lEcU/k </t>
  </si>
  <si>
    <t>tUe dh rkjh[k bloha lu esa</t>
  </si>
  <si>
    <t xml:space="preserve">  -------------</t>
  </si>
  <si>
    <t>ljdkjh deZpkjh@isa'kuj dh e`R;q dh rkjh[k %&amp;</t>
  </si>
  <si>
    <t>dk;kZy;@foHkkx ftlesa e`rd ljdkjh deZpkjh@isa'kuj us vfUre lsok dh Fkh %&amp;</t>
  </si>
  <si>
    <t>;fn vkosnd laj{kd gS]rks mldh tUe dh rkjh[k rFkk e`rd ljdkjh deZpkjh@isa'kuj ds lkFk lEcU/k%&amp;</t>
  </si>
  <si>
    <t>6¼d½</t>
  </si>
  <si>
    <t>;fn vkosnd dksbZ fo/kok@fo/kqj gS rks lsok isa'ku dh jkf'k tks og ifr@iRuh dh e`R;q dh rkjh[k dks izkIr djsxk %&amp;</t>
  </si>
  <si>
    <t>fu/ku frFkh</t>
  </si>
  <si>
    <t xml:space="preserve">vkosnd dk iw.kZ irk </t>
  </si>
  <si>
    <t>isa'ku ,oa xzsP;qVh ds Hkqxrku dk LFkku ¼ dks"kkxkj]midks"kkxkj ;k lkoZtfud {ks= ds cSad dh 'kk[kk ½ %&amp;</t>
  </si>
  <si>
    <t>layXud %&amp;</t>
  </si>
  <si>
    <t>1- izi= &amp; 14 ¼ d ½ esa fooj.k rhu izfr;ksa esa A</t>
  </si>
  <si>
    <t>2- ckydksa dh tUe dh rkjh[k dks ns[krsa gq, ¼ nks vuqizekf.kr izfr;ksa ds lkFk ewy esa ½ vk;q ds izek.k &amp; i= A ;s izek.k i=</t>
  </si>
  <si>
    <t>uxjikfydk izkf/kdkfj;ksa ds ;k LFkkuh; iapk;r ds ;k ekU;rk izkIr Ldwy ds iz/kku ls ;fn cPpk Ldwy esa i&lt;rk gks ]</t>
  </si>
  <si>
    <t>gksus pkfg;s A ¼ ;g lwpuk ,sls cPpsa ;k cPpksa ds ckjs esa nh tkuh pkfg, ] ftuds tUe dh rkjh[k ds fooj.k dk;kZy;</t>
  </si>
  <si>
    <t>v/;{k ds ikl miyC/k u gks A ½</t>
  </si>
  <si>
    <t>3- e`R;q dk izek.k &amp; i= %&amp;</t>
  </si>
  <si>
    <t>4- vo;Ld ds ekeys esa laj{krk izek.k &amp; i= %&amp;</t>
  </si>
  <si>
    <t>ykxq ugha</t>
  </si>
  <si>
    <t>mYys[k dhft, fd D;k ifjokj isa'ku vU; L=ksr ls tSls fefyVªh ;k dsUnz ;k jkT; ljdkj ls ,oa ;k ljdkj</t>
  </si>
  <si>
    <t>ds v/khu lkoZtfud {kS= ds midze@Lo'kk;h fudk;@LFkkuh; fu/kh ls Lohdk;Z gS %&amp;</t>
  </si>
  <si>
    <t xml:space="preserve">vkosnd ds gLrk{kj ;k ck;sa ds vaxqBs dh fu'kkuh </t>
  </si>
  <si>
    <t>fVIi.kh %&amp; vuqizek.ku nks jktif=r ljdkjh deZpkfj;ksa }kjk ;k ml dLcsa ] xkao ;k ijxus ds ftlesa vkosnd</t>
  </si>
  <si>
    <t xml:space="preserve">          fuokl djrk gS ] nks ;k vf/kd lEekuuh; O;fDr;ksa }kjk fd;k tkuk pkfg, A</t>
  </si>
  <si>
    <t>e`rd ljdkjh deZpkjh dk uke</t>
  </si>
  <si>
    <t>cka;s gkFk ds vWxqBs dh fu'kkuh ;fn og gLrk{kj]djus yk;d fuj{kj gks</t>
  </si>
  <si>
    <t>vWxqBk</t>
  </si>
  <si>
    <t>rtZuh</t>
  </si>
  <si>
    <t xml:space="preserve">e/;ek </t>
  </si>
  <si>
    <t xml:space="preserve">vukfedk </t>
  </si>
  <si>
    <t>dfu"dk</t>
  </si>
  <si>
    <t>vuqizekf.kr QksVks xzkQ</t>
  </si>
  <si>
    <t xml:space="preserve">layXudks dh lwph </t>
  </si>
  <si>
    <t>1-nkosnkj ;k laj{kd ds fof/kor vuqizekf.kr fd, x;s rhu uequksa ds gLrk{kj ;k cka;s gkFk ds vaxqBs o vaxqfy;ksa dh fu'kkuh</t>
  </si>
  <si>
    <t>2-nkosnkj ;k laj{kd ds fof/kor vuqizekf.kr ikliksVZ vkdkj dh rhu izfr;ka</t>
  </si>
  <si>
    <t>3-nkosnkj ;k laj{kd mpkbZ ,oa oS;fDrd fpUgksa dk mYys[k djrs gq, fooj.kkRed iath;u dh rhu izfr;ka ;k fof/kor</t>
  </si>
  <si>
    <t xml:space="preserve"> vuqizekf.kr djkbZ xbZ gks </t>
  </si>
  <si>
    <t xml:space="preserve">;fn vkosnd bruk i&lt;k fy[kk u gks fd og vius uke ls gLrk{kj dj lsds ml n'kk es izLrqr fd tk,xhA vo;Ld cPpk fd vksj ls ifjokj isaU'ku ds fy, </t>
  </si>
  <si>
    <t>vkosnu djrs le; ;fn fo/kok dk iquZfookg gks tk;s rks fo/kok dks 1- vius iquZfookg fd rkfj[k dk izek.k i= ] 2- dks"kkxkj / midks"kkxkj dk uke ftles</t>
  </si>
  <si>
    <t>Hkqxrku pkgk x;k gSA rFkk 3- ifjokj isa'ku dk vkosnu i= esa viuk iq.kZ irk izLrqr djuk pkfg,A u;k vkosnu i= vkSj nLrkostks dks izLrqr djuk vko';d</t>
  </si>
  <si>
    <t xml:space="preserve">ugh gS D;ksfd og igys fg mu isa'ku dkxtks esa miyC/k gSA ftu ij ifjokj isa'ku ey :I ls Lohdkj dh x;h FkhA </t>
  </si>
  <si>
    <t>izekf.kr fd;k tkrk gS fd</t>
  </si>
  <si>
    <t>fo"k; %&amp;</t>
  </si>
  <si>
    <t>fo/kky;@</t>
  </si>
  <si>
    <t>dk;kZy; dk uke %&amp;</t>
  </si>
  <si>
    <t>dh lsokfHkys[k vuqlkj tUe frFkh %&amp;</t>
  </si>
  <si>
    <t>dks e`R;q gks pqdh gSA</t>
  </si>
  <si>
    <t>buds fo:) vkt fnukad rd %&amp;</t>
  </si>
  <si>
    <r>
      <t>¼</t>
    </r>
    <r>
      <rPr>
        <b/>
        <sz val="12"/>
        <rFont val="Kruti Dev 010"/>
      </rPr>
      <t>3</t>
    </r>
    <r>
      <rPr>
        <b/>
        <sz val="12"/>
        <rFont val="DevLys 010"/>
      </rPr>
      <t>½</t>
    </r>
    <r>
      <rPr>
        <b/>
        <sz val="12"/>
        <rFont val="Kruti Dev 010"/>
      </rPr>
      <t xml:space="preserve"> buds </t>
    </r>
    <r>
      <rPr>
        <b/>
        <sz val="12"/>
        <rFont val="DevLys 010"/>
      </rPr>
      <t xml:space="preserve">fo:) dksbZ U;kf;d dk;Zokgh fdlh ekuuh; U;k;ky; esa </t>
    </r>
    <r>
      <rPr>
        <b/>
        <sz val="12"/>
        <rFont val="Kruti Dev 011"/>
      </rPr>
      <t>fopkjk/khu@yfEcr ugha gS A</t>
    </r>
  </si>
  <si>
    <t>uksV%&amp;mijksDr izek.k&amp;i= lkns dkxt ij dk;kZy; v/;{k }kjk fn;k tkuk pkfg,A</t>
  </si>
  <si>
    <r>
      <t>¼</t>
    </r>
    <r>
      <rPr>
        <b/>
        <sz val="12"/>
        <rFont val="Kruti Dev 010"/>
      </rPr>
      <t>2</t>
    </r>
    <r>
      <rPr>
        <b/>
        <sz val="12"/>
        <rFont val="DevLys 010"/>
      </rPr>
      <t xml:space="preserve">½ </t>
    </r>
    <r>
      <rPr>
        <b/>
        <sz val="12"/>
        <rFont val="Kruti Dev 010"/>
      </rPr>
      <t xml:space="preserve">jktLFkku flfoy lsok </t>
    </r>
    <r>
      <rPr>
        <b/>
        <sz val="12"/>
        <rFont val="DevLys 010"/>
      </rPr>
      <t xml:space="preserve">¼oxhZdj.k </t>
    </r>
    <r>
      <rPr>
        <b/>
        <sz val="12"/>
        <rFont val="Kruti Dev 011"/>
      </rPr>
      <t>]</t>
    </r>
    <r>
      <rPr>
        <b/>
        <sz val="12"/>
        <rFont val="DevLys 010"/>
      </rPr>
      <t>fu;U=.k ,oa vihy½ fu;e &amp;1958 ds fu;e&amp; 19 ds vUrxZr dksbZ fo’ks"k izfdz;k dh dk;Zokgh</t>
    </r>
    <r>
      <rPr>
        <b/>
        <sz val="12"/>
        <rFont val="Kruti Dev 011"/>
      </rPr>
      <t xml:space="preserve"> fopkjk/khu@yfEcr ugha gS A</t>
    </r>
  </si>
  <si>
    <r>
      <t>¼</t>
    </r>
    <r>
      <rPr>
        <b/>
        <sz val="12"/>
        <rFont val="Kruti Dev 010"/>
      </rPr>
      <t>1</t>
    </r>
    <r>
      <rPr>
        <b/>
        <sz val="12"/>
        <rFont val="DevLys 010"/>
      </rPr>
      <t xml:space="preserve">½ </t>
    </r>
    <r>
      <rPr>
        <b/>
        <sz val="12"/>
        <rFont val="Kruti Dev 010"/>
      </rPr>
      <t xml:space="preserve">jktLFkku flfoy lsok </t>
    </r>
    <r>
      <rPr>
        <b/>
        <sz val="12"/>
        <rFont val="DevLys 010"/>
      </rPr>
      <t xml:space="preserve">¼ oxhZdj.k </t>
    </r>
    <r>
      <rPr>
        <b/>
        <sz val="12"/>
        <rFont val="Kruti Dev 011"/>
      </rPr>
      <t>]</t>
    </r>
    <r>
      <rPr>
        <b/>
        <sz val="12"/>
        <rFont val="DevLys 010"/>
      </rPr>
      <t xml:space="preserve"> fu;U=.k ,oa vihy ½ fu;e ] 1958 ds fu;e &amp; 13@16@17@18 ds vUrxZr fdlh Hkh izdkj dh foHkkxh; tk</t>
    </r>
    <r>
      <rPr>
        <b/>
        <sz val="12"/>
        <rFont val="Kruti Dev 011"/>
      </rPr>
      <t>¡p fopkjk/khu@yfEcr ugha gS A</t>
    </r>
  </si>
  <si>
    <t>gS] fo/kky; esa dk;Zjr Fks] ftudh</t>
  </si>
  <si>
    <t>gLrk{kj lhchbZvks@MhbZvks</t>
  </si>
  <si>
    <t xml:space="preserve">inLFkkiu LFkku &amp; </t>
  </si>
  <si>
    <t>’kCnkssa es rhu lkS</t>
  </si>
  <si>
    <t xml:space="preserve">5- bl jkf'k dk Hkqxrku buds uksfeuh       </t>
  </si>
  <si>
    <t>cSad dk uke</t>
  </si>
  <si>
    <t>cSad czkaUp dk uke</t>
  </si>
  <si>
    <t xml:space="preserve">dks djus dh </t>
  </si>
  <si>
    <t>Lohd`fr iznku dh tkrh gS A</t>
  </si>
  <si>
    <r>
      <t xml:space="preserve">4-O;fDrxr iaftdk </t>
    </r>
    <r>
      <rPr>
        <sz val="16"/>
        <rFont val="DevLys 020"/>
      </rPr>
      <t/>
    </r>
  </si>
  <si>
    <t>:- v{kjs :i;s</t>
  </si>
  <si>
    <t xml:space="preserve"> ek= Fkk A</t>
  </si>
  <si>
    <t xml:space="preserve">bdlB gtkj rhu lkS </t>
  </si>
  <si>
    <t>cSad vkbZ-,Q-,l-lh- dksM la[;k</t>
  </si>
  <si>
    <t xml:space="preserve">    ¼;fn dksbZ gks rks½ &amp; </t>
  </si>
  <si>
    <t xml:space="preserve">fnukad % </t>
  </si>
  <si>
    <t xml:space="preserve">eSa&amp; </t>
  </si>
  <si>
    <t>iRuh@iq=@iq=h</t>
  </si>
  <si>
    <t>fuoklh &amp;</t>
  </si>
  <si>
    <t xml:space="preserve">,rn~ }kjk /kks’k.kk djrk gWw fd eq&gt;s  </t>
  </si>
  <si>
    <r>
      <t xml:space="preserve">funs”kd </t>
    </r>
    <r>
      <rPr>
        <b/>
        <sz val="14"/>
        <rFont val="Kruti Dev 011"/>
      </rPr>
      <t>]</t>
    </r>
    <r>
      <rPr>
        <b/>
        <sz val="14"/>
        <rFont val="Kruti Dev 010"/>
      </rPr>
      <t xml:space="preserve">jkT; chek ,oa izko/kk;h fuf/k foHkkx )kjk lkekU; izko/kk;h fuf/k foHkkx ls </t>
    </r>
  </si>
  <si>
    <t xml:space="preserve">vf/kd Hkqxrku dh xbZ jkf”k tek ugha djk;s tkus dh fLFkfr esa foHkkx )kjk eq&gt;s jkT; </t>
  </si>
  <si>
    <r>
      <rPr>
        <b/>
        <sz val="14"/>
        <rFont val="Kruti Dev 011"/>
      </rPr>
      <t xml:space="preserve">e; C;kt dh dVksrh djus dh lgefr nsrk gwW A </t>
    </r>
    <r>
      <rPr>
        <b/>
        <sz val="14"/>
        <rFont val="Kruti Dev 010"/>
      </rPr>
      <t xml:space="preserve"> </t>
    </r>
  </si>
  <si>
    <r>
      <t xml:space="preserve">ljdkj ls ns; isa”ku </t>
    </r>
    <r>
      <rPr>
        <b/>
        <sz val="14"/>
        <rFont val="Kruti Dev 011"/>
      </rPr>
      <t xml:space="preserve">]xzsT;wVh rFkk vU; Hkqxrku esa ls vf/kd Hkqxrku dh xbZ jkf’k e; </t>
    </r>
  </si>
  <si>
    <t xml:space="preserve">uke % &amp; </t>
  </si>
  <si>
    <t>lsoklekfIr</t>
  </si>
  <si>
    <t>dks tk jgs gSa</t>
  </si>
  <si>
    <t>jkmekfo Qjkjk</t>
  </si>
  <si>
    <r>
      <t xml:space="preserve">Substantive Pay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ewy osru</t>
    </r>
  </si>
  <si>
    <t>}kjk budh e`R;q gks tkus ls lsoklekfIr fd;s tkus ds dkj.k bUgsa fnukad ----------------------</t>
  </si>
  <si>
    <t xml:space="preserve">2-foHkkx }kjk eq&gt; vizf'kf{kr dks                       </t>
  </si>
  <si>
    <t xml:space="preserve">in ij fu;qfDr nh tkrh gS rks ifjopu nsrh gwa  </t>
  </si>
  <si>
    <t>dh fu;qfDr gks tkus ij vU; dksbZ lnL; nkosnkj ugha gksxkA</t>
  </si>
  <si>
    <t xml:space="preserve">fd fu;qfDr ds rhu o"kksZa ds Hkhrj                                </t>
  </si>
  <si>
    <t xml:space="preserve"> in ds fy, vgZrk izf'k{k.k vius Lrj ij Lo;a ds</t>
  </si>
  <si>
    <t>[kpZs ij izkIr dj ywaxhA ,slk u gksus dh fLFkfr eas esjh lsok;sa lekIr dh tkrh gS rks mldk iw.kZ nkf;Ro esjk Lo;a dk gksxkA</t>
  </si>
  <si>
    <t>e`r jkT; deZpkjh vkfJr vuqdEikRed fu;qfDr gsrq fo/kok vk'kkfFkZ;ks ds iz;ksxkFkZ 'kiFk i= dk izk:i</t>
  </si>
  <si>
    <r>
      <t>1-</t>
    </r>
    <r>
      <rPr>
        <sz val="12"/>
        <rFont val="Times New Roman"/>
        <family val="1"/>
      </rPr>
      <t xml:space="preserve">  </t>
    </r>
    <r>
      <rPr>
        <sz val="12"/>
        <rFont val="Kruti Dev 010"/>
      </rPr>
      <t xml:space="preserve">esjs ifr </t>
    </r>
  </si>
  <si>
    <r>
      <t>2- eSaus iqufoZokg ugha fd;k gSA</t>
    </r>
    <r>
      <rPr>
        <sz val="12"/>
        <rFont val="Times New Roman"/>
        <family val="1"/>
      </rPr>
      <t xml:space="preserve">  </t>
    </r>
  </si>
  <si>
    <r>
      <t>3-</t>
    </r>
    <r>
      <rPr>
        <sz val="12"/>
        <rFont val="Times New Roman"/>
        <family val="1"/>
      </rPr>
      <t> </t>
    </r>
    <r>
      <rPr>
        <sz val="12"/>
        <rFont val="Kruti Dev 010"/>
      </rPr>
      <t>Lo- Jh@Jherh ds ifjokj dk dksbZ Hkh lnL; e`r ljdkjh deZpkjh ds lsokdky esa jgrs gq, iwoZ esa vFkok ckn ¼fookfgr iq=h dks NksM+dj½ dsUnz ;k jkT; ljdkj vFkok dsUnz ;k jkT; ljdkj ds dkuwuh cksMZ laxBu fuxe tks iw.kZr% Hkkxl% dsUnz ;k jkT; ljdkj ds LokfeRo ;k fu;a=.k es gks ds vf/ku ljdkjh deZpkjh dh e`R;q ds le; igys ls gh vFkok ckn es fu;ksftr ugha gSA</t>
    </r>
  </si>
  <si>
    <t xml:space="preserve">4-Lo- Jh@Jherh </t>
  </si>
  <si>
    <t>rks mldk iw.kZ nkf;Ro esjk L;oa dk gksxkA</t>
  </si>
  <si>
    <t xml:space="preserve">ds vkfJr lnL;ksa dk eSa iw.kZ :i ls ikyu iks"k.k d:axh vxj ,slk ugha gksrk gS rks esjh lsok;sa lekIr dh tkrh gS </t>
  </si>
  <si>
    <t>5-eSa 'kiFkiwoZd c;ku djrk gwa fd e`r jkT; deZpkjh vkfJr vuqdEikRed fu;qfDr ds vUrxZr eq&gt;s fu;qfDr mijkUr  vU; vkfJr fu;qfDr dk gdnkj ugha gksxkA</t>
  </si>
  <si>
    <r>
      <t>6-</t>
    </r>
    <r>
      <rPr>
        <sz val="12"/>
        <rFont val="Times New Roman"/>
        <family val="1"/>
      </rPr>
      <t xml:space="preserve"> </t>
    </r>
    <r>
      <rPr>
        <sz val="12"/>
        <rFont val="Kruti Dev 010"/>
      </rPr>
      <t xml:space="preserve">e`rd ifjokj ds leLr vkfJrksa dh ekfld vk; lHkh L=ksrks ls :i;s </t>
    </r>
  </si>
  <si>
    <t>x;k gSA fdlh izdkj dh vlR;rk ikbZ tkus ij ij eSa Lo;a ftEesnkj jgwaxhA</t>
  </si>
  <si>
    <t xml:space="preserve">e`R;q nkok </t>
  </si>
  <si>
    <t>vkosnu i= esa fuEu dfe;ksa dh iwfrZ djsa ¼v½laLFkk iz/kku }kjk Hkkx 1 izekf.kr ugha gS o Hkkx 1 esa ifjokj ds leLr lnL;ks dk vadu djsaA</t>
  </si>
  <si>
    <t>isa'ku jkf'k lfgr ifjokj dh dqy vk; dk vyx vyx enokj vkosnd dk 'kiFk &amp; i= A</t>
  </si>
  <si>
    <t>e`r jkT; deZpkjh ds ifjokj dh izekf.kr izfrA</t>
  </si>
  <si>
    <t>fu;qfDr mijkUr dksbZ vU; vkfJr fu;qfDr dk gdnkj ugha gksus dk vkosnd dk 'kiFk &amp; i=A</t>
  </si>
  <si>
    <t>e`rd vkfJr ifjokj ds leLr o;Ld lnL;ksa ds fu;qfDr fu;e 1996 ds fu;e &amp; 5 ds vuqlkj fuEu Hkk"kk esa 'kiFk &amp; i= fu/kkZfjr Hkk"kk esa gh nsosa %&amp;eSa Jh@Jherh ------------ 'kiFk iwoZd c;ku djrk gwa fd Lo-Jh ------------- ds vkfJr ifjokj dk dksbZ Hkh lnL; dsUnz ;k jkT; ljdkj vFkok dsUnz ;k jkT; ljdkj ds dkuwuh cksMZ laxBu fuxe tks iw.kZr% ;k va'kr% dsUnz ;k jkT; ljdkj ds LokfeRo ;k fu;a=.k es gks ds vf/ku ljdkjh deZpkjh dh e`R;q ds le; rFkk orZeku esa Hkh fu;fer vk/kkj ij fu;ksftr ugha gS ,oa uk gh iqoZ esa esa fdlh vkfJr dks fu;qfDr iznku dh xbZ gSA</t>
  </si>
  <si>
    <t>fu;qfDr mijkUr fdlh vkfJr ifjokj ds Hkj.k iks"k.k djus ds lEcU/k esa vkosnd dk 'kiFk &amp; i=]ftlesa Li"V vafdr djkosa fd Hkj.k iks"k.k ugha djus dh fLFkfr esa fu;qfDr lekIr dj nh tkosaA</t>
  </si>
  <si>
    <t>vkosnd dh iw=h ij vfookfgr @ fo/kok gksus dk 'kiFk &amp; i= izLrqr djsaA</t>
  </si>
  <si>
    <t>vkosnd ;fn ifr@iRuh gSa rks iqu% fookg ugha fd;k gS dk 'kiFk &amp; i=A</t>
  </si>
  <si>
    <t>e`rd deZpkjh dh lsok fu;fer ,oa fujUrj gksus dk laLFkk iz/kku dk Loa; }kjk iznRr izek.k &amp; i=A</t>
  </si>
  <si>
    <t>vkosnd dh tUefrFkh@'kSf{kd ;ksX;rk ds izek.k &amp; i=ksa dh iBuh; izekf.kr izfrA</t>
  </si>
  <si>
    <t>e`R;q izek.k &amp; i= dh ewy izfrA</t>
  </si>
  <si>
    <t>f'kfFkyu dh fLFkfr esa e`rd ifjokj dh n;uh; vkfFkZd fLFkfr dk vkosnd dk 'kiFk &amp; i=A</t>
  </si>
  <si>
    <t>e`rd jkT; deZpkjh ds lsok lekfIr vkns'k dh iBuh; izekf.kr izfrA</t>
  </si>
  <si>
    <t>vkosnd }kjk vkosnu foyEc ls izLrqr fd;k gS rks vkSfpR; lfgr dkj.k Li"V djrs gqosa 'kiFk &amp; i=A</t>
  </si>
  <si>
    <t>vkosnd fookfgr gksus ij cPpkSa dh tUefrFkh lfgr 'kiFk &amp; i=A</t>
  </si>
  <si>
    <t>vkosnd ds fookfgr gksus ij mldh iRuh@iq=@vfookfgr iq=h dk fu;ksftr ugha gksus dk fu;e 5 dk 'kiFk &amp; i= fu/kkZfjr Hkk"kk esaA</t>
  </si>
  <si>
    <t>lEcfU/kr laLFkk iz/kku }kjk vkosnu foyEc ls fHktok;k tk jgk gS rks vkSfpR; lfgr dkj.k Li"V djrs gq, nks"kh ds fo:} dk;Zokgh izLrkfor djkosaA</t>
  </si>
  <si>
    <t>ifjf'k"V &amp; 1 iw.kZ Hkjdj ijh{k.k mijkUr laLFkk iz/kku dh Li"V vfHk"ka'kk lfgr HkstsaA</t>
  </si>
  <si>
    <t>vkosnu i= ds izR;sd Hkkx dks ,oa izkFkhZ dh QksVks dks laLFkk iz/kku izekf.kr djsaA</t>
  </si>
  <si>
    <t>vkosnd ds fookfgr gksus ij fookg izek.k &amp; i= layXu djkosaA</t>
  </si>
  <si>
    <t>laLFkk iz/kku }kjk izek.k i=ksa ij dqekad o fnukad vafdr ugha gSA</t>
  </si>
  <si>
    <t>vuqdEik fu;qfDr gsrq vkosnu i= Hkstus ls iwoZ vkidks psd djuk gSA fuEu dfe;ka jg ldrh gS %&amp;</t>
  </si>
  <si>
    <t>vkosnd dks fu;qfDr nsus esa lgefr dk vkfJr ifjokj esa fuEu o;L;d lnL;ksa dk 'kiFk&amp;i= layXu ugha gS %&amp;                            1-                     2-                      3-                   4-</t>
  </si>
  <si>
    <t xml:space="preserve">Jheku funs'kd egksn; </t>
  </si>
  <si>
    <t xml:space="preserve">¼ fgrdkjh fu/kh ½ ek/;fed f'k{kk </t>
  </si>
  <si>
    <t>jktLFkku ] chdkusj A</t>
  </si>
  <si>
    <t xml:space="preserve">fo’k; %&amp; lsok esa jgrs dkfeZd ds fu/ku ij eq&gt; vkfJr dks fgrdkjh fu/kh ls                             </t>
  </si>
  <si>
    <t xml:space="preserve">izlax %&amp; }kjk fof/kor A             </t>
  </si>
  <si>
    <t xml:space="preserve">         vkfFkZd lgk;rk fnyokus ds lEcU/k esaA</t>
  </si>
  <si>
    <t xml:space="preserve">  mi;qZDr fo’k;kUrxZr ,oa izlax esa fuosnu gS fd esjs ifr</t>
  </si>
  <si>
    <t>fo|ky;@dk;kZy; dk uke %&amp;</t>
  </si>
  <si>
    <t xml:space="preserve">dh jkT; lsok esa dk;Zjr jgrs gq, fnukad  </t>
  </si>
  <si>
    <t xml:space="preserve">budh ,EiyksbZ vkbZ Mh </t>
  </si>
  <si>
    <t xml:space="preserve">d`i;k fgrdkjh fu/kh ls jkT; lsok esa jgrs dkfeZd ds fu/ku </t>
  </si>
  <si>
    <t>ij eq&gt; vkfJr dks vkfFkZd lgk;rk fnyokus dh d`ik djkosa A</t>
  </si>
  <si>
    <t>layXu &amp; 1- dkfeZd dk e`R;q izek.k &amp; i= ewy A</t>
  </si>
  <si>
    <r>
      <t xml:space="preserve">   2- </t>
    </r>
    <r>
      <rPr>
        <sz val="16"/>
        <rFont val="Times New Roman"/>
        <family val="1"/>
      </rPr>
      <t xml:space="preserve">ECS </t>
    </r>
    <r>
      <rPr>
        <sz val="16"/>
        <rFont val="Kruti Dev 010"/>
      </rPr>
      <t>fLyi lHkh A</t>
    </r>
  </si>
  <si>
    <t xml:space="preserve">   3- fgrdkjh fu/kh dVkSrh &amp; i= lHkh A</t>
  </si>
  <si>
    <t xml:space="preserve">   4- Lo;a dk dSaly psd A</t>
  </si>
  <si>
    <t>izkfFkZ;k</t>
  </si>
  <si>
    <t xml:space="preserve">ewy gh izdj.k </t>
  </si>
  <si>
    <t>dh lsok esa vko';d dk;Zokgh gsrq lsokfiZr gSA</t>
  </si>
  <si>
    <t xml:space="preserve">    fo"k; %&amp; e`r jkT; deZpkfj;ksa ds vkfJrks dh vuqdEikRed fu;qfDr ij  </t>
  </si>
  <si>
    <t xml:space="preserve">            dk;ZHkkj xzg.k djus ckcr A</t>
  </si>
  <si>
    <t xml:space="preserve">            xzsM&amp;111@2020@ fnukad%06-07-2020 ,oa la;qDr funs’kd]Ldwy    </t>
  </si>
  <si>
    <t xml:space="preserve">            f’k{kk] mn;iqj laEHkkx]mn;iqj ds vkns’k dzaekd%la;qa-fu-@Ldwy      </t>
  </si>
  <si>
    <t xml:space="preserve">            f’k{kk@laLFkk&amp;c@Qk&amp;1059@2020@222 fnuakd 15-07-2020 ,oa  </t>
  </si>
  <si>
    <t xml:space="preserve">            dzekad% ftf”kv@eq[;k@ek/;@jktl@laLFkk@e`jkdvkfu@     </t>
  </si>
  <si>
    <t xml:space="preserve">            Qk&amp;209@2020@751 fnukad % 22-07-02020</t>
  </si>
  <si>
    <t>layXu%&amp;1-fu;qfDr vkns’k</t>
  </si>
  <si>
    <t xml:space="preserve">       2-iqfyl v/kh{kd }kjk tkjh fd;k x;k pfj= izek.k i= ewy</t>
  </si>
  <si>
    <t xml:space="preserve">       3-fpfdRlk vf/kdkjh }kjk tkjh fd;k x;k LokLF; izek.k i= ewy</t>
  </si>
  <si>
    <t xml:space="preserve">       4-’kiFk izek.k i= LVkEi isij ij ,oa vU; nLrkost</t>
  </si>
  <si>
    <r>
      <t>1-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>Jheku~ funs”kd egksn;] ek/;fed f”k{kk] jktLFkku] chdkusj A</t>
    </r>
  </si>
  <si>
    <r>
      <t>6-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>dk;kZy; izfr A</t>
    </r>
  </si>
  <si>
    <t xml:space="preserve">Jheku~ iz/kkukpk;Z egksn; </t>
  </si>
  <si>
    <t xml:space="preserve">jk-m-ek-fo-dkadjksyh ftyk &amp; jktlean   </t>
  </si>
  <si>
    <t>Jheku ftyk f’k{kk vf/kdkjh</t>
  </si>
  <si>
    <r>
      <t xml:space="preserve">        mi;qZDr fo"k;kUrxZr fuosnu gS fd  </t>
    </r>
    <r>
      <rPr>
        <sz val="16"/>
        <rFont val="Kruti Dev 010"/>
      </rPr>
      <t/>
    </r>
  </si>
  <si>
    <t>¼eq[;ky;½ek/;fed]jktleUn ds vkns”k dzekad% ftf”kv@eq[;k@ ek/;@ jktl@</t>
  </si>
  <si>
    <t xml:space="preserve">e`r jkT; deZpkfj;ksa ds vkfJrks dh vuqdEikRed fu;qfDr ij fu;qfDr inuke </t>
  </si>
  <si>
    <t xml:space="preserve">iz;ksx ’kkyk lgk;d 111 xzsM ds in ij vkids fo/kky; esa fd;s tkus ls vkns’k dh </t>
  </si>
  <si>
    <t>ikyuk esa vkt fnuakd 23&amp;07&amp;2020 dks iwokZUg esa Mq;qVh iz;ksx ’kkyk lgk;d 111 xzsM</t>
  </si>
  <si>
    <t xml:space="preserve">ds in ij dk;Zxzg.k djuk pkgrk gqa A izlkafxd vkns’kks esa of.kZr lHkh MksD;qesaUV </t>
  </si>
  <si>
    <t>ewy o QksVks izfr;k lkFk layXu gSA</t>
  </si>
  <si>
    <t xml:space="preserve">         d`i;k iz;ksx ’kkyk lgk;d 111 xzsM ds in ij dk;Zxzg.k djus dh </t>
  </si>
  <si>
    <t>Lohd`fr iznku djkus dh d`ik djkosa A</t>
  </si>
  <si>
    <t xml:space="preserve">fnuakd % </t>
  </si>
  <si>
    <t>fuokl %&amp;</t>
  </si>
  <si>
    <t xml:space="preserve">    izalx %&amp; Jheku funs’kd ]ek/;fed f’k{kk]jktLFkku chdkusj ds vkns’k dzekad % </t>
  </si>
  <si>
    <t xml:space="preserve">            f’kfojk&amp;ek@laLFkk@,Q&amp;1@12247@vuq-fu;q@iz’kkl@  </t>
  </si>
  <si>
    <t xml:space="preserve">jk"Vªh; f'k{kd dY;k.k izfr"Bku ls deZpkjh ds fu/ku ij foRrh; lgk;rk izkIr djus gsrq </t>
  </si>
  <si>
    <t>vkosnu i=</t>
  </si>
  <si>
    <t>deZpkjh ij vkfJr ifjokj ds lnL;ksa dk fooj.k ¼ fuEu izi= esa izLrqr djsa ½</t>
  </si>
  <si>
    <t xml:space="preserve">eSa izekf.kr djrk gwWa@djrh gwWa fd esjh loksZRre tkudkjh ,oa fo'okl ds vuqlkj Åij fn;k </t>
  </si>
  <si>
    <t>x;k fooj.k fcYdqy lgh gSA eSa le&gt;rk gwa fd bu fcUnqvksa esa dksbZ vlR;rk gks rks esajs fo:}</t>
  </si>
  <si>
    <t>jk"Vªh; f'k{kd dY;k.k izfr"Bku foHkkx]chdkusj bl lEcU/k esa tks dk;Zokgh djuk mfpr le&gt;s</t>
  </si>
  <si>
    <t>og dj ldsxk og eq&gt;s Lohdk;Z gksxhA</t>
  </si>
  <si>
    <t>laLFkk iz/kku }kjk fn;s tkus okyk izek.k &amp; i=</t>
  </si>
  <si>
    <t xml:space="preserve"> izekf.kr fd;k tkrk gS fd izkFkhZ@izkfFkZuh }kjk dkfeZd dh lsokvksa dk tks C;kSjk fn;k gS</t>
  </si>
  <si>
    <t xml:space="preserve">drZO;fu"Brk yxkrkj mRre jgh gSA </t>
  </si>
  <si>
    <t>;g Hkh izekf.kr fd;k tkrk gS fd dkfeZd us vius lEiw.kZ lsokdky esa vkpj.k vkSj dk;Z dh</t>
  </si>
  <si>
    <t xml:space="preserve">fnukad  </t>
  </si>
  <si>
    <t>{kS= ds nks ftEesokj ukxfjdksa ds gLrk{kj ftlesa vkosnd jgrk gS</t>
  </si>
  <si>
    <t>¼;g izek.k i= LFkkuh; iapk;r ds nks lnL;ksa jkT; fo/kku lHkk ;k la?kh; lklan ;k jkT; vFkok</t>
  </si>
  <si>
    <t xml:space="preserve">ge ;g izekf.kr djrs gS fd vkosnd dks O;fDrxr :Ik ls tkurs gS vkSj mldh forh; fLFkrh </t>
  </si>
  <si>
    <t xml:space="preserve">vkSj nqljh ifjfLFkfr;ksa ds lEcU/k esa vius O;fDrxr Kku ds vk/kkj ij mldh t:jrksa vkSj enn ds </t>
  </si>
  <si>
    <t>fy;s fd;s x;s nkosa dh ;FkkZFkrk dh iqf"V djrs gSA vkosnd ge esa ls fdlh ls lEcfU/kr ugha gSA</t>
  </si>
  <si>
    <t>gLrk{kj e; eksgj</t>
  </si>
  <si>
    <t>dsUnz ljdkj ,oa jkT; ds jktif=r vf/kdkjh ls izkIr fd;k tk ldrk gS½</t>
  </si>
  <si>
    <t>dkfeZd ds ifjokj esa vkfJrksa dh vkenuh vPNh ugha gS vkSj Lo-dkfeZd us vius thou dky esa izkFkfed@mPp izkFkfed</t>
  </si>
  <si>
    <t>ek/;fed@mPp ek?;fed d{kkvksa dks i&lt;k;k Fkk@jktdh; dk;Z fd;k FkkA vr% budk izkFkZuk i= lgk;rk fn;s gsrq</t>
  </si>
  <si>
    <t>vuq'ka"kk lfgr vxzf"kr fd;k tk jgk gSA</t>
  </si>
  <si>
    <t>gLrk{kj lhchbZvks@ftf'kv ¼eksgj½</t>
  </si>
  <si>
    <t xml:space="preserve">     izekf.kr fd;k tkrk gS fd izkFkhZ@izkfFkZuh }kjk izLrqr fooj.k lgh gS budh vkfFkZd fLFkrh [kjkc gS A lgk;rk</t>
  </si>
  <si>
    <t>Øekd % jkmekfo@dkadjksyh@laLFkkiu@2020&amp;21@ 323&amp;328   fnukad&amp;23-07-2020</t>
  </si>
  <si>
    <t>Lksaokesa ]</t>
  </si>
  <si>
    <t xml:space="preserve">¼eq[;ky;½ ek/;fed] jktleUn A </t>
  </si>
  <si>
    <r>
      <t xml:space="preserve">fo"k; %&amp; </t>
    </r>
    <r>
      <rPr>
        <b/>
        <sz val="14"/>
        <rFont val="DevLys 010"/>
      </rPr>
      <t>e`r jkT; deZpkfj;ksa ds vkfJrks dh vuqdEikRed fu;qfDr ij</t>
    </r>
    <r>
      <rPr>
        <b/>
        <sz val="14"/>
        <rFont val="Kruti Dev 010"/>
      </rPr>
      <t xml:space="preserve"> </t>
    </r>
  </si>
  <si>
    <t xml:space="preserve">ds in ij inHkkj xzg.k dh lwpuk fHktkus ckcr~  </t>
  </si>
  <si>
    <r>
      <t xml:space="preserve">izlax %&amp; </t>
    </r>
    <r>
      <rPr>
        <b/>
        <sz val="14"/>
        <rFont val="DevLys 010"/>
      </rPr>
      <t xml:space="preserve">Jheku funs’kd ]ek/;fed f’k{kk]jktLFkku chdkusj ds vkns’k dzekad% </t>
    </r>
  </si>
  <si>
    <t xml:space="preserve">egksn; ] </t>
  </si>
  <si>
    <t xml:space="preserve">         mi;qZDr fo"k;kUrxZr fuosnu gSa fd izlakfxd i= }kjk e`r jkT; deZpkfj;ksa ds</t>
  </si>
  <si>
    <r>
      <t>ds vkfJrks dh vuqdEikRed fu;qfDr ij</t>
    </r>
    <r>
      <rPr>
        <b/>
        <sz val="14"/>
        <rFont val="Kruti Dev 010"/>
      </rPr>
      <t xml:space="preserve"> </t>
    </r>
    <r>
      <rPr>
        <b/>
        <sz val="14"/>
        <rFont val="DevLys 010"/>
      </rPr>
      <t/>
    </r>
  </si>
  <si>
    <r>
      <t>xzsM ds in ij</t>
    </r>
    <r>
      <rPr>
        <b/>
        <sz val="14"/>
        <rFont val="Kruti Dev 010"/>
      </rPr>
      <t xml:space="preserve">  </t>
    </r>
    <r>
      <rPr>
        <b/>
        <sz val="14"/>
        <rFont val="DevLys 010"/>
      </rPr>
      <t/>
    </r>
  </si>
  <si>
    <t>iq=@iq=h@iRuh</t>
  </si>
  <si>
    <t xml:space="preserve">fu/ku frfFk </t>
  </si>
  <si>
    <t xml:space="preserve">fuoklh </t>
  </si>
  <si>
    <t>dh fu;qfDr LFkkuh; fo/kky;@dk;kZy; esa fd;s tkus</t>
  </si>
  <si>
    <t xml:space="preserve">vkns’k dh ikyuk esa vkt </t>
  </si>
  <si>
    <t>dks iwokZUg@vijkUg esa</t>
  </si>
  <si>
    <r>
      <t>L</t>
    </r>
    <r>
      <rPr>
        <b/>
        <sz val="14"/>
        <rFont val="Kruti Dev 010"/>
      </rPr>
      <t>Fkkuh; fo|ky;@dk;kZy; esa</t>
    </r>
    <r>
      <rPr>
        <b/>
        <sz val="14"/>
        <rFont val="DevLys 010"/>
      </rPr>
      <t xml:space="preserve"> dk;Zxzg.k dj </t>
    </r>
    <r>
      <rPr>
        <b/>
        <sz val="14"/>
        <rFont val="Kruti Dev 010"/>
      </rPr>
      <t xml:space="preserve">fy;k gSaA </t>
    </r>
  </si>
  <si>
    <t xml:space="preserve">vr% mifLFkfr dh lwpuk lsokfiZr gSaA </t>
  </si>
  <si>
    <t>izfrfyfi lwpukFkZ ,oa ikyukFkZ %&amp;</t>
  </si>
  <si>
    <r>
      <t>2-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 xml:space="preserve">Jheku~ </t>
    </r>
    <r>
      <rPr>
        <b/>
        <sz val="14"/>
        <rFont val="DevLys 010"/>
      </rPr>
      <t xml:space="preserve">la;qDr funs’kd]Ldwy f’k{kk] </t>
    </r>
  </si>
  <si>
    <t>mn;iqj laEHkkx]mn;iqj A</t>
  </si>
  <si>
    <r>
      <t>3-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 xml:space="preserve">Jheku~ lgk;d funs”kd egksn;]jkT; chek ,oa izko/kk;h fu/kh foHkkx] </t>
    </r>
  </si>
  <si>
    <t xml:space="preserve">jktleUn A  </t>
  </si>
  <si>
    <r>
      <t>4-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 xml:space="preserve">Lakcaf/kr </t>
    </r>
  </si>
  <si>
    <r>
      <t>5-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 xml:space="preserve">O;fDrxr iaftdk </t>
    </r>
  </si>
  <si>
    <r>
      <t xml:space="preserve">bl ,Dlsy izksxzke ls lVhd vkmViqV ysus gsrq vkils fuosnu jgsxk fd lcls igys  </t>
    </r>
    <r>
      <rPr>
        <sz val="16"/>
        <rFont val="Times New Roman"/>
        <family val="1"/>
      </rPr>
      <t xml:space="preserve">MASTER </t>
    </r>
    <r>
      <rPr>
        <sz val="16"/>
        <rFont val="DevLys 010"/>
      </rPr>
      <t>dh izfof"B;kWa</t>
    </r>
    <r>
      <rPr>
        <sz val="16"/>
        <rFont val="Kruti Dev 010"/>
      </rPr>
      <t xml:space="preserve"> lko/kkuhiwoZd is esustj esa vafdr dkfeZd ds ekLVj MkVk ls ,oa ewy lsokiqfLrdk ls v{kj'k% feyku djus ds mijkUr gh Hkjas ,oa dkfeZd ds uksehuh dh cSad iklcqd]vk/kkj dkMZ ,oa isu dkMZ esa vafdr fooj.k esa lekurk gksuh vR;Ur vko';d gS vU;Fkk </t>
    </r>
    <r>
      <rPr>
        <sz val="16"/>
        <rFont val="Times New Roman"/>
        <family val="1"/>
      </rPr>
      <t xml:space="preserve">PPO NUMBER FATEH  </t>
    </r>
    <r>
      <rPr>
        <sz val="16"/>
        <rFont val="DevLys 010"/>
      </rPr>
      <t>ugha gksxk vksj lsokfuo`fr mijkUr 'ks"k ih-,y- dk fcy cukus esa ijs'kkuh vk ldrh gS</t>
    </r>
    <r>
      <rPr>
        <sz val="16"/>
        <rFont val="Kruti Dev 010"/>
      </rPr>
      <t xml:space="preserve">A </t>
    </r>
  </si>
  <si>
    <t xml:space="preserve">eR;q dh rkjh[k </t>
  </si>
  <si>
    <t xml:space="preserve">vafre /kkfjr fd;k in  </t>
  </si>
  <si>
    <t>vU; ljdkjksa ds v/khu lsok &amp;</t>
  </si>
  <si>
    <t xml:space="preserve">ljdkj ftuds v/khu fu;kstu ds dze es lsok dh xbZ </t>
  </si>
  <si>
    <t>rkjh[k ftldks dk;kZy; v/;{k }kjk ljdkjh dezpkjh dh e`R;q ds lEcU/k esa lqpuk izkIr dh xbZ &amp;</t>
  </si>
  <si>
    <t xml:space="preserve">fu;e 95 esa izokfgr fd;s x;s vuqlkj e`R;q xzsP;qVh ,oa ifjokj is'ku ds fy, mi;qDr izi= esa nkosnkjks ls Dyse ;k Dyseks dks </t>
  </si>
  <si>
    <t>izkIr djuss ds fy, &amp;&amp;</t>
  </si>
  <si>
    <t>fu;e 101  1 esa izokfgr fd, vuqlkj funs'kky; ifjlEifr ls  dksbZ cdk;k ugh izek.k i= dks izkIr djus ds fy, &amp;</t>
  </si>
  <si>
    <t>iii</t>
  </si>
  <si>
    <t xml:space="preserve">fu;e 101  2 es izokfgr fd, x, vuqlkj ] ljdkjh vkokl ds vkoaVu esa lEcfU/kr ns;rkvksa ds vykok v ljdkjh ns;ks M;wt dk fu/kkj.k djus ds fy,  </t>
  </si>
  <si>
    <t>iv</t>
  </si>
  <si>
    <t xml:space="preserve">fu;e 96 ,oa 97 esa izokfgr fd, x, vuqlkj e`R;q xzP;qVh ,oa ifjokj is'ku ds fy, vgZdkjh lsok ,oa ifjyfC/k;k ds fu/kkZj.k ds fy,  </t>
  </si>
  <si>
    <t xml:space="preserve">D;k e`R;q xzsP;qVh ds fy, uke funsZ'ku i= Hkjk Fkk] ;fn gkW rks mldh izfr lyaXu dhft,A </t>
  </si>
  <si>
    <t xml:space="preserve">e`R;q xzsP;qVh  / ia'kau ds fy, vgZdkjh lsok dh vof/k  egkys[kkdkj] jktLFkku }kjk tkjh fd;k x;k lsok&amp;dkMZ </t>
  </si>
  <si>
    <t xml:space="preserve">dc ls </t>
  </si>
  <si>
    <t xml:space="preserve">dc rd </t>
  </si>
  <si>
    <t>i</t>
  </si>
  <si>
    <t xml:space="preserve">fu;e 97 ds v/khu ekQ dh xb lsok esa O;o/kku </t>
  </si>
  <si>
    <t>ii</t>
  </si>
  <si>
    <t xml:space="preserve">vlk/kkj.k vodk'k tks isa'ku ds fy, vgZdkjh ugh gS </t>
  </si>
  <si>
    <t xml:space="preserve">fuyEcu dh vof/k] ftls vgZdkjh ugh le&gt;k x;k gSA </t>
  </si>
  <si>
    <t>dksbZ vU; lsok ftlsa vgZdkjh ugh ekuk x;k gSA</t>
  </si>
  <si>
    <t xml:space="preserve">dqy vgZdkjh lsok dh vof/k </t>
  </si>
  <si>
    <t>oSnf'kd lsok dh vof/k tgkW isa'ku v'kanku dk Hkqxrku deZpkjh }kjk fd;k tkrk gSA</t>
  </si>
  <si>
    <t xml:space="preserve">fu;e 88 ds fupsa jktLFkku ljdkj dk fu.kZ; ,oa 81 </t>
  </si>
  <si>
    <t>;g ,Dlsy izksxzke lHkh foHkkx ds gksus okys e`r dkfeZdkas ds fy, leku :i ls rS;kj fd;k x;k gSA ladyu ,oa x.kuk esa iw.kZ lko/kkuh j[kh x;h gS ] fQj Hkh =qVh ;k fdlh Hkh izdkj dh fofHkUurk dh fLFkfr esa foHkkx ds fu;e gh loksZijh ekU; gkssxsaA rS;kj drkZ dk dksbZ mRrjnkf;Ro ugha gksxkA</t>
  </si>
  <si>
    <t>lsoklekfIr vkns'k dh izfr</t>
  </si>
  <si>
    <t>lsoklekfIr ij ewy dk;ZeqfDr vkns'k  ¼'kkyk niZ.k lss½</t>
  </si>
  <si>
    <t>izfclh uxj dhts lc dktkA gn; jk[kh dkSly iqj jktkAA Jhjkepfjrekul&amp;lqUnjdk.M&amp;pkSikbZA</t>
  </si>
  <si>
    <t>MsFk isa'ku dqyd Hkstus ls iwoZ vkidks lsok iqfLrdk esa psd djuk gSA</t>
  </si>
  <si>
    <t xml:space="preserve">jk"Vªh; f'k{kd dY;k.k izfr"Bku </t>
  </si>
  <si>
    <t xml:space="preserve">ek/;fed f'k{kk </t>
  </si>
  <si>
    <t xml:space="preserve">fo’k; %&amp; lsok esa jgrs dkfeZd ds fu/ku ij eq&gt; vkfJr dks jk"Vªh; f'k{kd dY;k.k                          </t>
  </si>
  <si>
    <t xml:space="preserve">          izfr"Bku ls vkfFkZd lgk;rk fnyokus ds lEcU/k esaA</t>
  </si>
  <si>
    <t xml:space="preserve">d`i;k jk"Vªh; f'k{kd dY;k.k izfr"Bku ls jkT; lsok esa jgrs  </t>
  </si>
  <si>
    <t>dkfeZd ds fu/ku ij eq&gt; vkfJr dks vkfFkZd lgk;rk fnyokus dh d`ik djkosa A</t>
  </si>
  <si>
    <t>layXu &amp; 1- vkosnu &amp; i= A</t>
  </si>
  <si>
    <t xml:space="preserve">   2- dkfeZd dk e`R;q izek.k &amp; i= ewy A</t>
  </si>
  <si>
    <t xml:space="preserve">   3- Lo;a dk dSaly psd A</t>
  </si>
  <si>
    <t>e`R; jkT; deZpkjh ds vkfJr dks feyus okys lEHkkfor ifjykHk</t>
  </si>
  <si>
    <r>
      <rPr>
        <sz val="16"/>
        <rFont val="Times New Roman"/>
        <family val="1"/>
      </rPr>
      <t xml:space="preserve">SIPF PORTAL </t>
    </r>
    <r>
      <rPr>
        <sz val="16"/>
        <rFont val="DevLys 010"/>
      </rPr>
      <t xml:space="preserve">ij dkfeZd dh </t>
    </r>
    <r>
      <rPr>
        <sz val="16"/>
        <rFont val="Times New Roman"/>
        <family val="1"/>
      </rPr>
      <t xml:space="preserve"> LOGIN ID </t>
    </r>
    <r>
      <rPr>
        <sz val="16"/>
        <rFont val="DevLys 010"/>
      </rPr>
      <t>ls</t>
    </r>
    <r>
      <rPr>
        <sz val="16"/>
        <rFont val="Times New Roman"/>
        <family val="1"/>
      </rPr>
      <t xml:space="preserve"> ONLINE CLAIM SUBMIT </t>
    </r>
    <r>
      <rPr>
        <sz val="16"/>
        <rFont val="DevLys 010"/>
      </rPr>
      <t>dj mldh gkMZdkWih ,oa</t>
    </r>
    <r>
      <rPr>
        <sz val="16"/>
        <rFont val="Times New Roman"/>
        <family val="1"/>
      </rPr>
      <t xml:space="preserve">  SI POLICY  </t>
    </r>
    <r>
      <rPr>
        <sz val="16"/>
        <rFont val="DevLys 010"/>
      </rPr>
      <t>,oa</t>
    </r>
    <r>
      <rPr>
        <sz val="16"/>
        <rFont val="Times New Roman"/>
        <family val="1"/>
      </rPr>
      <t xml:space="preserve">  GPF  FINAL PAYMENT STAMP </t>
    </r>
    <r>
      <rPr>
        <sz val="16"/>
        <rFont val="DevLys 010"/>
      </rPr>
      <t xml:space="preserve">¼ </t>
    </r>
    <r>
      <rPr>
        <sz val="16"/>
        <rFont val="Times New Roman"/>
        <family val="1"/>
      </rPr>
      <t>SHEET GPF AFFIDAVIT)</t>
    </r>
    <r>
      <rPr>
        <sz val="16"/>
        <rFont val="DevLys 010"/>
      </rPr>
      <t xml:space="preserve"> ewy dks izLrqr djsaA </t>
    </r>
    <r>
      <rPr>
        <sz val="16"/>
        <rFont val="Times New Roman"/>
        <family val="1"/>
      </rPr>
      <t xml:space="preserve"> </t>
    </r>
  </si>
  <si>
    <r>
      <t xml:space="preserve">vns; izek.k i= nsdj dk;ZeqfDr vkns'k ewy nks izfr eas ¼'kkyk niZ.k ls vkWuykbZu tujsV a½s </t>
    </r>
    <r>
      <rPr>
        <sz val="16"/>
        <rFont val="DevLys 010"/>
      </rPr>
      <t>vius laLFkkiz/kku ls izkIr djasA</t>
    </r>
  </si>
  <si>
    <r>
      <rPr>
        <sz val="16"/>
        <rFont val="Times New Roman"/>
        <family val="1"/>
      </rPr>
      <t xml:space="preserve">GPO&amp;PPO </t>
    </r>
    <r>
      <rPr>
        <sz val="16"/>
        <rFont val="DevLys 010"/>
      </rPr>
      <t xml:space="preserve">tkjh gksus </t>
    </r>
    <r>
      <rPr>
        <sz val="16"/>
        <rFont val="Kruti Dev 010"/>
      </rPr>
      <t xml:space="preserve">ds mijkUr 'ks"k ih-,y dk Hkqxrku vkns'k </t>
    </r>
    <r>
      <rPr>
        <sz val="16"/>
        <rFont val="DevLys 010"/>
      </rPr>
      <t>vius laLFkkiz/kku ls izkIr djsaA</t>
    </r>
  </si>
  <si>
    <r>
      <rPr>
        <sz val="16"/>
        <rFont val="Times New Roman"/>
        <family val="1"/>
      </rPr>
      <t>LPC</t>
    </r>
    <r>
      <rPr>
        <sz val="16"/>
        <rFont val="Kruti Dev 010"/>
      </rPr>
      <t xml:space="preserve"> ewy dh nks izfr </t>
    </r>
    <r>
      <rPr>
        <sz val="16"/>
        <rFont val="DevLys 010"/>
      </rPr>
      <t>vius laLFkkiz/kku ls izkIr djsaA</t>
    </r>
  </si>
  <si>
    <t>foHkkx }kjk fn;s x;s funsZ'kkuqlkj vko';d nLrkost mudks miyC/k djkoasA</t>
  </si>
  <si>
    <r>
      <rPr>
        <sz val="16"/>
        <rFont val="Times New Roman"/>
        <family val="1"/>
      </rPr>
      <t xml:space="preserve">SIPF PORTAL </t>
    </r>
    <r>
      <rPr>
        <sz val="16"/>
        <rFont val="DevLys 010"/>
      </rPr>
      <t>ij viuh</t>
    </r>
    <r>
      <rPr>
        <sz val="16"/>
        <rFont val="Times New Roman"/>
        <family val="1"/>
      </rPr>
      <t xml:space="preserve"> LOGIN ID </t>
    </r>
    <r>
      <rPr>
        <sz val="16"/>
        <rFont val="DevLys 010"/>
      </rPr>
      <t>ls</t>
    </r>
    <r>
      <rPr>
        <sz val="16"/>
        <rFont val="Times New Roman"/>
        <family val="1"/>
      </rPr>
      <t xml:space="preserve"> ONLINE CLAIM SUBMIT </t>
    </r>
    <r>
      <rPr>
        <sz val="16"/>
        <rFont val="DevLys 010"/>
      </rPr>
      <t>dj mldh gkMZdkWih ,oa</t>
    </r>
    <r>
      <rPr>
        <sz val="16"/>
        <rFont val="Times New Roman"/>
        <family val="1"/>
      </rPr>
      <t xml:space="preserve">  SI POLICY  </t>
    </r>
    <r>
      <rPr>
        <sz val="16"/>
        <rFont val="DevLys 010"/>
      </rPr>
      <t>,oa</t>
    </r>
    <r>
      <rPr>
        <sz val="16"/>
        <rFont val="Times New Roman"/>
        <family val="1"/>
      </rPr>
      <t xml:space="preserve">  GPF  FINAL PAYMENT STAMP </t>
    </r>
    <r>
      <rPr>
        <sz val="16"/>
        <rFont val="DevLys 010"/>
      </rPr>
      <t xml:space="preserve">¼'khV </t>
    </r>
    <r>
      <rPr>
        <sz val="16"/>
        <rFont val="Times New Roman"/>
        <family val="1"/>
      </rPr>
      <t>GPF AFFIDAVIT)</t>
    </r>
    <r>
      <rPr>
        <sz val="16"/>
        <rFont val="DevLys 010"/>
      </rPr>
      <t xml:space="preserve"> ewy dks izLrqr djus ij</t>
    </r>
    <r>
      <rPr>
        <sz val="16"/>
        <rFont val="Times New Roman"/>
        <family val="1"/>
      </rPr>
      <t xml:space="preserve"> SIPF PORTAL</t>
    </r>
    <r>
      <rPr>
        <sz val="16"/>
        <rFont val="DevLys 010"/>
      </rPr>
      <t xml:space="preserve"> ij viuh</t>
    </r>
    <r>
      <rPr>
        <sz val="16"/>
        <rFont val="Times New Roman"/>
        <family val="1"/>
      </rPr>
      <t xml:space="preserve"> LOGIN ID </t>
    </r>
    <r>
      <rPr>
        <sz val="16"/>
        <rFont val="DevLys 010"/>
      </rPr>
      <t>ls</t>
    </r>
    <r>
      <rPr>
        <sz val="16"/>
        <rFont val="Times New Roman"/>
        <family val="1"/>
      </rPr>
      <t xml:space="preserve"> ONLINE CLAIM </t>
    </r>
    <r>
      <rPr>
        <sz val="16"/>
        <rFont val="Kruti Dev 010"/>
      </rPr>
      <t>pS</t>
    </r>
    <r>
      <rPr>
        <sz val="16"/>
        <rFont val="DevLys 010"/>
      </rPr>
      <t xml:space="preserve">d dj mldks vksuykbZu QksjoMZ dj mldh gkMZdkWih ,oa </t>
    </r>
    <r>
      <rPr>
        <sz val="16"/>
        <rFont val="Times New Roman"/>
        <family val="1"/>
      </rPr>
      <t xml:space="preserve"> SI POLICY </t>
    </r>
    <r>
      <rPr>
        <sz val="16"/>
        <rFont val="DevLys 010"/>
      </rPr>
      <t xml:space="preserve"> ,oa </t>
    </r>
    <r>
      <rPr>
        <sz val="16"/>
        <rFont val="Times New Roman"/>
        <family val="1"/>
      </rPr>
      <t xml:space="preserve"> GPF  FINAL PAYMENT </t>
    </r>
    <r>
      <rPr>
        <sz val="16"/>
        <rFont val="DevLys 010"/>
      </rPr>
      <t>gsrq izdj.k chek foHkkx dks fHktokosaA</t>
    </r>
    <r>
      <rPr>
        <sz val="16"/>
        <rFont val="Times New Roman"/>
        <family val="1"/>
      </rPr>
      <t xml:space="preserve">  </t>
    </r>
  </si>
  <si>
    <t>dkfeZd dh e`R;q gksus ij e`r dkfeZd dks ns; leLr ifjykHk dsoy mlds uksfeuh dks gh fn, tkrsas gSA</t>
  </si>
  <si>
    <r>
      <t xml:space="preserve">;fn dk;ZizHkkfjr </t>
    </r>
    <r>
      <rPr>
        <sz val="16"/>
        <rFont val="Times New Roman"/>
        <family val="1"/>
      </rPr>
      <t xml:space="preserve">(WORK CHARGED) </t>
    </r>
    <r>
      <rPr>
        <sz val="16"/>
        <rFont val="DevLys 010"/>
      </rPr>
      <t xml:space="preserve">lsok ls fu;qDr gq, dkfeZd dh lsoklekfIr gksus tk jgh gks rks ml dkfeZd ls jkT; chek ,oa izko/kk;h fu/kh foHkkx ls </t>
    </r>
    <r>
      <rPr>
        <sz val="16"/>
        <rFont val="Times New Roman"/>
        <family val="1"/>
      </rPr>
      <t xml:space="preserve">T.E. </t>
    </r>
    <r>
      <rPr>
        <sz val="16"/>
        <rFont val="DevLys 010"/>
      </rPr>
      <t>tkjh djok dj isa'ku dqyd ds lkFk vfuok;Zr% layXu djsA</t>
    </r>
  </si>
  <si>
    <t>vxj e`r dkfeZd us nh/kZdkfyu _.k fy;k gks rks lEcfU/kr dks"kky; ls vns;rk izek.k i= tkjh djokus dh dk;Zokgh djuh pkfg,A</t>
  </si>
  <si>
    <t>e`R;q frfFk rd laLFkk iz/kku }kjk lsok izekf.kr gksuh pkfg;s rFkk lsoklekfIr dk nk[kyk lsok iqfLrdk esa yxkuk gSA</t>
  </si>
  <si>
    <t xml:space="preserve"> djkus dk C;kSjk                   lh-ih-,Q lnL; ugha jgs gSa</t>
  </si>
  <si>
    <t xml:space="preserve">  ¼fu;e 14 ds uhps jktLFkku ljdkj dk fu.kZ; la[;k&amp;1½</t>
  </si>
  <si>
    <t>e`R;q xzsP;qVh ds fy, fxuh tkus okyh ifjyfC/k;kWa ¼nsf[k; fu;e 45 ½</t>
  </si>
  <si>
    <t xml:space="preserve">dk;ZHkkj lEHkkyus ds vykok vU; LFkkukiUu osru dks Hkh fxuk tk,xk ½ </t>
  </si>
  <si>
    <t>e`R;q xzsP;qVh dk jkf'k ¼x.kuk i= layXu gS½</t>
  </si>
  <si>
    <t>¼A ½ vuqyXud &amp; AA wes izLRkkfor ifjokj is'ku %&amp;</t>
  </si>
  <si>
    <t xml:space="preserve">¼d½ c&lt;h gqbZ nj ¼ ;fn e`R;w ds le; dh xbZ lsok fu;e 62¼kk½ ¼kkk½ ds vuqlkj lkr o"kksZa ls vf/kd dh gS </t>
  </si>
  <si>
    <t xml:space="preserve">¼[k½ lk/kkj.k nj ¼ fu;e 62 ¼1½ ds vuqlkj </t>
  </si>
  <si>
    <t xml:space="preserve">¼kk½ ifjokj ds ekU; gksus dh vof/k   </t>
  </si>
  <si>
    <t xml:space="preserve">¼d½ c&lt;h gqbZ nj </t>
  </si>
  <si>
    <t>¼[k½ lk/kkj.k nj</t>
  </si>
  <si>
    <t>ls e`R;w ;k iqu% fookg rd</t>
  </si>
  <si>
    <t>O;fDr;ksa ds uke ftUgsa ifjokj isa'ku dk Hkqxrku fd;k tkuk gS e`rd ljdkjh deZpkjh ds lkFk lEcU/k %&amp;</t>
  </si>
  <si>
    <t xml:space="preserve">Mkd dk iw.kZ irk %&amp; </t>
  </si>
  <si>
    <t>xzsP;qVh esa ls olwyh fd, tkus okys ljdkjh ns;ksa dh jkf'k %&amp;</t>
  </si>
  <si>
    <t xml:space="preserve">¼A½ ljdkjh vkokl ds vkoaVu ds fy, fdjk;k </t>
  </si>
  <si>
    <t>¼ nsf[k, fu;e 10 ½</t>
  </si>
  <si>
    <t>¼AA½ e`R;q xzsP;qVh dh jkf'k ftls funs'kky;] ifjlEifRr ls lwpuk izkIr u gksus rd jksdk tkuk gSA ¼nsf[k, fu;e 101¼1½</t>
  </si>
  <si>
    <t>¼AAA½fu;e 101 ¼2½ esa of.kZr cdk;k ¼ M~;qt½ ¼vuqyXud&amp;1 esa C;kSjk layXu dhft,½</t>
  </si>
  <si>
    <t>26-</t>
  </si>
  <si>
    <t xml:space="preserve">rkjh[k ftldks nkosnkjksa ls Dyse izkIr fd, x, </t>
  </si>
  <si>
    <t>laj{kd dk uke tks vo;Ldksa ds ekeys e`R;w xzsP;qVh ,oa ifjokj esa isa'ku ds Hkwxrku dks izkIr djsxkk</t>
  </si>
  <si>
    <t>Jh</t>
  </si>
  <si>
    <t>Hkqqxrku dk LFkku ¼ dks"kkxkj] midks"kkxkj ;k lkoZtfud {kW= ds cSad dh 'kk[kk ½</t>
  </si>
  <si>
    <t xml:space="preserve">cSad dk uke %&amp; </t>
  </si>
  <si>
    <t xml:space="preserve">vuqyXud &amp;1 ¼izi=&amp;18 dk Øe la[;k 25½ </t>
  </si>
  <si>
    <t xml:space="preserve">vuqyXud &amp;AA </t>
  </si>
  <si>
    <t>¼izi=&amp;18 ds dze la[;k 22 ,oa 23 esa½</t>
  </si>
  <si>
    <t xml:space="preserve">lax.kuk &amp; i=d </t>
  </si>
  <si>
    <t>k</t>
  </si>
  <si>
    <t xml:space="preserve">e`R;q xzsP;qVh dh jkf'k </t>
  </si>
  <si>
    <t xml:space="preserve">vgZdkjh lsok dh vof/k ,d o"kZ ls de </t>
  </si>
  <si>
    <t>ikWap o"kZ ;k vf/kd fdUrq chl o"kZ ls de</t>
  </si>
  <si>
    <t>,d o"kZ ls vf/kd fdUrq ikWap o"kZ ls de</t>
  </si>
  <si>
    <r>
      <t xml:space="preserve">chl o"kZ ;k vf/kd ifjyfC/k;kWa </t>
    </r>
    <r>
      <rPr>
        <sz val="12"/>
        <rFont val="Arial"/>
        <family val="2"/>
      </rPr>
      <t xml:space="preserve">x </t>
    </r>
    <r>
      <rPr>
        <sz val="12"/>
        <rFont val="Kruti Dev 010"/>
      </rPr>
      <t xml:space="preserve">lsok dh iw.kZ Ng ekg dh vof/k;kWa </t>
    </r>
  </si>
  <si>
    <t>¼ ;g jkf'k 20 yk[k ls vf/kd ugha gksuh pkfg, ½</t>
  </si>
  <si>
    <t>kk</t>
  </si>
  <si>
    <t xml:space="preserve">ifjokj isa'ku dh jkf'k </t>
  </si>
  <si>
    <t>ifjyfC/k;kWa</t>
  </si>
  <si>
    <t xml:space="preserve">¼k½ e`R;q ds le; Lysc ds vuqlkj </t>
  </si>
  <si>
    <t xml:space="preserve">¼kk½ Lysc esa U;wure ifjokj ias'ku </t>
  </si>
  <si>
    <t>izfr'kr</t>
  </si>
  <si>
    <t>:Ik;s</t>
  </si>
  <si>
    <t>kkk</t>
  </si>
  <si>
    <t>c&lt;h gqbZ njksa ij ifjokj isa'ku dh jkf'k ¼;fn lkr o"kZ ;k vf/kd dh lsok dh xbZ gS½</t>
  </si>
  <si>
    <t xml:space="preserve">¼d½ </t>
  </si>
  <si>
    <t>¼1½ ifjyfC/k;ksa dk ipkl izfr'kr vFkkZr~ ifjyfC/;kWa @2</t>
  </si>
  <si>
    <t>¼2½ mDr dze la[;k ¼k½ esa vo/kkfjr dh xbZ isa'ku dh jkf'k dk nqqxquk :Ik;s</t>
  </si>
  <si>
    <t>¼2½ mDr dze la[;k ¼k½ esa vo/kkfjr dh xbZ isa'ku dh jkf'k dk Ms&lt; xquk :Ik;s</t>
  </si>
  <si>
    <t xml:space="preserve">¼d½ ;k ¼[k½ ds v/khu jkf'k </t>
  </si>
  <si>
    <t>:i;s izfrekg ls vf/kd ughsa gksxh</t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</si>
  <si>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>½olqy fd;s x;s isa'ku v'kanku dk C;kSjk</t>
    </r>
  </si>
  <si>
    <t>ls</t>
  </si>
  <si>
    <t>iRuh Lo-</t>
  </si>
  <si>
    <t>¼kkk½ LySc esa vf/kdre ifjokj isa'ku ¼k½ ] ¼kk½ ,oa ¼kkk½ ij vk/kkfjr</t>
  </si>
  <si>
    <t>dkfeZd dh e`R;q gksus ij e`r dkfeZd dks ns; vfUre ekg ds osru ls fdlh Hkh izdkj dh dVksrh ugha gksrh gSA</t>
  </si>
  <si>
    <t>e`rd deZpkjh dk vfUre ewy osru</t>
  </si>
  <si>
    <t>e`rd deZpkjh dh e`R;q ds ekg esa dqy fnu</t>
  </si>
  <si>
    <t>e`rd deZpkjh dh ekg esa e`R;q dh rkjh[k</t>
  </si>
  <si>
    <t>01.01.19</t>
  </si>
  <si>
    <t>01.01.20</t>
  </si>
  <si>
    <t>1 o"kZ</t>
  </si>
  <si>
    <t>25.11.19</t>
  </si>
  <si>
    <t>31.12.19</t>
  </si>
  <si>
    <t>1 o"kZ 1 ekg</t>
  </si>
  <si>
    <t>250+20=250</t>
  </si>
  <si>
    <t>295+15=310</t>
  </si>
  <si>
    <t>vodk'k dk C;kSjk</t>
  </si>
  <si>
    <t>deZpkjh dk uke %&amp;</t>
  </si>
  <si>
    <t>fujUrj jkT; lsok ds izkjEHk dh fnukad %&amp;</t>
  </si>
  <si>
    <t>tUe fnukad %&amp;</t>
  </si>
  <si>
    <t>vfuok;Z lsokfuo`fr fnukad %&amp;</t>
  </si>
  <si>
    <t>mikftZr vodk'k</t>
  </si>
  <si>
    <t>vof/k dk;Z</t>
  </si>
  <si>
    <t>dk;Z fnolksa dh la[;k</t>
  </si>
  <si>
    <t>mikftZr vodk'k fnuksa esa</t>
  </si>
  <si>
    <t>tek vodk'k dkye 9 o 4 dk ;ksx fu/kkZfjr vof/k ds vuqlkj ¼fnuksa esa½</t>
  </si>
  <si>
    <t>vodk'k tks fy;k</t>
  </si>
  <si>
    <t>NqVVh ls okilh ij cdk;k ¼dkye 5 o 8 dk ckdh½</t>
  </si>
  <si>
    <t>v}Z oSrfud vodk'k</t>
  </si>
  <si>
    <t>lsok vof/k</t>
  </si>
  <si>
    <t>cdk;k vodk'k</t>
  </si>
  <si>
    <t>tek vodk'k dkye 9 o 13 dk ;ksx</t>
  </si>
  <si>
    <t>lsok vof/k ¼o"kksZ esa½</t>
  </si>
  <si>
    <t>futh dk;Z ;k chekjh ds dkj.k vodk'k tks fy;k</t>
  </si>
  <si>
    <t>vodk'k tks futh dk;Z ;k chekjh ds dkj.k fy;k x;k</t>
  </si>
  <si>
    <t>ifjofrZr vodk'k tks MkDVjh izek.k&amp;i= ij iw.kZ osru ij nh xbZ¼ftldh vof/k iw.kZ lsok dky esa 180 fnu dh gS½</t>
  </si>
  <si>
    <t>ifjofrZr vodk'k v}Zosru esa cny dj ¼dkye 20 dk nqxquk½</t>
  </si>
  <si>
    <t>vuqekfur vodk'k tks MkDVjh izek.k&amp;i= ij Z¼ftldh vof/k iw.kZ lsok dky esa 180 fnu dh gS½</t>
  </si>
  <si>
    <t>v}Zosrfud  vodk'k dh vof/k dkye 17]21 o 24 dk ;ksx</t>
  </si>
  <si>
    <t>NqVVh ls okilh ij ckdh dkye 14 o 25</t>
  </si>
  <si>
    <t>lsok iaftdk@ iqfLrdk esa vodk'k ntZ dj fn;k x;k gS</t>
  </si>
  <si>
    <t>fVIi.kh</t>
  </si>
  <si>
    <t>LEAVE ACCOUNT</t>
  </si>
  <si>
    <t xml:space="preserve">tkos]tSlk vk/ks va'k dks NksM fn;k tkoss vkSj vk/ks ls vf/kd dks iq.kZ eku fy;k tkosaA 4-mikftZr vodk'k dh nj esa ifjorZu gks]mikftZr vodk'k tks iw.kZ dh nj ls tek gksxk]mls iw.kZ fnol esa dj fn;k tkosa]vFkkZr vk/ks ls de NksM fn;k tk;sxk rFkk vk/ks ls vf/kd dk iw.kZ fnol ekuk tkosxkA  </t>
  </si>
  <si>
    <t xml:space="preserve">dh vof/k ,d o"kZ esa iw.kZ dj ys rks vlk/kkj.k dkye 10 ls 14 rd mfpr ys[k dj fn;k tkosA dkye 26 dks iw.kZ fd;k tkos rks mldks fglkc esa fy;k tkosA 3- tc ifjorZu ,d ekl ls nqljs vuqHkkx esa fd;k tkosa] rks mldk ys[kk bl volj ij iw.kZ fnu esa fd;k </t>
  </si>
  <si>
    <t xml:space="preserve">uksV %&amp; lk/kkj.k vof/k dh fVIi.kh gsrq yky L;kgh ls [krk dzekad 18 esa fy[kk tkosaA 2- v}Zosru ij vodk'k izkjEHk gksus ds le; lsokdky izkjEHk gksus vFkok lekIr gksus dk le; iw.kZ o"kksZ esa fy[kk tk,xkA ;fn ljdkjh deZpkjh v}Zosru ij vodk'k </t>
  </si>
  <si>
    <t>for foHkkx dh vf/klwpuk ,Q-11¼7½,QMh@¼fu;e½@2008 fnukad 12-09-2008 ,oa ifji= la[;k ,Q-14¼88½ ,QMh@¼fu;e½@2008&amp;kk fnukad 31-12-2009 ds rgr jkT; f'k{kk lsok ds vf/kdkfj;ksa dks vk”okflr dSfj;j izxfr ¼,lhih½ Lohd`fr gsrq larku laca/kh “kiFk dk izk:iA ¼jkf”k :- 50@&amp; ds ukWu T;wfMf”k;y LVkEi ij IkzLrqr fd;k tkos½ ¼uksVsjh ls izekf.kr ewy izfr½</t>
  </si>
  <si>
    <t xml:space="preserve">                                           </t>
  </si>
  <si>
    <t>izekf.kr l{ke vf/kdkjh</t>
  </si>
  <si>
    <t xml:space="preserve">firk %&amp; </t>
  </si>
  <si>
    <t>,rn~ }kjk /kks’k.kk djrk gWw fd %&amp;</t>
  </si>
  <si>
    <t>Fkh %&amp;</t>
  </si>
  <si>
    <r>
      <t>1-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 xml:space="preserve">fnukad 31-05-2002 rd esjs cPpksa ¼ iq=@iq=h ½ dh la[;k </t>
    </r>
  </si>
  <si>
    <t xml:space="preserve"> uke  </t>
  </si>
  <si>
    <t>tUefrfFk</t>
  </si>
  <si>
    <t xml:space="preserve">Jherh usgk jk;   </t>
  </si>
  <si>
    <t xml:space="preserve">  dz-la-                         </t>
  </si>
  <si>
    <r>
      <t>2-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>fnukad 01-06-2002 vFkok blds i'pkr~ esjs cPpksa dh la[;k esa o`f</t>
    </r>
    <r>
      <rPr>
        <b/>
        <sz val="14"/>
        <rFont val="DevLys 010"/>
      </rPr>
      <t>)</t>
    </r>
    <r>
      <rPr>
        <b/>
        <sz val="14"/>
        <rFont val="Kruti Dev 010"/>
      </rPr>
      <t xml:space="preserve"> gqbZ@o`f</t>
    </r>
    <r>
      <rPr>
        <b/>
        <sz val="15"/>
        <rFont val="Kruti Dev 010"/>
      </rPr>
      <t>)</t>
    </r>
    <r>
      <rPr>
        <b/>
        <sz val="14"/>
        <rFont val="Kruti Dev 010"/>
      </rPr>
      <t xml:space="preserve"> </t>
    </r>
  </si>
  <si>
    <t>ugha gqbZ gS] rFkk crZeku esa esjs cPpksa dh dqy la[;k  %&amp;</t>
  </si>
  <si>
    <t xml:space="preserve"> gLrk{kj </t>
  </si>
  <si>
    <t xml:space="preserve">uke %&amp; </t>
  </si>
  <si>
    <t>fuoklh%&amp;</t>
  </si>
  <si>
    <t xml:space="preserve"> eSa %&amp;   </t>
  </si>
  <si>
    <t xml:space="preserve">fnukad%&amp;                        </t>
  </si>
  <si>
    <t xml:space="preserve"> &amp;% 'kiFk &amp; i= %&amp;</t>
  </si>
  <si>
    <t>vk;q %&amp;</t>
  </si>
  <si>
    <t>esSa</t>
  </si>
  <si>
    <t>gSa ,oa lsoklekfIr fnukad %&amp;</t>
  </si>
  <si>
    <t>LFkku %&amp;</t>
  </si>
  <si>
    <t>;fn oxZ pktZM lsok dks isa'ku va'knku dk C;kSjk ---------------------------------------------------- 'kwU; -----------------------------------------------------</t>
  </si>
  <si>
    <t>:i;s</t>
  </si>
  <si>
    <t xml:space="preserve">tks Hkh de gks vFkkZr :I;s     </t>
  </si>
  <si>
    <t>¼d½ ;k ¼[k½ ds v/khu jkf'k</t>
  </si>
  <si>
    <t>fu;e 99 ds vuqlkj dk;kZy; v/;{k }kjk vkgfjr ,oa forfjr dh tkus okyh vLFkk;h ifjokj isa'ku ,oa xzsP;qVh dk C;kSjk</t>
  </si>
  <si>
    <t xml:space="preserve">   'kqU; </t>
  </si>
  <si>
    <r>
      <rPr>
        <b/>
        <sz val="14"/>
        <rFont val="DevLys 010"/>
      </rPr>
      <t>?kVkbZ;s&amp;</t>
    </r>
    <r>
      <rPr>
        <sz val="10"/>
        <rFont val="DevLys 010"/>
      </rPr>
      <t xml:space="preserve"> </t>
    </r>
  </si>
  <si>
    <t xml:space="preserve">   d</t>
  </si>
  <si>
    <t xml:space="preserve">ljdkjh vkokl lqfo/kk ds vf/kHkksx ds fy, xzsP;qVh esa olwy fd;k tkus okyk  :i;s </t>
  </si>
  <si>
    <t xml:space="preserve"> fdkjk;k  Hkkx &amp; 1 en la[;k 25  1 ds vuqlkj  </t>
  </si>
  <si>
    <t xml:space="preserve">   [k </t>
  </si>
  <si>
    <t xml:space="preserve">xzP;qVh dh jkf'k  Hkkx 1 ds vuqlkj </t>
  </si>
  <si>
    <t xml:space="preserve">   x</t>
  </si>
  <si>
    <t xml:space="preserve">   ?k </t>
  </si>
  <si>
    <t xml:space="preserve"> d ] [k ] o x dk dqy ;ksx </t>
  </si>
  <si>
    <t>LFkku&amp;</t>
  </si>
  <si>
    <r>
      <rPr>
        <b/>
        <sz val="10"/>
        <rFont val="DevLys 010"/>
      </rPr>
      <t>rkjh[k</t>
    </r>
    <r>
      <rPr>
        <sz val="10"/>
        <rFont val="DevLys 010"/>
      </rPr>
      <t xml:space="preserve"> </t>
    </r>
  </si>
  <si>
    <t xml:space="preserve">dk;kZy; v/;{k ds gLrk{kj </t>
  </si>
  <si>
    <t>izi= &amp; 18 ds layXud</t>
  </si>
  <si>
    <t>1]</t>
  </si>
  <si>
    <t>2]</t>
  </si>
  <si>
    <t>3]</t>
  </si>
  <si>
    <t>ifjokj isa'ku dks Lohd`r djus ds fy, vkosnu &amp; i=  izi=  14 mlds vuqyXudksa ds lkFk  ifjokj is'ku ds fy, fooj.kks dk C;kSjk  izi= &amp;14 d</t>
  </si>
  <si>
    <t xml:space="preserve"> rhu izfr;ks esa izLrqr fd;k tk,xkA</t>
  </si>
  <si>
    <t>4]</t>
  </si>
  <si>
    <t>5]</t>
  </si>
  <si>
    <t>6]</t>
  </si>
  <si>
    <t>7]</t>
  </si>
  <si>
    <t>ys[kk eq[kakdu</t>
  </si>
  <si>
    <t>[k.M&amp; 1</t>
  </si>
  <si>
    <t xml:space="preserve">1] </t>
  </si>
  <si>
    <t xml:space="preserve">vgZdkjh lsok dh dqy vof/k ds vk/kkj ij Lohd`r is'kujh ykHk </t>
  </si>
  <si>
    <t>d]</t>
  </si>
  <si>
    <t xml:space="preserve">      d] </t>
  </si>
  <si>
    <t>[k]</t>
  </si>
  <si>
    <t xml:space="preserve">  ifjokj isa'ku &amp;</t>
  </si>
  <si>
    <t xml:space="preserve">  e`R;q xzsP;qVh &amp;</t>
  </si>
  <si>
    <t>xzsP;qVh dh jkf'k&amp;</t>
  </si>
  <si>
    <t>2]  d]</t>
  </si>
  <si>
    <t>ljdkjh cdk;ksa dk lek;kstu djus ds ckn xzsP;qVh dh 'kqq} jkf'k &amp;</t>
  </si>
  <si>
    <t>ifjokj is'kau dh jkf'k ,oa mldh ekU;rk dh vof/k] ;fn e`Rq;q gks xbZ gS&amp;</t>
  </si>
  <si>
    <t>lkr o"kZ ls iwoZ &amp;</t>
  </si>
  <si>
    <t xml:space="preserve">jkf'k </t>
  </si>
  <si>
    <t xml:space="preserve">ekU;rk dh vof/k </t>
  </si>
  <si>
    <t>lkr o"kZ ds ckn&amp;</t>
  </si>
  <si>
    <t xml:space="preserve">rkjh[k ftlls ifjokj isa'ku Lohdk;Z gS&amp; </t>
  </si>
  <si>
    <t>ys[kk 'kh"kZ ftlesa e`R;q xzP;qVh ,oa ifjokj is'kau izHkk;Z gS &amp;</t>
  </si>
  <si>
    <t>[k.M &amp;2</t>
  </si>
  <si>
    <t>e`rd ljdkjh deZpkjh dk uke &amp;</t>
  </si>
  <si>
    <t>ljdkjh deZpkjh dh e`R;q dh rkjh[k&amp;</t>
  </si>
  <si>
    <t>rkjh[k ftldksa funs'kd] isa'ku }kjk isa'ku ds dkxtkr izkIr fd, x,&amp;</t>
  </si>
  <si>
    <t xml:space="preserve">izkf/kd`r ifjokj isa'ku dh jkf'k&amp; </t>
  </si>
  <si>
    <t>izkf/kd`r xzsP;qVh dh jkf'k&amp;</t>
  </si>
  <si>
    <t>ifjokj isa'ku ds izkjEHk gksus dh rkjh[k&amp;</t>
  </si>
  <si>
    <t>rkjh[k ftldks ifjokj isa'ku ,oa xzsP;qVh ds fy, izkf/kd`r fd;k x;k&amp;</t>
  </si>
  <si>
    <t>8]</t>
  </si>
  <si>
    <t xml:space="preserve">xzsP;qVh esa ls olwyh ;ksX; jkf'k   ugh   </t>
  </si>
  <si>
    <t>9]</t>
  </si>
  <si>
    <t xml:space="preserve">dksbZ cdk;k ugh izek.k&amp;i= ds izkIr ugh gksus rd jksdh xbZ xzP;qVh dh jkf'k </t>
  </si>
  <si>
    <t xml:space="preserve">funs'kd </t>
  </si>
  <si>
    <t xml:space="preserve">isa'ku foHkkx </t>
  </si>
  <si>
    <t>ljdkjh deZpkjh }kjk ljdkjh vkokl lqfo/kk ugha ysus ij izek.k&amp;i= ysus ij izek.k&amp;i= dk izi= ¼ nks izfr;ksa esa ½</t>
  </si>
  <si>
    <t xml:space="preserve">lsok esa] </t>
  </si>
  <si>
    <t xml:space="preserve">dks"kxkj vf/kdkjh] </t>
  </si>
  <si>
    <t>eq&gt;s&amp;</t>
  </si>
  <si>
    <t xml:space="preserve">tks &amp; </t>
  </si>
  <si>
    <t xml:space="preserve">ds dk;kZy; esa&amp; </t>
  </si>
  <si>
    <t xml:space="preserve">vfxze dk izzdkj </t>
  </si>
  <si>
    <t xml:space="preserve">dks"kxkj dk uke </t>
  </si>
  <si>
    <t>fcy la[;k ,oa rkjh[k udn Hkqxrku dh rkjh[k</t>
  </si>
  <si>
    <t>nh?kZdkfyd vfxze ys[kk xbZ jkf'k</t>
  </si>
  <si>
    <t xml:space="preserve">vc rd Hkqxrku dh xbZ jkf'k </t>
  </si>
  <si>
    <t xml:space="preserve">cdk;k jkf'k ;fn dksbZ gks </t>
  </si>
  <si>
    <t>xzsP;qVh ls olwyh ds fy, vyx x;h jkf'k</t>
  </si>
  <si>
    <t>d] Hkou fuekZ.k vfxze</t>
  </si>
  <si>
    <t>izFke vfxze</t>
  </si>
  <si>
    <t>f}fr; vfxze</t>
  </si>
  <si>
    <t>[k] Hkou ejEr vfxze</t>
  </si>
  <si>
    <t>r`rh; vfxze</t>
  </si>
  <si>
    <t>x] okgu vfxze</t>
  </si>
  <si>
    <t xml:space="preserve">fu;e 107  2 nsf[k, </t>
  </si>
  <si>
    <t xml:space="preserve">jktLFkku &amp; ljdkj </t>
  </si>
  <si>
    <t xml:space="preserve">iszf"kr] </t>
  </si>
  <si>
    <t>fnukad &amp;</t>
  </si>
  <si>
    <t xml:space="preserve">fo"k; &amp;ckyd] ckydksa dks dqVqEc isa'ku dk vuqnRr fd;k tkukA </t>
  </si>
  <si>
    <t xml:space="preserve">eq&gt;s ;s dgus dk funsZ'k gqvk gS fd bl foHkkx ] dk;kZy; esa HkwriwoZ  inuke </t>
  </si>
  <si>
    <t xml:space="preserve">Lo- Jh </t>
  </si>
  <si>
    <t>ds fuEufyf[kr ckyd FksA</t>
  </si>
  <si>
    <t xml:space="preserve">dz-l- </t>
  </si>
  <si>
    <t>ckydksa ds uke] jktLFkku flfoy lsok fu;e ] 1996 ds v/;k; x esa mfYyf[kr ik=rk ds dze esa mfYyf[kr fd;s tkus pkfg;saA</t>
  </si>
  <si>
    <t xml:space="preserve">4- </t>
  </si>
  <si>
    <t>tks laj{kd gS dks lans; gksxh A</t>
  </si>
  <si>
    <t xml:space="preserve">5- </t>
  </si>
  <si>
    <t xml:space="preserve">mij mfYyf[kr ckydksa dks izfr ekl  </t>
  </si>
  <si>
    <t>rd ds fy,s ekU; gksxhA</t>
  </si>
  <si>
    <t xml:space="preserve">6- </t>
  </si>
  <si>
    <t>layXudks dh lwph esa nh x;h lwpuk dh vksj /;ku vkdf"kZr fd;k tkrk gS</t>
  </si>
  <si>
    <t xml:space="preserve">7- </t>
  </si>
  <si>
    <t>dk;kZy; iz/kku</t>
  </si>
  <si>
    <t xml:space="preserve">layXudksa dh lwph </t>
  </si>
  <si>
    <t xml:space="preserve">laj{kdksa dk LFkk;h irkA </t>
  </si>
  <si>
    <t>laj{kd dh ikliksVZ lkbt QksVks dh rhu vuqizekf.kr izfr;kWA</t>
  </si>
  <si>
    <t>eqR;q izek.k i=A</t>
  </si>
  <si>
    <t xml:space="preserve">;fn ljdkjh cdk;ksa dh dkbZ jkf'k olwy ugha dh tkuh gks rks mDr dkWye la[;k 4 o 5 esa 'kwU; lwpuk nh tk, rFkk fuEufyf[kr </t>
  </si>
  <si>
    <t>izek.k i= fy[kk tk,</t>
  </si>
  <si>
    <t>[k.M   &amp;  kk</t>
  </si>
  <si>
    <t xml:space="preserve">vLFkk;h ifokj isa'ku :Ik;sa                </t>
  </si>
  <si>
    <t>izfrekg xzsP;qVh  Hkkx k ds en la[;k 22</t>
  </si>
  <si>
    <t>funs'kky; ] ifjlEifr ls lwpuk izkIr u gksus rd jksdh tkus okyh fopkj/khu  :i;s</t>
  </si>
  <si>
    <t>vU; ljdkjh cdk;k tks Hkkx  &amp; 1 ds en la[;k 25 kkk es of.kZr gSA          :i;s</t>
  </si>
  <si>
    <t>va'knk;h izko/kk;h fu/kh }kjk 'kkflr odZ&amp;pkTMZ deZpkfj;ksa dks fodYi dk izi= ¼izi=&amp;4½</t>
  </si>
  <si>
    <t>e`R;q xzP;qVh ds uke &amp; funsZ'ku &amp; i=  ¼izi= 1 ;k 2½</t>
  </si>
  <si>
    <t xml:space="preserve">lFkkukiu osru dks fxus tkus dk izek.k &amp; i= ¼ izi= &amp; 32½ </t>
  </si>
  <si>
    <t>vfUre osru izek.k&amp; i= ¼ izi=&amp;31½</t>
  </si>
  <si>
    <t xml:space="preserve">lax.kuk &amp; izi=  ¼vuqyXud&amp; kk ½ , dze laa[;k  22 ,oa 23 </t>
  </si>
  <si>
    <t xml:space="preserve">xszP;qVh ls olwy fd, tkus okyh ljdkjh ns;rkvksa dh jkf'k dk fooj.k ¼vuqyXud &amp; k ½ dze l] 25 </t>
  </si>
  <si>
    <t xml:space="preserve">Hkkx &amp; kk </t>
  </si>
  <si>
    <t xml:space="preserve">esa of.kZr jkf'k dk 75 izfr'kr ½ </t>
  </si>
  <si>
    <t xml:space="preserve">:i;s      </t>
  </si>
  <si>
    <t>laLFkk iz/kku</t>
  </si>
  <si>
    <t xml:space="preserve">izi= &amp; 28 nsf[k, fu;e 94 &amp; izfdz;k ] nh/kzdkfyd vfxzeksa ds fy, dksbZ cdk;k ugh izek.k &amp; i= tkjh </t>
  </si>
  <si>
    <t xml:space="preserve">djus ds fy, dks"kkxkj vf/kdkjh dks vkosnu &amp; i= dk izi= </t>
  </si>
  <si>
    <t>dks"kxkj &amp;</t>
  </si>
  <si>
    <t xml:space="preserve">fo"k;&amp; nh?kZdkfyd vfxzekas ¼,y-Vh-,-½ ij dksbZ cdk;k ugh izek.k &amp; i= tkjh djuk </t>
  </si>
  <si>
    <t xml:space="preserve">in ij dk;ZZ dj jgk FkkA fuEufyf[kr nh?kZdkfyd vfzxze vFkkr Hkou </t>
  </si>
  <si>
    <t>fuekZ.k vfxzse ] Hkou ejEer vfxzse ,oa okgu vfxze lEiw.kZ lsok vof/k esa Lohdkj fd;k x;k Fkk ftldk C;kSjk uhps izR;sd ds lkeus</t>
  </si>
  <si>
    <t>fn;k x;k gS &amp;</t>
  </si>
  <si>
    <t xml:space="preserve">dks"kkxkj vf/kdkjh          </t>
  </si>
  <si>
    <t xml:space="preserve">dks mDr vfxzeksa ds lEcU/k esa dksbZ cdk;k ugh izek.k&amp;i= tkjh djus </t>
  </si>
  <si>
    <t xml:space="preserve">ds fy, vzsxzsf"kr lsok iqfLrdk] osru fcyksa dh dk;kZy; izfr;ksa ,o ftl dk;kZy; ls og bls dk;kZy; esa LFkkukUrfjr gqvks gS] </t>
  </si>
  <si>
    <t>mlds }kjk tkjh fd, vafre osru izek.k&amp;i= ,oa dk;kZy; esa miyC/k fjdkMZ ds vk/kkj ij mlus dksbZ nh?kZdkfyd vfxze</t>
  </si>
  <si>
    <t>ugh fy;k gSA</t>
  </si>
  <si>
    <t>ds lEcU/k esa dksbZ cdk;k ugh izek.k&amp;i= cdk;k jkf'k ugh gksus dk izek.k i= tkjh djsa A</t>
  </si>
  <si>
    <t xml:space="preserve">eSa izekf.kr djrk gwW fd eq&gt;s esjh lEiw.kZ lsok vof/k es dksbZ vU; nh?kZdkfyd vfxze Lohd`r ugh fd;k x;k gS d`Ik;k mDr vfxzeks </t>
  </si>
  <si>
    <t xml:space="preserve">izk:Ik &amp; 2 </t>
  </si>
  <si>
    <t xml:space="preserve">fdlh ,slh fo/kok dh ftls dqVqEc isa'ku feyk djrh Fkh ] e`R;q ;k iqufoZokg </t>
  </si>
  <si>
    <t>ij ckyd ;k ckydksa dks dqVqEc isa'ku eatwj djus ds i= dk izk:i</t>
  </si>
  <si>
    <t>fd fo/kok@fo/kqj dks ----------------  ls  --------------------------</t>
  </si>
  <si>
    <t>dh dqVqEc isa'ku lank; gsrq izkf/kd`r</t>
  </si>
  <si>
    <t xml:space="preserve">fd;k x;k Fkk] dqVqEc isa'ku fo/kok] fo/kqj dh eqR;q ;k iqufoZokg rd ekU; FkhA </t>
  </si>
  <si>
    <t xml:space="preserve">bl foHkkx@dk;kZy; esa lwpuk izkIr gqbZ gS fd Jh@Jherh </t>
  </si>
  <si>
    <t xml:space="preserve">dh e`R;q@iqufoZokg </t>
  </si>
  <si>
    <t xml:space="preserve">  ---------------------------------      dks gqbZ gSA</t>
  </si>
  <si>
    <t xml:space="preserve">iqufoZokg ds le; Jh@Jherh  </t>
  </si>
  <si>
    <t xml:space="preserve">iq=@ iq=h </t>
  </si>
  <si>
    <t xml:space="preserve">og rkjh[k ftlls dqVqEc is'ku ls ns; ugh jgh gS </t>
  </si>
  <si>
    <t xml:space="preserve">bZLoh lu esa tUe dh rkjh[k </t>
  </si>
  <si>
    <t xml:space="preserve">jktLFkku flfoy lsok isa'ku fu;e] 1996 ds v/;k; x esa fuca/kkuqlkj dqVqEc isa'ku dh jde mij mfYyf[kr vkns'k es </t>
  </si>
  <si>
    <t xml:space="preserve">ckydksa dks lans; gks x;h gS dqVqEc isa'ku vo;Ld dh vksj ls Jh@Jherh </t>
  </si>
  <si>
    <t xml:space="preserve">: dh dqVqEc isa'ku vuqnRr djus dh Lohd`fr nh tkrh gSA vkSj </t>
  </si>
  <si>
    <t xml:space="preserve">jktLFkku flfoy lsok fu;e ]1996 ds fu;e 67 ds micU/kksa ds v/;/khu  </t>
  </si>
  <si>
    <t>lank; gsrq lEcf/kr laforj.k izkf/kdkjh dks vuqns'ku tkjh dj fn;s x;s gSA</t>
  </si>
  <si>
    <t>d`Ik;k bl i= dh izkfIr dh vfHkLohod`fr Hkstsa vkSj bl foHkkx@dk;kZy; dks lwfpr djsa fd laj{kd dks dqVqEc isa'ku o</t>
  </si>
  <si>
    <t xml:space="preserve">lank; dk LFkku ¼ ljdkjh [ktkuk ] mi [ktkuk ;k ifCyd lsDVj cSd dh 'kk[kk ½ </t>
  </si>
  <si>
    <t xml:space="preserve">nkosnkj ds lE;d` :Ik ls vuqizekf.kr uewuk gLRkk{kj ;k ck;sa gkFk ds vaxwBs vkSj vaxqyh dh Nki </t>
  </si>
  <si>
    <t xml:space="preserve">dh e`R;q gksus ls lsoklekfIr ij isa'ku izdj.k </t>
  </si>
  <si>
    <t>fuLrkj.k gsrw fHktokus ckcrA</t>
  </si>
  <si>
    <t>izlax%&amp;dkfeZd ds uksfeuh }kjk dk;kZy; esa izLrqr isa'ku izdj.k fnukad%&amp;</t>
  </si>
  <si>
    <r>
      <t xml:space="preserve">lsoklekIr gksus okys dkfeZd dk isa'ku dqyd cukus ls igys dqyd Hkjus gsrq </t>
    </r>
    <r>
      <rPr>
        <sz val="16"/>
        <rFont val="Times New Roman"/>
        <family val="1"/>
      </rPr>
      <t xml:space="preserve">MASTER BLANK FORMAT </t>
    </r>
    <r>
      <rPr>
        <sz val="16"/>
        <rFont val="Kruti Dev 010"/>
      </rPr>
      <t>fgUnh vkSj vaxzth QkWeZ</t>
    </r>
    <r>
      <rPr>
        <sz val="16"/>
        <rFont val="Times New Roman"/>
        <family val="1"/>
      </rPr>
      <t xml:space="preserve"> </t>
    </r>
    <r>
      <rPr>
        <sz val="16"/>
        <rFont val="Kruti Dev 010"/>
      </rPr>
      <t>dk fizUV fudky dj vR;Ur lko/kkuhiwoZd Hkjdj isa'ku dqyd Hkjus gsrq mi;ksx esa ys ldrs gSaA</t>
    </r>
  </si>
  <si>
    <r>
      <t xml:space="preserve">e`R;q isa'ku dqyd rS;kj dj rhu izfr eas </t>
    </r>
    <r>
      <rPr>
        <sz val="16"/>
        <rFont val="DevLys 010"/>
      </rPr>
      <t>vius laLFkkiz/kku dks izLrqr djasA</t>
    </r>
  </si>
  <si>
    <t xml:space="preserve">lsoklekIr dkfeZd  gsrq </t>
  </si>
  <si>
    <t>foHkkx }kjk fn;s x;s funsZ'kkuqlkj vko';d nLrkost vius e`r dkfeZd ds uksfeuh dks iznku djsaA</t>
  </si>
  <si>
    <r>
      <rPr>
        <sz val="16"/>
        <rFont val="Times New Roman"/>
        <family val="1"/>
      </rPr>
      <t>LPC</t>
    </r>
    <r>
      <rPr>
        <sz val="16"/>
        <rFont val="Kruti Dev 010"/>
      </rPr>
      <t xml:space="preserve"> ewy dh nks izfr </t>
    </r>
    <r>
      <rPr>
        <sz val="16"/>
        <rFont val="DevLys 010"/>
      </rPr>
      <t>vius e`r dkfeZd ds uksfeuh dks iznku djsaA</t>
    </r>
  </si>
  <si>
    <r>
      <rPr>
        <sz val="16"/>
        <rFont val="Times New Roman"/>
        <family val="1"/>
      </rPr>
      <t xml:space="preserve">GPO&amp;PPO </t>
    </r>
    <r>
      <rPr>
        <sz val="16"/>
        <rFont val="DevLys 010"/>
      </rPr>
      <t xml:space="preserve">tkjh gksus </t>
    </r>
    <r>
      <rPr>
        <sz val="16"/>
        <rFont val="Kruti Dev 010"/>
      </rPr>
      <t xml:space="preserve">ds mijkUr 'ks"k ih-,y dk Hkqxrku vkns'k </t>
    </r>
    <r>
      <rPr>
        <sz val="16"/>
        <rFont val="DevLys 010"/>
      </rPr>
      <t>vius e`r dkfeZd ds uksfeuh dks iznku djsaA</t>
    </r>
  </si>
  <si>
    <r>
      <t xml:space="preserve">mldk vns; izek.k i= izkIr dj dk;ZeqfDr vkns'k ewy nks izfr eas ¼'kkyk niZ.k ls vkWuykbZu tujsV a½s </t>
    </r>
    <r>
      <rPr>
        <sz val="16"/>
        <rFont val="DevLys 010"/>
      </rPr>
      <t>vius e`r dkfeZd ds uksfeuh dks iznku djsaA</t>
    </r>
  </si>
  <si>
    <r>
      <t xml:space="preserve">e`R;q isa'ku dqyd rS;kj dj rhu izfr esa </t>
    </r>
    <r>
      <rPr>
        <sz val="16"/>
        <rFont val="DevLys 010"/>
      </rPr>
      <t>vius laLFkkiz/kku dks izLrqr djus gsrq e`r dkfeZd ds uksfeuh vknsf'kr djsaA</t>
    </r>
  </si>
  <si>
    <r>
      <t xml:space="preserve">MsFk isa'ku dqyd ds lkFk ewy lsokiqfLrdk fHktokus ls iwoZ vfuok;Z :i ls vodk'k ys[ks ds vfUre i`"B dh QksVks izfr ¼ftlesa ih-,y- ,oa esfMdy vodk'k ys[kk dk vfUre cSysUl vafdr gksrk gS½ dj vius dk;kZy; esa lqjf{kr j[k ysosaA </t>
    </r>
    <r>
      <rPr>
        <sz val="16"/>
        <rFont val="Times New Roman"/>
        <family val="1"/>
      </rPr>
      <t xml:space="preserve">GA 46 </t>
    </r>
    <r>
      <rPr>
        <sz val="16"/>
        <rFont val="Kruti Dev 010"/>
      </rPr>
      <t>dh 'khV blesa nh xbZ gS iwfrZ dj ysosaA</t>
    </r>
  </si>
  <si>
    <t xml:space="preserve">dks"kky; ls xzsP;qVh] dE;qVs'ku jkf'k ysus gsrq vko';d nLrkost lsoklekIr dkfeZd gsrq </t>
  </si>
  <si>
    <t>lacaf/kr uksfeuh ds ikl vkbZ gqbZ vkWfjtuy xzsP;qVh ,oa isa'ku dh dkWihA ¼QksVks dkWih djokdj vius ikl vo'; j[ksaA½</t>
  </si>
  <si>
    <t xml:space="preserve">leLr uksfeuh ds vk/kkj dkMZ dh QksVks dksih LogLrk{kfjr A     </t>
  </si>
  <si>
    <t xml:space="preserve">oklkafl th.kkZfu ;Fkk fogk; uokfu x`àkfr ujkss∙ijkf.kA rFkk 'kjhjkf.k fogk; th.kkZU;U;kfu la;kfr uokfu nsghAA                   uSua fNUnfr 'kL=kf.k uSua ngfr ikod%A u pSua Dysn;UR;kiks u 'kks"k;fr ek:r%AA                                        vPNs|kss∙;enkgks∙;eDys|kss∙'kks"; ,o p A fuR;% loSxr% LFkk.kqjpyks∙;a lukru% AA                                       vFkZ %&amp; tSls euq"; iqjkus oL=ksa dks R;kx dj nwljs u;s oL=ksa dks xzg.k djrk gS] oSls gh thokRek iqjkus 'kjhj dks R;kx dj nwljs u;s 'kjkjksa dks izkIr gksrk gSA bl vkRek dks 'kL= ugha dkV ldrs] bldks vkx ugha tyk ldrh] bldks ty ugha xyk ldrk vkSj ok;q ugha lq[kk ldrkA D;ksafd ;g vkRek vPNs| gS] ;g vkRek vnkík] vDys| vkSj fu%lUnsg v'kks"; gS rFkk ;g vkRek fuR;] loZO;kih] vpy] fLFkj jgus okyk vkSj lukru gS A &amp;JhenHkxonxhrk&amp;v?;k;&amp;2&amp;'yksd&amp;22 ls 24 rdA                     </t>
  </si>
  <si>
    <r>
      <t xml:space="preserve">1-e`R;q dh fnukad rd dk 'ks"k osru 2- xzsP;qVh  3-'ks"k ih-,y-Hkqxrku  4-vxj dkfeZd f'k{kk foHkkx esa dk;Zjr Fkk rks fgrdkjh fu/kh ls 150000 :i;s rFkk jk"Vªh; f'k{kd dY;k.k izfr"Bku funs'kd ek/;fed f'k{kk jktLFkku]chdkusj ls 5000 :i;s feyrs gSA 5-vxj dkfeZd dh e`R;q ,DlhMsUV ls gqbZ gS rks leqg nq/kZVuk chek ;kstuk ls 300000 :i;s feyrs gSA 6-vxj dkfeZd dh e`R;q pquko M;qVh djrs gq, gksrh gS rks pquko vk;ksx }kjk 2000000 :i;s feyrs gSA 7- Lo- Jh@Jherh ds ifjokj dk dksbZ Hkh lnL; ¼fookfgr iq=h dks NksM+dj½ dsUnz ;k jkT; ljdkj vFkok dsUnz ;k jkT; ljdkj ds dkuwuh cksMZ laxBu fuxe tks iw.kZr% Hkkxl% dsUnz ;k jkT; ljdkj ds LokfeRo ;k fu;a=.k es gks ds vf/ku ljdkjh deZpkjh dh e`R;q ds le; igys ls gh vFkok ckn es fu;ksftr ugha gS rks mlds fdlh ,d vkfJr dks vuqdEik fu;qfDr feyrh gS vuqdEik fu;qfDr dk vkosnu i= dkfeZd dh e`R;q dh fnukad ls rhu ekg ds vUnj vUnj dk;kZy;k/;{k dks izLrqr djuk vfuok;Z gSA 8- jktLFkku ljdkj foRr foHkkx ds vkns'k dzekad% i-12¼3½for¼fu;e½@2014 t;iqj fnukad 11-04-2020 ¼isa'ku@04@2020½ ds vuqlkj dsUnz ljdkj }kjk /kksf"kr </t>
    </r>
    <r>
      <rPr>
        <sz val="16"/>
        <rFont val="Times New Roman"/>
        <family val="1"/>
      </rPr>
      <t xml:space="preserve">PRADHAN MANTRI GARIB KALYAN PACKAGE : INSURANCE SCHEME FOR HEALTH WORKERS FIGHTING COVID - 19  </t>
    </r>
    <r>
      <rPr>
        <sz val="16"/>
        <rFont val="Kruti Dev 010"/>
      </rPr>
      <t>esa 'kkfey Js.kh ds dfeZ;ksa ds vfrfjDr dksjksuk ladze.k dh jksd/kke ls lECkfU/kr M;qVh ij dk;Z djrs gq, ladze.k ds dkj.k bykt ds nkSjku fdlh jkT; deZpkjh dh vlkef;d e`R;q gksus ij :i;ss 5000000 dh vuqxzg jkf'k jktLFkku flfoy lsok ¼isa'ku½ fu;e] 1996 ds fu;e 75 ds izko/kkuksa dh lHkh 'krksZ dh ikyuk ds v?;/khu fn;s tkus dk izko/kku fd;k x;k gS¼fpfdRlk ,oa LOkkLF; foHkkx t;iqj ds i= dzekad%i-1¼1½fpLok@xzqi&amp;2@2020fnukad 01-12-2020½</t>
    </r>
  </si>
  <si>
    <r>
      <t xml:space="preserve">vuqdEik fu;qfDr vkosnu i= esa fdlh Hkh izdkj dk vkscstsD'ku ugha yxs blds fy, vki 'khV </t>
    </r>
    <r>
      <rPr>
        <sz val="16"/>
        <rFont val="Times New Roman"/>
        <family val="1"/>
      </rPr>
      <t xml:space="preserve">OBJECTION ANUKAMPA NIYUKTI </t>
    </r>
    <r>
      <rPr>
        <sz val="16"/>
        <rFont val="DevLys 010"/>
      </rPr>
      <t>esa fn, x;s funsZ'kksa dk voyksdu djds vkosnu i= dks pSd t:j dj ysosaA</t>
    </r>
  </si>
  <si>
    <r>
      <t xml:space="preserve">fdlh Hkh izdkj dh =qVh ] leL;k ;k lq&gt;ko gks rks lknj vkefU=r gS ysfdu d`i;k eq&gt;s Qksu ugha djsa dsoy </t>
    </r>
    <r>
      <rPr>
        <sz val="16"/>
        <rFont val="Times New Roman"/>
        <family val="1"/>
      </rPr>
      <t xml:space="preserve">WHATS APP </t>
    </r>
    <r>
      <rPr>
        <sz val="16"/>
        <rFont val="Kruti Dev 010"/>
      </rPr>
      <t xml:space="preserve"> ij eSlst dj nsosaA vkidh leL;k dk lek/kku fuf'pr :i ls gks tk;sxkA vfrvko';d gksus ij eSa Lo;a vkidks t:j Qksu d:axkA bldks vksj vf/kd csgrj cukus gsrq vkids vewY; lq&gt;ko dsoy </t>
    </r>
    <r>
      <rPr>
        <sz val="16"/>
        <rFont val="Times New Roman"/>
        <family val="1"/>
      </rPr>
      <t xml:space="preserve"> WHATS APP</t>
    </r>
    <r>
      <rPr>
        <sz val="16"/>
        <rFont val="Kruti Dev 010"/>
      </rPr>
      <t xml:space="preserve"> ij lknj vkeaf=r gSA</t>
    </r>
  </si>
  <si>
    <t xml:space="preserve">   jktLFkku flfoy lsok isa'ku fu;e 2006 </t>
  </si>
  <si>
    <t>e`rd deZpkjh dh ftl ekg esa e`R;q gqbZ ml ekg dk uEcj</t>
  </si>
  <si>
    <r>
      <t>is esfV</t>
    </r>
    <r>
      <rPr>
        <sz val="12"/>
        <rFont val="DevLys 010"/>
      </rPr>
      <t>ª</t>
    </r>
    <r>
      <rPr>
        <sz val="12"/>
        <rFont val="Kruti Dev 010"/>
      </rPr>
      <t xml:space="preserve">Dl ysoy </t>
    </r>
  </si>
  <si>
    <t>15.05.2021</t>
  </si>
  <si>
    <t xml:space="preserve">  izlax &amp;</t>
  </si>
  <si>
    <t xml:space="preserve">vkidk i= dzekad@,e1@chek LoRo@              </t>
  </si>
  <si>
    <t xml:space="preserve">            Jheku ---------------------------------------------------------------------------------------------------------ds vkns’k Øekad %&amp;---------------------------------------------------------  fnukad -----------------</t>
  </si>
  <si>
    <t>0</t>
  </si>
  <si>
    <t>1234567891</t>
  </si>
  <si>
    <t xml:space="preserve">INCOME TAX </t>
  </si>
  <si>
    <t>dzekad%&amp;                                          fnukad%&amp;</t>
  </si>
  <si>
    <t xml:space="preserve">dzekad &amp;                                      fnukad&amp; </t>
  </si>
  <si>
    <t xml:space="preserve">dzekad &amp;                                       fnukad&amp; </t>
  </si>
  <si>
    <t>L -11</t>
  </si>
  <si>
    <t>Emolunets</t>
  </si>
  <si>
    <t>Qualify Length</t>
  </si>
  <si>
    <t>MAX</t>
  </si>
  <si>
    <t>Regular year</t>
  </si>
  <si>
    <t>Diff in year</t>
  </si>
  <si>
    <t>Month code</t>
  </si>
  <si>
    <t>Month name</t>
  </si>
  <si>
    <t>Day-end</t>
  </si>
  <si>
    <t>Day-calculted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</si>
  <si>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</si>
  <si>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</si>
  <si>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</si>
  <si>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</si>
  <si>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</si>
  <si>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</si>
  <si>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</si>
  <si>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</si>
  <si>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</si>
  <si>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Last Pay</t>
  </si>
  <si>
    <t>No of Days</t>
  </si>
  <si>
    <t>Month days</t>
  </si>
  <si>
    <t>Partial pay</t>
  </si>
  <si>
    <t>e`R;q fnukad rd osru x.kuk</t>
  </si>
  <si>
    <t>v.MjVsfdax</t>
  </si>
  <si>
    <t>¼50@&amp;:0 ds ukWu T;wfMf’k;y LVkEi isij ij ifCyd uksVsjh }kjk izekf.kr djokdj izLrqr djkosa½</t>
  </si>
  <si>
    <t>iq=@ifRu@ifr</t>
  </si>
  <si>
    <t>fuoklh</t>
  </si>
  <si>
    <t>fnukad 09-05-2013 ds fcUnw la- 7] 8] 9 ,oa 10 ds izko/kkusa dks i&lt;+ ,oa le&gt; fy;k gS vkSj</t>
  </si>
  <si>
    <t>;fn mls ns; ;ksX; jkf'k ls vf/kd Hkqxrku gksuk ik;k tkrk gs rks ml jkf'k dks fjQ.M dj</t>
  </si>
  <si>
    <t>LFkku</t>
  </si>
  <si>
    <t>ifr@ifRu@vkfJr</t>
  </si>
  <si>
    <t>irk</t>
  </si>
  <si>
    <t>izi= ^^dd^^</t>
  </si>
  <si>
    <t>dsUnz ljdkj ds Kkiu fnukad 05-05-2009 ds vUrxZr vfrfjDr jkgr ds :Ik es izksfotuy isa'ku@ikfjokfjd isa'ku ,oa miknku jkf'k vf/kd`r djus gsrq vf/kdkjh ds ias'ku va'knku dh jkf'k osru ls dkV dj tek djkus dk izek.k i=</t>
  </si>
  <si>
    <t>vf/kdkjh dk uke</t>
  </si>
  <si>
    <t>osru J`a[kyk@fQDl osru</t>
  </si>
  <si>
    <t>ifjoh{kk ij fu;qfDr fnukad</t>
  </si>
  <si>
    <t>fu;fer fu;qfDr fnukad</t>
  </si>
  <si>
    <t>e`R;q@lsokfuo`fÙk fnukad</t>
  </si>
  <si>
    <t>PRAN</t>
  </si>
  <si>
    <t>Empioyee ID</t>
  </si>
  <si>
    <t>mijksDr vf/kdkjh ds osru ls ias'ku va'knku dh dkVh xbZ jkf'k dk fooj.k</t>
  </si>
  <si>
    <t>ekg dk uke</t>
  </si>
  <si>
    <t>osru] egaxkbZ osru o eagxkbZ HkÙks dk ;ksx</t>
  </si>
  <si>
    <t>dkVh xbZ jkf'k</t>
  </si>
  <si>
    <t>Arriyar 1</t>
  </si>
  <si>
    <t>Arriyar 2</t>
  </si>
  <si>
    <t>Arriyar 3</t>
  </si>
  <si>
    <t>Arriyar 4</t>
  </si>
  <si>
    <t>Total</t>
  </si>
  <si>
    <t>dk;kZy;k/;{k@vkgj.k forj.k vf/kdkjh ds gLrk{kj</t>
  </si>
  <si>
    <t>dks"k dk uke</t>
  </si>
  <si>
    <t>ifjf'k"B&amp;6</t>
  </si>
  <si>
    <t xml:space="preserve">isa'kujksa ;k eqrd ljdkjh deZpkfj;ksa dh cdk;k osru]HkÙks ;k isa'ku dh jkf'k izkIr djus ds fy;s </t>
  </si>
  <si>
    <t>{kfriwjd cU/k&amp;i= ¼ck.M½ dk izi=</t>
  </si>
  <si>
    <t>fuokl</t>
  </si>
  <si>
    <t>dh@dk fo/kok@iq=¼vFkok e`rd ls tks Hkh fj'rk gks] iwjk fy[ksa½</t>
  </si>
  <si>
    <t>vkSj eSa@ge</t>
  </si>
  <si>
    <t>tkfeu e`rddh vksj ls jkT;iky ds izfr</t>
  </si>
  <si>
    <t>¼tks bles vkxs ,rnIk'pkr~ ^^ljdkj^^</t>
  </si>
  <si>
    <t xml:space="preserve">dgk tk;sxk½----------------------------------:-¼vadsu---------------------------------------------------------------------:-½ dh jkf'k dk ljdkj dh ;k mlds mÙkjkf/kdkfj;ksaa </t>
  </si>
  <si>
    <t>vFkok izfrfuf/k;ksa dks ykSVkus ds fy, vius mÙkjkf/kdkfj;ksaa]fu"ikndksa]iz'kkldksa vkSj izfrfuf/k;ksa dks vkc) djrs gSa ,oa ge essls dksbZ nks</t>
  </si>
  <si>
    <t>;k gels Hkh la;qDr :Ik ls vius Lo;a dksa] vius mÙkjkf/kdkfj;ksaa] fu"ikndksa]iz'kkldksa] vkSj izfrfuf/k;ksa dks iwjh rjg ;g jde  ljdkj</t>
  </si>
  <si>
    <t>dks ykSVkus ds fy, vkc) djrs gSaA</t>
  </si>
  <si>
    <t xml:space="preserve">     lk{; ds :Ik esa gekjs Lo;a ds gLr ys[k es ;g ys[kk vkt fnukad-------ekg------------lu~------------------gks fy[kk x;k gSaA</t>
  </si>
  <si>
    <t xml:space="preserve">viuh e`R;q ds le; ljdkjh fu;kstu esa lsokjr Fks vkSj mUgsa </t>
  </si>
  <si>
    <t>lu~</t>
  </si>
  <si>
    <t xml:space="preserve">mudh dfFkr isa'ku½ ds :Ik esa </t>
  </si>
  <si>
    <t>:-¼vadsu</t>
  </si>
  <si>
    <t xml:space="preserve">:Ik;s½ dh jkf'k vnk dh </t>
  </si>
  <si>
    <t>tkuh Fkh] vkSj pwafd mDr vkc) Jh</t>
  </si>
  <si>
    <t>¼nkosnkj dk uke fuokl LFkku lfgr½</t>
  </si>
  <si>
    <t>dh lEifÙk vkSj</t>
  </si>
  <si>
    <t>muds ykHksa ds izcU/kkf/kdkj&amp;i= ;k mÙkjkf/kdkj izek.k&amp;i= ugh gq, gS] pwafd nkosnkj us bl fo"k; esa lEc) vf/kdkjh</t>
  </si>
  <si>
    <t>¼Hkqxrku djus okys vf/kdkjh dk in ,oa uke½ dks larq"V dj fn;k gSa] fd og</t>
  </si>
  <si>
    <t>dfFkr jkf'k ikus dk gdnkj gSa vkSj ;fn mUgs dfFkr e`rd Jh</t>
  </si>
  <si>
    <t>dh lEifÙk vkSj mlds ykHkksa</t>
  </si>
  <si>
    <t>dk izcU/kkf/kdkj&amp;i= ;k mÙkjkf/kdkj i= izLrqr djus dks dgk rks bUgsa izkIr djus esa vuqfpr foyEc vkSj dfBukbZ gksxh vkSj pwafd</t>
  </si>
  <si>
    <t>ljdkj mDr nkosnkj dks dfFkr jde nsuk pkgrh gs fdUrq ljdkjh fu;eksa vkSj vkns'kksa ds v/khu ;g vko';d gS fd nkosnkj igys ,d</t>
  </si>
  <si>
    <t>tkfeu@nks tkfeuksa lfgr ,d ,slk cU/k&amp;i= fu"ikfnr djsa ftles fd dfFkr e`rd Jh</t>
  </si>
  <si>
    <t>dh dqy o vftZr</t>
  </si>
  <si>
    <t>ns; jkf'k ds gksus okys reke nkoksa dh {kfriwfrZ djs vkSj mlds ckn ljdkj ls bl jkf'k dks ikus dk dksbZ vkSj gdnkj cudj vk;s</t>
  </si>
  <si>
    <t>rks ljdkj dks {kfriwfrZ gks lds ,oa ,slk cU/k&amp;i= fu"iknu djus ds ckn nkosnkj dks dfFkr jkf'k nk tk;sA</t>
  </si>
  <si>
    <t xml:space="preserve">     vr% vc bl cU/k&amp;i= dh 'krZ ;g gS fd ;fn mDr dfFkr jkf'k nkosnkj dks vnk dj nsus ds ckn ljdkj ds fo:) bl jkf'k</t>
  </si>
  <si>
    <t>dk nkok djus ds fy;s dksbZ O;fDr [kM+k gks rks nkosnkj ;k mlds tkfeu</t>
  </si>
  <si>
    <t>:0 dh jkf'k ljdkj dks okil</t>
  </si>
  <si>
    <t>ykSVk;saxsa ;k fdlh vU; izdkj ls bl dfFkr jkf'k ds fy, ljdkj dks {kfriwfrZ djsaxsa] rkfd ljdkj dk bl lacU/k esa dksbZ mÙkjnkf;Ro u</t>
  </si>
  <si>
    <t>jgs vkSj ,slh fLFkfr vkus ij ljdkj dks dksbZ gkfu u gks lds vkSj ;fn mDr dfFkr jkf'k ds lacU/k esa ljdkj ds fo:) dksbZ nkok</t>
  </si>
  <si>
    <t>fd;k tk;s rks ml nkos ds fy, ljdkj dks eqdnes dk [kpkZ u nsuk iM+s vkSj ;g [kpkZ ,slh fLFkfr vkus ij nkosnkj ;k mlds tkfeu</t>
  </si>
  <si>
    <t>Lo;a ogu djsaxsaA vr% ;fn bl izdkj fdlh izdkj nkos ds fo:) ljdkj dks eqdnes es viuk cpko djus dh fFkfr vk;s rks ;g</t>
  </si>
  <si>
    <t>cU/k&amp;i= ;k bles vafdr vkHkkj iwjh rjg nkosnkj ;k mlds tkfeu ij ykxw gksxk vu;Fkk ,slh fFkfr u vkus ij ;g fu"izHkkoh ekuk</t>
  </si>
  <si>
    <t>tk;sxkA</t>
  </si>
  <si>
    <t>dks bl ij vius Lo;a ds gLrk{kj vafdr djrs gSaA</t>
  </si>
  <si>
    <t xml:space="preserve">     bu ys[kksa }kjk lHkh dks fofnr gks fd eSa ¼nkosnkj dk uke fuokl LFkku lfgr½</t>
  </si>
  <si>
    <t>vkSj e`rd</t>
  </si>
  <si>
    <t>ssff</t>
  </si>
  <si>
    <t>pwafd e`rd Jh</t>
  </si>
  <si>
    <t>:</t>
  </si>
  <si>
    <t>:-¼vads -------------------------------------------------------------------:-½ dh isa'ku fey jgh Fkh vkSj pwafd dfFkr Jh</t>
  </si>
  <si>
    <t xml:space="preserve">fnukad ekg lu~  dks e`r gq, ,oa mUgsa ljdkj dh vksj ls ¼mudh dfFkr lsok ds fy, osru vkSj HkÙkksa ds ;k </t>
  </si>
  <si>
    <t xml:space="preserve">     vr% mi;qZDr fufeZr fyf[kr cU/k&amp;i= vkSj 'krksZ ds lk{; Lo:Ik lu~        vkSj vkt fnukad</t>
  </si>
  <si>
    <t>hh</t>
  </si>
  <si>
    <t xml:space="preserve">¼tks bles vkxs ,rn~}kjk nkosnkj dgyk;sxk½ Lo;a dh dfFkr e`rd </t>
  </si>
  <si>
    <t>nsxk@nsxh ;k lek;kstu djok nsxk@nsxhA</t>
  </si>
  <si>
    <t xml:space="preserve">?kks"k.kk djrk@djrh gWaw fd eSus foÙk ¼fu;e[k.M½ foHkkx] t;iqj ds eseksjs.Me la-,QMh ¼:Yl½ </t>
  </si>
  <si>
    <t>th-ih-,Q-@,u-ih-,l-uEcj</t>
  </si>
  <si>
    <t xml:space="preserve">vf/kdkjh ds ias'ku va'knku dh jkf'k osru </t>
  </si>
  <si>
    <t>ls dkVh xbZ lHkh dVkSfr;ks dk feyku osru fcyks ls dj fy;k x;k gS vkSj dksBz izfof"B cdk;k ugh gSaA</t>
  </si>
  <si>
    <t>2009-10</t>
  </si>
  <si>
    <t>2003-04</t>
  </si>
  <si>
    <t>2004-05</t>
  </si>
  <si>
    <t>2005-06</t>
  </si>
  <si>
    <t>2006-07</t>
  </si>
  <si>
    <t>2007-08</t>
  </si>
  <si>
    <t>2008-09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</si>
  <si>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</si>
  <si>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</si>
  <si>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</si>
  <si>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</si>
  <si>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</si>
  <si>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</si>
  <si>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</si>
  <si>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</si>
  <si>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</si>
  <si>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</si>
  <si>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</si>
  <si>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</si>
  <si>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</si>
  <si>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r>
      <t xml:space="preserve">bl MsFk isa'ku dqyd dh 'khV uEcj 1 ls ysdj 27 rd dh lHkh 'khVks dh fizUV fudky ysosaA blds lkFk ewy e`R;q izek.k i=] ewy lsokiqfLrdk] lsoklekfIr vkns'k dh izfr] </t>
    </r>
    <r>
      <rPr>
        <sz val="16"/>
        <rFont val="Times New Roman"/>
        <family val="1"/>
      </rPr>
      <t>PAYMANAGER</t>
    </r>
    <r>
      <rPr>
        <sz val="16"/>
        <rFont val="Kruti Dev 010"/>
      </rPr>
      <t xml:space="preserve"> ls ysVsLV </t>
    </r>
    <r>
      <rPr>
        <sz val="16"/>
        <rFont val="Times New Roman"/>
        <family val="1"/>
      </rPr>
      <t xml:space="preserve">PAY SILP AND MASTER DATA </t>
    </r>
    <r>
      <rPr>
        <sz val="16"/>
        <rFont val="DevLys 010"/>
      </rPr>
      <t xml:space="preserve">,oa ;fn dkfeZd ,u-ih-,l-dk gS rks jkT; chek foHkkx ls ,u-ih-,l- dk uks M~;qt vfuok;Z :Ik ls yxk dj fHktokuk gSA lkFk gh vxj </t>
    </r>
    <r>
      <rPr>
        <sz val="16"/>
        <rFont val="Kruti Dev 010"/>
      </rPr>
      <t xml:space="preserve">Hkou ,oa okgu vfxze _.k fy;k gS rks dks"kky; }kjk iznRr vns; izek.k i= dh QksVks izfr] </t>
    </r>
    <r>
      <rPr>
        <sz val="16"/>
        <rFont val="Times New Roman"/>
        <family val="1"/>
      </rPr>
      <t xml:space="preserve"> </t>
    </r>
    <r>
      <rPr>
        <sz val="16"/>
        <rFont val="DevLys 010"/>
      </rPr>
      <t>,oa ewy lsokiqfLrdk</t>
    </r>
    <r>
      <rPr>
        <sz val="16"/>
        <rFont val="Times New Roman"/>
        <family val="1"/>
      </rPr>
      <t xml:space="preserve"> </t>
    </r>
    <r>
      <rPr>
        <sz val="16"/>
        <rFont val="DevLys 010"/>
      </rPr>
      <t xml:space="preserve">dVh &amp; QVh ¼ 'khV </t>
    </r>
    <r>
      <rPr>
        <sz val="16"/>
        <rFont val="Times New Roman"/>
        <family val="1"/>
      </rPr>
      <t xml:space="preserve">SB DAMAGED PAPERS </t>
    </r>
    <r>
      <rPr>
        <sz val="16"/>
        <rFont val="Kruti Dev 010"/>
      </rPr>
      <t>ns[ksa</t>
    </r>
    <r>
      <rPr>
        <sz val="16"/>
        <rFont val="Times New Roman"/>
        <family val="1"/>
      </rPr>
      <t xml:space="preserve"> </t>
    </r>
    <r>
      <rPr>
        <sz val="16"/>
        <rFont val="Kruti Dev 010"/>
      </rPr>
      <t xml:space="preserve">½ </t>
    </r>
    <r>
      <rPr>
        <sz val="16"/>
        <rFont val="DevLys 010"/>
      </rPr>
      <t>gks rks 50 :i;s ds LVkEi isij ij 'kiFk i+= ,oa vU; t:jh nLrkost</t>
    </r>
    <r>
      <rPr>
        <sz val="16"/>
        <rFont val="Kruti Dev 010"/>
      </rPr>
      <t xml:space="preserve"> </t>
    </r>
    <r>
      <rPr>
        <sz val="16"/>
        <rFont val="DevLys 010"/>
      </rPr>
      <t>Hkh isa'ku dqyd ds lkFk fHktok nsosaA</t>
    </r>
  </si>
  <si>
    <t>th-ih-,Q-@,u-ih-,l- uEcj</t>
  </si>
  <si>
    <t>ifr@ifRu@iq=@iq=h %&amp;</t>
  </si>
  <si>
    <t>uke nkosnkj %&amp;</t>
  </si>
  <si>
    <t>gLrk{kj nkosnkj</t>
  </si>
  <si>
    <t xml:space="preserve">nkosnkj ds gLrk{kj </t>
  </si>
  <si>
    <t>nkosnkj ds gLrk{kj ¼fnukad lfgr½</t>
  </si>
  <si>
    <t>vk;dj uEcj e`rd dk</t>
  </si>
  <si>
    <t xml:space="preserve">dk;kZy; </t>
  </si>
  <si>
    <t xml:space="preserve">jkT; dkfeZd ds foHkkx ds dk;kZy;k/;{k jkT; chek ,oa izko/kkf; fuf/k foHkkx ds ftyk dk;kZy; ls izekf.kr djok;s tkus gsrq izk:Ik ds 01 ls 09 fcUnw rd iwfrZ dj fHktok,s% fcUnw la- 07 ls 09 rd dk feyku ,oa 10 ls 13 rd dh iwfrZ jkT; chek ,oa izko/kkf; fuf/k foHkkx }kjk dh tkosxh%&amp; </t>
  </si>
  <si>
    <t>uke e`rd vf/kdkjh@deZpkjh</t>
  </si>
  <si>
    <t>foHkkx@ dk;kZy; dk uke</t>
  </si>
  <si>
    <t>tUe fnukad</t>
  </si>
  <si>
    <t>jktdh; lsok es fu;qfDr dh fnukad</t>
  </si>
  <si>
    <t>lsokfuo`fr@e`R;q fnukad</t>
  </si>
  <si>
    <t>PARN</t>
  </si>
  <si>
    <t>PPAN</t>
  </si>
  <si>
    <t>EID</t>
  </si>
  <si>
    <r>
      <t>fu;fefrdj.k dh fnukad ls e`R;q fnukad rsd uohu va'knk;h isa'ku ;kstuk es dVkSrh dk fooj.k ,oa dqy tek jkf'k ¼</t>
    </r>
    <r>
      <rPr>
        <b/>
        <sz val="10"/>
        <color theme="1"/>
        <rFont val="DevLys 010"/>
      </rPr>
      <t xml:space="preserve"> </t>
    </r>
    <r>
      <rPr>
        <b/>
        <sz val="10"/>
        <color theme="1"/>
        <rFont val="Arial"/>
        <family val="2"/>
      </rPr>
      <t xml:space="preserve">National Record Keeping Agency </t>
    </r>
    <r>
      <rPr>
        <sz val="14"/>
        <color theme="1"/>
        <rFont val="DevLys 010"/>
      </rPr>
      <t>ds</t>
    </r>
    <r>
      <rPr>
        <sz val="14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Statement</t>
    </r>
    <r>
      <rPr>
        <sz val="14"/>
        <color theme="1"/>
        <rFont val="Arial"/>
        <family val="2"/>
      </rPr>
      <t xml:space="preserve"> </t>
    </r>
    <r>
      <rPr>
        <sz val="14"/>
        <color theme="1"/>
        <rFont val="DevLys 010"/>
      </rPr>
      <t>dh izekf.kr izfr lfgr ½</t>
    </r>
  </si>
  <si>
    <t>dkfeZd dk va'knku</t>
  </si>
  <si>
    <t>jktdh; va'knku</t>
  </si>
  <si>
    <t>fyxslh baVjsLV</t>
  </si>
  <si>
    <t>fjVZu@ykHkka'k@C;kt</t>
  </si>
  <si>
    <t>dqy tek jkf'k :0</t>
  </si>
  <si>
    <r>
      <t xml:space="preserve">jkT; chek ,oa izko/kkf; fuf/k foHkkx }kjk </t>
    </r>
    <r>
      <rPr>
        <b/>
        <sz val="10"/>
        <color theme="1"/>
        <rFont val="Arial"/>
        <family val="2"/>
      </rPr>
      <t>PD A/C</t>
    </r>
    <r>
      <rPr>
        <sz val="14"/>
        <color theme="1"/>
        <rFont val="DevLys 010"/>
      </rPr>
      <t xml:space="preserve">  ls fd;k x;k Hkqxrku ¼vof/k ,oa dkj.k lfgr½</t>
    </r>
  </si>
  <si>
    <t>fo'ks"k fVIi.kh ;fn dksbZ gks</t>
  </si>
  <si>
    <t>la;qDr funs'kd</t>
  </si>
  <si>
    <t>jkT; chek ,oa izko/kkf; fuf/k foHkkx</t>
  </si>
  <si>
    <t>ftyk</t>
  </si>
  <si>
    <r>
      <rPr>
        <b/>
        <sz val="10"/>
        <color theme="1"/>
        <rFont val="Arial"/>
        <family val="2"/>
      </rPr>
      <t>NSDL/CRA-PFRDA</t>
    </r>
    <r>
      <rPr>
        <sz val="14"/>
        <color theme="1"/>
        <rFont val="Arial"/>
        <family val="2"/>
      </rPr>
      <t xml:space="preserve">  </t>
    </r>
    <r>
      <rPr>
        <sz val="14"/>
        <color theme="1"/>
        <rFont val="DevLys 010"/>
      </rPr>
      <t>}kjk dkfeZd ds [kkrs es tek jkf'k dk 100</t>
    </r>
    <r>
      <rPr>
        <sz val="14"/>
        <color theme="1"/>
        <rFont val="Arial"/>
        <family val="2"/>
      </rPr>
      <t xml:space="preserve">% </t>
    </r>
    <r>
      <rPr>
        <b/>
        <sz val="10"/>
        <color theme="1"/>
        <rFont val="Arial"/>
        <family val="2"/>
      </rPr>
      <t xml:space="preserve">Claim Status Certificate </t>
    </r>
    <r>
      <rPr>
        <sz val="14"/>
        <color theme="1"/>
        <rFont val="Arial"/>
        <family val="2"/>
      </rPr>
      <t xml:space="preserve"> </t>
    </r>
    <r>
      <rPr>
        <sz val="14"/>
        <color theme="1"/>
        <rFont val="DevLys 010"/>
      </rPr>
      <t>dh izekf.kr izfr layXu djkosa</t>
    </r>
  </si>
  <si>
    <t>Øekad%&amp;                                          fnukad%&amp;</t>
  </si>
  <si>
    <t>vU;</t>
  </si>
  <si>
    <t>ugh</t>
  </si>
  <si>
    <r>
      <t xml:space="preserve">layXu%&amp;1-  </t>
    </r>
    <r>
      <rPr>
        <sz val="14"/>
        <color theme="1"/>
        <rFont val="Times New Roman"/>
        <family val="1"/>
      </rPr>
      <t>Transaction Certificat of NRKA</t>
    </r>
  </si>
  <si>
    <r>
      <t xml:space="preserve">layXu%&amp;2-  </t>
    </r>
    <r>
      <rPr>
        <sz val="14"/>
        <color theme="1"/>
        <rFont val="Times New Roman"/>
        <family val="1"/>
      </rPr>
      <t>Claim Status Certificat</t>
    </r>
  </si>
  <si>
    <t>fnukad %&amp; 23-05-2021</t>
  </si>
  <si>
    <t>izekf.kr fd;k tkrk gS fd mDr vf/kdkjh@dkfeZd ds isa'ku va'knku ,oa isa'ku /ku dh leLr jkf'k tkWp</t>
  </si>
  <si>
    <t>,oa feyku dj fn;k x;k gS rFkk vc dksbZ jkf'k jk-ch-,oa izk-fuf/k foHkkx esa cdk;k ugh gSA</t>
  </si>
  <si>
    <t xml:space="preserve"> 'khV ij MkbZjsDV tkus gsrq </t>
  </si>
  <si>
    <t>dze la[;k</t>
  </si>
  <si>
    <t xml:space="preserve"> 'khV dk uke ¼ fgUnh esa ½</t>
  </si>
  <si>
    <t xml:space="preserve"> 'khV dk uke ¼ vaxzsth esa ½</t>
  </si>
  <si>
    <t xml:space="preserve"> 'khV ij MkbZjsDV tkus gsrq ;gka fDyd djsa</t>
  </si>
  <si>
    <t>sdSls iz;ksx djsa</t>
  </si>
  <si>
    <t>HOW TO USE</t>
  </si>
  <si>
    <t>vuqdzef.kdk vkSj lHkh cVu</t>
  </si>
  <si>
    <t>eq[; 'khV</t>
  </si>
  <si>
    <t>MASTER</t>
  </si>
  <si>
    <t>fjDr eq[; 'khV</t>
  </si>
  <si>
    <t>MASTER BLANK</t>
  </si>
  <si>
    <t>dk;kZy;/;{k vxzs"k.k i=</t>
  </si>
  <si>
    <t>DDO FORWARDING</t>
  </si>
  <si>
    <t>lsok iqfLrdk tkWap fu;e</t>
  </si>
  <si>
    <t>SB CHECK RULE</t>
  </si>
  <si>
    <t>GA 126</t>
  </si>
  <si>
    <t>NO DUES</t>
  </si>
  <si>
    <t>jkT; chek vafre Hkqxrku gsrq dk;kZy;/;{k vxzs"k.k i=</t>
  </si>
  <si>
    <t>SI FORWARDING</t>
  </si>
  <si>
    <t>lkekU; izko/kk;h fu/kh vafre Hkqxrku gsrq dk;kZy;/;{k vxzs"k.k i=</t>
  </si>
  <si>
    <t>GPF FORWARDING</t>
  </si>
  <si>
    <t>lkekU; izko/kk;h fu/kh vafre Hkqxrku izkIr djus gsrq 'kiFk i=</t>
  </si>
  <si>
    <t>lsok iqfLrdk esa dVs&amp;QVs i```"B gksus ij 'kiFk i=</t>
  </si>
  <si>
    <t>mikftZr vodk'k vkosnu i=</t>
  </si>
  <si>
    <t>PL FORM</t>
  </si>
  <si>
    <t xml:space="preserve">mikftZr vodk'k Lohd`fr vkns'k </t>
  </si>
  <si>
    <t>PL SENCTION ORDER</t>
  </si>
  <si>
    <t>vodk'k [kkrk th-,- 46</t>
  </si>
  <si>
    <t>LEAVE ACCOUNT GA 46</t>
  </si>
  <si>
    <t>vafre Hkqxrku i=</t>
  </si>
  <si>
    <t>LPC</t>
  </si>
  <si>
    <t>fpfdRlk nSufUnuh gsrq vkosnu i=</t>
  </si>
  <si>
    <t>MEDICAL DIARY APPLICATION</t>
  </si>
  <si>
    <t>dks"kky; 'kiFk i=</t>
  </si>
  <si>
    <t>TREASURY AFFIDAVIT</t>
  </si>
  <si>
    <t>7osa osru vk;ksx dk osru ,oa HkRrksa dk fooj.k</t>
  </si>
  <si>
    <t>CSS AAO PAY CHART</t>
  </si>
  <si>
    <t>vxj fdlh dkfeZd dh lkekU; e`R;q gks xbZ gS rks fuEukuqlkj dk;Zokgh djs %&amp;</t>
  </si>
  <si>
    <t>is esustj ,Mfeu isuy %&amp; Jh fnyhi dqekj ] lsokfuo`r izk/;kid ] fuoklh &amp; lknMh ftyk &amp; ikyh</t>
  </si>
  <si>
    <t>Jheku lgk;d funs'kd egksn;</t>
  </si>
  <si>
    <t xml:space="preserve">jkT; chek ,oa izko/kk;h fu/kh foHkkx </t>
  </si>
  <si>
    <t xml:space="preserve">jkT; chek ,oa izko/kk;h fu/kh foHkkx dk irk </t>
  </si>
  <si>
    <t xml:space="preserve">  fo"k; &amp; ,u-ih-,l-[kkrk la[;k                                 </t>
  </si>
  <si>
    <t xml:space="preserve">           ,u-vks-lh- fnykus gsrqA</t>
  </si>
  <si>
    <t>fnykus dh d`ik djsaA</t>
  </si>
  <si>
    <t>2- ,u-ih-,l- ikl cqd ewy &amp; 1</t>
  </si>
  <si>
    <t xml:space="preserve">lsokfiZr gSA </t>
  </si>
  <si>
    <t xml:space="preserve">           vr% budk vkWuykbZu vkosnu i= lcfeV dj gkMZ dkWih bl i= ds lkFk layXu dj </t>
  </si>
  <si>
    <t>NPS Underteking</t>
  </si>
  <si>
    <t>NPS Parishishtha-6</t>
  </si>
  <si>
    <t>6. Underteking</t>
  </si>
  <si>
    <t>7. Parishishtha-6</t>
  </si>
  <si>
    <t>9. Prapatra KK</t>
  </si>
  <si>
    <t>dsoy ,u-ih-,l-okys e`rd dkfeZd  ds fy, mi;ksx esa ysosa A</t>
  </si>
  <si>
    <r>
      <t>HOW TO USE</t>
    </r>
    <r>
      <rPr>
        <sz val="11"/>
        <color rgb="FFFFFFFF"/>
        <rFont val="Times New Roman"/>
        <family val="1"/>
      </rPr>
      <t xml:space="preserve"> </t>
    </r>
  </si>
  <si>
    <t>PAY MANAGER INFO ADVISE</t>
  </si>
  <si>
    <t>INDEX AND ALL BUTTONS</t>
  </si>
  <si>
    <t xml:space="preserve">FORM 6 </t>
  </si>
  <si>
    <t>17 ( 3 )</t>
  </si>
  <si>
    <t>GPF AFFIDAVIT</t>
  </si>
  <si>
    <t>NPS FORWARDING</t>
  </si>
  <si>
    <t>SIPF Department NOC</t>
  </si>
  <si>
    <t>SB DAMAGED PAPERS</t>
  </si>
  <si>
    <r>
      <t xml:space="preserve">P.P.O. </t>
    </r>
    <r>
      <rPr>
        <b/>
        <sz val="12"/>
        <rFont val="DevLys 010"/>
      </rPr>
      <t>uEcj ¼tkjh gksus ij fy[ks½</t>
    </r>
  </si>
  <si>
    <t>esfMdy Mk;jh izkIr djus gsrq vkosnu &amp; i=</t>
  </si>
  <si>
    <t>1-ih-ih-vks-@lh-ih-,Q-la[;k</t>
  </si>
  <si>
    <t>;gka ij QksVks fpidk,a tks isa'ku dqyd ij yxk;k Fkk vkSj ,d QksVks vyx ls Hkh bl QkeZ ds lkFk esa nsosaA</t>
  </si>
  <si>
    <t>2-¼v½ isa'kuj dk uke</t>
  </si>
  <si>
    <t xml:space="preserve">     tUe fnukad</t>
  </si>
  <si>
    <t xml:space="preserve"> ¼c½ ifr@iRuh dk uke ¼;fn isa'kuj ij vkfJr gks rks½ </t>
  </si>
  <si>
    <t xml:space="preserve">     tUe fnukad </t>
  </si>
  <si>
    <t xml:space="preserve"> ¼l½ vkfJr fodkykax iq=@iq=h dk uke tks vkftfodk dekus esa v{ke gks </t>
  </si>
  <si>
    <t xml:space="preserve">    ¼ ;fn mls fpfdRlk lqfo/kk gsrq vf/kd`r fd;k x;k gS] rks ½</t>
  </si>
  <si>
    <t xml:space="preserve">4- foHkkx dk uke tgka lsokfuo`r gqvk gSA </t>
  </si>
  <si>
    <t xml:space="preserve">5- lsokfuo`fr fd fnukad </t>
  </si>
  <si>
    <t xml:space="preserve">6- lsokfuo`fr ij eqy osru </t>
  </si>
  <si>
    <t>is esfVªDl ysoy</t>
  </si>
  <si>
    <t xml:space="preserve">7- varjx jksxh gksus ij okMZ fd ik=rk </t>
  </si>
  <si>
    <t>gka@ugha</t>
  </si>
  <si>
    <t xml:space="preserve">8- uequs ds gLrk{kj   1- is'kuj </t>
  </si>
  <si>
    <t xml:space="preserve">2- ifr@iRuh </t>
  </si>
  <si>
    <t xml:space="preserve">9- iwjk irk </t>
  </si>
  <si>
    <t xml:space="preserve">  eksckbZy uEcj </t>
  </si>
  <si>
    <t xml:space="preserve">10- esfMdy Mk;jh fd oS/krk dk fooj.k &amp; okf"kZd@ vkthou </t>
  </si>
  <si>
    <t xml:space="preserve">okf"kZd@ vkthou </t>
  </si>
  <si>
    <t xml:space="preserve">   is'kuj dh cSd dk fooj.k &amp; ¼ cSad ikl cqd dh QksVksdkWih ½</t>
  </si>
  <si>
    <t xml:space="preserve">¼1a½ cSad dk uke o 'kk[kk  </t>
  </si>
  <si>
    <t>¼2½ cSad dk [kkrk la[;k</t>
  </si>
  <si>
    <t>¼3½ cSad dk vkbZ ,Q ,l dksM</t>
  </si>
  <si>
    <t>gLrk{kj is'kuj</t>
  </si>
  <si>
    <t xml:space="preserve">uksV &amp; ih-ih-vks- dh QksVks izfr ,oe la;qDr ikliksVZ lkbt dk QksVksxzkQ layXu djsaA </t>
  </si>
  <si>
    <t xml:space="preserve">is'kuj ds thfor gksus dk izek.k i= </t>
  </si>
  <si>
    <t xml:space="preserve">izekf.kr fd;k tkrk gS fd Jh@Jhefr </t>
  </si>
  <si>
    <t xml:space="preserve">is'kuj /kkjd </t>
  </si>
  <si>
    <t xml:space="preserve">ih ih vks dzekad </t>
  </si>
  <si>
    <t xml:space="preserve">vkt fnukad </t>
  </si>
  <si>
    <t xml:space="preserve">dks thfor </t>
  </si>
  <si>
    <t xml:space="preserve">gS rFkk eSus mUgSa ns[kk gSA </t>
  </si>
  <si>
    <t>jktif=r vf/kdkjh@fpfdRld@dks"kkf/kdkjh e; lhy</t>
  </si>
  <si>
    <t xml:space="preserve">3- in ftlls lsokfuo`r gqvk gS </t>
  </si>
  <si>
    <t>25.05.2021</t>
  </si>
  <si>
    <t>cSad dk vkbZ ,Q ,l dksM</t>
  </si>
  <si>
    <t>eksckbZy uaEcj</t>
  </si>
  <si>
    <t>OBJECTION ANUKAMPA NIYUKTI</t>
  </si>
  <si>
    <t>ANUKAMPA NIYUKTI FORWARDING</t>
  </si>
  <si>
    <t>A</t>
  </si>
  <si>
    <t>B</t>
  </si>
  <si>
    <t>C</t>
  </si>
  <si>
    <t>D</t>
  </si>
  <si>
    <t>E</t>
  </si>
  <si>
    <t>G</t>
  </si>
  <si>
    <t>F</t>
  </si>
  <si>
    <t>AFF 1</t>
  </si>
  <si>
    <t>AFF 2</t>
  </si>
  <si>
    <t>AFF 3</t>
  </si>
  <si>
    <t>AFF 4</t>
  </si>
  <si>
    <t>AFF 5</t>
  </si>
  <si>
    <t>AFF 6</t>
  </si>
  <si>
    <t>AFF 7</t>
  </si>
  <si>
    <t>AFF 8</t>
  </si>
  <si>
    <t>AFF 9</t>
  </si>
  <si>
    <t>SANTAN GOSHANA</t>
  </si>
  <si>
    <t>HITKARI  FORWARDING</t>
  </si>
  <si>
    <t>HITKARI NIDHI</t>
  </si>
  <si>
    <t>RASHTRIYA SHIKSHAK KALYAN FORWA</t>
  </si>
  <si>
    <t>RASHTRIYA SHIKSHAK KALYAN APPLI</t>
  </si>
  <si>
    <t>ANUKAMPA JOINING KARMIK</t>
  </si>
  <si>
    <t>ANUKAMPA JOINING SUCHNA DDO</t>
  </si>
  <si>
    <t xml:space="preserve">JIVIT PRAMAN PRAPTRA FOR BANK </t>
  </si>
  <si>
    <t>is esustj bUQks ,Mfeu dk lq&gt;ko</t>
  </si>
  <si>
    <t>izi= 6</t>
  </si>
  <si>
    <t>th-,- 126</t>
  </si>
  <si>
    <t>,u-ih-,l- vfUre Hkqxrku jkf'k lefiZr djus ls ,u-vks-lh- izkIr djus gsrq izi=</t>
  </si>
  <si>
    <t xml:space="preserve">       d`i;k ,u-ih-,l- vfUre Hkqxrku jkf'k lefiZr djus ls bUgaas ,u-vks-lh- le; ij</t>
  </si>
  <si>
    <t xml:space="preserve">dh vfUre Hkqxrku jkf'k lefiZr djus ls </t>
  </si>
  <si>
    <t>vuqdEik fu;qfDr dk dk;kZy;/;{k vxzs"k.k i=</t>
  </si>
  <si>
    <t>vuqdEik fu;qfDr dk vkosnu i=] lHkh LVkEi ij 'kiFk i= ,oa dk;kZy;/;{k dk izek.k i=</t>
  </si>
  <si>
    <t>fgrdkjh fu/kh dk dk;kZy;/;{k )kjk vxzs"k.k i=</t>
  </si>
  <si>
    <t>fgrdkjh fu/kh vkosnu i=</t>
  </si>
  <si>
    <t>jk"Vªh; f'k{kd dY;k.k vkosnu i=</t>
  </si>
  <si>
    <t>jk"Vªh; f'k{kd dY;k.k dk dk;kZy;/;{k )kjk vxzs"k.k i=</t>
  </si>
  <si>
    <t xml:space="preserve">vuqdEik fu;qfDr ds vkosnu esa D;k D;k ,rjkt gks ldrk gS </t>
  </si>
  <si>
    <t>vuqdEik fu;qfDr ij dk;Zxzg.k djus dk izkFkZuk i=</t>
  </si>
  <si>
    <t>vuqdEik fu;qfDr ij dk;Zxzg.k djus dh lwpuk dk;kZy;/;{k )kjk vxzs"k.k i=</t>
  </si>
  <si>
    <t xml:space="preserve">thfor izek.k i= </t>
  </si>
  <si>
    <t>ikfjokfjd isa'ku dqyd ist uEcj ,d ls lRrkbZl</t>
  </si>
  <si>
    <t>NPS Prapatra KK</t>
  </si>
  <si>
    <t>izR;sd lsoklekfIr gksus okys dkfeZd ftudh inLFkkiu fnukad &amp; 01@01@2004 ls iwoZ ,oa ckn dh gS dk e`R;q isa'ku dqyd cukus ds fy, bl ,d QkbZy dks mi;ksx esa ysosaA</t>
  </si>
  <si>
    <r>
      <t xml:space="preserve">isa'ku dqyd esa fdlh Hkh izdkj dk vkscstsD'ku ugha yxs blds fy, vki 'khV </t>
    </r>
    <r>
      <rPr>
        <sz val="16"/>
        <rFont val="Times New Roman"/>
        <family val="1"/>
      </rPr>
      <t xml:space="preserve">SB CHECK RULE </t>
    </r>
    <r>
      <rPr>
        <sz val="16"/>
        <rFont val="DevLys 010"/>
      </rPr>
      <t>esa fn, x;s funsZ'kksa dk voyksdu djds ewy lsokiqfLrdk dks pSd t:j dj ysosaA</t>
    </r>
  </si>
  <si>
    <r>
      <t xml:space="preserve">50 :i;s ds LVkEi ij 'kiFk i= ¼ dks"kky; }kjk iznRr fu/kkZfjr ySaxost ½ 'khV </t>
    </r>
    <r>
      <rPr>
        <sz val="16"/>
        <rFont val="Times New Roman"/>
        <family val="1"/>
      </rPr>
      <t xml:space="preserve">TREASURY AFFIDAVIT </t>
    </r>
    <r>
      <rPr>
        <sz val="16"/>
        <rFont val="Kruti Dev 010"/>
      </rPr>
      <t>ns[ksaA</t>
    </r>
  </si>
  <si>
    <t>RAJSEVAK.COM</t>
  </si>
  <si>
    <t xml:space="preserve">is esustj bUQks dh vksj ls e`r iqU;kRek dks lPph gkfnZd J`)katyh </t>
  </si>
  <si>
    <t xml:space="preserve">Hkkjrh; LVsV cSad </t>
  </si>
  <si>
    <t xml:space="preserve">dksM </t>
  </si>
  <si>
    <t xml:space="preserve"> 'kk[kk </t>
  </si>
  <si>
    <t>isa'kuj }kjk izssf"kr izek.k i= ¼ iSjk &amp; 15 ½</t>
  </si>
  <si>
    <t xml:space="preserve">thfor gksus dk izek.k i= </t>
  </si>
  <si>
    <t>eSa izekf.kr djrk gwWa@djrh gwWa dh eSaus isa'kuj</t>
  </si>
  <si>
    <t xml:space="preserve">/kkjd ihihvks- la[;k </t>
  </si>
  <si>
    <t>dks ns[k fy;k gS ,oa og vkt dh frfFk esa thfor gS</t>
  </si>
  <si>
    <t>gLrk{kj ¼ isa'kuj ½</t>
  </si>
  <si>
    <t>isu uEcj</t>
  </si>
  <si>
    <t>eksckbZy uEcj</t>
  </si>
  <si>
    <t>vk/kkj uEcj</t>
  </si>
  <si>
    <t xml:space="preserve">izkf/kd`r vf/kdkjh dk in </t>
  </si>
  <si>
    <t>eqgj</t>
  </si>
  <si>
    <t xml:space="preserve">jkstxkj u gksus dk izek.k i= </t>
  </si>
  <si>
    <t xml:space="preserve">1- eSa ?kks"k.kk djrk@djrh gwWa dh eSaus fnukad </t>
  </si>
  <si>
    <t>2- eSa ?kks"k.kk djrk@djrh gwWa dh eSa                                     esa fu;qDr ,oa eSaua fuEukafdr ykHk mDr vof/k esa izkIr fd, gSA</t>
  </si>
  <si>
    <t>4- eSa ?kks"k.kk djrk@djrh gwWa dh eSaus Hkkjr ls ckgj ljdkj dh vuqefr@xSj vuqefr ls jkstxkj izkIr dj fy;k gS@ugha fd;k gSA ¼ dsfUnz; lsok ds izFke Js.kh vf/kdkjh }kjk izsf"kr fd;k tk;s ½</t>
  </si>
  <si>
    <t>5- tks ykxw u gks mls dkV nsA</t>
  </si>
  <si>
    <t xml:space="preserve">LFkku </t>
  </si>
  <si>
    <t xml:space="preserve">isa'kuj dk uke </t>
  </si>
  <si>
    <t xml:space="preserve">Qksu uEcj </t>
  </si>
  <si>
    <t xml:space="preserve">ihihvks- la[;k </t>
  </si>
  <si>
    <t xml:space="preserve">iquZfookg@vfookfgr jgus dk izek.k i= </t>
  </si>
  <si>
    <t>1- eSa ,rn~ }kjk ?kks"k.kk djrk@djrh gwWa dh eS fookfgr ugha gwWa ,oa fiNys N% ekg ls fookfgr ugha gwWaA</t>
  </si>
  <si>
    <t>2- eSaus ikfjokfjd isa'ku pkyw gksus ds ckn ls iqufoZokg ugha fd;k gSA</t>
  </si>
  <si>
    <t>eSa izekf.kr djrk@djrh gwWa dh mijksDr ?kks"k.kk esjs Kku ,oa fo'okl ds vuqlkj lgh gSA</t>
  </si>
  <si>
    <t xml:space="preserve"> uke </t>
  </si>
  <si>
    <t xml:space="preserve">l{ke vf/kdkjh dss gLrk{kj </t>
  </si>
  <si>
    <t>3- lsok lekfIr vkns'k tkjh gksus ij mlds vk/kkj ij 'kkykniZ.k ls vkWuykbZu fjyho djuk gSA</t>
  </si>
  <si>
    <t>1- e`R;q izek.k i= izkIr djuk gSA</t>
  </si>
  <si>
    <t>5- e`R;q okyh frfFk rd dh dkfeZd dh lsok iqfLrdk la/kkfjr djsa vkSj lsok lekfIr vkns'k dh izfof"B djkosaA</t>
  </si>
  <si>
    <t>8- fgrdkjh fu/kh lgk;rk gsrq vkosnu djukA</t>
  </si>
  <si>
    <t xml:space="preserve">9- vuqdEik fu;qfDr gsrqq vkosnu djukA vuqdEik fu;fDr gsrq fuEukuqlkj dk;Zokgh djuh gS &amp; 1- vuqdEik fu;fDr gsrq ukWfeuh Lo;a vkosnu djrh gS rks 'kiFk i= dh vko';sSDrk ugha gSA ;fn ukWfeuh dk iq= ;k vfookfgr iq=h vkosnu djsa rks vkosnd ds Hkkb cfgu rFkk ukWfeuh Lo;a dk 'kiFk i= ns] 2- vkosnd }kjk ifjokj ds Hkj.k iks"k.k dk 'kiFk i=] 3- vkosnd dh ek/;fed] mPp ek/;fed] Lukrd vkfn vadrkfydk dh Nk;k izfr] 4- vkosnd dk larku laca/kh 'kiFk i= vfookfgr gSS rks ngst ugha yaus dk 'kiFk i=A </t>
  </si>
  <si>
    <t>10- dkfed }kjk euksu;u fd;k gqvk gS rks xzsP;qVh dk Hkqxrku ukWfeuh dks gksxk vkSj euksu;u ugha fd;k gqvk gS rks xzsP;qVh dk Hkqxrku vfookfgr iqf=;ksa] iq=ksa rFkk ifr@iRuh dks leku :i ls gksxkA</t>
  </si>
  <si>
    <t>11- ih-ih-vks- vad tkjh gksus ds i'pkr~ ih-,y- ds vafre Hkqxrku gsrq isa'ku foHkkx ls ctV dh fMwek.M sdjuk rFkk ih-,y- dk vafre Hkqxrku djukA</t>
  </si>
  <si>
    <r>
      <t xml:space="preserve">6- isa'ku dqyd ds lkFk fuEu nLrkost layXu djsa &amp;1- dk;ZeqfDr vkns'k] 2- +_.k cdk;k ugha gksus dk izek.k i=] 3- jktdh; vkokl vkoafVr ugha gksus dk izek.k i=] 4- vafre Hkqxrku i= ¼ </t>
    </r>
    <r>
      <rPr>
        <sz val="18"/>
        <rFont val="Times New Roman"/>
        <family val="1"/>
      </rPr>
      <t>LPC</t>
    </r>
    <r>
      <rPr>
        <sz val="18"/>
        <rFont val="DevLys 010"/>
      </rPr>
      <t xml:space="preserve"> ½ is&amp;eSustj ls fudkyh gqbZ] 5- lsok lekfIr vkns'k] 6- e`R;q izek.k i=] 7- vns; izek.k i=] 8- foHkkxh; dk;zokgh yfEcr ugha gksus dk izek.k i=</t>
    </r>
  </si>
  <si>
    <t>2- e`R;q izek.k i= izkIr gkus ij lsok lekfIr vkns'k tkjh djokukA lsok lekfIr vkns'k tkjh djokus gsrq eqR;q izek.k i= ewy rFkk lsok iqfLrdk dh izFke ist dh dkWih lfgr Mh-Mh-vks- dofjax ysVj fu;qfDr vf/kdkjh dk;kZy; esa izsf"kr djuk gSA</t>
  </si>
  <si>
    <t>4- ukWfeuh ls dqyd Hkjokuk gSA dqyd vkfn Hkjokus dh dk;Zokgh dk;kZy; Lrj ij gh djsa rFkk ukWfeuh ds ukS ikliksVZ lkbt QksVkss ¼ rhu isa'ku dqyd ½ gsrq izkIr dj tgka&amp;tgka ukWfeuh ds gLrk{kj djokus gS ogka muls gLrk{kj djok,A</t>
  </si>
  <si>
    <t>7- is&amp;eSustj rFkk ,l-,l-vks- esa ukWfeuh dk cSad vdkmUV viMsV djuk ¼ is&amp;eSustj ij cSad vdkmUV dks"k dk;kZy; ls viMsV djokus gSaA Mh-Mh-vks- ,l-,l-vks- ls jkT; chek dk vafre Hkqxrku djokuk gSA</t>
  </si>
  <si>
    <t>PAY MANAGER INFO</t>
  </si>
  <si>
    <t>vk;dj uEcj vkosnd dk</t>
  </si>
  <si>
    <t>vk/kkj uEcj vkosnd dk</t>
  </si>
  <si>
    <t>Qksu uEcj %&amp;</t>
  </si>
  <si>
    <t xml:space="preserve">ls vkt rd dh vof/k esa fdlh Hkh in ij </t>
  </si>
  <si>
    <t xml:space="preserve">lsok esa jgrs gq, dksbZ Hkh ykHk jkf'k@osru@vk; fdlh Hkh dsfUnz; ljdkj ;k jkT; ljdkj ;k lkoZtfud </t>
  </si>
  <si>
    <t>midze ;k LFkkuh; fu/kh ls izkIr ugh fd;k gSA</t>
  </si>
  <si>
    <t xml:space="preserve">3- eSa ?kks"k.kk djrk@djrh gwWa dh eSasus ljdkj dh vuqefr ls okf.kfT;d jkstxkj Lohdkj fy;k gSA    </t>
  </si>
  <si>
    <t>¼lsokfuo`fr ls    o"kZ dh vof/k esa dsfUnz; lsok ds izFke Js.kh vf/kdkjh }kjk izsf"kr fd;k tk;s ½</t>
  </si>
  <si>
    <t>iz</t>
  </si>
  <si>
    <t>cpr [kkrk uEcj</t>
  </si>
  <si>
    <t>1-jkT; ljdkj          2-lsUVªy lfoZl</t>
  </si>
  <si>
    <t>3-jsyos                 4-j{kk</t>
  </si>
  <si>
    <t>SITARAM</t>
  </si>
  <si>
    <t>ftl fnukad dks dqyd Hkst jgs gS</t>
  </si>
  <si>
    <t xml:space="preserve">vgZdkjh ¼uku&amp; DokyhQkbZx ½ lsok dh vof/k;kW </t>
  </si>
  <si>
    <r>
      <t xml:space="preserve">bl ;g MsFk ikjhokfjd isa'ku dqyd o vuqdEik fu;qfDr vkosnu ,oa dk;kZy;k/;{k )kjk dh tkus okyh leLr dk;Zokgh dk lks¶Vos;j </t>
    </r>
    <r>
      <rPr>
        <sz val="16"/>
        <rFont val="DevLys 010"/>
      </rPr>
      <t>esa dsoy ekLVj 'khV esa ihys dyj 'ksy esa Hkjuk gSA lHkh 'khVsa vksVks tujsV gks tk;sxh A lkFk gh dqN 'khVksa esa ihys dyj dh 'ksy esa viuh vko';drkuqlkj Hkj dj fizUV ysossaA</t>
    </r>
  </si>
  <si>
    <r>
      <t>bl MsFk ikjhokfjd isa'ku dqyd o vuqdEik fu;qfDr vkosnu ,oa dk;kZy;k/;{k )kjk dh tkus okyh leLr dk;Zokgh dk lks¶Vos;j</t>
    </r>
    <r>
      <rPr>
        <sz val="16"/>
        <rFont val="DevLys 010"/>
      </rPr>
      <t xml:space="preserve"> esa </t>
    </r>
    <r>
      <rPr>
        <sz val="16"/>
        <rFont val="Times New Roman"/>
        <family val="1"/>
      </rPr>
      <t xml:space="preserve">Kruti Dev 010 Devlys 010 </t>
    </r>
    <r>
      <rPr>
        <sz val="16"/>
        <rFont val="DevLys 010"/>
      </rPr>
      <t>dk iz;ksx fd;k x;k gSA vr% ;s QksUV vkids dEI;qVj esa buLVky gksus vko';d gS vU;Fkk QksUV lgh ugha fn[ksxkA</t>
    </r>
  </si>
  <si>
    <t xml:space="preserve">dzekad              fnukad </t>
  </si>
  <si>
    <t>lhfu;j gk;j lSd.Mh ] vkj-,l-vkbZ-Vh-</t>
  </si>
  <si>
    <t>ewy osru</t>
  </si>
  <si>
    <t>SPECIAL PAY / N.P.A.</t>
  </si>
  <si>
    <t>lhfu;j mPp ek/;fed</t>
  </si>
  <si>
    <t xml:space="preserve">dfu"B lgk;d </t>
  </si>
  <si>
    <r>
      <t>is esfV</t>
    </r>
    <r>
      <rPr>
        <sz val="11"/>
        <rFont val="DevLys 010"/>
      </rPr>
      <t>ª</t>
    </r>
    <r>
      <rPr>
        <sz val="11"/>
        <rFont val="Kruti Dev 010"/>
      </rPr>
      <t>Dl ysoy &amp; 5</t>
    </r>
  </si>
  <si>
    <t>e`rd dkfeZd@isa'kuj dk uke o mlds ih-ih-vks-la[;k  %&amp;</t>
  </si>
  <si>
    <t>e`rd dk fu/ku dk LFkku</t>
  </si>
  <si>
    <t>e`rd deZpkjh dh e`R;q ds ekg ds dqy fnu</t>
  </si>
  <si>
    <t>ewy osru izfrekg nj</t>
  </si>
  <si>
    <t>15.06.2021</t>
  </si>
  <si>
    <t>izi= ^^d^^</t>
  </si>
  <si>
    <t>izek.k&amp;i=</t>
  </si>
  <si>
    <t xml:space="preserve">Øekad%&amp; </t>
  </si>
  <si>
    <t xml:space="preserve">dk </t>
  </si>
  <si>
    <t>PRAN NO</t>
  </si>
  <si>
    <t>gSaA</t>
  </si>
  <si>
    <t>izekf.kr fd;k tkrk gS fd deZpkjh ds osru ls dqy jkf'k ¼vadks esa½</t>
  </si>
  <si>
    <t>'kCnksa esa</t>
  </si>
  <si>
    <r>
      <t xml:space="preserve">ftldk fooj.k izi= ^^dd^^ es vafdr gSa] dkVdj ,oa bruh gh jkf'k jktdh; va'knku ds :Ik es vkgfjr dh tkdj </t>
    </r>
    <r>
      <rPr>
        <sz val="8"/>
        <rFont val="Calibri"/>
        <family val="2"/>
        <scheme val="minor"/>
      </rPr>
      <t xml:space="preserve">PRAN/PPAN  </t>
    </r>
    <r>
      <rPr>
        <sz val="10"/>
        <rFont val="DevLys 010"/>
      </rPr>
      <t>esa tek djkus gsrq lacfU/kr</t>
    </r>
  </si>
  <si>
    <r>
      <t xml:space="preserve">en es tek djkbZ xbZ gSaA  </t>
    </r>
    <r>
      <rPr>
        <sz val="8"/>
        <rFont val="Calibri"/>
        <family val="2"/>
        <scheme val="minor"/>
      </rPr>
      <t>PRAN/PPAN</t>
    </r>
    <r>
      <rPr>
        <sz val="10"/>
        <rFont val="DevLys 010"/>
      </rPr>
      <t xml:space="preserve"> esa tek jkf'k gksus dh iqf"V jkT; chek ,oa izko/kk;h fuf/k foHkkx }kjk dh tkuh gSaA</t>
    </r>
  </si>
  <si>
    <r>
      <rPr>
        <sz val="10"/>
        <rFont val="Calibri"/>
        <family val="2"/>
        <scheme val="minor"/>
      </rPr>
      <t>*</t>
    </r>
    <r>
      <rPr>
        <sz val="10"/>
        <rFont val="DevLys 010"/>
      </rPr>
      <t xml:space="preserve"> deZpkjh dh e`R;q frfFk@lsokfuo`fr frfFk</t>
    </r>
  </si>
  <si>
    <t>rd ifjoh{kk ij gksus ds dkj.k mlds fu;r osru ls va'knku dh jkf'k ugh dkVh xbZA</t>
  </si>
  <si>
    <t>vr% fu;r osru dh jkf'k :Ik;s</t>
  </si>
  <si>
    <t>dkVh xbZ gS</t>
  </si>
  <si>
    <t>ds 10 izfr'kr ds cjkcj</t>
  </si>
  <si>
    <t>NA</t>
  </si>
  <si>
    <t>jkf'k mls ns; miknku jkf'k :0</t>
  </si>
  <si>
    <t xml:space="preserve">es ls dkVdj </t>
  </si>
  <si>
    <t>jktdh; jktLo es tek djkus dh vfHk'ka"kk dh tkrh gSaA</t>
  </si>
  <si>
    <r>
      <rPr>
        <sz val="10"/>
        <rFont val="DevLys 010"/>
      </rPr>
      <t>¼</t>
    </r>
    <r>
      <rPr>
        <sz val="10"/>
        <rFont val="Calibri"/>
        <family val="2"/>
        <scheme val="minor"/>
      </rPr>
      <t xml:space="preserve">* </t>
    </r>
    <r>
      <rPr>
        <sz val="10"/>
        <rFont val="DevLys 010"/>
      </rPr>
      <t>ifjoh{kk dky esa fu%'kDrrk@e`R;q gksus ij ykxw½</t>
    </r>
  </si>
  <si>
    <t xml:space="preserve">deZpkjh@mlds ukfeu dks isa'ku /ku ds vafre fuiVkjs ds :Ik es </t>
  </si>
  <si>
    <t>PFDRA (CRA)</t>
  </si>
  <si>
    <t>ls dqy jkf'k :0</t>
  </si>
  <si>
    <t xml:space="preserve">ns; Fkh ftles ls </t>
  </si>
  <si>
    <t xml:space="preserve">jkf'k xzP;qVh Q.M esa fuosf'kr dh xbZ gS] rFkk </t>
  </si>
  <si>
    <t>jkf'k mls feyh gSaA</t>
  </si>
  <si>
    <t>}kjk tkjh i= dh izekf.kr izfr layXu gSaA</t>
  </si>
  <si>
    <t xml:space="preserve">deZpkjh@mlds ukfeu }kjk jkf'k :- </t>
  </si>
  <si>
    <t>pkyku la[;k</t>
  </si>
  <si>
    <t>GRN 0044110923</t>
  </si>
  <si>
    <t>}kjk ctV en ¼jktdks"k½ es tek</t>
  </si>
  <si>
    <t xml:space="preserve">djkbZ gSa] pkyku dh izekf.kr izfr layXu gSaA 'ks"k jkf'k :Ik;s </t>
  </si>
  <si>
    <t>miknku jkf'k es ls dkVus dh isa'kuj@miknku gsrq ik= O;fDr@</t>
  </si>
  <si>
    <t>O;fDr;ksa ls izkIr lgefr layXu dj fHktok;h tk jgh gSa] rFkk miknku jkf'k es ls :Ik;s</t>
  </si>
  <si>
    <t xml:space="preserve">jkT; ljdkj }kjk isa'kujksa ds vafre Hkqxrku ds vkns'k tkjh djus ij vfrfjDr jkgr ds :Ik es izksfotuy ikfjokjhd isa'ku ,oa miknku ds :Ik es Hkqxrku </t>
  </si>
  <si>
    <t xml:space="preserve">dh xbZ jkf'k vf/kd ik;h tkus ij vf/kd Hkqxrku dh jkf'k tek djkus dk cU/k i= esjs le{k gLrk{kfjr fd;k x;k gS] tks layXu gSaA </t>
  </si>
  <si>
    <t>deZpkjh@ikfjokjhd isa'ku vkosnudrkZ }kjk izLrqr cSad [kkrs dk fooj.k dk iklcqd o pSdcqd ls feyku dj fy;k x;k gSsaA fooj.k fuEukuqlkj gSs%&amp;</t>
  </si>
  <si>
    <t>cSad 'kk[kk dk uke] Mkd dk iwjk irk fiudksM lfgr</t>
  </si>
  <si>
    <t>7 DIGIT BSR CODE</t>
  </si>
  <si>
    <t>IFSC CODE</t>
  </si>
  <si>
    <t>[kkrk /kkjd dk uke</t>
  </si>
  <si>
    <t>gLrk{kj dk;kZy; v?;{k e; lhy</t>
  </si>
  <si>
    <t>dkVdj jktdks"k es tek djkus dh vfHk'ka"kk dh tkrh gSaA</t>
  </si>
  <si>
    <t>jkmekfo@pkSFkdkcjokM+k@ys[kk@2021@</t>
  </si>
  <si>
    <t>X;kjg yk[k Niiu gtkj ,d lkS l=g ek=</t>
  </si>
  <si>
    <t>fiudksM 313224</t>
  </si>
  <si>
    <t>NPS Prapatra K</t>
  </si>
  <si>
    <t>8. Prapatra K</t>
  </si>
  <si>
    <t>10. SIPF Department NOC</t>
  </si>
  <si>
    <t xml:space="preserve">Jheku eq[; CykWd f'k{kk vf/kdkjh egksn; </t>
  </si>
  <si>
    <t>cSad dk ,e-vkbZ-lh-vkj- dksM</t>
  </si>
  <si>
    <t>fo'ks"k osru</t>
  </si>
  <si>
    <t xml:space="preserve">lsoklekfIr ij 'ks"k mikftZr vodk'k dqy fnu %&amp; </t>
  </si>
  <si>
    <t>lsoklekfIr ij 'ks"k mikftZr vodk'k dk udn Hkqxrku izkIr djus gsrq</t>
  </si>
  <si>
    <t>e`r dkfeZd gsrq isa'ku dqyd</t>
  </si>
  <si>
    <t>,EiyksbZ vkbZ-Mh-</t>
  </si>
  <si>
    <t>fo|ky; dk uke</t>
  </si>
  <si>
    <t xml:space="preserve">izekf.kr fd;k tkrk gSa fd </t>
  </si>
  <si>
    <t>dh jktdh; lsok esa jgrs gq, vkdfLed e`R;q gksus ds QyLo:Ik budh jktdh; lsok</t>
  </si>
  <si>
    <t>अनुकम्पा नियुक्ति के लिए नाबालिग आश्रित के आयु में शिथिलन हेतू प्रार्थना पत्र</t>
  </si>
  <si>
    <t>माध्यमिक शिक्षा विभाग</t>
  </si>
  <si>
    <t>राजस्थान,बीकानेर</t>
  </si>
  <si>
    <t xml:space="preserve">        विषय:-अनुकम्पा नियुक्ति के लिए मेरे नाबालिग पुत्र के बालिग होने तक आयु में </t>
  </si>
  <si>
    <t>शिथिलन प्रदान करने बाबत</t>
  </si>
  <si>
    <t>द्वारा:-उचित नियंत्रण अधिकारी के माध्यम से</t>
  </si>
  <si>
    <t>में</t>
  </si>
  <si>
    <t>मृतक कार्मिक पर परिवार के निम्न आश्रित सदस्य है;-</t>
  </si>
  <si>
    <t>Ø-la-</t>
  </si>
  <si>
    <t>ifjokj ds lnL;ks dk uke</t>
  </si>
  <si>
    <t>मैं उपरोक्त परिवार में से मेरे पुत्र/पुत्री</t>
  </si>
  <si>
    <t xml:space="preserve">को अनुकम्पा नियुक्ति पर लगाना चाहती हूँ जो अभी नाबालिग है एवं वह कक्षा </t>
  </si>
  <si>
    <t xml:space="preserve">में अध्यनन कर रहा है अतः मेरे इस पुत्र के बालिग होने तक की अवधि दिनांक </t>
  </si>
  <si>
    <t>तक अनुकम्पा नियुक्ति में आयु सम्बन्धित शिथिलन प्रदान कर अनुग्रहित करावे। आयु में</t>
  </si>
  <si>
    <t xml:space="preserve">शिथिलन प्राप्त होने के बाद में निर्धारित 90 दिन की समय अवधि में अनुकंम्पा नियुक्ति </t>
  </si>
  <si>
    <t>के लिए आवेदन विभाग में जमा करवा दूंगी।</t>
  </si>
  <si>
    <t>सहयोग की अपेक्षा के साथ</t>
  </si>
  <si>
    <t>संलग्न:-</t>
  </si>
  <si>
    <t>(1) कार्मिक का मृत्यु प्रमाण पत्र की प्रति</t>
  </si>
  <si>
    <t>(2) सेवा समाप्ति आदेश की प्रति</t>
  </si>
  <si>
    <t>भवदीय</t>
  </si>
  <si>
    <t>घर का पता-</t>
  </si>
  <si>
    <t>मोबाइल नम्बर</t>
  </si>
  <si>
    <t>ईमेल यदि हो तो</t>
  </si>
  <si>
    <t>संस्था प्रधान की टिप्पणी</t>
  </si>
  <si>
    <t xml:space="preserve">हस्तक्षर संस्था प्रधान </t>
  </si>
  <si>
    <t>~Øekad@jkmekfo@                          fnukad 28-06-2021</t>
  </si>
  <si>
    <t xml:space="preserve">e`R;q fnukad </t>
  </si>
  <si>
    <t xml:space="preserve"> dks lekIr gks pqdh gSa] bu ij bl </t>
  </si>
  <si>
    <t>fo|ky;@dk;kZy;@foHkkx dh dksbZ jkf’k@lkeku cdk;k ugh gSaA</t>
  </si>
  <si>
    <t>रहते हुए दुःखद निधन हो गया है।</t>
  </si>
  <si>
    <t xml:space="preserve">को सेवारत </t>
  </si>
  <si>
    <t>ewy gh izdj.k fHktok dj fuosnu gS fd mfpr dk;Zokgh djus dh d`ik djkosa A</t>
  </si>
  <si>
    <t xml:space="preserve">उपरोक्त विषयान्तर्गत सादर निवेदन है कि मेरे / मेरी पति / पत्नी </t>
  </si>
  <si>
    <t>पद पर कार्यरत थे /थी जिनका दिनांक</t>
  </si>
  <si>
    <t>हस्ताक्षर ( मृत कार्मिक का /  की पति /  पत्नी )</t>
  </si>
  <si>
    <t>श्रीमान निदेशक महोदय,</t>
  </si>
  <si>
    <t xml:space="preserve">सेवा में </t>
  </si>
  <si>
    <t>Anukampa Niyukty Shithilan</t>
  </si>
  <si>
    <t>vuqdEik fu;qfDr ds fy, vk;q esa f'kfFkyu gsrq izkFkZuk i= ,oa dk;kZy;/;{k )kjk vxzs"k.k i=</t>
  </si>
  <si>
    <t>xzsT;qVh gsrq x.kuk</t>
  </si>
  <si>
    <t>dzala</t>
  </si>
  <si>
    <t>;ksX;rk lsok vof/k</t>
  </si>
  <si>
    <t>dqy miknku dh nj</t>
  </si>
  <si>
    <t>1 o"kZ ls de lsok</t>
  </si>
  <si>
    <t>2 ekg dk osru</t>
  </si>
  <si>
    <t>1 o"kZ ls vf/kd fdUrq 5 o"kZ ls de</t>
  </si>
  <si>
    <t>6 ekg dk osru</t>
  </si>
  <si>
    <t>5 o"kZ ls vf/kd fdUrq 11 o"kZ ls de</t>
  </si>
  <si>
    <t>12 ekg dk osru</t>
  </si>
  <si>
    <t>11 o"kZ ls vf/kd fdUrq 20 o"kZ ls de</t>
  </si>
  <si>
    <t>20 ekg dk osru</t>
  </si>
  <si>
    <t>20 o"kZ ls vf/kd lsok ij</t>
  </si>
  <si>
    <t>izR;sd iw.kZ dh xbZ N% ekgh ij 1@2 ekg dk osru tks fd 33 ekg ds osru ls vf/kd u gks</t>
  </si>
  <si>
    <t>lkstU; ls %&amp; Jh fot; flag jkBksM] lsokfuo`r lgk;d iz'kklfud vf/kdkjh] fuoklh &amp; dkadjksyh ftyk &amp; jktleUn</t>
  </si>
  <si>
    <t xml:space="preserve"> 25/04/2021</t>
  </si>
  <si>
    <t>13- nh?kZdkyhu _.k lEcU/kh vns; izek.k&amp;i=A</t>
  </si>
  <si>
    <t>6- lsoklekfIr@lsok i`Fkdj.k vkns'k &amp; 1</t>
  </si>
  <si>
    <t>5- lsoklekfIr@lsok i`FkDdj.k vkns'k &amp; 1</t>
  </si>
  <si>
    <t>“kiFk i=</t>
  </si>
  <si>
    <t>eSa jhuk iztkifr ifRu Lo- Jh gfj”k dqekj mez 32 o’kZ fuoklh jkt uxj mUMok jksM f”kyk gksLihVy ds ihNs fQyhax isVªksy iEi ds ikl jkexateaMh ftyk dksVk ¼jkt-½ tks fd bZ”oj dks lk{kh ekudj fuEufyf[kr “kiFk i= vkysf[kr djrh gwa fd %&amp;</t>
  </si>
  <si>
    <t>1 eSa “kiFkiwoZd c;ku djrh gwa fd e`rd jkT; deZpkfj;ksa ds vkfJrksa dks jktdh; lsok esa fu;qfDr fn;s tkus ds izko/kkuksa ds vUrxZr esjh fu;qfDr lgk;d deZpkjh in ij gksus ij e`rd ds ifjokj ds mijksDr fdlh Hkh lnL; dks dksbZ vkifRr ugha gSa uk gh Hkfo’; esa gksxh ;fn dksbZ vkifRr djrk gSa rks blds fy;s esa Lo;a ftEesnkj jgqaxhA</t>
  </si>
  <si>
    <t>2 eSa “kiFkiwoZd c;ku djrh gwa fd e`rd jkT; deZpkjh ds vkfJrksa dks fu;qfDr fn;s tkus dh izko/kkuksa ds vUrxZr esjh fu;qfDr lgk;d deZpkjh ds in ij gks tkus ij e`rd ifjokj dk dksbZ Hkh lnL; bu izko/kkuksa ds vUrxZr jktdh; lsok esa fu;qfDr ikus dk gdnkj ugha gksxkA bl lEcU/k esa dksbZ vkifRr djrk gSa rks blds fy;s O;fDrxr :Ik ls ftEesnkj jgwaxhA</t>
  </si>
  <si>
    <t>3 eSa “kiFkiwoZd c;ku djrh gwa fd esjs ifr Jh gfj”k dqekj dh e`R;q 24@11@2020 dks gks pqdh gSaA</t>
  </si>
  <si>
    <t>eSa “kiFkiwoZd c;ku djrh gwa fd mijksDr “kiFk i= ea of.kZr rF; esjs LoKku ls lgh ,oa lR; gSaA bZ”oj esjh lR; cksyus esa enn djsaA</t>
  </si>
  <si>
    <t>gLrk{kj “kiFk xzfgrk</t>
  </si>
  <si>
    <t>LFkku jkexateaMh</t>
  </si>
  <si>
    <t xml:space="preserve">fnukad 12@12@2020 </t>
  </si>
  <si>
    <t>“kiFk i= ¼fu;e &amp;5½</t>
  </si>
  <si>
    <t>eSa “kiFkiwoZd c;ku djrh gwa fd fu;e 5 dk izek.k i= izekf.kr fd;k tkrk gSa fd e`rd jkT; deZpkjh Lo- Jh gfj”k dqekj ds vkfJr ifjokj dk dksbZ Hkh lnL; dsUnz ;k jkT; lljdkj@ dsUnz ljdkj ds dkuwuh cksMZ la?kVu @fuxe tks iw.kZr ;k Lor% dsUnz @jkT; ljdkj ds LokfeRo ;k fu;U=.k esa gks ds v/khu ljdkjh deZpkjh ds e`R;q ds le; orZeku esa Hkh fu;fer vk/kkj ij igys ls gh fu;ksftr ugha gSa vkSj uk gh iwoZ esa fdlh vkfJr dks fu;qfDr iznku dh xbZ gSaaA</t>
  </si>
  <si>
    <r>
      <t xml:space="preserve">esjs ifr Lo- Jh gfj”k dqekj in ofj’B lgk;d dk;Zjr LFkku jktdh; mPp ek/;fed fo|ky; lkry[ksM+h dksVk ¼jkt-½ dk fu/ku jkT; lsok esa jgrs gq, fnukad 24@11@2020 dks gksus ds QyLo:i esa jhuk iztkifr c;ku djrh gwa fd e`rd ds ifjokj ds lHkh ds lHkh lnL;ksa dh lHkh L=ksarks ls vk; </t>
    </r>
    <r>
      <rPr>
        <sz val="12"/>
        <rFont val="Calibri"/>
        <family val="2"/>
      </rPr>
      <t xml:space="preserve">NIL </t>
    </r>
    <r>
      <rPr>
        <sz val="14"/>
        <rFont val="Kruti Dev 010"/>
      </rPr>
      <t>ekfld gSaA esjh vkfFkZd fLFkfr cM+h n;uh; gSaA vr% eq&gt;s esjs ifr ds LFkku ij vuqdEikRed fu;qfDr iznku djus dh d`ik djsaA</t>
    </r>
  </si>
  <si>
    <t>1 eSa “kiFkiwoZd c;ku djrh gwa fd esjs ifr Lo- Jh gfj”k dqekj in ofj’B lgk;d dk;Zjr LFkku jktdh; mPp ek/;fed fo|ky; lkry[ksM+h dksVk ¼jkt-½ esa dk;Zjr Fks ftudk lsokdky ds nkSjku fnukad 24@11@2020 dks nsgkUr gks x;k gSaA</t>
  </si>
  <si>
    <t xml:space="preserve">2 eSa “kiFkiwoZd c;ku djrh gwa fd esjs Lo;a rFkk nksuksa cPpksa dk ikyu iks’k.k djrh vkSj ge lkFk gh jgrs gSaA eSa ,oa esjs cPpsa mUgh ij vkfJr FksA ogha gekjh thfodkiktZu L=ksr FksA  </t>
  </si>
  <si>
    <t xml:space="preserve">   ¼e`r vkfJr ifjokj ds lnL; dk fu;qfDr fu;e 1966 ds fu;e 05 ds vuqlkj “kiFk i=½</t>
  </si>
  <si>
    <t>1 eSa “kiFkiwoZd c;ku djrh gwa fd esjs ifr Lo- Jh gfj”k dqekj in ofj’B lgk;d dk;Zjr LFkku jktdh; mPp ek/;fed fo|ky; lkry[ksM+hdksVk ¼jkt-½ esa dk;Zjr Fks ftudk lsokdky ds nkSjku fnukad 24@11@2020 dks nsgkUr gks x;k gSaA</t>
  </si>
  <si>
    <t>2 eSa “kiFkiwoZd c;ku djrh gwa fd esjh fu;qfDr ds mijkUr vU; dksbZ Hkh e`rd dk vkfJr Hkfo’; esa dHkh Hkh fu;qfDr dk gdnkj ugha gksxkA</t>
  </si>
  <si>
    <t>eSa jhuk iztkifr ifRu Lo- Jh gfj”k dqekj mez 32 o’kZ fuoklh jkt uxj mUMok jksM f”kyk gksLihVy ds ihNs fQyhax isVªksy iEi ds ikl jkexateaMh ftyk dksVk esa dk;Zjr Fks ftudk lsokdky ds nkSjku fnukad 24@11@2020 dks nsgkUr gks x;k gSaA %&amp;</t>
  </si>
  <si>
    <t>vr% eSa mDr LoxhZ; Jheku gfj”k dqekj ofj’B lgk;d dh gh ifRu gwa rFkk ifjoktuksa dh lgefr ls Jheku gfj”k dqekj dk vkdfLed fu/ku gksus ds dkj.k vuqdEik fu;qfDr ikus dh gdnkj gksus ls bl gsrq vkosnu dj jgh gwaA</t>
  </si>
  <si>
    <t>eSa mDr uke @miuke ds laca/k esa Hkfo’; esa ;fn dksbZ vkifRr @vkis{k fd;k tkrk gSa rks blds fy;s esa Lo;a ftEesnkj jgwaxhA</t>
  </si>
  <si>
    <t>eSa jhuk iztkifr ifRu Lo- Jh gfj”k dqekj mez 32 o’kZ fuoklh jkt uxj mUMok jksM f”kyk gksLihVy ds ihNs fQyhax isVªksy iEi ds ikl jkexateaMh ftyk dksVk ¼jkt-½ “kiFkiwoZd ?kks’k.k djrh gwa fd gfj”k dqekj esjs ifr gSaA Hkfo’; esa ;fn bl lUnHkZ esa dksbZ fookn gksrk gSa rks blds fy;s esa Lo;a ftEesnkj jgwaxhA</t>
  </si>
  <si>
    <t>mDr fooj.k esjh tkudkjh vkSj fo”okl ds vuqlkj lR; ,oa iw.kZ gSaA dqN Hkh ?kVk;k ;k c&lt;k;k ugha gSaA</t>
  </si>
  <si>
    <t>bZ”oj esjh enn djsaA</t>
  </si>
  <si>
    <t>ftyk f”k{kk vf/kdkjh dk fu;e &amp; 5 dk izek.k i= mi;ZqDr foUnq la-&amp;5 ds vuqlkj Hkk’kk essaA</t>
  </si>
  <si>
    <t xml:space="preserve"> vuqdEik fu;qfDr fu;e &amp; 1998 ds fu;e&amp;5 dk izek.k i=</t>
  </si>
  <si>
    <t>Lo- Jh gfj”k dqekj inuke ofj’B lgk;d dk;kZy; fo|ky; &amp; jktdh; mPp ek/;fed fo|ky; lkry[ksM+h rglhy jkexateaM+h ftyk dksVk ¼jkt-½ vkfJr ifjokj dk dksbZ Hkh lnL; dsUnz ;k jkT; lljdkj@ dsUnz ljdkj ds dkuwuh cksMZ la?kVu @fuxe tks iw.kZr ;k Lor% dsUnz @jkT; ljdkj ds LokfeRo ;k fu;U=.k esa gks ds v/khu ljdkjh deZpkjh ds e`R;q ds le; orZeku esa Hkh fu;fer vk/kkj ij igys ls gh fu;ksftr ugha gSa vkSj uk gh iwoZ esa fdlh vkfJr dks fu;qfDr iznku dh xbZ gSaaA</t>
  </si>
  <si>
    <t>esjs iq= oSHko mez 5 o’kZ voL;d gkusa ds dkj.k mDr “kiFk i= eSa izLrqr dj jgh gwaA</t>
  </si>
  <si>
    <t>esjh iq=h meax mez 7 o’kZ voL;d gkusa ds dkj.k mDr “kiFk i= eSa izLrqr dj jgh gwaA</t>
  </si>
  <si>
    <t>vkosnd ;fn ifr@ifRu gSa rks iqu% fookg ugha djus dk “kiFk&amp;i=</t>
  </si>
  <si>
    <t>eSa jhuk iztkifr ifRu Lo- Jh gfj”k dqekj mez 32 o’kZ fuoklh jkt uxj mUMok jksM f”kyk gksLihVy ds ihNs fQyhax isVªksy iEi ds ikl jkexateaMh ftyk dksVk ¼jkt-½ eSa “kiFkiwoZd c;ku djrh gwa fd %&amp;</t>
  </si>
  <si>
    <t>e`rd Lo- Jh gfj”k dqekj dh fookfgr ifRu gwaA e`rd Lo- Jh gfj”k dqekj ds fu/ku ds i”pkr~ eSaus vkt fnukad 12@12@2020 rd iqu% fookg ugha fd;k gSa rFkk esa fo/kok ds :i esa thou ;kiu dj jgh gwaA</t>
  </si>
  <si>
    <t>mijksDr fooj.k esjh tkudkjh ds vuqlkj lR; gSa ,oa fdlh izdkj dh vlR;rk ikbZ tkrh gSa rks esaa Lo;a ftEesnkj jgwaxh rFkk foHkkx esa esjh lsok;sa lEkkIr dj ldrs gSaA</t>
  </si>
  <si>
    <t>vkosnd ds fookfgr gksus ij larku dk tUefrfFk lfgr fooj.k dk “kiFk&amp;i=</t>
  </si>
  <si>
    <t>eSa jhuk iztkifr ifRu Lo- Jh gfj”k dqekj mez 32 o’kZ fuoklh jkt uxj mUMok jksM f”kyk gksLihVy ds ihNs fQyhax isVªksy iEi ds ikl jkexateaMh ftyk dksVk ¼jkt-½ eSa “kiFkiwoZd c;ku djrh gwa fd fookfgr gwa ,oa esjh larkuksa dk uke ,oa tUefrfFkokj fooj.k fuEukuqlkj gSa %&amp;</t>
  </si>
  <si>
    <t>esjh iq=h meax ,oa iq= oSHko vo;Ld gksus ds dkj.k mDr “kiFk i= esa izLrqr dj jgha gwaA</t>
  </si>
  <si>
    <t>uke iq=@iq=h</t>
  </si>
  <si>
    <t>vkosnd ls laca/k</t>
  </si>
  <si>
    <t>fo- fooj.k</t>
  </si>
  <si>
    <t>meax</t>
  </si>
  <si>
    <t>iq=h</t>
  </si>
  <si>
    <t>oSHko</t>
  </si>
  <si>
    <t>mijksDr vafdr rF; esjh futh Kku ,oa fo”okl ls lgh ,oa lR; gksuk lR;kfir djrh gwaA vlR;rk ik;sa tkus ij esa Lo;a ftEesnkj jgwaxh] RkFkk nks’kh ik;sa tkus ij foHkkx esjh lsaok;sa lEkkIr dj ldrs gSaA</t>
  </si>
  <si>
    <r>
      <t xml:space="preserve">esjs ifr Lo- Jh gfj”k dqekj in ofj’B lgk;d dk;Zjr LFkku jktdh; mPp ek/;fed fo|ky; lkry[ksM+h dksVk ¼jkt-½ dk fu/ku jkT; lsok esa jgrs gq, fnukad 24@11@2020 dks gksus ds QyLo:i esa jhuk iztkifr c;ku djrh gwa fd e`rd ds ifjokj ds lHkh ds lHkh lnL;ksa dh lHkh L=ksarks ls vk; </t>
    </r>
    <r>
      <rPr>
        <sz val="12"/>
        <rFont val="Kruti Dev 010"/>
      </rPr>
      <t xml:space="preserve">NIL </t>
    </r>
    <r>
      <rPr>
        <sz val="14"/>
        <rFont val="Kruti Dev 010"/>
      </rPr>
      <t>ekfld gSaA esjh vkfFkZd fLFkfr cM+h n;uh; gSaA vr% eq&gt;s esjs ifr ds LFkku ij vuqdEikRed fu;qfDr iznku djus dh d`ik djsaA</t>
    </r>
  </si>
  <si>
    <t xml:space="preserve">jhuk iztkifr </t>
  </si>
  <si>
    <t>Jh gfj”k dqekj</t>
  </si>
  <si>
    <t xml:space="preserve"> mez</t>
  </si>
  <si>
    <t xml:space="preserve"> 32 o’kZ </t>
  </si>
  <si>
    <t xml:space="preserve">jkt uxj mUMok jksM f”kyk gksLihVy ds ihNs fQyhax isVªksy iEi ds ikl jkexateaMh ftyk dksVk ¼jkt-½ </t>
  </si>
  <si>
    <t xml:space="preserve">3 eSa “kiFkiwoZd c;ku djrh gwa fd esjs ifr </t>
  </si>
  <si>
    <t xml:space="preserve">Jh gfj”k dqekj </t>
  </si>
  <si>
    <t>dks gks pqdh gSaA</t>
  </si>
  <si>
    <t>jkexateaMh</t>
  </si>
  <si>
    <t>dh e`R;q fnukad</t>
  </si>
  <si>
    <t>24.12.2021</t>
  </si>
  <si>
    <t>12.12.2021</t>
  </si>
  <si>
    <t>tks fd bZ”oj dks lk{kh ekudj fuEufyf[kr “kiFk i= vkysf[kr djrk@djrh gwa fd %&amp;</t>
  </si>
  <si>
    <t>1 eSa “kiFkiwoZd c;ku djrk@djrh gwa fd e`rd jkT; deZpkfj;ksa ds vkfJrksa dks jktdh; lsok esa fu;qfDr fn;s tkus ds izko/kkuksa ds vUrxZr esjh fu;qfDr lgk;d deZpkjh in ij gksus ij e`rd ds ifjokj ds mijksDr fdlh Hkh lnL; dks dksbZ vkifRr ugha gSa uk gh Hkfo’; esa gksxh ;fn dksbZ vkifRr djrk gSa rks blds fy;s esa Lo;a ftEesnkj jgqaxhA</t>
  </si>
  <si>
    <t>eSa “kiFkiwoZd c;ku djrk@djrh gwa fd mijksDr “kiFk i= ea of.kZr rF; esjs LoKku ls lgh ,oa lR; gSaA bZ”oj esjh lR; cksyus esa enn djsaA</t>
  </si>
  <si>
    <t>2 eSa “kiFkiwoZd c;ku djrk@djrh gwa fd e`rd jkT; deZpkjh ds vkfJrksa dks fu;qfDr fn;s tkus dh izko/kkuksa ds vUrxZr esjh fu;qfDr lgk;d deZpkjh ds in ij gks tkus ij e`rd ifjokj dk dksbZ Hkh lnL; bu izko/kkuksa ds vUrxZr jktdh; lsok esa fu;qfDr ikus dk gdnkj ugha gksxkA bl lEcU/k esa dksbZ vkifRr djrk@djrh gSa rks blds fy;s O;fDrxr :Ik ls ftEesnkj jgwxka@jgwaxhA</t>
  </si>
  <si>
    <t>ifRu@ifr@iq=@iq=h</t>
  </si>
  <si>
    <t xml:space="preserve">ds izko/kkuksa ds vUrxZr esjh </t>
  </si>
  <si>
    <t xml:space="preserve">lgk;d deZpkjh </t>
  </si>
  <si>
    <t xml:space="preserve">in ij gksus ij e`rd ds ifjokj ds mijksDr fdlh </t>
  </si>
  <si>
    <t xml:space="preserve">1 eSa “kiFkiwoZd c;ku djrk@djrh gwa fd e`rd jkT; deZpkfj;ksa ds vkfJrksa dks jktdh; lsok esa fu;qfDr fn;s tkus </t>
  </si>
  <si>
    <t>Lo;a ftEesnkj jgwxka@jgqaxhA</t>
  </si>
  <si>
    <t xml:space="preserve">Hkh lnL; dks dksbZ vkifRr ugha gSa uk gh Hkfo’; esa gksxh ;fn dksbZ vkifRr djrk@djrh gSa rks blds fy;s esa </t>
  </si>
  <si>
    <t xml:space="preserve">3 eSa “kiFkiwoZd c;ku djrh gwa fd esjs ifRu@ifr@iq=@iq=h </t>
  </si>
  <si>
    <t xml:space="preserve">Lo- Jh gfj”k dqekj </t>
  </si>
  <si>
    <t xml:space="preserve">ds vkfJr ifjokj dk dksbZ Hkh lnL; dsUnz ;k jkT; ljdkj@ dsUnz ljdkj </t>
  </si>
  <si>
    <t xml:space="preserve">ds dkuwuh cksMZ la?kVu @fuxe tks iw.kZr ;k Lor% dsUnz @jkT; ljdkj ds LokfeRo ;k fu;U=.k esa gks ds v/khu </t>
  </si>
  <si>
    <t>ljdkjh deZpkjh ds e`R;q ds le; orZeku esa Hkh fu;fer vk/kkj ij igys ls gh fu;ksftr ugha gSa vkSj uk gh iwoZ esa</t>
  </si>
  <si>
    <t>fdlh vkfJr dks fu;qfDr iznku dh xbZ gSaaA</t>
  </si>
  <si>
    <t>tks fd bZ”oj dks lk{kh ekudj fuEufyf[kr “kiFk i= vkysf[kr  djrk@djrh gwa fd %&amp;</t>
  </si>
  <si>
    <t>bZ”oj esjh lR; cksyus esa enn djsaA</t>
  </si>
  <si>
    <t>eSa “kiFkiwoZd c;ku  djrk@djrh gwa fd fu;e 5 dk izek.k i= izekf.kr fd;k tkrk gSa fd e`rd jkT;</t>
  </si>
  <si>
    <t xml:space="preserve">deZpkjh </t>
  </si>
  <si>
    <t>¼e`r vkfJr ifjokj ds lnL; dk fu;qfDr fu;e 1966 ds fu;e 05 ds vuqlkj “kiFk i=½</t>
  </si>
  <si>
    <t>eSa “kiFkiwoZd c;ku  djrk@djrh gwa fd mijksDr “kiFk i= esa of.kZr rF; esjs LoKku ls lgh ,oa lR; gSaA</t>
  </si>
  <si>
    <t>izi= &amp; 28 ¼nsf[k, fu;e 94&amp; izfØ;k½ nh?kZdkfyd vfxzeksa ds fy, ^^dksbZ cdk;k ugha izek.k&amp;i=^^ tkjh djus ds fy;s dks"kkxkj vf/kdkjh dks vkosnu&amp;i= dk izi=</t>
  </si>
  <si>
    <t>Jheku dks"kkf/kdkjh @ midks"kkf/kdkjh egksn;</t>
  </si>
  <si>
    <t>¼dk;kZy; v/;{k ds ekQZr½</t>
  </si>
  <si>
    <t>fo"k;%&amp;  nh?kZdkfyd vfxzeksa ¼,y-Vh-,-½ ij ^^dksbZ cdk;k ugha izek.k&amp;i=^^ tkjh djuk</t>
  </si>
  <si>
    <t>eq&gt;s</t>
  </si>
  <si>
    <t>tks</t>
  </si>
  <si>
    <t xml:space="preserve">ds dk;kZy; es </t>
  </si>
  <si>
    <t>in ij dk;Z dj jgk dk</t>
  </si>
  <si>
    <t>fuEufyf[kr nh?kZdkfyd vfxze vFkkZr~ Hkou fuekZ.k vfxze] Hkou ejEer ,oa okgu vfxze lEiw.kZ lsok vof/k es Lohdkj fd;k x;k Fkk] ftldk C;kSjk uhps izR;sd ds lkeus fn;k x;k gSa%&amp;</t>
  </si>
  <si>
    <t>fcy la- ,oa fnukad udn Hkqxrku dh fnukad</t>
  </si>
  <si>
    <t>Lohd`r jkf'k</t>
  </si>
  <si>
    <t>nh?kZdkfyd vfxze ys[kk la-</t>
  </si>
  <si>
    <t>vc rd Hkqxrku dh xbZ jkf'k</t>
  </si>
  <si>
    <t>cdk;k jkf'k ;fn dksbZ gks</t>
  </si>
  <si>
    <t>xzsP;qVh ls olwyh ds fy, vyx dh xbZ jkf'k</t>
  </si>
  <si>
    <t>Hkqxrku</t>
  </si>
  <si>
    <t>¼d½ Hkou fuekZ.k vfxze</t>
  </si>
  <si>
    <t xml:space="preserve">   ¼A½ izFke vfxze</t>
  </si>
  <si>
    <t xml:space="preserve">jktleUn </t>
  </si>
  <si>
    <t xml:space="preserve">   ¼AA½ f}rh; vfxze</t>
  </si>
  <si>
    <t>¼[k½ Hkou ejEer vfxze</t>
  </si>
  <si>
    <t xml:space="preserve">   ¼AAA½ r`rh; vfxze</t>
  </si>
  <si>
    <t>¼x½ okgu vfxze</t>
  </si>
  <si>
    <t xml:space="preserve">   eSa izekf.kr djrk gwa fd eq&gt;s eSajh lEiw.kZ lsok vof/k es dksbZ vU; nh?kZdkfyd vfxze Lohd`r ugh fd;k x;k gSaA d`i;k mDr vfxzeksa ds lacU/k es ^^dksbZ cdk;k ugha izek.k&amp;i=^^ cdk;k jkf'k ugh gksus ij tkjh djsaA</t>
  </si>
  <si>
    <t xml:space="preserve">    dks"kkxkj vf/kdkjh</t>
  </si>
  <si>
    <t xml:space="preserve">dks mDr vfxzeksa ds lacU/k esa ^dksbZ cdk;k ugh izek.k&amp;i=^ tkjh djus ds fy, vxzsf"kr  </t>
  </si>
  <si>
    <t xml:space="preserve">lsok iqfLrdk] osru fcyksa dh dk;kZy; izfr;ks ,oa ftl dk;kZy; ls og bl dk;kZy; es LFkkukarfjr gqvk gSa]mlds }kjk tkjh fd;s x;s </t>
  </si>
  <si>
    <t>vafre osru izek.k&amp;i= ,oa dk;kZy; es miyC/k fjdkMZ ds vk/kkj ij] mlus dksbZ vU; nh?kZdkfyd vfxze ugh fy;k gSsA</t>
  </si>
  <si>
    <t>gLrk{kj dk;kZy; v/;{k</t>
  </si>
  <si>
    <t>jkmekfo@</t>
  </si>
  <si>
    <t xml:space="preserve">fo"k;%&amp; </t>
  </si>
  <si>
    <t xml:space="preserve">isa'ku izdj.k </t>
  </si>
  <si>
    <t>ds vk{ksiksa dh iwfrZ dj</t>
  </si>
  <si>
    <t>iqu% izdj.k fÒtokus ckcr~A</t>
  </si>
  <si>
    <t>izlax%&amp;</t>
  </si>
  <si>
    <t>vkidk i=kad%&amp;</t>
  </si>
  <si>
    <t>ihvkj@4526757@k@359@21&amp;22@,&amp;6617 fnukad 05-07-2021</t>
  </si>
  <si>
    <t xml:space="preserve">mi;qZDr fo"k;kUrxZr ,oa izklafxd i= ds lanÒZ es fuosnu gS fd vk{ksiksa dh fuEukuqlkj  </t>
  </si>
  <si>
    <t>iwfrZ dj iqu% vki Jheku dks vko';d dk;Zokgh gsrq izsf"kr gaSA</t>
  </si>
  <si>
    <t>jkT;kns'k 03-10-2017 dh ikyuk esa fnukad 31-10-2017 ls 31-07-2021 rd dh olwyh dj</t>
  </si>
  <si>
    <t>la'kksf/kr osru fu;eu ,oa LVsVesaV dh izfr layXu gSaa A</t>
  </si>
  <si>
    <t>isa'ku dqyd es iqu% x.kuk djrs gq, vko';d la'kks/ku dj fn;k x;k gSaA</t>
  </si>
  <si>
    <t>vf/kd Òqxrku dh olwyh xszP;qVh es ls djkus dk Je djsaA</t>
  </si>
  <si>
    <t>1- ewy izdj.k e; lsok iqfLrdk</t>
  </si>
  <si>
    <t>2- la'kksf/kr osru fu;eu ,oa LVsVesaV dh izfr</t>
  </si>
  <si>
    <t>3- nh?kZdkyhu _.k lEcU/kh olwyh ns; izek.k&amp;i=A</t>
  </si>
  <si>
    <t>4- olwyh lEcU/kh vkns'k o vUrj rkfydk fooj.kA</t>
  </si>
  <si>
    <t>28.08.2021</t>
  </si>
  <si>
    <r>
      <t xml:space="preserve">vki bl ,Dlsy izksxzke esa </t>
    </r>
    <r>
      <rPr>
        <sz val="16"/>
        <rFont val="Times New Roman"/>
        <family val="1"/>
      </rPr>
      <t xml:space="preserve">MASTER </t>
    </r>
    <r>
      <rPr>
        <sz val="16"/>
        <rFont val="Kruti Dev 010"/>
      </rPr>
      <t xml:space="preserve">dks lko/kkuhiwoZd HkjsA tgka ij fnukad Hkjuh gS ogka ij </t>
    </r>
    <r>
      <rPr>
        <sz val="16"/>
        <rFont val="Times New Roman"/>
        <family val="1"/>
      </rPr>
      <t xml:space="preserve">DD/MM/YYYY </t>
    </r>
    <r>
      <rPr>
        <sz val="16"/>
        <rFont val="DevLys 010"/>
      </rPr>
      <t xml:space="preserve">QksjesV esa gh Hkjs ,oa fnukad esa ¼ &amp; ½ ,oa ¼ Û ½ dk ç;ksx ugh djsa vU;Fkk dsydq'ku lgh ugha gksxhA </t>
    </r>
    <r>
      <rPr>
        <sz val="16"/>
        <rFont val="Times New Roman"/>
        <family val="1"/>
      </rPr>
      <t xml:space="preserve">MASTER </t>
    </r>
    <r>
      <rPr>
        <sz val="16"/>
        <rFont val="Kruti Dev 010"/>
      </rPr>
      <t xml:space="preserve">dh jaxhu ihyh 'ksy esa  Hkjdj lso djuk gSA flQZ </t>
    </r>
    <r>
      <rPr>
        <sz val="16"/>
        <rFont val="Times New Roman"/>
        <family val="1"/>
      </rPr>
      <t>A4</t>
    </r>
    <r>
      <rPr>
        <sz val="16"/>
        <rFont val="Kruti Dev 010"/>
      </rPr>
      <t xml:space="preserve"> lkbZt esa fizUV fudkyuk gSA vki pkgs rks 'khV uEcj 6 ls ysdj 28 rd dze ls vkxs &amp; ihNs fizUV dj ysosa ftlls dkxt dh cpr Hkh gksxh o e`R;q isa'ku dqyd dh eksVkbZ Hkh de gks tk;sxhA bl ,Dlsy izksxzke ls 'khV uEcj 17 dh nks izfr;ka ,oa 'khV uEcj 25 o 27 dh ,d &amp; ,d vfrfjDr izfr ,d gh dqyd esa yxkuh gSA ckdh 'khV dh flQZ ,d izfr gh yxkuh gSA </t>
    </r>
  </si>
  <si>
    <t>25 ( 2 )</t>
  </si>
  <si>
    <t>27 ( 2 )</t>
  </si>
  <si>
    <t>DDO FORWARDING AFTER OBJECTION</t>
  </si>
  <si>
    <t>,rjkt ds ckn dk dk;kZy;/;{k vxzs"k.k i=</t>
  </si>
  <si>
    <t>dks vuqdEik fu;qfDr fnyokus ds lEcU/k esa ds vk{ksiksa dh iwfrZ dj iqu% izdj.k fÒtokus ckcr~AA</t>
  </si>
  <si>
    <t>d`i;k bUgsa fu;ekuqlkj vuqdEik fu;qfDr izdj.k fuLrkfjr djokus dh d`ik djkosaA</t>
  </si>
  <si>
    <t xml:space="preserve">dzekad                                     fnukad </t>
  </si>
  <si>
    <t>ANUKAMPA NIY FORWARDING AF OBJE</t>
  </si>
  <si>
    <t>,rjkt ds ckn dk vuqdEik fu;qfDr dk dk;kZy;/;{k vxzs"k.k i=</t>
  </si>
  <si>
    <t>(UPDATED ON 31.08.2021)</t>
  </si>
  <si>
    <t xml:space="preserve"> @gmail.com</t>
  </si>
  <si>
    <t>1- isa’ku dqydA</t>
  </si>
  <si>
    <t>2- lsoklekfIr vkns’kA</t>
  </si>
  <si>
    <t>3- eqR;q izek.k i= ewyA</t>
  </si>
  <si>
    <t>4- is eustj ls fizaUV ,EiyksbZ ekLVj MkVkA</t>
  </si>
  <si>
    <t>5- is eustj ls fizaUV ysVsLV is fLyiA</t>
  </si>
  <si>
    <t>6- e`rd dkfeZd dk izzFke fu;qfDr vkns'kA</t>
  </si>
  <si>
    <t>7- e`rd dkfeZd dk izzFke fu;qfDr ij dk;Zxzg.k vkns'kA</t>
  </si>
  <si>
    <t>8- e`rd dkfeZd dk LFkkbZdj.k vkns'kA</t>
  </si>
  <si>
    <t>9- e`rd dkfeZd dk inkSufr vkns'kA</t>
  </si>
  <si>
    <t>10- e`rd dkfeZd dk inkSufr ij dk;Zxzg.k vkns'kA</t>
  </si>
  <si>
    <t>11- uksehuh dh cSad [kkrk iklcqd dh QksVks dksihA+</t>
  </si>
  <si>
    <t>12- ewy lsok iqfLrdkA</t>
  </si>
  <si>
    <t>O;k[;krk</t>
  </si>
  <si>
    <t>fgUnh lkfgR;</t>
  </si>
  <si>
    <t>vf/kuLFk lsok</t>
  </si>
  <si>
    <t xml:space="preserve">iq=h </t>
  </si>
  <si>
    <t>4 QhV 10 bap</t>
  </si>
  <si>
    <t>eqag dh VksMh ij fry dk fu'kku</t>
  </si>
  <si>
    <t>jktdh; mPp ek/;fed fo|ky; fg.Mksyh ftyk cwUnh</t>
  </si>
  <si>
    <t>LECTURAR</t>
  </si>
  <si>
    <t>BUNDI</t>
  </si>
  <si>
    <t>DOUGHTER</t>
  </si>
  <si>
    <t>MARRIED</t>
  </si>
  <si>
    <t xml:space="preserve"> vfrfjDr iz'kklfud vf/kdkjh</t>
  </si>
  <si>
    <t>ftyk f'k{kk ,oa izf'k{k.k laLFkku ¼ MkbZV ½ ] cwUnh ¼ jktLFkku ½</t>
  </si>
  <si>
    <r>
      <t xml:space="preserve">ewy fuoklh &amp; vksM+k ] rglhy &amp; jsyexjk ftyk &amp; jktleUn </t>
    </r>
    <r>
      <rPr>
        <b/>
        <sz val="16"/>
        <color rgb="FF00B0F0"/>
        <rFont val="Kruti Dev 010"/>
      </rPr>
      <t>¼ jktLFkku ½ fiudksM &amp; 313329</t>
    </r>
  </si>
  <si>
    <t>21.04.2022</t>
  </si>
  <si>
    <t>~Øekad@jkmekfo@                                      fnukad 21-04-2022</t>
  </si>
  <si>
    <t xml:space="preserve">foHkkxk/;{k dk irk </t>
  </si>
  <si>
    <t>Jheku~ funs'kd egksn;</t>
  </si>
  <si>
    <t>ek/;fed f'k{kk ] jktLFkku</t>
  </si>
  <si>
    <t>chdkusj</t>
  </si>
  <si>
    <t>20.01.2022</t>
  </si>
  <si>
    <t xml:space="preserve">Ekkg &amp; vizsy 2022 lss vc rd mDr en esaa O;; dh xbZ jkf’k %&amp; </t>
  </si>
  <si>
    <t>jkmekfo</t>
  </si>
  <si>
    <r>
      <t xml:space="preserve">Horse/Camel </t>
    </r>
    <r>
      <rPr>
        <b/>
        <sz val="9"/>
        <rFont val="DevLys 010"/>
      </rPr>
      <t xml:space="preserve"> ?kksM+k@Å¡V</t>
    </r>
  </si>
  <si>
    <r>
      <t xml:space="preserve">Conveyance </t>
    </r>
    <r>
      <rPr>
        <b/>
        <sz val="9"/>
        <rFont val="DevLys 010"/>
      </rPr>
      <t xml:space="preserve"> lokjh</t>
    </r>
  </si>
  <si>
    <r>
      <t xml:space="preserve">Others </t>
    </r>
    <r>
      <rPr>
        <b/>
        <sz val="9"/>
        <rFont val="DevLys 010"/>
      </rPr>
      <t xml:space="preserve"> vU;</t>
    </r>
  </si>
  <si>
    <t>07.04.2022</t>
  </si>
  <si>
    <r>
      <t xml:space="preserve">            ftyk f’k{kk vf/kdkjh </t>
    </r>
    <r>
      <rPr>
        <b/>
        <sz val="16"/>
        <rFont val="Kruti Dev 010"/>
      </rPr>
      <t xml:space="preserve">¼eq[;ky;½ek/;fed]jktleUn ds vkns”k  </t>
    </r>
  </si>
  <si>
    <r>
      <rPr>
        <b/>
        <sz val="14"/>
        <rFont val="Kruti Dev 010"/>
      </rPr>
      <t>laLFkk@e`jkdvkfu@Qk&amp;209@2020@751 fnukad % 22-07-02020</t>
    </r>
    <r>
      <rPr>
        <b/>
        <sz val="14"/>
        <rFont val="DevLys 010"/>
      </rPr>
      <t xml:space="preserve"> dza-la- 2 ds )kjk esjh </t>
    </r>
  </si>
  <si>
    <r>
      <t xml:space="preserve">Jheku </t>
    </r>
    <r>
      <rPr>
        <b/>
        <sz val="14"/>
        <rFont val="DevLys 010"/>
      </rPr>
      <t>ftyk f’k{kk vf/kdkjh</t>
    </r>
    <r>
      <rPr>
        <b/>
        <sz val="14"/>
        <rFont val="Kruti Dev 010"/>
      </rPr>
      <t xml:space="preserve"> ] </t>
    </r>
  </si>
  <si>
    <t>jktdh; mPp ek/;fed fo|ky; fg   ftyk cwUnh</t>
  </si>
  <si>
    <t xml:space="preserve"> fg  ftyk &amp;cwUnh</t>
  </si>
  <si>
    <t xml:space="preserve">cw   ftyk&amp; </t>
  </si>
  <si>
    <t xml:space="preserve">xzke xq&lt; ftyk </t>
  </si>
  <si>
    <t xml:space="preserve"> cw fiu&amp;323</t>
  </si>
  <si>
    <t>dks ftyk &amp; dks ¼ jktLFkku ½</t>
  </si>
  <si>
    <t>cw ftyk &amp; c ¼ jktLFkku ½</t>
  </si>
  <si>
    <t>fg  ftyk &amp; cw A</t>
  </si>
  <si>
    <t xml:space="preserve">Jhefr pUnz </t>
  </si>
  <si>
    <t>J</t>
  </si>
  <si>
    <t>ckbZ ikl jksM] cw</t>
  </si>
  <si>
    <t>SBIN00315</t>
  </si>
  <si>
    <t>]xzke xqw&lt;   ftyk cw</t>
  </si>
  <si>
    <t>cw   ftyk&amp;cw   fiu&amp;32</t>
  </si>
  <si>
    <t>cw   ftyk &amp; cw</t>
  </si>
  <si>
    <t xml:space="preserve">LET. SHREE BHAWAR </t>
  </si>
  <si>
    <t xml:space="preserve">SHREE RAM </t>
  </si>
  <si>
    <t>GOVT.SR.SEC.SCHOOL HI TEHSIL-HIN DT.BU PIN 323</t>
  </si>
  <si>
    <t>V/P GUD BUPIN-323</t>
  </si>
  <si>
    <t>BY-PASS ROAD BU   DISTRICT- BU</t>
  </si>
  <si>
    <t>Jh d</t>
  </si>
  <si>
    <t>xzke xq&lt; cw ftyk cw</t>
  </si>
  <si>
    <t>cw ftyk &amp; cw fiu&amp;323</t>
  </si>
  <si>
    <t xml:space="preserve">esa dk;Zjr Fks dk fu/ku gks tkus ls lsok lekfIr gks tkus ij </t>
  </si>
  <si>
    <t>eSa %&amp;</t>
  </si>
  <si>
    <t>ifr %&amp;</t>
  </si>
  <si>
    <t>dk gksdj 'kiFk iwoZd /kks"k.kk djrh gWw fd%&amp;</t>
  </si>
  <si>
    <t>esjs ifr</t>
  </si>
  <si>
    <t>dks e`R;q@lsoklekfIr gqbZ gSaA esajs ih-ih-vks- uEcj</t>
  </si>
  <si>
    <t>&amp;% lR;kiu %&amp;</t>
  </si>
  <si>
    <t>dk gksdj 'kiFkiwoZd lR;kfir djrh gwa fd mDr</t>
  </si>
  <si>
    <t>'kiFk &amp; i= dh dkye la[;k 1 ls yxk;r 3 esa of kZr rF; esajs futh Kku o fo'okl ls lgh ,oa lR; gSA</t>
  </si>
  <si>
    <t>1- eSa 'kiFk iwoZd fuosnu djrh gwa fd e</t>
  </si>
  <si>
    <t xml:space="preserve"> fnukad %&amp;</t>
  </si>
  <si>
    <t>ds in ij dk;Zjr jgrs gq,</t>
  </si>
  <si>
    <t>2- eSa 'kiFk iwoZd fuosnu djrh gwa fd lsoklekfIr fnukad ls vkt fnukad rd eSa jkT; ljdkj ds f'k{kk foHkkx</t>
  </si>
  <si>
    <t xml:space="preserve">  esa v/;kid in ij dk;Zjr gwaA Hkfo"; esa dks"k dk;kZy; vFkok cSad }kjk fdlh izdkj dh isa'ku jkf'k dk isa'ku</t>
  </si>
  <si>
    <t xml:space="preserve"> ifjykHk jkf'k vf/kd tek gks tkrh Gs rks cSad vFkok dks"k dk;kZy; mldh olwyh eq&gt;s lwpuk vFkok fcuk lwpuk</t>
  </si>
  <si>
    <t xml:space="preserve"> iqu% olwyh djus esa Lora= gSA ftldk eq&gt;s fdlh izdkj dk vk{ksi ;k f'kdk;r ugha gksxh A</t>
  </si>
  <si>
    <t xml:space="preserve">3- eSa 'kiFk iwoZd fuosnu djrh gwa esSaus mDr 'kiFk &amp; i= esa dksbZ lkjoku rF; ugha Nqik;k gSa ] ugh dksbZ </t>
  </si>
  <si>
    <t xml:space="preserve">  xyr rF; vafdr fd;k gS A</t>
  </si>
  <si>
    <t>jkmekfo@dkadjksyh@Qk&amp;102@2022&amp;2023@245&amp;246</t>
  </si>
  <si>
    <t>30/06/2020</t>
  </si>
  <si>
    <t>31/12/2020</t>
  </si>
  <si>
    <t>30/06/2021</t>
  </si>
  <si>
    <t>31/12/2021</t>
  </si>
  <si>
    <t>30/06/2022</t>
  </si>
  <si>
    <t>30/06/2018</t>
  </si>
  <si>
    <t>31/12/2018</t>
  </si>
  <si>
    <t>30/06/2019</t>
  </si>
  <si>
    <t>31/12/2019</t>
  </si>
  <si>
    <t>31/12/2022</t>
  </si>
  <si>
    <t>30/06/2023</t>
  </si>
  <si>
    <t>31/12/2023</t>
  </si>
  <si>
    <t>30/06/2024</t>
  </si>
  <si>
    <t>31/12/2024</t>
  </si>
  <si>
    <t>30/06/2025</t>
  </si>
  <si>
    <t>31/12/2025</t>
  </si>
  <si>
    <t>30/06/2026</t>
  </si>
  <si>
    <t xml:space="preserve">Lo-Jh </t>
  </si>
  <si>
    <t>RJ</t>
  </si>
  <si>
    <t xml:space="preserve">Jh </t>
  </si>
  <si>
    <t xml:space="preserve">           (R)</t>
  </si>
  <si>
    <r>
      <t>;g MsFk ikjhokfjd isa'ku dqyd o vuqdEik fu;qfDr vkosnu ,oa dk;kZy;k/;{k )kjk dh tkus okyh leLr dk;Zokgh dk lks</t>
    </r>
    <r>
      <rPr>
        <sz val="16"/>
        <rFont val="DevLys 010"/>
      </rPr>
      <t xml:space="preserve">¶Vos;j dk viMsV otZu vkt fnukaad </t>
    </r>
    <r>
      <rPr>
        <b/>
        <sz val="16"/>
        <color rgb="FFFF0000"/>
        <rFont val="DevLys 010"/>
      </rPr>
      <t>26 vizsy 2022 eaxyokj</t>
    </r>
    <r>
      <rPr>
        <sz val="16"/>
        <rFont val="DevLys 010"/>
      </rPr>
      <t xml:space="preserve"> dks esjs xq:th Jheku~ nqxkZ 'kadj th esukfj;k] lgk;d iz'kklfud vf/kdkjh] jkmekfo&amp;izrkiuxj ftyk&amp;mn;iqj ds vk'khZokn ,oa ekxZn'kZu ls rS;kj fd;k x;k gSA eq&gt;s e`r jkT; deZpkjh vkfJr vuqdEikRed fu;qfDr fnyokus okys vknj.kh; Jheku~ toku flag th HkkVh] vfrfjDr iz'kklfud vf/kdkjh] dk;kZy; ftyk f'k{kk vf/kdkjh] </t>
    </r>
    <r>
      <rPr>
        <sz val="16"/>
        <rFont val="Kruti Dev 010"/>
      </rPr>
      <t>¼eq[;ky;½</t>
    </r>
    <r>
      <rPr>
        <sz val="16"/>
        <rFont val="DevLys 010"/>
      </rPr>
      <t xml:space="preserve">] izkjfEHkd f'k{kk] jktleUn dk midkj ftUnxh Hkj ugha Hkqy ldrk gwWWaWa </t>
    </r>
    <r>
      <rPr>
        <sz val="16"/>
        <rFont val="Kruti Dev 010"/>
      </rPr>
      <t xml:space="preserve">,oa ftUgksus bls cukus esa izR;{k ;k vizR;{k :i ls lg;ksx fn;k gS mudk Hkh eSa vkHkkjh gwWaA </t>
    </r>
    <r>
      <rPr>
        <b/>
        <sz val="16"/>
        <color rgb="FF00B0F0"/>
        <rFont val="Kruti Dev 010"/>
      </rPr>
      <t>is esustj bUQks ,Mfeu isuy]</t>
    </r>
    <r>
      <rPr>
        <sz val="16"/>
        <color rgb="FF00B0F0"/>
        <rFont val="Kruti Dev 010"/>
      </rPr>
      <t xml:space="preserve"> </t>
    </r>
    <r>
      <rPr>
        <b/>
        <sz val="16"/>
        <color rgb="FF00B050"/>
        <rFont val="Kruti Dev 010"/>
      </rPr>
      <t>Jh izos'k dqekj 'kekZ] ys[kkf/kdkjh] ek/;fed f'k{kk] funs'kky; ] chdkusj]</t>
    </r>
    <r>
      <rPr>
        <sz val="16"/>
        <color rgb="FFFF0000"/>
        <rFont val="Kruti Dev 010"/>
      </rPr>
      <t xml:space="preserve"> </t>
    </r>
    <r>
      <rPr>
        <b/>
        <sz val="16"/>
        <color rgb="FF7030A0"/>
        <rFont val="Kruti Dev 010"/>
      </rPr>
      <t xml:space="preserve">Jh eqds'k 'kekZ ] ofj"V lgk;d ] jk-ek-fo- vukdj rglhy &amp; C;koj ftyk &amp; vtesj </t>
    </r>
    <r>
      <rPr>
        <sz val="16"/>
        <color rgb="FFFF0000"/>
        <rFont val="Kruti Dev 010"/>
      </rPr>
      <t>,oa Jh y{ehdkUr 'kekZ] lgk;d iz'kklfud vf/kdkjh] jktdh; mPp ek/;fed fo?kky; &amp; pkSFk dk cjokM+k ftyk &amp; lokbZ ek/kksiqj dk fo'ks"k lg;ksx feyk gSa] blfy, budk Hkh eSa vkHkkjh gwWWA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</si>
</sst>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9]mmm\-yy;@"/>
    <numFmt numFmtId="165" formatCode="dd\-mm\-yyyy"/>
    <numFmt numFmtId="166" formatCode="_(&quot;Rs &quot;* #,##0_);_(&quot;Rs &quot;* \(#,##0\);_(&quot;Rs &quot;* &quot;-&quot;_);_(@_)"/>
    <numFmt numFmtId="167" formatCode="0.0%"/>
  </numFmts>
  <fonts count="275">
    <font>
      <sz val="10"/>
      <name val="Arial"/>
    </font>
    <font>
      <sz val="11"/>
      <color theme="1"/>
      <name val="Arial"/>
      <family val="2"/>
    </font>
    <font>
      <sz val="14"/>
      <name val="Kruti Dev 010"/>
    </font>
    <font>
      <sz val="18"/>
      <name val="Kruti Dev 010"/>
    </font>
    <font>
      <sz val="12"/>
      <name val="Arial"/>
      <family val="2"/>
    </font>
    <font>
      <sz val="12"/>
      <name val="Kruti Dev 010"/>
    </font>
    <font>
      <sz val="8"/>
      <name val="Arial"/>
      <family val="2"/>
    </font>
    <font>
      <sz val="16"/>
      <name val="Kruti Dev 010"/>
    </font>
    <font>
      <sz val="11"/>
      <name val="Kruti Dev 010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Kruti Dev 010"/>
    </font>
    <font>
      <sz val="16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14"/>
      <name val="Kruti Dev 010"/>
    </font>
    <font>
      <sz val="12"/>
      <name val="DevLys 010"/>
    </font>
    <font>
      <sz val="10"/>
      <name val="DevLys 010"/>
    </font>
    <font>
      <b/>
      <sz val="16"/>
      <name val="Kruti Dev 010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Kruti Dev 010"/>
    </font>
    <font>
      <b/>
      <sz val="11"/>
      <name val="Kruti Dev 010"/>
    </font>
    <font>
      <b/>
      <sz val="22"/>
      <name val="Kruti Dev 010"/>
    </font>
    <font>
      <b/>
      <sz val="18"/>
      <name val="Kruti Dev 010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sz val="14"/>
      <name val="DevLys 010"/>
    </font>
    <font>
      <sz val="12"/>
      <name val="Times New Roman"/>
      <family val="1"/>
    </font>
    <font>
      <b/>
      <sz val="8"/>
      <name val="Arial"/>
      <family val="2"/>
    </font>
    <font>
      <b/>
      <sz val="9"/>
      <name val="Times New Roman"/>
      <family val="1"/>
    </font>
    <font>
      <b/>
      <sz val="16"/>
      <name val="Times New Roman"/>
      <family val="1"/>
    </font>
    <font>
      <sz val="11"/>
      <name val="DevLys 010"/>
    </font>
    <font>
      <b/>
      <sz val="11"/>
      <name val="Times New Roman"/>
      <family val="1"/>
    </font>
    <font>
      <b/>
      <sz val="20"/>
      <name val="Kruti Dev 010"/>
    </font>
    <font>
      <b/>
      <sz val="18"/>
      <name val="DevLys 010"/>
    </font>
    <font>
      <b/>
      <sz val="14"/>
      <name val="DevLys 010"/>
    </font>
    <font>
      <sz val="14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20"/>
      <name val="Kruti Dev 010"/>
    </font>
    <font>
      <sz val="20"/>
      <name val="Times New Roman"/>
      <family val="1"/>
    </font>
    <font>
      <sz val="16"/>
      <name val="DevLys 010"/>
    </font>
    <font>
      <b/>
      <sz val="20"/>
      <name val="DevLys 010"/>
    </font>
    <font>
      <b/>
      <u/>
      <sz val="14"/>
      <name val="Kruti Dev 010"/>
    </font>
    <font>
      <sz val="18"/>
      <name val="DevLys 010"/>
    </font>
    <font>
      <sz val="16"/>
      <name val="Times New Roman"/>
      <family val="1"/>
    </font>
    <font>
      <sz val="11"/>
      <color rgb="FF00B0F0"/>
      <name val="Arial"/>
      <family val="2"/>
    </font>
    <font>
      <sz val="10"/>
      <color rgb="FF00B0F0"/>
      <name val="Arial"/>
      <family val="2"/>
    </font>
    <font>
      <sz val="16"/>
      <color rgb="FF00B0F0"/>
      <name val="DevLys 010"/>
    </font>
    <font>
      <b/>
      <sz val="10"/>
      <color rgb="FF00B0F0"/>
      <name val="Arial"/>
      <family val="2"/>
    </font>
    <font>
      <sz val="12"/>
      <color rgb="FF00B0F0"/>
      <name val="Arial"/>
      <family val="2"/>
    </font>
    <font>
      <sz val="20"/>
      <name val="DevLys 010"/>
    </font>
    <font>
      <sz val="17"/>
      <name val="DevLys 010"/>
    </font>
    <font>
      <sz val="14"/>
      <color theme="1"/>
      <name val="DevLys 010"/>
    </font>
    <font>
      <sz val="16"/>
      <color theme="1"/>
      <name val="DevLys 010"/>
    </font>
    <font>
      <b/>
      <sz val="14"/>
      <color theme="1"/>
      <name val="DevLys 010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rgb="FF000000"/>
      <name val="Kruti Dev 010"/>
    </font>
    <font>
      <b/>
      <sz val="18"/>
      <color rgb="FF000000"/>
      <name val="DevLys 010"/>
    </font>
    <font>
      <b/>
      <sz val="16"/>
      <color rgb="FF000000"/>
      <name val="DevLys 010"/>
    </font>
    <font>
      <sz val="15"/>
      <name val="DevLys 010"/>
    </font>
    <font>
      <sz val="16"/>
      <color rgb="FFFF0000"/>
      <name val="Kruti Dev 010"/>
    </font>
    <font>
      <b/>
      <sz val="12"/>
      <name val="DevLys 010"/>
    </font>
    <font>
      <sz val="14"/>
      <color theme="1"/>
      <name val="Times New Roman"/>
      <family val="1"/>
    </font>
    <font>
      <sz val="16"/>
      <name val="DevLys 020"/>
    </font>
    <font>
      <b/>
      <sz val="9"/>
      <name val="Arial"/>
      <family val="2"/>
    </font>
    <font>
      <b/>
      <sz val="20"/>
      <color rgb="FF000000"/>
      <name val="DevLys 010"/>
    </font>
    <font>
      <b/>
      <sz val="18"/>
      <color rgb="FF000000"/>
      <name val="Times New Roman"/>
      <family val="1"/>
    </font>
    <font>
      <b/>
      <sz val="10"/>
      <name val="Kruti Dev 010"/>
    </font>
    <font>
      <b/>
      <sz val="14"/>
      <color theme="1"/>
      <name val="Kruti Dev 010"/>
    </font>
    <font>
      <b/>
      <sz val="12"/>
      <name val="Kruti Dev 011"/>
    </font>
    <font>
      <b/>
      <sz val="14"/>
      <color rgb="FF000000"/>
      <name val="Kruti Dev 010"/>
    </font>
    <font>
      <b/>
      <sz val="14"/>
      <color rgb="FF000000"/>
      <name val="DevLys 010"/>
    </font>
    <font>
      <b/>
      <sz val="11"/>
      <name val="Calibri"/>
      <family val="2"/>
    </font>
    <font>
      <b/>
      <sz val="11"/>
      <color rgb="FF0000FF"/>
      <name val="Calibri"/>
      <family val="2"/>
    </font>
    <font>
      <b/>
      <sz val="11"/>
      <color rgb="FF000000"/>
      <name val="Calibri"/>
      <family val="2"/>
    </font>
    <font>
      <b/>
      <sz val="11"/>
      <color rgb="FFC00000"/>
      <name val="Calibri"/>
      <family val="2"/>
    </font>
    <font>
      <b/>
      <sz val="11"/>
      <color rgb="FF0000FF"/>
      <name val="Times New Roman"/>
      <family val="1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color rgb="FF000000"/>
      <name val="Calibri"/>
      <family val="2"/>
    </font>
    <font>
      <sz val="11"/>
      <name val="Times New Roman"/>
      <family val="1"/>
    </font>
    <font>
      <b/>
      <sz val="11"/>
      <name val="DevLys 010"/>
    </font>
    <font>
      <sz val="16"/>
      <color rgb="FF00B050"/>
      <name val="Kruti Dev 010"/>
    </font>
    <font>
      <sz val="16"/>
      <color rgb="FFFF0000"/>
      <name val="Times New Roman"/>
      <family val="1"/>
    </font>
    <font>
      <sz val="16"/>
      <color theme="0"/>
      <name val="Kruti Dev 010"/>
    </font>
    <font>
      <sz val="16"/>
      <color rgb="FFFF0000"/>
      <name val="DevLys 010"/>
    </font>
    <font>
      <sz val="16"/>
      <color rgb="FF00B050"/>
      <name val="DevLys 010"/>
    </font>
    <font>
      <sz val="16"/>
      <color rgb="FF00B0F0"/>
      <name val="Times New Roman"/>
      <family val="1"/>
    </font>
    <font>
      <b/>
      <sz val="11"/>
      <color rgb="FF00B0F0"/>
      <name val="Times New Roman"/>
      <family val="1"/>
    </font>
    <font>
      <sz val="11"/>
      <color rgb="FFFF0000"/>
      <name val="Arial"/>
      <family val="2"/>
    </font>
    <font>
      <sz val="9"/>
      <name val="Kruti Dev 010"/>
    </font>
    <font>
      <sz val="8"/>
      <name val="Kruti Dev 010"/>
    </font>
    <font>
      <b/>
      <sz val="8"/>
      <name val="Kruti Dev 010"/>
    </font>
    <font>
      <b/>
      <sz val="9"/>
      <name val="Kruti Dev 010"/>
    </font>
    <font>
      <b/>
      <sz val="22"/>
      <name val="DevLys 010"/>
    </font>
    <font>
      <b/>
      <sz val="28"/>
      <name val="DevLys 010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sz val="8"/>
      <name val="DevLys 010"/>
    </font>
    <font>
      <b/>
      <sz val="8"/>
      <color theme="1"/>
      <name val="DevLys 010"/>
    </font>
    <font>
      <b/>
      <i/>
      <sz val="9"/>
      <color theme="1"/>
      <name val="Calibri"/>
      <family val="2"/>
      <scheme val="minor"/>
    </font>
    <font>
      <b/>
      <sz val="9"/>
      <color theme="1"/>
      <name val="DevLys 010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u/>
      <sz val="9"/>
      <color theme="1"/>
      <name val="DevLys 010"/>
    </font>
    <font>
      <sz val="9"/>
      <color theme="1"/>
      <name val="Times New Roman"/>
      <family val="1"/>
    </font>
    <font>
      <sz val="9"/>
      <color theme="1"/>
      <name val="DevLys 010"/>
    </font>
    <font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7"/>
      <name val="Times New Roman"/>
      <family val="1"/>
    </font>
    <font>
      <sz val="11"/>
      <color theme="1"/>
      <name val="Arial"/>
      <family val="2"/>
    </font>
    <font>
      <b/>
      <sz val="8"/>
      <name val="Times New Roman"/>
      <family val="1"/>
    </font>
    <font>
      <sz val="11"/>
      <color theme="1"/>
      <name val="Kruti Dev 010"/>
    </font>
    <font>
      <u/>
      <sz val="10"/>
      <color theme="10"/>
      <name val="Arial"/>
    </font>
    <font>
      <b/>
      <sz val="11"/>
      <color theme="1"/>
      <name val="Calibri"/>
      <family val="2"/>
      <scheme val="minor"/>
    </font>
    <font>
      <b/>
      <sz val="17"/>
      <name val="Kruti Dev 010"/>
    </font>
    <font>
      <b/>
      <u/>
      <sz val="22"/>
      <name val="Kruti Dev 010"/>
    </font>
    <font>
      <b/>
      <sz val="15"/>
      <name val="Kruti Dev 010"/>
    </font>
    <font>
      <sz val="15"/>
      <name val="Kruti Dev 010"/>
    </font>
    <font>
      <sz val="7"/>
      <name val="Times New Roman"/>
      <family val="1"/>
    </font>
    <font>
      <b/>
      <sz val="15"/>
      <name val="DevLys 010"/>
    </font>
    <font>
      <b/>
      <sz val="15"/>
      <name val="Times New Roman"/>
      <family val="1"/>
    </font>
    <font>
      <b/>
      <u/>
      <sz val="15"/>
      <name val="Kruti Dev 010"/>
    </font>
    <font>
      <sz val="14"/>
      <name val="Calibri"/>
      <family val="2"/>
    </font>
    <font>
      <b/>
      <u/>
      <sz val="16"/>
      <name val="Kruti Dev 010"/>
    </font>
    <font>
      <b/>
      <sz val="16"/>
      <color theme="1"/>
      <name val="DevLys 010"/>
    </font>
    <font>
      <b/>
      <sz val="12"/>
      <color theme="1"/>
      <name val="DevLys 010"/>
    </font>
    <font>
      <b/>
      <sz val="12"/>
      <color theme="1"/>
      <name val="Times New Roman"/>
      <family val="1"/>
    </font>
    <font>
      <sz val="12"/>
      <color theme="1"/>
      <name val="DevLys 010"/>
    </font>
    <font>
      <sz val="12"/>
      <color theme="1"/>
      <name val="Calibri"/>
      <family val="2"/>
      <scheme val="minor"/>
    </font>
    <font>
      <i/>
      <sz val="11"/>
      <name val="Calibri"/>
      <family val="2"/>
    </font>
    <font>
      <sz val="24"/>
      <color rgb="FF000000"/>
      <name val="Kruti Dev 010"/>
    </font>
    <font>
      <b/>
      <sz val="24"/>
      <color rgb="FF000000"/>
      <name val="Kruti Dev 010"/>
    </font>
    <font>
      <b/>
      <sz val="24"/>
      <color rgb="FF000000"/>
      <name val="DevLys 010"/>
    </font>
    <font>
      <b/>
      <sz val="24"/>
      <color rgb="FF000000"/>
      <name val="Times New Roman"/>
      <family val="1"/>
    </font>
    <font>
      <b/>
      <sz val="14"/>
      <name val="Kruti Dev 011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11"/>
      <color theme="1"/>
      <name val="DevLys 010"/>
    </font>
    <font>
      <sz val="20"/>
      <name val="Kruti Dev 010"/>
    </font>
    <font>
      <b/>
      <sz val="28"/>
      <name val="Kruti Dev 010"/>
    </font>
    <font>
      <b/>
      <u/>
      <sz val="24"/>
      <name val="Kruti Dev 010"/>
    </font>
    <font>
      <sz val="17"/>
      <name val="Kruti Dev 010"/>
    </font>
    <font>
      <b/>
      <u/>
      <vertAlign val="subscript"/>
      <sz val="12"/>
      <name val="Kruti Dev 010"/>
    </font>
    <font>
      <b/>
      <u/>
      <vertAlign val="subscript"/>
      <sz val="14"/>
      <name val="Kruti Dev 010"/>
    </font>
    <font>
      <b/>
      <u/>
      <sz val="12"/>
      <name val="Kruti Dev 010"/>
    </font>
    <font>
      <sz val="10"/>
      <color theme="1"/>
      <name val="Kruti Dev 010"/>
    </font>
    <font>
      <sz val="11"/>
      <name val="Calisto MT"/>
      <family val="1"/>
    </font>
    <font>
      <b/>
      <sz val="10"/>
      <name val="New"/>
    </font>
    <font>
      <b/>
      <sz val="12"/>
      <name val="Roman"/>
      <family val="1"/>
      <charset val="255"/>
    </font>
    <font>
      <b/>
      <sz val="16"/>
      <name val="DevLys 020"/>
    </font>
    <font>
      <b/>
      <sz val="11"/>
      <color theme="1"/>
      <name val="DevLys 010"/>
    </font>
    <font>
      <b/>
      <sz val="10"/>
      <color theme="1"/>
      <name val="DevLys 010"/>
    </font>
    <font>
      <b/>
      <sz val="9"/>
      <color theme="1"/>
      <name val="Kruti Dev 010"/>
    </font>
    <font>
      <b/>
      <sz val="8"/>
      <color theme="1"/>
      <name val="Kruti Dev 010"/>
    </font>
    <font>
      <b/>
      <sz val="7"/>
      <name val="Times New Roman"/>
      <family val="1"/>
    </font>
    <font>
      <b/>
      <sz val="12"/>
      <color theme="1"/>
      <name val="Kruti Dev 010"/>
    </font>
    <font>
      <b/>
      <sz val="9"/>
      <name val="DevLys 010"/>
    </font>
    <font>
      <b/>
      <sz val="8"/>
      <name val="DevLys 010"/>
    </font>
    <font>
      <sz val="10"/>
      <color rgb="FF002060"/>
      <name val="Arial"/>
      <family val="2"/>
    </font>
    <font>
      <sz val="11"/>
      <color rgb="FF002060"/>
      <name val="Arial"/>
      <family val="2"/>
    </font>
    <font>
      <sz val="11"/>
      <color rgb="FF002060"/>
      <name val="Kruti Dev 010"/>
    </font>
    <font>
      <sz val="20"/>
      <color rgb="FFFF0000"/>
      <name val="Kruti Dev 010"/>
    </font>
    <font>
      <sz val="9"/>
      <name val="DevLys 010"/>
    </font>
    <font>
      <sz val="24"/>
      <name val="Times New Roman"/>
      <family val="1"/>
    </font>
    <font>
      <sz val="8"/>
      <name val="Times New Roman"/>
      <family val="1"/>
    </font>
    <font>
      <b/>
      <sz val="11"/>
      <color rgb="FF000000"/>
      <name val="Kruti Dev 010"/>
    </font>
    <font>
      <b/>
      <sz val="20"/>
      <color rgb="FF000000"/>
      <name val="Kruti Dev 010"/>
    </font>
    <font>
      <sz val="12"/>
      <name val="New times roma "/>
    </font>
    <font>
      <sz val="14"/>
      <name val="New times roman"/>
    </font>
    <font>
      <sz val="10"/>
      <color rgb="FF00B0F0"/>
      <name val="DevLys 010"/>
    </font>
    <font>
      <b/>
      <sz val="10"/>
      <name val="DevLys 010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  <font>
      <b/>
      <sz val="14"/>
      <color rgb="FFFF0000"/>
      <name val="DevLys 010"/>
    </font>
    <font>
      <sz val="14"/>
      <color rgb="FFFF0000"/>
      <name val="DevLys 010"/>
    </font>
    <font>
      <b/>
      <sz val="14"/>
      <color rgb="FFFF0000"/>
      <name val="Kruti Dev 010"/>
    </font>
    <font>
      <b/>
      <sz val="16"/>
      <color rgb="FFFF0000"/>
      <name val="Kruti Dev 010"/>
    </font>
    <font>
      <b/>
      <sz val="11"/>
      <color rgb="FFFF0000"/>
      <name val="Kruti Dev 010"/>
    </font>
    <font>
      <b/>
      <sz val="14"/>
      <color rgb="FFC00000"/>
      <name val="DevLys 010"/>
    </font>
    <font>
      <b/>
      <sz val="16"/>
      <color rgb="FFC00000"/>
      <name val="DevLys 010"/>
    </font>
    <font>
      <sz val="12"/>
      <color theme="1"/>
      <name val="Times New Roman"/>
      <family val="1"/>
    </font>
    <font>
      <b/>
      <sz val="12"/>
      <color rgb="FFC00000"/>
      <name val="DevLys 010"/>
    </font>
    <font>
      <b/>
      <sz val="16"/>
      <color rgb="FFFF0000"/>
      <name val="DevLys 010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2"/>
      <name val="Courier New"/>
      <family val="3"/>
    </font>
    <font>
      <sz val="14"/>
      <name val="Tahoma"/>
      <family val="2"/>
    </font>
    <font>
      <sz val="12"/>
      <name val="Calibri"/>
      <family val="2"/>
    </font>
    <font>
      <sz val="10"/>
      <name val="Sylfaen"/>
      <family val="1"/>
    </font>
    <font>
      <sz val="10"/>
      <name val="Tahoma"/>
      <family val="2"/>
    </font>
    <font>
      <sz val="11"/>
      <name val="Calibri"/>
      <family val="2"/>
      <scheme val="minor"/>
    </font>
    <font>
      <sz val="12"/>
      <name val="Tahoma"/>
      <family val="2"/>
    </font>
    <font>
      <b/>
      <sz val="14"/>
      <color indexed="36"/>
      <name val="Times New Roman"/>
      <family val="1"/>
    </font>
    <font>
      <b/>
      <sz val="12"/>
      <color indexed="36"/>
      <name val="Times New Roman"/>
      <family val="1"/>
    </font>
    <font>
      <sz val="10"/>
      <color theme="1"/>
      <name val="DevLys 010"/>
    </font>
    <font>
      <b/>
      <sz val="12"/>
      <color rgb="FFFF0000"/>
      <name val="DevLys 010"/>
    </font>
    <font>
      <b/>
      <sz val="11"/>
      <color rgb="FFFF0000"/>
      <name val="DevLys 010"/>
    </font>
    <font>
      <b/>
      <sz val="10"/>
      <color rgb="FFFF0000"/>
      <name val="DevLys 010"/>
    </font>
    <font>
      <b/>
      <u/>
      <sz val="24"/>
      <color theme="1"/>
      <name val="DevLys 010"/>
    </font>
    <font>
      <b/>
      <sz val="14"/>
      <color rgb="FFFF000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3"/>
      <color theme="1"/>
      <name val="DevLys 010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  <font>
      <sz val="22"/>
      <color rgb="FFFF0000"/>
      <name val="Kruti Dev 010"/>
    </font>
    <font>
      <b/>
      <sz val="18"/>
      <color rgb="FFFF0000"/>
      <name val="DevLys 010"/>
    </font>
    <font>
      <b/>
      <sz val="18"/>
      <color rgb="FF00B050"/>
      <name val="DevLys 010"/>
    </font>
    <font>
      <sz val="16"/>
      <color rgb="FF00B0F0"/>
      <name val="Kruti Dev 010"/>
    </font>
    <font>
      <b/>
      <sz val="16"/>
      <color rgb="FF00B0F0"/>
      <name val="Kruti Dev 010"/>
    </font>
    <font>
      <sz val="24"/>
      <color rgb="FFFFFFFF"/>
      <name val="DevLys 010"/>
    </font>
    <font>
      <sz val="16"/>
      <color rgb="FFFFFFFF"/>
      <name val="Times New Roman"/>
      <family val="1"/>
    </font>
    <font>
      <sz val="11"/>
      <color rgb="FFFFFFFF"/>
      <name val="Times New Roman"/>
      <family val="1"/>
    </font>
    <font>
      <b/>
      <sz val="11"/>
      <color rgb="FF002060"/>
      <name val="Times New Roman"/>
      <family val="1"/>
    </font>
    <font>
      <sz val="28"/>
      <color theme="1"/>
      <name val="DevLys 010"/>
    </font>
    <font>
      <sz val="36"/>
      <color theme="1"/>
      <name val="DevLys 010"/>
    </font>
    <font>
      <sz val="45"/>
      <color theme="1"/>
      <name val="DevLys 010"/>
    </font>
    <font>
      <sz val="10"/>
      <color theme="1"/>
      <name val="Times New Roman"/>
      <family val="1"/>
    </font>
    <font>
      <sz val="18"/>
      <name val="Times New Roman"/>
      <family val="1"/>
    </font>
    <font>
      <sz val="14"/>
      <color rgb="FFFF0000"/>
      <name val="Kruti Dev 010"/>
    </font>
    <font>
      <b/>
      <sz val="14"/>
      <color rgb="FF00B0F0"/>
      <name val="Times New Roman"/>
      <family val="1"/>
    </font>
    <font>
      <b/>
      <sz val="14"/>
      <color rgb="FF7030A0"/>
      <name val="DevLys 010"/>
    </font>
    <font>
      <b/>
      <sz val="8"/>
      <color rgb="FF002060"/>
      <name val="Arial"/>
      <family val="2"/>
    </font>
    <font>
      <b/>
      <sz val="14"/>
      <color rgb="FF002060"/>
      <name val="DevLys 010"/>
    </font>
    <font>
      <b/>
      <sz val="16"/>
      <color rgb="FF002060"/>
      <name val="Times New Roman"/>
      <family val="1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24"/>
      <name val="DevLys 010"/>
    </font>
    <font>
      <b/>
      <sz val="8"/>
      <color rgb="FFFF0000"/>
      <name val="Calibri"/>
      <family val="2"/>
      <scheme val="minor"/>
    </font>
    <font>
      <sz val="7"/>
      <color theme="1"/>
      <name val="Arial"/>
      <family val="2"/>
    </font>
    <font>
      <b/>
      <sz val="12"/>
      <name val="DevLys 020"/>
    </font>
    <font>
      <b/>
      <u/>
      <sz val="16"/>
      <color theme="1"/>
      <name val="DevLys 010"/>
    </font>
    <font>
      <b/>
      <u/>
      <sz val="36"/>
      <color theme="1"/>
      <name val="DevLys 010"/>
    </font>
    <font>
      <u/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2"/>
      <name val="Arial"/>
      <family val="2"/>
    </font>
    <font>
      <b/>
      <sz val="36"/>
      <color rgb="FFFF0000"/>
      <name val="Kruti Dev 010"/>
    </font>
    <font>
      <b/>
      <sz val="18"/>
      <color rgb="FFFF0000"/>
      <name val="Kruti Dev 010"/>
    </font>
    <font>
      <b/>
      <sz val="20"/>
      <color rgb="FFFF0000"/>
      <name val="Kruti Dev 010"/>
    </font>
    <font>
      <b/>
      <sz val="12"/>
      <color rgb="FF00B050"/>
      <name val="Kruti Dev 010"/>
    </font>
    <font>
      <b/>
      <sz val="12"/>
      <color rgb="FF00B0F0"/>
      <name val="Kruti Dev 010"/>
    </font>
    <font>
      <b/>
      <sz val="16"/>
      <color rgb="FF00B050"/>
      <name val="Kruti Dev 010"/>
    </font>
    <font>
      <b/>
      <sz val="16"/>
      <color rgb="FF7030A0"/>
      <name val="Kruti Dev 010"/>
    </font>
    <font>
      <b/>
      <sz val="12"/>
      <color rgb="FFFF0000"/>
      <name val="Kruti Dev 010"/>
    </font>
    <font>
      <sz val="22"/>
      <name val="Kruti Dev 010"/>
    </font>
    <font>
      <sz val="14"/>
      <color theme="1"/>
      <name val="Kruti Dev 010"/>
    </font>
    <font>
      <sz val="8"/>
      <color theme="1"/>
      <name val="DevLys 010"/>
    </font>
    <font>
      <b/>
      <sz val="9"/>
      <name val="Calibri"/>
      <family val="2"/>
    </font>
    <font>
      <b/>
      <sz val="18"/>
      <color rgb="FF7030A0"/>
      <name val="Kruti Dev 010"/>
    </font>
    <font>
      <b/>
      <sz val="20"/>
      <color rgb="FFFF0000"/>
      <name val="DevLys 010"/>
    </font>
    <font>
      <b/>
      <sz val="16"/>
      <color rgb="FF7030A0"/>
      <name val="Times New Roman"/>
      <family val="1"/>
    </font>
    <font>
      <b/>
      <sz val="16"/>
      <color rgb="FF00B0F0"/>
      <name val="DevLys 010"/>
    </font>
    <font>
      <b/>
      <sz val="16"/>
      <color rgb="FF00B0F0"/>
      <name val="Times New Roman"/>
      <family val="1"/>
    </font>
    <font>
      <b/>
      <sz val="11"/>
      <color theme="1"/>
      <name val="Kruti Dev 010"/>
    </font>
    <font>
      <i/>
      <sz val="12"/>
      <name val="Calibri"/>
      <family val="2"/>
      <scheme val="minor"/>
    </font>
    <font>
      <sz val="10"/>
      <color rgb="FF000000"/>
      <name val="DevLys 010"/>
    </font>
    <font>
      <b/>
      <sz val="12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00"/>
      </right>
      <top style="thin">
        <color rgb="FF0000FF"/>
      </top>
      <bottom/>
      <diagonal/>
    </border>
    <border>
      <left style="thin">
        <color rgb="FF000000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00"/>
      </right>
      <top/>
      <bottom style="thin">
        <color rgb="FF0000FF"/>
      </bottom>
      <diagonal/>
    </border>
    <border>
      <left style="thin">
        <color rgb="FF000000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00"/>
      </right>
      <top style="thin">
        <color rgb="FF0000FF"/>
      </top>
      <bottom/>
      <diagonal/>
    </border>
    <border>
      <left style="thin">
        <color rgb="FF000000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00"/>
      </right>
      <top/>
      <bottom style="thin">
        <color rgb="FF0000FF"/>
      </bottom>
      <diagonal/>
    </border>
    <border>
      <left style="thin">
        <color rgb="FF000000"/>
      </left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00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00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00"/>
      </bottom>
      <diagonal/>
    </border>
    <border>
      <left style="thin">
        <color rgb="FF0000FF"/>
      </left>
      <right style="thin">
        <color rgb="FF000000"/>
      </right>
      <top style="thin">
        <color rgb="FF0000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FF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FF"/>
      </bottom>
      <diagonal/>
    </border>
    <border>
      <left/>
      <right/>
      <top style="thin">
        <color rgb="FF000000"/>
      </top>
      <bottom style="thin">
        <color rgb="FF0000FF"/>
      </bottom>
      <diagonal/>
    </border>
    <border>
      <left/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00"/>
      </left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00"/>
      </left>
      <right style="thin">
        <color rgb="FF0000FF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FF"/>
      </right>
      <top/>
      <bottom style="thin">
        <color rgb="FF000000"/>
      </bottom>
      <diagonal/>
    </border>
    <border>
      <left style="thin">
        <color rgb="FF0000FF"/>
      </left>
      <right/>
      <top style="thin">
        <color rgb="FF000000"/>
      </top>
      <bottom style="thin">
        <color rgb="FF0000FF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2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</cellStyleXfs>
  <cellXfs count="245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/>
    <xf numFmtId="0" fontId="2" fillId="0" borderId="0" xfId="0" applyFont="1"/>
    <xf numFmtId="0" fontId="12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14" fontId="5" fillId="0" borderId="0" xfId="0" applyNumberFormat="1" applyFont="1" applyFill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/>
    <xf numFmtId="0" fontId="5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center" vertical="top"/>
    </xf>
    <xf numFmtId="0" fontId="8" fillId="0" borderId="0" xfId="0" applyFont="1" applyFill="1"/>
    <xf numFmtId="0" fontId="0" fillId="0" borderId="0" xfId="0" applyFill="1"/>
    <xf numFmtId="0" fontId="5" fillId="0" borderId="0" xfId="0" applyFont="1" applyFill="1" applyAlignment="1"/>
    <xf numFmtId="14" fontId="4" fillId="0" borderId="0" xfId="0" applyNumberFormat="1" applyFont="1" applyFill="1"/>
    <xf numFmtId="0" fontId="9" fillId="0" borderId="0" xfId="0" applyFont="1" applyFill="1"/>
    <xf numFmtId="14" fontId="8" fillId="0" borderId="0" xfId="0" applyNumberFormat="1" applyFont="1" applyFill="1"/>
    <xf numFmtId="0" fontId="8" fillId="0" borderId="1" xfId="0" applyFont="1" applyFill="1" applyBorder="1" applyAlignment="1">
      <alignment horizontal="center"/>
    </xf>
    <xf numFmtId="0" fontId="12" fillId="0" borderId="0" xfId="0" applyFont="1" applyFill="1"/>
    <xf numFmtId="0" fontId="2" fillId="0" borderId="0" xfId="0" applyFont="1" applyFill="1"/>
    <xf numFmtId="0" fontId="5" fillId="0" borderId="1" xfId="0" applyFont="1" applyFill="1" applyBorder="1" applyAlignment="1">
      <alignment vertical="top"/>
    </xf>
    <xf numFmtId="0" fontId="5" fillId="0" borderId="0" xfId="0" applyFont="1" applyFill="1" applyBorder="1"/>
    <xf numFmtId="0" fontId="15" fillId="0" borderId="0" xfId="0" applyFont="1" applyFill="1"/>
    <xf numFmtId="0" fontId="10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 applyFill="1"/>
    <xf numFmtId="0" fontId="10" fillId="0" borderId="0" xfId="0" applyFont="1"/>
    <xf numFmtId="14" fontId="0" fillId="0" borderId="0" xfId="0" applyNumberFormat="1"/>
    <xf numFmtId="164" fontId="0" fillId="0" borderId="0" xfId="0" applyNumberFormat="1"/>
    <xf numFmtId="14" fontId="10" fillId="0" borderId="0" xfId="0" applyNumberFormat="1" applyFont="1"/>
    <xf numFmtId="0" fontId="11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8" fillId="0" borderId="0" xfId="0" applyFont="1" applyFill="1" applyAlignment="1"/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/>
    <xf numFmtId="0" fontId="5" fillId="0" borderId="0" xfId="0" applyFont="1" applyAlignment="1"/>
    <xf numFmtId="14" fontId="21" fillId="0" borderId="0" xfId="0" applyNumberFormat="1" applyFont="1" applyFill="1"/>
    <xf numFmtId="14" fontId="23" fillId="0" borderId="0" xfId="0" applyNumberFormat="1" applyFont="1" applyFill="1"/>
    <xf numFmtId="0" fontId="24" fillId="0" borderId="0" xfId="0" applyFont="1" applyFill="1"/>
    <xf numFmtId="14" fontId="25" fillId="0" borderId="0" xfId="0" applyNumberFormat="1" applyFont="1" applyFill="1"/>
    <xf numFmtId="0" fontId="21" fillId="0" borderId="0" xfId="0" applyFont="1" applyFill="1"/>
    <xf numFmtId="0" fontId="24" fillId="0" borderId="1" xfId="0" applyFont="1" applyFill="1" applyBorder="1"/>
    <xf numFmtId="0" fontId="27" fillId="0" borderId="0" xfId="0" applyFont="1" applyFill="1" applyBorder="1"/>
    <xf numFmtId="14" fontId="28" fillId="0" borderId="0" xfId="0" applyNumberFormat="1" applyFont="1" applyFill="1" applyBorder="1" applyAlignment="1">
      <alignment horizontal="left"/>
    </xf>
    <xf numFmtId="14" fontId="27" fillId="0" borderId="0" xfId="0" applyNumberFormat="1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24" fillId="0" borderId="0" xfId="0" applyFont="1" applyFill="1" applyAlignment="1">
      <alignment horizontal="center"/>
    </xf>
    <xf numFmtId="0" fontId="24" fillId="0" borderId="0" xfId="0" applyFont="1" applyFill="1" applyAlignment="1"/>
    <xf numFmtId="0" fontId="25" fillId="0" borderId="1" xfId="0" applyFont="1" applyFill="1" applyBorder="1" applyAlignment="1">
      <alignment horizontal="center" vertical="center"/>
    </xf>
    <xf numFmtId="14" fontId="30" fillId="0" borderId="0" xfId="0" applyNumberFormat="1" applyFont="1" applyFill="1" applyAlignment="1">
      <alignment horizontal="left"/>
    </xf>
    <xf numFmtId="0" fontId="28" fillId="0" borderId="0" xfId="0" applyFont="1" applyFill="1"/>
    <xf numFmtId="0" fontId="24" fillId="0" borderId="0" xfId="0" applyFont="1"/>
    <xf numFmtId="0" fontId="17" fillId="0" borderId="0" xfId="0" applyFont="1"/>
    <xf numFmtId="0" fontId="24" fillId="0" borderId="0" xfId="0" applyFont="1" applyAlignment="1"/>
    <xf numFmtId="14" fontId="22" fillId="0" borderId="0" xfId="0" applyNumberFormat="1" applyFont="1" applyAlignment="1">
      <alignment horizontal="left"/>
    </xf>
    <xf numFmtId="0" fontId="19" fillId="0" borderId="0" xfId="0" applyFont="1"/>
    <xf numFmtId="0" fontId="18" fillId="0" borderId="0" xfId="0" applyFont="1"/>
    <xf numFmtId="0" fontId="18" fillId="0" borderId="1" xfId="0" applyFont="1" applyBorder="1" applyAlignment="1">
      <alignment vertical="top"/>
    </xf>
    <xf numFmtId="14" fontId="17" fillId="0" borderId="0" xfId="0" applyNumberFormat="1" applyFont="1"/>
    <xf numFmtId="0" fontId="7" fillId="0" borderId="0" xfId="0" applyFont="1" applyFill="1" applyAlignment="1">
      <alignment horizontal="center"/>
    </xf>
    <xf numFmtId="0" fontId="18" fillId="0" borderId="0" xfId="0" applyFont="1" applyFill="1"/>
    <xf numFmtId="14" fontId="39" fillId="0" borderId="0" xfId="0" applyNumberFormat="1" applyFont="1" applyFill="1"/>
    <xf numFmtId="0" fontId="5" fillId="0" borderId="0" xfId="0" applyFont="1" applyFill="1" applyAlignment="1">
      <alignment horizontal="left" indent="1"/>
    </xf>
    <xf numFmtId="0" fontId="5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23" fillId="0" borderId="0" xfId="0" applyFont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0" fontId="1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21" fillId="0" borderId="5" xfId="0" applyFont="1" applyBorder="1" applyAlignment="1">
      <alignment horizontal="center" vertical="top"/>
    </xf>
    <xf numFmtId="0" fontId="17" fillId="0" borderId="0" xfId="0" applyFont="1" applyFill="1" applyAlignment="1"/>
    <xf numFmtId="14" fontId="17" fillId="0" borderId="0" xfId="0" applyNumberFormat="1" applyFont="1" applyFill="1"/>
    <xf numFmtId="0" fontId="11" fillId="0" borderId="0" xfId="0" applyFont="1" applyFill="1"/>
    <xf numFmtId="14" fontId="31" fillId="0" borderId="0" xfId="0" applyNumberFormat="1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3" fillId="0" borderId="0" xfId="0" applyFont="1" applyFill="1"/>
    <xf numFmtId="0" fontId="17" fillId="0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7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37" fillId="0" borderId="0" xfId="0" applyFont="1" applyFill="1"/>
    <xf numFmtId="0" fontId="37" fillId="0" borderId="0" xfId="0" applyFont="1" applyFill="1" applyAlignment="1">
      <alignment horizontal="left"/>
    </xf>
    <xf numFmtId="14" fontId="37" fillId="0" borderId="0" xfId="0" applyNumberFormat="1" applyFont="1" applyFill="1"/>
    <xf numFmtId="0" fontId="47" fillId="0" borderId="0" xfId="0" applyFont="1" applyFill="1" applyAlignment="1">
      <alignment horizontal="center"/>
    </xf>
    <xf numFmtId="0" fontId="47" fillId="0" borderId="0" xfId="0" applyFont="1" applyFill="1"/>
    <xf numFmtId="14" fontId="37" fillId="0" borderId="0" xfId="0" applyNumberFormat="1" applyFont="1" applyFill="1" applyAlignment="1">
      <alignment horizontal="center"/>
    </xf>
    <xf numFmtId="0" fontId="45" fillId="0" borderId="0" xfId="0" applyNumberFormat="1" applyFont="1" applyFill="1" applyAlignment="1">
      <alignment horizontal="center"/>
    </xf>
    <xf numFmtId="0" fontId="30" fillId="0" borderId="0" xfId="0" applyFont="1" applyFill="1" applyAlignment="1">
      <alignment vertical="center"/>
    </xf>
    <xf numFmtId="0" fontId="44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Alignment="1">
      <alignment horizontal="left"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0" fontId="20" fillId="0" borderId="1" xfId="0" applyFont="1" applyFill="1" applyBorder="1" applyAlignment="1">
      <alignment horizontal="center"/>
    </xf>
    <xf numFmtId="14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37" fillId="0" borderId="1" xfId="0" applyFont="1" applyFill="1" applyBorder="1"/>
    <xf numFmtId="0" fontId="21" fillId="0" borderId="0" xfId="0" applyFont="1"/>
    <xf numFmtId="0" fontId="48" fillId="0" borderId="0" xfId="0" applyFont="1"/>
    <xf numFmtId="0" fontId="48" fillId="0" borderId="0" xfId="0" applyFont="1" applyAlignment="1">
      <alignment horizont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vertical="top" wrapText="1"/>
    </xf>
    <xf numFmtId="0" fontId="20" fillId="0" borderId="0" xfId="0" applyFont="1" applyAlignment="1"/>
    <xf numFmtId="0" fontId="25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8" fillId="0" borderId="0" xfId="0" quotePrefix="1" applyFont="1" applyFill="1"/>
    <xf numFmtId="0" fontId="8" fillId="0" borderId="0" xfId="0" applyFont="1" applyFill="1" applyAlignment="1">
      <alignment horizontal="center"/>
    </xf>
    <xf numFmtId="0" fontId="25" fillId="0" borderId="0" xfId="0" applyFont="1"/>
    <xf numFmtId="14" fontId="9" fillId="0" borderId="0" xfId="0" applyNumberFormat="1" applyFont="1" applyAlignment="1">
      <alignment horizontal="left"/>
    </xf>
    <xf numFmtId="0" fontId="8" fillId="0" borderId="0" xfId="0" applyNumberFormat="1" applyFont="1" applyFill="1"/>
    <xf numFmtId="14" fontId="9" fillId="0" borderId="0" xfId="0" applyNumberFormat="1" applyFont="1" applyFill="1"/>
    <xf numFmtId="14" fontId="23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25" fillId="0" borderId="0" xfId="0" applyFont="1" applyFill="1" applyAlignment="1">
      <alignment horizontal="left"/>
    </xf>
    <xf numFmtId="0" fontId="48" fillId="0" borderId="1" xfId="0" applyFont="1" applyBorder="1" applyAlignment="1">
      <alignment horizontal="center" vertical="top"/>
    </xf>
    <xf numFmtId="14" fontId="39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14" fontId="17" fillId="0" borderId="0" xfId="0" applyNumberFormat="1" applyFont="1" applyFill="1" applyAlignment="1">
      <alignment horizont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23" fillId="0" borderId="0" xfId="0" applyFont="1"/>
    <xf numFmtId="0" fontId="6" fillId="0" borderId="10" xfId="0" applyFont="1" applyBorder="1" applyAlignment="1">
      <alignment horizontal="center" vertical="top" wrapText="1"/>
    </xf>
    <xf numFmtId="0" fontId="32" fillId="0" borderId="1" xfId="0" applyFont="1" applyBorder="1" applyAlignment="1">
      <alignment vertical="center" wrapText="1"/>
    </xf>
    <xf numFmtId="0" fontId="34" fillId="0" borderId="0" xfId="0" applyFont="1"/>
    <xf numFmtId="0" fontId="34" fillId="0" borderId="0" xfId="0" applyNumberFormat="1" applyFont="1"/>
    <xf numFmtId="0" fontId="53" fillId="0" borderId="0" xfId="0" applyFont="1" applyFill="1"/>
    <xf numFmtId="0" fontId="54" fillId="0" borderId="0" xfId="0" applyFont="1"/>
    <xf numFmtId="0" fontId="54" fillId="0" borderId="0" xfId="0" applyFont="1" applyFill="1"/>
    <xf numFmtId="0" fontId="55" fillId="0" borderId="0" xfId="0" applyFont="1"/>
    <xf numFmtId="0" fontId="56" fillId="0" borderId="0" xfId="0" applyFont="1"/>
    <xf numFmtId="0" fontId="57" fillId="0" borderId="0" xfId="0" applyFont="1"/>
    <xf numFmtId="14" fontId="0" fillId="0" borderId="0" xfId="0" applyNumberFormat="1" applyFill="1"/>
    <xf numFmtId="14" fontId="48" fillId="0" borderId="0" xfId="0" applyNumberFormat="1" applyFont="1"/>
    <xf numFmtId="14" fontId="21" fillId="0" borderId="0" xfId="0" applyNumberFormat="1" applyFont="1"/>
    <xf numFmtId="14" fontId="8" fillId="0" borderId="0" xfId="0" applyNumberFormat="1" applyFont="1"/>
    <xf numFmtId="0" fontId="5" fillId="0" borderId="0" xfId="0" applyFont="1" applyFill="1" applyAlignment="1">
      <alignment horizontal="center"/>
    </xf>
    <xf numFmtId="14" fontId="31" fillId="0" borderId="0" xfId="0" applyNumberFormat="1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20" fillId="0" borderId="1" xfId="0" applyFont="1" applyFill="1" applyBorder="1" applyAlignment="1">
      <alignment horizontal="center"/>
    </xf>
    <xf numFmtId="14" fontId="34" fillId="0" borderId="0" xfId="0" applyNumberFormat="1" applyFont="1" applyFill="1"/>
    <xf numFmtId="0" fontId="5" fillId="0" borderId="0" xfId="0" applyFont="1" applyFill="1" applyAlignment="1">
      <alignment vertical="top"/>
    </xf>
    <xf numFmtId="0" fontId="5" fillId="0" borderId="14" xfId="0" applyFont="1" applyFill="1" applyBorder="1" applyAlignment="1"/>
    <xf numFmtId="14" fontId="5" fillId="0" borderId="0" xfId="0" applyNumberFormat="1" applyFont="1" applyFill="1" applyAlignment="1">
      <alignment vertical="top"/>
    </xf>
    <xf numFmtId="0" fontId="7" fillId="2" borderId="0" xfId="0" applyFont="1" applyFill="1"/>
    <xf numFmtId="0" fontId="7" fillId="2" borderId="0" xfId="0" applyFont="1" applyFill="1" applyAlignment="1">
      <alignment vertical="top"/>
    </xf>
    <xf numFmtId="0" fontId="7" fillId="0" borderId="0" xfId="0" applyFont="1"/>
    <xf numFmtId="0" fontId="48" fillId="0" borderId="0" xfId="0" applyFont="1" applyAlignment="1">
      <alignment vertical="center"/>
    </xf>
    <xf numFmtId="0" fontId="60" fillId="0" borderId="0" xfId="0" applyFont="1" applyAlignment="1">
      <alignment vertical="top"/>
    </xf>
    <xf numFmtId="0" fontId="62" fillId="0" borderId="0" xfId="0" applyFont="1" applyAlignment="1"/>
    <xf numFmtId="0" fontId="61" fillId="0" borderId="0" xfId="0" applyFont="1" applyAlignment="1"/>
    <xf numFmtId="0" fontId="64" fillId="0" borderId="0" xfId="0" applyFont="1" applyAlignment="1"/>
    <xf numFmtId="0" fontId="61" fillId="0" borderId="0" xfId="0" applyNumberFormat="1" applyFont="1" applyBorder="1" applyAlignment="1">
      <alignment vertical="top" wrapText="1"/>
    </xf>
    <xf numFmtId="0" fontId="61" fillId="0" borderId="0" xfId="0" applyFont="1" applyAlignment="1">
      <alignment horizontal="center" vertical="top" wrapText="1"/>
    </xf>
    <xf numFmtId="0" fontId="63" fillId="0" borderId="0" xfId="0" applyFont="1" applyAlignment="1">
      <alignment horizontal="center"/>
    </xf>
    <xf numFmtId="0" fontId="62" fillId="0" borderId="0" xfId="0" applyFont="1" applyAlignment="1">
      <alignment vertical="top"/>
    </xf>
    <xf numFmtId="0" fontId="60" fillId="0" borderId="0" xfId="0" applyFont="1" applyBorder="1" applyAlignment="1">
      <alignment vertical="top"/>
    </xf>
    <xf numFmtId="0" fontId="64" fillId="0" borderId="0" xfId="0" applyFont="1" applyBorder="1" applyAlignment="1">
      <alignment horizontal="center" vertical="top"/>
    </xf>
    <xf numFmtId="0" fontId="62" fillId="0" borderId="0" xfId="0" applyFont="1" applyBorder="1" applyAlignment="1">
      <alignment horizontal="center" vertical="top"/>
    </xf>
    <xf numFmtId="0" fontId="60" fillId="0" borderId="0" xfId="0" applyFont="1" applyBorder="1" applyAlignment="1">
      <alignment horizontal="left" vertical="top"/>
    </xf>
    <xf numFmtId="0" fontId="60" fillId="0" borderId="0" xfId="0" applyFont="1" applyBorder="1" applyAlignment="1">
      <alignment horizontal="center" vertical="top"/>
    </xf>
    <xf numFmtId="0" fontId="60" fillId="0" borderId="0" xfId="0" applyFont="1" applyBorder="1" applyAlignment="1">
      <alignment horizontal="center"/>
    </xf>
    <xf numFmtId="0" fontId="60" fillId="0" borderId="0" xfId="0" applyFont="1" applyBorder="1" applyAlignment="1">
      <alignment horizontal="center" vertical="top" wrapText="1"/>
    </xf>
    <xf numFmtId="0" fontId="60" fillId="0" borderId="0" xfId="0" applyFont="1" applyBorder="1" applyAlignment="1">
      <alignment horizontal="left" vertical="top" wrapText="1"/>
    </xf>
    <xf numFmtId="0" fontId="68" fillId="0" borderId="0" xfId="0" applyFont="1" applyAlignment="1">
      <alignment horizontal="left" indent="4"/>
    </xf>
    <xf numFmtId="0" fontId="0" fillId="0" borderId="0" xfId="0" applyAlignment="1">
      <alignment vertical="top"/>
    </xf>
    <xf numFmtId="0" fontId="61" fillId="0" borderId="0" xfId="0" applyFont="1" applyBorder="1" applyAlignment="1">
      <alignment wrapText="1"/>
    </xf>
    <xf numFmtId="0" fontId="61" fillId="0" borderId="0" xfId="0" applyFont="1" applyAlignment="1">
      <alignment vertical="top" wrapText="1"/>
    </xf>
    <xf numFmtId="0" fontId="60" fillId="0" borderId="0" xfId="0" applyFont="1" applyBorder="1" applyAlignment="1">
      <alignment vertical="top" wrapText="1"/>
    </xf>
    <xf numFmtId="0" fontId="60" fillId="0" borderId="0" xfId="0" applyFont="1" applyAlignment="1"/>
    <xf numFmtId="0" fontId="60" fillId="0" borderId="0" xfId="0" applyFont="1" applyAlignment="1">
      <alignment wrapText="1"/>
    </xf>
    <xf numFmtId="0" fontId="61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68" fillId="0" borderId="0" xfId="0" applyFont="1" applyAlignment="1">
      <alignment horizontal="left"/>
    </xf>
    <xf numFmtId="0" fontId="0" fillId="0" borderId="0" xfId="0"/>
    <xf numFmtId="0" fontId="17" fillId="0" borderId="0" xfId="0" applyFont="1" applyFill="1" applyAlignment="1">
      <alignment horizontal="left"/>
    </xf>
    <xf numFmtId="14" fontId="22" fillId="0" borderId="0" xfId="0" applyNumberFormat="1" applyFont="1"/>
    <xf numFmtId="14" fontId="71" fillId="0" borderId="0" xfId="0" applyNumberFormat="1" applyFont="1" applyBorder="1" applyAlignment="1">
      <alignment vertical="top"/>
    </xf>
    <xf numFmtId="0" fontId="13" fillId="0" borderId="0" xfId="0" applyFont="1"/>
    <xf numFmtId="0" fontId="72" fillId="0" borderId="0" xfId="0" applyFont="1" applyAlignment="1">
      <alignment horizontal="left" wrapText="1"/>
    </xf>
    <xf numFmtId="0" fontId="48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7" fillId="0" borderId="0" xfId="0" applyFont="1" applyFill="1" applyBorder="1" applyAlignment="1">
      <alignment horizontal="left" wrapText="1"/>
    </xf>
    <xf numFmtId="0" fontId="33" fillId="0" borderId="0" xfId="0" applyFont="1" applyAlignment="1"/>
    <xf numFmtId="0" fontId="8" fillId="0" borderId="0" xfId="0" applyFont="1" applyFill="1" applyAlignment="1">
      <alignment vertical="center"/>
    </xf>
    <xf numFmtId="14" fontId="39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4" fillId="0" borderId="1" xfId="0" applyFont="1" applyBorder="1" applyAlignment="1">
      <alignment horizontal="left" vertical="center"/>
    </xf>
    <xf numFmtId="14" fontId="44" fillId="0" borderId="1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top"/>
    </xf>
    <xf numFmtId="0" fontId="22" fillId="0" borderId="4" xfId="0" applyFont="1" applyBorder="1" applyAlignment="1">
      <alignment horizontal="center" vertical="top"/>
    </xf>
    <xf numFmtId="0" fontId="73" fillId="0" borderId="10" xfId="0" applyFont="1" applyBorder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0" fontId="20" fillId="0" borderId="1" xfId="0" applyFont="1" applyFill="1" applyBorder="1" applyAlignment="1">
      <alignment horizontal="center"/>
    </xf>
    <xf numFmtId="14" fontId="31" fillId="0" borderId="0" xfId="0" applyNumberFormat="1" applyFont="1" applyFill="1" applyAlignment="1">
      <alignment horizontal="left"/>
    </xf>
    <xf numFmtId="0" fontId="42" fillId="0" borderId="0" xfId="0" applyFont="1" applyFill="1" applyAlignment="1">
      <alignment horizontal="left"/>
    </xf>
    <xf numFmtId="14" fontId="31" fillId="0" borderId="0" xfId="0" applyNumberFormat="1" applyFont="1" applyFill="1" applyAlignme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/>
    <xf numFmtId="0" fontId="24" fillId="0" borderId="0" xfId="0" applyFont="1" applyFill="1" applyBorder="1" applyAlignment="1"/>
    <xf numFmtId="14" fontId="23" fillId="0" borderId="0" xfId="0" applyNumberFormat="1" applyFont="1" applyFill="1" applyBorder="1" applyAlignment="1">
      <alignment horizontal="center"/>
    </xf>
    <xf numFmtId="14" fontId="34" fillId="0" borderId="0" xfId="0" applyNumberFormat="1" applyFont="1" applyAlignment="1">
      <alignment horizontal="left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vertical="top" wrapText="1"/>
    </xf>
    <xf numFmtId="0" fontId="17" fillId="0" borderId="0" xfId="0" applyNumberFormat="1" applyFont="1" applyAlignment="1">
      <alignment horizontal="left"/>
    </xf>
    <xf numFmtId="0" fontId="17" fillId="0" borderId="0" xfId="0" applyFont="1" applyAlignment="1">
      <alignment horizontal="right"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/>
    </xf>
    <xf numFmtId="0" fontId="76" fillId="0" borderId="0" xfId="0" applyFont="1" applyAlignment="1">
      <alignment horizontal="left"/>
    </xf>
    <xf numFmtId="0" fontId="62" fillId="0" borderId="0" xfId="0" applyFont="1" applyAlignment="1">
      <alignment horizontal="center" vertical="top" wrapText="1"/>
    </xf>
    <xf numFmtId="14" fontId="30" fillId="0" borderId="0" xfId="0" applyNumberFormat="1" applyFont="1" applyAlignment="1">
      <alignment horizontal="center"/>
    </xf>
    <xf numFmtId="0" fontId="24" fillId="0" borderId="0" xfId="0" applyFont="1" applyAlignment="1">
      <alignment horizontal="justify"/>
    </xf>
    <xf numFmtId="0" fontId="28" fillId="0" borderId="0" xfId="0" applyFont="1"/>
    <xf numFmtId="0" fontId="42" fillId="0" borderId="0" xfId="0" applyFont="1"/>
    <xf numFmtId="14" fontId="44" fillId="0" borderId="0" xfId="0" applyNumberFormat="1" applyFont="1" applyAlignment="1">
      <alignment horizontal="center"/>
    </xf>
    <xf numFmtId="14" fontId="4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9" fillId="0" borderId="16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81" fillId="0" borderId="26" xfId="0" applyFont="1" applyFill="1" applyBorder="1" applyAlignment="1">
      <alignment horizontal="left" vertical="top" wrapText="1"/>
    </xf>
    <xf numFmtId="0" fontId="81" fillId="0" borderId="17" xfId="0" applyFont="1" applyFill="1" applyBorder="1" applyAlignment="1">
      <alignment horizontal="right" vertical="top" wrapText="1"/>
    </xf>
    <xf numFmtId="0" fontId="81" fillId="0" borderId="17" xfId="0" applyFont="1" applyFill="1" applyBorder="1" applyAlignment="1">
      <alignment horizontal="center" vertical="top" wrapText="1"/>
    </xf>
    <xf numFmtId="0" fontId="81" fillId="0" borderId="29" xfId="0" applyFont="1" applyFill="1" applyBorder="1" applyAlignment="1">
      <alignment horizontal="left" vertical="top" wrapText="1"/>
    </xf>
    <xf numFmtId="0" fontId="81" fillId="0" borderId="34" xfId="0" applyFont="1" applyFill="1" applyBorder="1" applyAlignment="1">
      <alignment horizontal="left" vertical="top" wrapText="1"/>
    </xf>
    <xf numFmtId="1" fontId="83" fillId="0" borderId="34" xfId="0" applyNumberFormat="1" applyFont="1" applyFill="1" applyBorder="1" applyAlignment="1">
      <alignment horizontal="center" vertical="top" shrinkToFit="1"/>
    </xf>
    <xf numFmtId="1" fontId="83" fillId="0" borderId="34" xfId="0" applyNumberFormat="1" applyFont="1" applyFill="1" applyBorder="1" applyAlignment="1">
      <alignment horizontal="right" vertical="top" shrinkToFit="1"/>
    </xf>
    <xf numFmtId="1" fontId="83" fillId="0" borderId="34" xfId="0" applyNumberFormat="1" applyFont="1" applyFill="1" applyBorder="1" applyAlignment="1">
      <alignment horizontal="left" vertical="top" indent="1" shrinkToFit="1"/>
    </xf>
    <xf numFmtId="1" fontId="83" fillId="0" borderId="35" xfId="0" applyNumberFormat="1" applyFont="1" applyFill="1" applyBorder="1" applyAlignment="1">
      <alignment horizontal="right" vertical="top" shrinkToFit="1"/>
    </xf>
    <xf numFmtId="0" fontId="81" fillId="0" borderId="34" xfId="0" applyFont="1" applyFill="1" applyBorder="1" applyAlignment="1">
      <alignment horizontal="center" vertical="top" wrapText="1"/>
    </xf>
    <xf numFmtId="1" fontId="83" fillId="0" borderId="34" xfId="0" applyNumberFormat="1" applyFont="1" applyFill="1" applyBorder="1" applyAlignment="1">
      <alignment horizontal="left" vertical="top" shrinkToFit="1"/>
    </xf>
    <xf numFmtId="1" fontId="83" fillId="0" borderId="34" xfId="0" applyNumberFormat="1" applyFont="1" applyFill="1" applyBorder="1" applyAlignment="1">
      <alignment horizontal="right" vertical="top" indent="1" shrinkToFit="1"/>
    </xf>
    <xf numFmtId="0" fontId="81" fillId="0" borderId="34" xfId="0" applyFont="1" applyFill="1" applyBorder="1" applyAlignment="1">
      <alignment horizontal="right" vertical="top" wrapText="1"/>
    </xf>
    <xf numFmtId="1" fontId="83" fillId="0" borderId="35" xfId="0" applyNumberFormat="1" applyFont="1" applyFill="1" applyBorder="1" applyAlignment="1">
      <alignment horizontal="left" vertical="top" indent="1" shrinkToFit="1"/>
    </xf>
    <xf numFmtId="0" fontId="81" fillId="0" borderId="35" xfId="0" applyFont="1" applyFill="1" applyBorder="1" applyAlignment="1">
      <alignment horizontal="right" vertical="top" wrapText="1"/>
    </xf>
    <xf numFmtId="0" fontId="9" fillId="0" borderId="34" xfId="0" applyFont="1" applyFill="1" applyBorder="1" applyAlignment="1">
      <alignment horizontal="left" wrapText="1"/>
    </xf>
    <xf numFmtId="0" fontId="9" fillId="0" borderId="35" xfId="0" applyFont="1" applyFill="1" applyBorder="1" applyAlignment="1">
      <alignment horizontal="left" wrapText="1"/>
    </xf>
    <xf numFmtId="1" fontId="83" fillId="0" borderId="38" xfId="0" applyNumberFormat="1" applyFont="1" applyFill="1" applyBorder="1" applyAlignment="1">
      <alignment horizontal="center" vertical="top" shrinkToFit="1"/>
    </xf>
    <xf numFmtId="1" fontId="83" fillId="0" borderId="42" xfId="0" applyNumberFormat="1" applyFont="1" applyFill="1" applyBorder="1" applyAlignment="1">
      <alignment horizontal="right" vertical="top" shrinkToFit="1"/>
    </xf>
    <xf numFmtId="1" fontId="83" fillId="0" borderId="43" xfId="0" applyNumberFormat="1" applyFont="1" applyFill="1" applyBorder="1" applyAlignment="1">
      <alignment horizontal="right" vertical="top" shrinkToFit="1"/>
    </xf>
    <xf numFmtId="1" fontId="83" fillId="0" borderId="35" xfId="0" applyNumberFormat="1" applyFont="1" applyFill="1" applyBorder="1" applyAlignment="1">
      <alignment horizontal="center" vertical="top" shrinkToFit="1"/>
    </xf>
    <xf numFmtId="10" fontId="83" fillId="0" borderId="34" xfId="0" applyNumberFormat="1" applyFont="1" applyFill="1" applyBorder="1" applyAlignment="1">
      <alignment horizontal="center" vertical="top" shrinkToFit="1"/>
    </xf>
    <xf numFmtId="0" fontId="81" fillId="0" borderId="42" xfId="0" applyFont="1" applyFill="1" applyBorder="1" applyAlignment="1">
      <alignment horizontal="right" vertical="top" wrapText="1"/>
    </xf>
    <xf numFmtId="0" fontId="81" fillId="0" borderId="51" xfId="0" applyFont="1" applyFill="1" applyBorder="1" applyAlignment="1">
      <alignment horizontal="right" vertical="top" wrapText="1"/>
    </xf>
    <xf numFmtId="1" fontId="83" fillId="0" borderId="43" xfId="0" applyNumberFormat="1" applyFont="1" applyFill="1" applyBorder="1" applyAlignment="1">
      <alignment horizontal="center" vertical="top" shrinkToFit="1"/>
    </xf>
    <xf numFmtId="9" fontId="83" fillId="0" borderId="34" xfId="0" applyNumberFormat="1" applyFont="1" applyFill="1" applyBorder="1" applyAlignment="1">
      <alignment horizontal="center" vertical="top" shrinkToFit="1"/>
    </xf>
    <xf numFmtId="0" fontId="81" fillId="0" borderId="38" xfId="0" applyFont="1" applyFill="1" applyBorder="1" applyAlignment="1">
      <alignment horizontal="right" vertical="top" wrapText="1"/>
    </xf>
    <xf numFmtId="0" fontId="9" fillId="0" borderId="34" xfId="0" applyFont="1" applyFill="1" applyBorder="1" applyAlignment="1">
      <alignment horizontal="left" vertical="center" wrapText="1"/>
    </xf>
    <xf numFmtId="0" fontId="9" fillId="0" borderId="52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1" fontId="83" fillId="0" borderId="42" xfId="0" applyNumberFormat="1" applyFont="1" applyFill="1" applyBorder="1" applyAlignment="1">
      <alignment horizontal="center" vertical="top" shrinkToFit="1"/>
    </xf>
    <xf numFmtId="0" fontId="9" fillId="0" borderId="0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1" fontId="88" fillId="0" borderId="34" xfId="0" applyNumberFormat="1" applyFont="1" applyFill="1" applyBorder="1" applyAlignment="1">
      <alignment horizontal="left" vertical="top" indent="1" shrinkToFit="1"/>
    </xf>
    <xf numFmtId="1" fontId="88" fillId="0" borderId="34" xfId="0" applyNumberFormat="1" applyFont="1" applyFill="1" applyBorder="1" applyAlignment="1">
      <alignment horizontal="right" vertical="top" shrinkToFit="1"/>
    </xf>
    <xf numFmtId="1" fontId="88" fillId="0" borderId="35" xfId="0" applyNumberFormat="1" applyFont="1" applyFill="1" applyBorder="1" applyAlignment="1">
      <alignment horizontal="right" vertical="top" shrinkToFit="1"/>
    </xf>
    <xf numFmtId="1" fontId="88" fillId="0" borderId="42" xfId="0" applyNumberFormat="1" applyFont="1" applyFill="1" applyBorder="1" applyAlignment="1">
      <alignment horizontal="right" vertical="top" shrinkToFit="1"/>
    </xf>
    <xf numFmtId="1" fontId="88" fillId="0" borderId="43" xfId="0" applyNumberFormat="1" applyFont="1" applyFill="1" applyBorder="1" applyAlignment="1">
      <alignment horizontal="right" vertical="top" shrinkToFit="1"/>
    </xf>
    <xf numFmtId="1" fontId="88" fillId="0" borderId="35" xfId="0" applyNumberFormat="1" applyFont="1" applyFill="1" applyBorder="1" applyAlignment="1">
      <alignment horizontal="left" vertical="top" indent="1" shrinkToFit="1"/>
    </xf>
    <xf numFmtId="1" fontId="88" fillId="0" borderId="43" xfId="0" applyNumberFormat="1" applyFont="1" applyFill="1" applyBorder="1" applyAlignment="1">
      <alignment horizontal="left" vertical="top" indent="1" shrinkToFit="1"/>
    </xf>
    <xf numFmtId="0" fontId="3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4" fillId="2" borderId="0" xfId="0" applyFont="1" applyFill="1" applyAlignment="1">
      <alignment vertical="top"/>
    </xf>
    <xf numFmtId="0" fontId="93" fillId="0" borderId="0" xfId="0" applyFont="1"/>
    <xf numFmtId="0" fontId="48" fillId="2" borderId="0" xfId="0" applyFont="1" applyFill="1" applyAlignment="1">
      <alignment vertical="top"/>
    </xf>
    <xf numFmtId="0" fontId="48" fillId="2" borderId="0" xfId="0" applyFont="1" applyFill="1" applyAlignment="1">
      <alignment horizontal="left" vertical="top"/>
    </xf>
    <xf numFmtId="0" fontId="61" fillId="2" borderId="0" xfId="0" applyFont="1" applyFill="1" applyAlignment="1">
      <alignment horizontal="left" vertical="top" wrapText="1"/>
    </xf>
    <xf numFmtId="14" fontId="9" fillId="0" borderId="0" xfId="0" applyNumberFormat="1" applyFont="1"/>
    <xf numFmtId="0" fontId="8" fillId="0" borderId="1" xfId="0" applyFont="1" applyBorder="1" applyAlignment="1">
      <alignment vertical="top"/>
    </xf>
    <xf numFmtId="0" fontId="8" fillId="0" borderId="0" xfId="0" applyFont="1" applyAlignment="1">
      <alignment vertical="top"/>
    </xf>
    <xf numFmtId="14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5" fillId="0" borderId="0" xfId="0" applyFont="1" applyFill="1" applyAlignment="1">
      <alignment horizontal="center" vertical="top"/>
    </xf>
    <xf numFmtId="14" fontId="101" fillId="0" borderId="0" xfId="0" applyNumberFormat="1" applyFont="1" applyFill="1" applyAlignment="1">
      <alignment vertical="top" wrapText="1"/>
    </xf>
    <xf numFmtId="0" fontId="18" fillId="0" borderId="0" xfId="0" applyFont="1" applyAlignment="1">
      <alignment vertical="top"/>
    </xf>
    <xf numFmtId="0" fontId="33" fillId="0" borderId="0" xfId="0" applyFont="1" applyAlignment="1">
      <alignment vertical="top"/>
    </xf>
    <xf numFmtId="14" fontId="102" fillId="0" borderId="0" xfId="0" applyNumberFormat="1" applyFont="1" applyFill="1" applyAlignment="1">
      <alignment vertical="top" wrapText="1"/>
    </xf>
    <xf numFmtId="0" fontId="19" fillId="0" borderId="0" xfId="0" applyFont="1" applyAlignment="1">
      <alignment vertical="top"/>
    </xf>
    <xf numFmtId="14" fontId="30" fillId="0" borderId="0" xfId="0" applyNumberFormat="1" applyFont="1" applyFill="1" applyAlignment="1">
      <alignment vertical="top"/>
    </xf>
    <xf numFmtId="0" fontId="44" fillId="0" borderId="0" xfId="0" applyFont="1" applyBorder="1" applyAlignment="1">
      <alignment horizontal="center"/>
    </xf>
    <xf numFmtId="0" fontId="39" fillId="0" borderId="0" xfId="0" applyFont="1" applyBorder="1" applyAlignment="1">
      <alignment vertical="center"/>
    </xf>
    <xf numFmtId="0" fontId="23" fillId="0" borderId="0" xfId="0" applyFont="1" applyBorder="1"/>
    <xf numFmtId="0" fontId="29" fillId="0" borderId="0" xfId="0" applyFont="1" applyBorder="1" applyAlignment="1">
      <alignment horizontal="center" vertical="center"/>
    </xf>
    <xf numFmtId="0" fontId="21" fillId="0" borderId="0" xfId="0" applyFont="1" applyBorder="1"/>
    <xf numFmtId="0" fontId="39" fillId="0" borderId="1" xfId="0" applyFont="1" applyBorder="1" applyAlignment="1">
      <alignment horizontal="left" vertical="center"/>
    </xf>
    <xf numFmtId="0" fontId="8" fillId="0" borderId="0" xfId="0" applyFont="1" applyFill="1" applyAlignment="1">
      <alignment vertical="top"/>
    </xf>
    <xf numFmtId="0" fontId="25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17" fillId="0" borderId="0" xfId="0" applyFont="1" applyFill="1" applyAlignment="1">
      <alignment vertical="top"/>
    </xf>
    <xf numFmtId="14" fontId="37" fillId="0" borderId="1" xfId="0" applyNumberFormat="1" applyFont="1" applyFill="1" applyBorder="1" applyAlignment="1">
      <alignment horizontal="left"/>
    </xf>
    <xf numFmtId="14" fontId="37" fillId="0" borderId="1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vertical="top"/>
    </xf>
    <xf numFmtId="14" fontId="76" fillId="0" borderId="0" xfId="0" applyNumberFormat="1" applyFont="1" applyFill="1" applyAlignment="1">
      <alignment vertical="top" wrapText="1"/>
    </xf>
    <xf numFmtId="14" fontId="30" fillId="0" borderId="0" xfId="0" applyNumberFormat="1" applyFont="1" applyFill="1" applyAlignment="1">
      <alignment horizontal="left" vertical="top"/>
    </xf>
    <xf numFmtId="14" fontId="37" fillId="0" borderId="0" xfId="0" applyNumberFormat="1" applyFont="1" applyFill="1" applyAlignment="1">
      <alignment vertical="top"/>
    </xf>
    <xf numFmtId="0" fontId="5" fillId="0" borderId="0" xfId="0" applyFont="1" applyFill="1" applyAlignment="1">
      <alignment horizontal="right" vertical="top"/>
    </xf>
    <xf numFmtId="0" fontId="0" fillId="0" borderId="0" xfId="0" applyFill="1" applyAlignment="1">
      <alignment horizontal="right"/>
    </xf>
    <xf numFmtId="14" fontId="102" fillId="0" borderId="0" xfId="0" applyNumberFormat="1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14" fontId="76" fillId="0" borderId="0" xfId="0" applyNumberFormat="1" applyFont="1" applyFill="1" applyAlignment="1">
      <alignment horizontal="left" vertical="top" wrapText="1"/>
    </xf>
    <xf numFmtId="0" fontId="18" fillId="0" borderId="0" xfId="0" applyFont="1" applyBorder="1"/>
    <xf numFmtId="0" fontId="33" fillId="0" borderId="0" xfId="0" applyFont="1"/>
    <xf numFmtId="0" fontId="33" fillId="0" borderId="0" xfId="0" applyFont="1" applyBorder="1" applyAlignment="1">
      <alignment horizontal="center"/>
    </xf>
    <xf numFmtId="0" fontId="42" fillId="0" borderId="1" xfId="0" applyFont="1" applyBorder="1" applyAlignment="1">
      <alignment vertical="top"/>
    </xf>
    <xf numFmtId="0" fontId="42" fillId="0" borderId="1" xfId="0" applyFont="1" applyBorder="1" applyAlignment="1">
      <alignment vertical="top" wrapText="1"/>
    </xf>
    <xf numFmtId="0" fontId="42" fillId="0" borderId="1" xfId="0" applyFont="1" applyBorder="1"/>
    <xf numFmtId="0" fontId="70" fillId="0" borderId="0" xfId="0" applyFont="1"/>
    <xf numFmtId="0" fontId="42" fillId="0" borderId="0" xfId="0" applyFont="1" applyAlignment="1"/>
    <xf numFmtId="0" fontId="104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1" fontId="105" fillId="0" borderId="34" xfId="0" applyNumberFormat="1" applyFont="1" applyFill="1" applyBorder="1" applyAlignment="1">
      <alignment horizontal="center" vertical="center" shrinkToFit="1"/>
    </xf>
    <xf numFmtId="1" fontId="105" fillId="0" borderId="34" xfId="0" applyNumberFormat="1" applyFont="1" applyFill="1" applyBorder="1" applyAlignment="1">
      <alignment horizontal="right" vertical="center" shrinkToFit="1"/>
    </xf>
    <xf numFmtId="1" fontId="105" fillId="0" borderId="35" xfId="0" applyNumberFormat="1" applyFont="1" applyFill="1" applyBorder="1" applyAlignment="1">
      <alignment horizontal="center" vertical="center" shrinkToFit="1"/>
    </xf>
    <xf numFmtId="1" fontId="106" fillId="0" borderId="35" xfId="0" applyNumberFormat="1" applyFont="1" applyFill="1" applyBorder="1" applyAlignment="1">
      <alignment horizontal="right" vertical="top" shrinkToFit="1"/>
    </xf>
    <xf numFmtId="0" fontId="33" fillId="0" borderId="0" xfId="0" applyFont="1" applyBorder="1"/>
    <xf numFmtId="0" fontId="33" fillId="0" borderId="0" xfId="0" applyFont="1" applyBorder="1" applyAlignment="1"/>
    <xf numFmtId="0" fontId="33" fillId="0" borderId="0" xfId="0" applyFont="1" applyBorder="1" applyAlignment="1">
      <alignment horizontal="right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horizontal="center" vertical="center"/>
    </xf>
    <xf numFmtId="14" fontId="33" fillId="0" borderId="0" xfId="0" applyNumberFormat="1" applyFont="1" applyBorder="1" applyAlignment="1"/>
    <xf numFmtId="0" fontId="43" fillId="0" borderId="0" xfId="0" applyFont="1" applyBorder="1" applyAlignment="1">
      <alignment horizontal="center" vertical="top"/>
    </xf>
    <xf numFmtId="0" fontId="43" fillId="0" borderId="0" xfId="0" applyFont="1" applyBorder="1" applyAlignment="1">
      <alignment horizontal="center"/>
    </xf>
    <xf numFmtId="0" fontId="48" fillId="0" borderId="0" xfId="0" applyFont="1" applyAlignment="1">
      <alignment vertical="top" wrapText="1"/>
    </xf>
    <xf numFmtId="0" fontId="72" fillId="0" borderId="0" xfId="0" applyFont="1" applyAlignment="1">
      <alignment vertical="top" wrapText="1"/>
    </xf>
    <xf numFmtId="14" fontId="48" fillId="0" borderId="0" xfId="0" applyNumberFormat="1" applyFont="1" applyAlignment="1">
      <alignment vertical="top" wrapText="1"/>
    </xf>
    <xf numFmtId="0" fontId="16" fillId="0" borderId="0" xfId="0" applyFont="1"/>
    <xf numFmtId="0" fontId="112" fillId="0" borderId="0" xfId="0" applyFont="1"/>
    <xf numFmtId="0" fontId="111" fillId="0" borderId="0" xfId="0" applyFont="1"/>
    <xf numFmtId="0" fontId="110" fillId="0" borderId="0" xfId="0" applyFont="1" applyAlignment="1">
      <alignment vertical="top"/>
    </xf>
    <xf numFmtId="0" fontId="111" fillId="0" borderId="0" xfId="0" applyFont="1" applyAlignment="1">
      <alignment vertical="top"/>
    </xf>
    <xf numFmtId="0" fontId="111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12" fillId="0" borderId="0" xfId="0" applyFont="1" applyAlignment="1">
      <alignment horizontal="center" vertical="top"/>
    </xf>
    <xf numFmtId="0" fontId="16" fillId="0" borderId="14" xfId="0" applyFont="1" applyBorder="1" applyAlignment="1">
      <alignment vertical="top"/>
    </xf>
    <xf numFmtId="0" fontId="110" fillId="0" borderId="14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0" fontId="112" fillId="0" borderId="0" xfId="0" applyFont="1" applyAlignment="1">
      <alignment vertical="top"/>
    </xf>
    <xf numFmtId="0" fontId="111" fillId="0" borderId="0" xfId="0" applyFont="1" applyAlignment="1">
      <alignment horizontal="center" vertical="top"/>
    </xf>
    <xf numFmtId="0" fontId="112" fillId="0" borderId="0" xfId="0" applyFont="1" applyAlignment="1">
      <alignment horizontal="left" vertical="top" wrapText="1"/>
    </xf>
    <xf numFmtId="0" fontId="112" fillId="0" borderId="0" xfId="0" applyFont="1" applyAlignment="1">
      <alignment horizontal="center" vertical="top" wrapText="1"/>
    </xf>
    <xf numFmtId="0" fontId="111" fillId="0" borderId="0" xfId="0" applyFont="1" applyAlignment="1">
      <alignment horizontal="left" vertical="top" wrapText="1"/>
    </xf>
    <xf numFmtId="0" fontId="111" fillId="0" borderId="0" xfId="0" applyFont="1" applyAlignment="1">
      <alignment horizontal="center" vertical="top" wrapText="1"/>
    </xf>
    <xf numFmtId="0" fontId="110" fillId="0" borderId="0" xfId="0" applyFont="1" applyAlignment="1">
      <alignment horizontal="left" vertical="top"/>
    </xf>
    <xf numFmtId="0" fontId="110" fillId="0" borderId="0" xfId="0" applyFont="1" applyAlignment="1">
      <alignment horizontal="center" vertical="top"/>
    </xf>
    <xf numFmtId="0" fontId="111" fillId="0" borderId="0" xfId="0" quotePrefix="1" applyFont="1" applyAlignment="1">
      <alignment vertical="top"/>
    </xf>
    <xf numFmtId="0" fontId="111" fillId="0" borderId="0" xfId="0" applyFont="1" applyAlignment="1">
      <alignment horizontal="left" vertical="top" wrapText="1" indent="5"/>
    </xf>
    <xf numFmtId="0" fontId="16" fillId="0" borderId="0" xfId="0" quotePrefix="1" applyFont="1" applyAlignment="1">
      <alignment horizontal="center" vertical="top"/>
    </xf>
    <xf numFmtId="0" fontId="112" fillId="0" borderId="0" xfId="0" quotePrefix="1" applyFont="1" applyAlignment="1">
      <alignment vertical="top"/>
    </xf>
    <xf numFmtId="0" fontId="16" fillId="0" borderId="0" xfId="0" quotePrefix="1" applyFont="1" applyAlignment="1">
      <alignment vertical="top"/>
    </xf>
    <xf numFmtId="0" fontId="113" fillId="0" borderId="0" xfId="0" applyFont="1" applyAlignment="1">
      <alignment vertical="top"/>
    </xf>
    <xf numFmtId="0" fontId="16" fillId="0" borderId="12" xfId="0" applyFont="1" applyBorder="1" applyAlignment="1">
      <alignment vertical="top"/>
    </xf>
    <xf numFmtId="0" fontId="112" fillId="0" borderId="13" xfId="0" applyFont="1" applyBorder="1" applyAlignment="1">
      <alignment vertical="top"/>
    </xf>
    <xf numFmtId="0" fontId="112" fillId="0" borderId="13" xfId="0" applyFont="1" applyBorder="1" applyAlignment="1">
      <alignment horizontal="center" vertical="top"/>
    </xf>
    <xf numFmtId="0" fontId="112" fillId="0" borderId="13" xfId="0" quotePrefix="1" applyFont="1" applyBorder="1" applyAlignment="1">
      <alignment vertical="top"/>
    </xf>
    <xf numFmtId="0" fontId="110" fillId="0" borderId="14" xfId="0" applyFont="1" applyBorder="1" applyAlignment="1">
      <alignment horizontal="left" vertical="top"/>
    </xf>
    <xf numFmtId="0" fontId="111" fillId="0" borderId="12" xfId="0" applyFont="1" applyBorder="1" applyAlignment="1">
      <alignment horizontal="center" vertical="top"/>
    </xf>
    <xf numFmtId="0" fontId="109" fillId="0" borderId="4" xfId="0" applyFont="1" applyBorder="1" applyAlignment="1">
      <alignment horizontal="center"/>
    </xf>
    <xf numFmtId="0" fontId="109" fillId="0" borderId="4" xfId="0" applyFont="1" applyBorder="1" applyAlignment="1">
      <alignment horizontal="center" wrapText="1"/>
    </xf>
    <xf numFmtId="0" fontId="110" fillId="0" borderId="5" xfId="0" applyFont="1" applyBorder="1" applyAlignment="1">
      <alignment horizontal="center" vertical="top"/>
    </xf>
    <xf numFmtId="0" fontId="110" fillId="0" borderId="5" xfId="0" applyFont="1" applyBorder="1" applyAlignment="1">
      <alignment horizontal="center" vertical="top" wrapText="1"/>
    </xf>
    <xf numFmtId="14" fontId="113" fillId="0" borderId="0" xfId="0" applyNumberFormat="1" applyFont="1" applyAlignment="1">
      <alignment horizontal="left" vertical="top" wrapText="1"/>
    </xf>
    <xf numFmtId="0" fontId="110" fillId="0" borderId="0" xfId="0" applyFont="1" applyAlignment="1">
      <alignment horizontal="left" vertical="top" wrapText="1"/>
    </xf>
    <xf numFmtId="0" fontId="112" fillId="0" borderId="0" xfId="0" applyFont="1" applyAlignment="1">
      <alignment vertical="top" wrapText="1"/>
    </xf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17" fillId="0" borderId="0" xfId="0" applyFont="1" applyFill="1" applyAlignment="1">
      <alignment horizontal="left"/>
    </xf>
    <xf numFmtId="0" fontId="20" fillId="0" borderId="0" xfId="0" applyFont="1" applyAlignment="1">
      <alignment horizontal="center"/>
    </xf>
    <xf numFmtId="0" fontId="48" fillId="0" borderId="0" xfId="0" applyNumberFormat="1" applyFont="1" applyAlignment="1">
      <alignment horizontal="left"/>
    </xf>
    <xf numFmtId="0" fontId="6" fillId="0" borderId="0" xfId="0" applyFont="1"/>
    <xf numFmtId="0" fontId="20" fillId="0" borderId="0" xfId="0" applyFont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vertical="top"/>
      <protection locked="0"/>
    </xf>
    <xf numFmtId="0" fontId="5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0" fillId="0" borderId="0" xfId="0" applyFont="1" applyFill="1" applyAlignment="1"/>
    <xf numFmtId="0" fontId="38" fillId="0" borderId="0" xfId="0" applyFont="1" applyBorder="1" applyAlignment="1" applyProtection="1">
      <alignment vertical="top"/>
      <protection locked="0"/>
    </xf>
    <xf numFmtId="0" fontId="48" fillId="4" borderId="0" xfId="0" applyFont="1" applyFill="1" applyProtection="1">
      <protection locked="0"/>
    </xf>
    <xf numFmtId="0" fontId="13" fillId="4" borderId="0" xfId="0" applyFont="1" applyFill="1" applyProtection="1">
      <protection locked="0"/>
    </xf>
    <xf numFmtId="0" fontId="0" fillId="0" borderId="0" xfId="0" applyAlignment="1">
      <alignment wrapText="1"/>
    </xf>
    <xf numFmtId="0" fontId="76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20" fillId="0" borderId="0" xfId="0" applyFont="1" applyAlignment="1">
      <alignment horizontal="center"/>
    </xf>
    <xf numFmtId="0" fontId="125" fillId="0" borderId="0" xfId="0" applyFont="1"/>
    <xf numFmtId="0" fontId="127" fillId="0" borderId="0" xfId="0" applyFont="1" applyAlignment="1">
      <alignment horizontal="left" indent="8"/>
    </xf>
    <xf numFmtId="0" fontId="128" fillId="0" borderId="0" xfId="0" applyFont="1"/>
    <xf numFmtId="0" fontId="128" fillId="0" borderId="0" xfId="0" applyFont="1" applyAlignment="1">
      <alignment horizontal="left" indent="4"/>
    </xf>
    <xf numFmtId="0" fontId="127" fillId="0" borderId="0" xfId="0" applyFont="1"/>
    <xf numFmtId="0" fontId="27" fillId="0" borderId="0" xfId="0" applyFont="1"/>
    <xf numFmtId="0" fontId="127" fillId="0" borderId="0" xfId="0" applyFont="1" applyAlignment="1">
      <alignment horizontal="left" indent="15"/>
    </xf>
    <xf numFmtId="0" fontId="128" fillId="0" borderId="0" xfId="0" applyFont="1" applyAlignment="1">
      <alignment horizontal="justify"/>
    </xf>
    <xf numFmtId="0" fontId="7" fillId="0" borderId="0" xfId="0" applyFont="1" applyAlignment="1">
      <alignment horizontal="left" indent="15"/>
    </xf>
    <xf numFmtId="0" fontId="20" fillId="0" borderId="0" xfId="0" applyFont="1"/>
    <xf numFmtId="0" fontId="125" fillId="0" borderId="0" xfId="0" applyFont="1" applyAlignment="1">
      <alignment horizontal="justify"/>
    </xf>
    <xf numFmtId="0" fontId="127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2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8" fillId="0" borderId="0" xfId="0" applyFont="1" applyAlignment="1"/>
    <xf numFmtId="0" fontId="127" fillId="0" borderId="0" xfId="0" applyFont="1" applyAlignment="1"/>
    <xf numFmtId="0" fontId="0" fillId="0" borderId="0" xfId="0" applyAlignment="1">
      <alignment horizontal="right"/>
    </xf>
    <xf numFmtId="0" fontId="128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62" fillId="0" borderId="0" xfId="0" applyFont="1" applyAlignment="1">
      <alignment horizontal="left" vertical="top"/>
    </xf>
    <xf numFmtId="0" fontId="137" fillId="0" borderId="1" xfId="0" applyFont="1" applyBorder="1" applyAlignment="1">
      <alignment horizontal="center" vertical="top" wrapText="1"/>
    </xf>
    <xf numFmtId="0" fontId="62" fillId="0" borderId="0" xfId="0" applyFont="1" applyAlignment="1">
      <alignment horizontal="left"/>
    </xf>
    <xf numFmtId="0" fontId="138" fillId="0" borderId="0" xfId="0" applyFont="1" applyAlignment="1"/>
    <xf numFmtId="0" fontId="138" fillId="0" borderId="0" xfId="0" applyFont="1"/>
    <xf numFmtId="0" fontId="60" fillId="0" borderId="0" xfId="0" applyFont="1"/>
    <xf numFmtId="0" fontId="62" fillId="0" borderId="1" xfId="0" applyFont="1" applyBorder="1" applyAlignment="1">
      <alignment horizontal="center" vertical="top" wrapText="1"/>
    </xf>
    <xf numFmtId="0" fontId="136" fillId="0" borderId="0" xfId="0" applyFont="1" applyAlignment="1"/>
    <xf numFmtId="0" fontId="136" fillId="0" borderId="0" xfId="0" applyFont="1"/>
    <xf numFmtId="0" fontId="136" fillId="0" borderId="1" xfId="0" applyFont="1" applyBorder="1" applyAlignment="1">
      <alignment vertical="top"/>
    </xf>
    <xf numFmtId="0" fontId="136" fillId="0" borderId="1" xfId="0" applyFont="1" applyBorder="1" applyAlignment="1">
      <alignment vertical="top" wrapText="1"/>
    </xf>
    <xf numFmtId="0" fontId="70" fillId="0" borderId="1" xfId="1" applyFont="1" applyBorder="1" applyAlignment="1" applyProtection="1">
      <alignment vertical="top" wrapText="1"/>
    </xf>
    <xf numFmtId="0" fontId="62" fillId="0" borderId="1" xfId="0" applyFont="1" applyBorder="1" applyAlignment="1">
      <alignment vertical="top"/>
    </xf>
    <xf numFmtId="0" fontId="62" fillId="0" borderId="1" xfId="0" applyFont="1" applyBorder="1" applyAlignment="1">
      <alignment vertical="top" wrapText="1"/>
    </xf>
    <xf numFmtId="0" fontId="136" fillId="0" borderId="0" xfId="0" applyFont="1" applyAlignment="1">
      <alignment horizontal="left" vertical="top"/>
    </xf>
    <xf numFmtId="0" fontId="139" fillId="0" borderId="0" xfId="0" applyFont="1"/>
    <xf numFmtId="0" fontId="62" fillId="0" borderId="0" xfId="0" applyFont="1"/>
    <xf numFmtId="0" fontId="140" fillId="0" borderId="0" xfId="0" applyFont="1"/>
    <xf numFmtId="0" fontId="141" fillId="0" borderId="0" xfId="0" applyFont="1" applyAlignment="1">
      <alignment horizontal="center"/>
    </xf>
    <xf numFmtId="0" fontId="0" fillId="0" borderId="0" xfId="0"/>
    <xf numFmtId="0" fontId="8" fillId="0" borderId="0" xfId="0" applyFont="1" applyFill="1" applyAlignment="1">
      <alignment horizontal="center"/>
    </xf>
    <xf numFmtId="0" fontId="20" fillId="0" borderId="0" xfId="0" applyFont="1" applyAlignment="1">
      <alignment vertical="top"/>
    </xf>
    <xf numFmtId="0" fontId="32" fillId="0" borderId="0" xfId="0" applyFont="1" applyAlignment="1"/>
    <xf numFmtId="14" fontId="42" fillId="0" borderId="0" xfId="0" applyNumberFormat="1" applyFont="1" applyAlignment="1"/>
    <xf numFmtId="14" fontId="28" fillId="0" borderId="0" xfId="0" applyNumberFormat="1" applyFont="1" applyAlignment="1"/>
    <xf numFmtId="0" fontId="128" fillId="0" borderId="1" xfId="0" applyFont="1" applyBorder="1" applyAlignment="1">
      <alignment horizontal="center" vertical="top" wrapText="1"/>
    </xf>
    <xf numFmtId="0" fontId="127" fillId="0" borderId="1" xfId="0" applyFont="1" applyBorder="1" applyAlignment="1">
      <alignment vertical="top" wrapText="1"/>
    </xf>
    <xf numFmtId="14" fontId="131" fillId="0" borderId="1" xfId="0" applyNumberFormat="1" applyFont="1" applyBorder="1" applyAlignment="1">
      <alignment vertical="top" wrapText="1"/>
    </xf>
    <xf numFmtId="9" fontId="127" fillId="0" borderId="1" xfId="0" applyNumberFormat="1" applyFont="1" applyBorder="1" applyAlignment="1">
      <alignment vertical="top" wrapText="1"/>
    </xf>
    <xf numFmtId="0" fontId="127" fillId="0" borderId="1" xfId="0" applyFont="1" applyBorder="1" applyAlignment="1">
      <alignment horizontal="left" vertical="top" wrapText="1"/>
    </xf>
    <xf numFmtId="9" fontId="127" fillId="0" borderId="1" xfId="0" applyNumberFormat="1" applyFont="1" applyBorder="1" applyAlignment="1">
      <alignment horizontal="left" vertical="top" wrapText="1"/>
    </xf>
    <xf numFmtId="0" fontId="20" fillId="4" borderId="0" xfId="0" applyFont="1" applyFill="1" applyBorder="1" applyAlignment="1">
      <alignment vertical="top"/>
    </xf>
    <xf numFmtId="14" fontId="32" fillId="0" borderId="0" xfId="0" applyNumberFormat="1" applyFont="1" applyAlignment="1"/>
    <xf numFmtId="0" fontId="26" fillId="0" borderId="0" xfId="0" applyFont="1" applyAlignment="1">
      <alignment vertical="top" wrapText="1"/>
    </xf>
    <xf numFmtId="0" fontId="17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32" fillId="0" borderId="0" xfId="0" applyFont="1"/>
    <xf numFmtId="0" fontId="22" fillId="0" borderId="0" xfId="0" applyFont="1"/>
    <xf numFmtId="0" fontId="17" fillId="0" borderId="0" xfId="0" quotePrefix="1" applyFont="1" applyFill="1"/>
    <xf numFmtId="0" fontId="24" fillId="0" borderId="0" xfId="0" applyFont="1" applyAlignment="1">
      <alignment horizontal="center"/>
    </xf>
    <xf numFmtId="0" fontId="42" fillId="0" borderId="0" xfId="0" applyFont="1" applyFill="1"/>
    <xf numFmtId="0" fontId="2" fillId="0" borderId="0" xfId="0" applyFont="1" applyAlignment="1">
      <alignment horizontal="left" vertical="top" wrapText="1"/>
    </xf>
    <xf numFmtId="0" fontId="128" fillId="0" borderId="0" xfId="0" applyFont="1" applyAlignment="1"/>
    <xf numFmtId="0" fontId="128" fillId="0" borderId="0" xfId="0" applyFont="1" applyAlignment="1">
      <alignment horizontal="left"/>
    </xf>
    <xf numFmtId="0" fontId="0" fillId="0" borderId="0" xfId="0"/>
    <xf numFmtId="0" fontId="8" fillId="0" borderId="0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125" fillId="0" borderId="0" xfId="0" applyFont="1" applyAlignment="1">
      <alignment horizontal="center"/>
    </xf>
    <xf numFmtId="0" fontId="125" fillId="0" borderId="0" xfId="0" applyFont="1" applyAlignment="1">
      <alignment vertical="top" wrapText="1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28" fillId="0" borderId="0" xfId="0" applyFont="1" applyAlignment="1">
      <alignment horizontal="left"/>
    </xf>
    <xf numFmtId="0" fontId="128" fillId="0" borderId="0" xfId="0" applyFont="1" applyAlignment="1"/>
    <xf numFmtId="0" fontId="20" fillId="0" borderId="0" xfId="0" applyFont="1" applyAlignment="1">
      <alignment vertical="top"/>
    </xf>
    <xf numFmtId="0" fontId="0" fillId="0" borderId="0" xfId="0"/>
    <xf numFmtId="0" fontId="7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14" fontId="34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vertical="top"/>
    </xf>
    <xf numFmtId="0" fontId="2" fillId="0" borderId="0" xfId="0" applyNumberFormat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14" fontId="34" fillId="0" borderId="0" xfId="0" applyNumberFormat="1" applyFont="1" applyAlignment="1">
      <alignment horizontal="center" vertical="top" wrapText="1"/>
    </xf>
    <xf numFmtId="0" fontId="7" fillId="0" borderId="0" xfId="0" applyFont="1" applyAlignment="1"/>
    <xf numFmtId="0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12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left" vertical="top"/>
    </xf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128" fillId="0" borderId="0" xfId="0" applyFont="1" applyAlignment="1">
      <alignment vertical="top" wrapText="1"/>
    </xf>
    <xf numFmtId="0" fontId="128" fillId="0" borderId="0" xfId="0" applyFont="1" applyAlignment="1">
      <alignment vertical="top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7" fillId="0" borderId="0" xfId="0" applyFont="1" applyAlignment="1">
      <alignment vertical="top"/>
    </xf>
    <xf numFmtId="14" fontId="131" fillId="0" borderId="0" xfId="0" applyNumberFormat="1" applyFont="1" applyAlignment="1">
      <alignment horizontal="left" vertical="top"/>
    </xf>
    <xf numFmtId="0" fontId="132" fillId="0" borderId="0" xfId="0" applyFont="1" applyAlignment="1"/>
    <xf numFmtId="0" fontId="7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 wrapText="1"/>
    </xf>
    <xf numFmtId="0" fontId="125" fillId="0" borderId="0" xfId="0" applyFont="1" applyAlignment="1">
      <alignment vertical="top"/>
    </xf>
    <xf numFmtId="0" fontId="153" fillId="0" borderId="0" xfId="0" applyFont="1" applyAlignment="1">
      <alignment vertical="top"/>
    </xf>
    <xf numFmtId="0" fontId="153" fillId="0" borderId="0" xfId="0" applyFont="1" applyAlignment="1">
      <alignment vertical="top" wrapText="1"/>
    </xf>
    <xf numFmtId="0" fontId="153" fillId="0" borderId="0" xfId="0" applyFont="1" applyAlignment="1">
      <alignment horizontal="left" vertical="top" wrapText="1"/>
    </xf>
    <xf numFmtId="0" fontId="17" fillId="0" borderId="0" xfId="0" applyFont="1" applyAlignment="1">
      <alignment vertical="top"/>
    </xf>
    <xf numFmtId="14" fontId="43" fillId="0" borderId="0" xfId="0" applyNumberFormat="1" applyFont="1" applyAlignment="1">
      <alignment horizontal="left" vertical="top"/>
    </xf>
    <xf numFmtId="14" fontId="7" fillId="0" borderId="0" xfId="0" applyNumberFormat="1" applyFont="1" applyAlignment="1">
      <alignment vertical="top"/>
    </xf>
    <xf numFmtId="14" fontId="37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14" fontId="30" fillId="0" borderId="0" xfId="0" applyNumberFormat="1" applyFont="1" applyAlignment="1">
      <alignment horizontal="left" vertical="top" wrapText="1"/>
    </xf>
    <xf numFmtId="0" fontId="133" fillId="0" borderId="0" xfId="0" applyFont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/>
    <xf numFmtId="0" fontId="101" fillId="0" borderId="0" xfId="0" applyFont="1" applyAlignment="1">
      <alignment vertical="top" wrapText="1"/>
    </xf>
    <xf numFmtId="0" fontId="46" fillId="0" borderId="0" xfId="0" applyFont="1" applyAlignment="1"/>
    <xf numFmtId="0" fontId="5" fillId="0" borderId="0" xfId="0" applyFont="1" applyAlignment="1">
      <alignment horizontal="right" vertical="top"/>
    </xf>
    <xf numFmtId="14" fontId="30" fillId="0" borderId="0" xfId="0" applyNumberFormat="1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14" fontId="34" fillId="0" borderId="1" xfId="0" applyNumberFormat="1" applyFont="1" applyBorder="1" applyAlignment="1">
      <alignment horizontal="justify" vertical="top" wrapText="1"/>
    </xf>
    <xf numFmtId="9" fontId="5" fillId="0" borderId="1" xfId="0" applyNumberFormat="1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154" fillId="0" borderId="0" xfId="0" applyFont="1" applyAlignment="1"/>
    <xf numFmtId="0" fontId="134" fillId="0" borderId="0" xfId="0" applyFont="1" applyAlignment="1">
      <alignment wrapText="1"/>
    </xf>
    <xf numFmtId="0" fontId="11" fillId="0" borderId="0" xfId="0" applyFont="1"/>
    <xf numFmtId="0" fontId="2" fillId="0" borderId="0" xfId="0" applyFont="1" applyAlignment="1">
      <alignment horizontal="right" vertical="top"/>
    </xf>
    <xf numFmtId="0" fontId="2" fillId="0" borderId="0" xfId="0" applyFont="1" applyAlignment="1"/>
    <xf numFmtId="0" fontId="2" fillId="0" borderId="0" xfId="0" applyFont="1" applyAlignment="1">
      <alignment horizontal="center" vertical="top"/>
    </xf>
    <xf numFmtId="14" fontId="34" fillId="0" borderId="1" xfId="0" applyNumberFormat="1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38" fillId="0" borderId="0" xfId="0" applyFont="1" applyFill="1"/>
    <xf numFmtId="0" fontId="7" fillId="0" borderId="0" xfId="0" applyFont="1" applyFill="1" applyAlignment="1"/>
    <xf numFmtId="0" fontId="2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8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7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horizontal="center" vertical="top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left" vertical="top"/>
    </xf>
    <xf numFmtId="0" fontId="48" fillId="0" borderId="0" xfId="0" applyFont="1" applyAlignment="1">
      <alignment horizontal="left"/>
    </xf>
    <xf numFmtId="0" fontId="20" fillId="0" borderId="0" xfId="0" applyFont="1" applyAlignment="1">
      <alignment horizontal="center" vertical="top"/>
    </xf>
    <xf numFmtId="0" fontId="0" fillId="0" borderId="0" xfId="0"/>
    <xf numFmtId="0" fontId="76" fillId="0" borderId="0" xfId="0" applyFont="1" applyFill="1"/>
    <xf numFmtId="14" fontId="76" fillId="0" borderId="0" xfId="0" applyNumberFormat="1" applyFont="1" applyFill="1"/>
    <xf numFmtId="0" fontId="76" fillId="0" borderId="0" xfId="0" applyFont="1"/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/>
    </xf>
    <xf numFmtId="0" fontId="158" fillId="0" borderId="0" xfId="0" applyFont="1" applyFill="1" applyAlignment="1"/>
    <xf numFmtId="0" fontId="12" fillId="0" borderId="0" xfId="0" applyFont="1" applyFill="1" applyAlignment="1"/>
    <xf numFmtId="0" fontId="25" fillId="0" borderId="0" xfId="0" applyFont="1" applyFill="1" applyAlignment="1"/>
    <xf numFmtId="0" fontId="2" fillId="0" borderId="0" xfId="0" applyFont="1" applyFill="1" applyAlignment="1"/>
    <xf numFmtId="14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40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left"/>
    </xf>
    <xf numFmtId="14" fontId="159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33" fillId="0" borderId="1" xfId="0" applyFont="1" applyBorder="1" applyAlignment="1">
      <alignment vertical="top"/>
    </xf>
    <xf numFmtId="0" fontId="33" fillId="0" borderId="1" xfId="0" applyFont="1" applyBorder="1" applyAlignment="1">
      <alignment vertical="top" wrapText="1"/>
    </xf>
    <xf numFmtId="0" fontId="0" fillId="0" borderId="1" xfId="0" applyBorder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horizontal="right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justify" vertical="top"/>
    </xf>
    <xf numFmtId="0" fontId="20" fillId="0" borderId="0" xfId="0" applyFont="1" applyFill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8" fillId="0" borderId="0" xfId="0" applyFont="1" applyAlignment="1">
      <alignment vertical="center"/>
    </xf>
    <xf numFmtId="0" fontId="24" fillId="0" borderId="0" xfId="0" applyFont="1" applyAlignment="1">
      <alignment vertical="top"/>
    </xf>
    <xf numFmtId="0" fontId="24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24" fillId="0" borderId="0" xfId="0" applyFont="1" applyAlignment="1">
      <alignment horizontal="left" vertical="top"/>
    </xf>
    <xf numFmtId="0" fontId="42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62" fillId="0" borderId="0" xfId="0" applyFont="1" applyAlignment="1">
      <alignment horizontal="center" vertical="top"/>
    </xf>
    <xf numFmtId="0" fontId="48" fillId="0" borderId="0" xfId="0" applyFont="1" applyAlignment="1">
      <alignment horizontal="left"/>
    </xf>
    <xf numFmtId="0" fontId="72" fillId="0" borderId="0" xfId="0" applyFont="1" applyAlignment="1">
      <alignment horizontal="left" vertical="top" wrapText="1"/>
    </xf>
    <xf numFmtId="0" fontId="125" fillId="0" borderId="0" xfId="0" applyFont="1" applyAlignment="1">
      <alignment horizontal="center"/>
    </xf>
    <xf numFmtId="0" fontId="136" fillId="0" borderId="1" xfId="0" applyFont="1" applyBorder="1" applyAlignment="1">
      <alignment horizontal="center" vertical="top" wrapText="1"/>
    </xf>
    <xf numFmtId="0" fontId="62" fillId="0" borderId="1" xfId="0" applyFont="1" applyBorder="1" applyAlignment="1">
      <alignment horizontal="center" vertical="top" wrapText="1"/>
    </xf>
    <xf numFmtId="0" fontId="62" fillId="0" borderId="0" xfId="0" applyFont="1" applyAlignment="1">
      <alignment horizontal="left" vertical="top"/>
    </xf>
    <xf numFmtId="0" fontId="0" fillId="0" borderId="0" xfId="0"/>
    <xf numFmtId="0" fontId="19" fillId="0" borderId="0" xfId="0" applyFont="1" applyFill="1"/>
    <xf numFmtId="0" fontId="20" fillId="0" borderId="0" xfId="0" applyFont="1" applyAlignment="1">
      <alignment vertical="top"/>
    </xf>
    <xf numFmtId="0" fontId="7" fillId="0" borderId="0" xfId="0" applyFont="1" applyAlignment="1">
      <alignment horizontal="center"/>
    </xf>
    <xf numFmtId="14" fontId="20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76" fillId="0" borderId="0" xfId="0" applyNumberFormat="1" applyFont="1" applyAlignment="1">
      <alignment horizontal="left" vertical="center"/>
    </xf>
    <xf numFmtId="0" fontId="42" fillId="0" borderId="0" xfId="0" applyFont="1" applyAlignment="1">
      <alignment vertical="top"/>
    </xf>
    <xf numFmtId="0" fontId="72" fillId="0" borderId="0" xfId="0" applyFont="1" applyAlignment="1">
      <alignment horizontal="left" vertical="top"/>
    </xf>
    <xf numFmtId="0" fontId="161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 wrapText="1"/>
    </xf>
    <xf numFmtId="0" fontId="48" fillId="0" borderId="0" xfId="0" applyFont="1" applyAlignment="1">
      <alignment horizontal="left" vertical="top"/>
    </xf>
    <xf numFmtId="0" fontId="52" fillId="0" borderId="0" xfId="0" applyFont="1" applyAlignment="1">
      <alignment horizontal="left" vertical="top" wrapText="1"/>
    </xf>
    <xf numFmtId="0" fontId="48" fillId="4" borderId="0" xfId="0" applyFont="1" applyFill="1" applyAlignment="1" applyProtection="1">
      <alignment horizontal="left" vertical="top"/>
      <protection locked="0"/>
    </xf>
    <xf numFmtId="0" fontId="48" fillId="4" borderId="0" xfId="0" applyFont="1" applyFill="1" applyAlignment="1" applyProtection="1">
      <alignment vertical="top" wrapText="1"/>
      <protection locked="0"/>
    </xf>
    <xf numFmtId="14" fontId="30" fillId="0" borderId="0" xfId="0" applyNumberFormat="1" applyFont="1" applyAlignment="1">
      <alignment horizontal="center" vertical="top" wrapText="1"/>
    </xf>
    <xf numFmtId="0" fontId="32" fillId="0" borderId="0" xfId="0" applyFont="1" applyAlignment="1">
      <alignment vertical="top" wrapText="1"/>
    </xf>
    <xf numFmtId="14" fontId="31" fillId="0" borderId="0" xfId="0" applyNumberFormat="1" applyFont="1" applyAlignment="1">
      <alignment horizontal="left" vertical="center" wrapText="1"/>
    </xf>
    <xf numFmtId="14" fontId="30" fillId="0" borderId="0" xfId="0" applyNumberFormat="1" applyFont="1" applyAlignment="1">
      <alignment horizontal="left" vertical="center" wrapText="1"/>
    </xf>
    <xf numFmtId="0" fontId="110" fillId="0" borderId="1" xfId="0" applyFont="1" applyBorder="1" applyAlignment="1">
      <alignment horizontal="center" vertical="top" wrapText="1"/>
    </xf>
    <xf numFmtId="0" fontId="62" fillId="0" borderId="1" xfId="0" applyFont="1" applyBorder="1" applyAlignment="1">
      <alignment horizontal="center" vertical="top"/>
    </xf>
    <xf numFmtId="14" fontId="163" fillId="0" borderId="1" xfId="0" applyNumberFormat="1" applyFont="1" applyBorder="1" applyAlignment="1">
      <alignment horizontal="left" vertical="top"/>
    </xf>
    <xf numFmtId="14" fontId="62" fillId="0" borderId="1" xfId="0" applyNumberFormat="1" applyFont="1" applyBorder="1" applyAlignment="1">
      <alignment horizontal="left" vertical="top" wrapText="1"/>
    </xf>
    <xf numFmtId="0" fontId="137" fillId="0" borderId="0" xfId="0" applyFont="1"/>
    <xf numFmtId="0" fontId="108" fillId="0" borderId="1" xfId="0" applyFont="1" applyBorder="1" applyAlignment="1">
      <alignment vertical="top" wrapText="1"/>
    </xf>
    <xf numFmtId="14" fontId="64" fillId="0" borderId="1" xfId="0" applyNumberFormat="1" applyFont="1" applyBorder="1" applyAlignment="1">
      <alignment horizontal="left" vertical="top"/>
    </xf>
    <xf numFmtId="14" fontId="17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right" vertical="top"/>
    </xf>
    <xf numFmtId="0" fontId="165" fillId="0" borderId="0" xfId="0" applyFont="1" applyAlignment="1">
      <alignment vertical="top" wrapText="1"/>
    </xf>
    <xf numFmtId="0" fontId="124" fillId="0" borderId="0" xfId="0" applyFont="1" applyAlignment="1">
      <alignment wrapText="1"/>
    </xf>
    <xf numFmtId="0" fontId="5" fillId="0" borderId="0" xfId="0" applyFont="1" applyAlignment="1">
      <alignment horizontal="left" vertical="top"/>
    </xf>
    <xf numFmtId="0" fontId="101" fillId="0" borderId="0" xfId="0" applyFont="1" applyAlignment="1">
      <alignment vertical="top"/>
    </xf>
    <xf numFmtId="0" fontId="8" fillId="0" borderId="1" xfId="0" applyFont="1" applyBorder="1"/>
    <xf numFmtId="0" fontId="70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7" fillId="0" borderId="0" xfId="0" applyNumberFormat="1" applyFont="1" applyAlignment="1">
      <alignment vertical="top"/>
    </xf>
    <xf numFmtId="14" fontId="28" fillId="0" borderId="0" xfId="0" applyNumberFormat="1" applyFont="1" applyAlignment="1">
      <alignment vertical="center"/>
    </xf>
    <xf numFmtId="0" fontId="7" fillId="0" borderId="0" xfId="0" applyFont="1" applyAlignment="1">
      <alignment horizontal="right"/>
    </xf>
    <xf numFmtId="0" fontId="48" fillId="0" borderId="0" xfId="0" applyFont="1" applyAlignment="1">
      <alignment horizontal="left" indent="12"/>
    </xf>
    <xf numFmtId="0" fontId="48" fillId="0" borderId="0" xfId="0" applyFont="1" applyAlignment="1"/>
    <xf numFmtId="0" fontId="136" fillId="0" borderId="1" xfId="0" applyFont="1" applyBorder="1" applyAlignment="1">
      <alignment horizontal="center" vertical="top"/>
    </xf>
    <xf numFmtId="0" fontId="136" fillId="0" borderId="1" xfId="0" applyFont="1" applyFill="1" applyBorder="1" applyAlignment="1">
      <alignment horizontal="center" vertical="top"/>
    </xf>
    <xf numFmtId="14" fontId="137" fillId="0" borderId="1" xfId="0" applyNumberFormat="1" applyFont="1" applyBorder="1" applyAlignment="1">
      <alignment horizontal="left" vertical="top"/>
    </xf>
    <xf numFmtId="0" fontId="136" fillId="0" borderId="0" xfId="0" applyFont="1" applyFill="1" applyBorder="1" applyAlignment="1">
      <alignment horizontal="center" vertical="top"/>
    </xf>
    <xf numFmtId="0" fontId="167" fillId="4" borderId="0" xfId="0" applyFont="1" applyFill="1"/>
    <xf numFmtId="0" fontId="42" fillId="0" borderId="0" xfId="0" applyFont="1" applyAlignment="1">
      <alignment horizontal="left" wrapText="1"/>
    </xf>
    <xf numFmtId="0" fontId="168" fillId="0" borderId="0" xfId="0" applyFont="1" applyAlignment="1">
      <alignment horizontal="left" wrapText="1"/>
    </xf>
    <xf numFmtId="14" fontId="31" fillId="0" borderId="0" xfId="0" applyNumberFormat="1" applyFont="1" applyAlignment="1">
      <alignment horizontal="left" wrapText="1"/>
    </xf>
    <xf numFmtId="0" fontId="31" fillId="0" borderId="0" xfId="0" applyFont="1" applyAlignment="1">
      <alignment horizontal="left"/>
    </xf>
    <xf numFmtId="0" fontId="169" fillId="0" borderId="0" xfId="0" applyFont="1" applyAlignment="1">
      <alignment horizontal="left"/>
    </xf>
    <xf numFmtId="0" fontId="2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0" fillId="0" borderId="0" xfId="0" applyFont="1" applyFill="1"/>
    <xf numFmtId="0" fontId="16" fillId="0" borderId="0" xfId="0" applyFont="1" applyFill="1"/>
    <xf numFmtId="0" fontId="20" fillId="0" borderId="0" xfId="0" applyFont="1" applyAlignment="1">
      <alignment vertical="top"/>
    </xf>
    <xf numFmtId="0" fontId="7" fillId="0" borderId="0" xfId="0" applyFont="1" applyAlignment="1">
      <alignment horizontal="center"/>
    </xf>
    <xf numFmtId="14" fontId="20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122" fillId="6" borderId="1" xfId="0" applyFont="1" applyFill="1" applyBorder="1" applyAlignment="1">
      <alignment vertical="top"/>
    </xf>
    <xf numFmtId="0" fontId="122" fillId="6" borderId="1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vertical="top"/>
    </xf>
    <xf numFmtId="0" fontId="8" fillId="3" borderId="15" xfId="0" applyFont="1" applyFill="1" applyBorder="1" applyAlignment="1" applyProtection="1">
      <alignment vertical="top"/>
      <protection locked="0"/>
    </xf>
    <xf numFmtId="0" fontId="8" fillId="5" borderId="1" xfId="0" applyFont="1" applyFill="1" applyBorder="1" applyAlignment="1">
      <alignment horizontal="left" vertical="top"/>
    </xf>
    <xf numFmtId="0" fontId="122" fillId="5" borderId="1" xfId="0" applyFont="1" applyFill="1" applyBorder="1" applyAlignment="1">
      <alignment horizontal="left" vertical="top"/>
    </xf>
    <xf numFmtId="0" fontId="122" fillId="5" borderId="1" xfId="0" applyFont="1" applyFill="1" applyBorder="1" applyAlignment="1">
      <alignment vertical="top"/>
    </xf>
    <xf numFmtId="0" fontId="157" fillId="5" borderId="1" xfId="0" applyFont="1" applyFill="1" applyBorder="1" applyAlignment="1">
      <alignment horizontal="left" vertical="top" wrapText="1"/>
    </xf>
    <xf numFmtId="0" fontId="99" fillId="5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 applyProtection="1">
      <alignment vertical="top"/>
      <protection locked="0"/>
    </xf>
    <xf numFmtId="14" fontId="9" fillId="3" borderId="4" xfId="0" applyNumberFormat="1" applyFont="1" applyFill="1" applyBorder="1" applyAlignment="1" applyProtection="1">
      <alignment horizontal="left" vertical="top"/>
      <protection locked="0"/>
    </xf>
    <xf numFmtId="0" fontId="39" fillId="3" borderId="1" xfId="0" applyFont="1" applyFill="1" applyBorder="1" applyAlignment="1" applyProtection="1">
      <alignment horizontal="left" vertical="top"/>
      <protection locked="0"/>
    </xf>
    <xf numFmtId="0" fontId="97" fillId="3" borderId="4" xfId="0" applyFont="1" applyFill="1" applyBorder="1" applyAlignment="1" applyProtection="1">
      <alignment horizontal="left" vertical="top"/>
      <protection locked="0"/>
    </xf>
    <xf numFmtId="0" fontId="8" fillId="5" borderId="1" xfId="0" applyFont="1" applyFill="1" applyBorder="1" applyAlignment="1">
      <alignment horizontal="left" vertical="top" wrapText="1"/>
    </xf>
    <xf numFmtId="0" fontId="100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vertical="top"/>
    </xf>
    <xf numFmtId="0" fontId="8" fillId="5" borderId="1" xfId="0" applyFont="1" applyFill="1" applyBorder="1" applyAlignment="1">
      <alignment vertical="top" wrapText="1"/>
    </xf>
    <xf numFmtId="0" fontId="39" fillId="5" borderId="1" xfId="0" applyFont="1" applyFill="1" applyBorder="1" applyAlignment="1">
      <alignment vertical="top"/>
    </xf>
    <xf numFmtId="0" fontId="8" fillId="5" borderId="4" xfId="0" applyFont="1" applyFill="1" applyBorder="1" applyAlignment="1">
      <alignment horizontal="left" vertical="top"/>
    </xf>
    <xf numFmtId="0" fontId="8" fillId="5" borderId="1" xfId="0" applyFont="1" applyFill="1" applyBorder="1" applyAlignment="1">
      <alignment horizontal="right" vertical="top"/>
    </xf>
    <xf numFmtId="0" fontId="8" fillId="8" borderId="1" xfId="0" applyFont="1" applyFill="1" applyBorder="1" applyAlignment="1">
      <alignment vertical="top" wrapText="1"/>
    </xf>
    <xf numFmtId="14" fontId="170" fillId="7" borderId="1" xfId="0" applyNumberFormat="1" applyFont="1" applyFill="1" applyBorder="1" applyAlignment="1" applyProtection="1">
      <alignment horizontal="left" vertical="top"/>
      <protection hidden="1"/>
    </xf>
    <xf numFmtId="0" fontId="171" fillId="7" borderId="1" xfId="0" applyFont="1" applyFill="1" applyBorder="1" applyAlignment="1">
      <alignment horizontal="left" vertical="top"/>
    </xf>
    <xf numFmtId="14" fontId="9" fillId="8" borderId="15" xfId="0" applyNumberFormat="1" applyFont="1" applyFill="1" applyBorder="1" applyAlignment="1">
      <alignment horizontal="left" vertical="top"/>
    </xf>
    <xf numFmtId="0" fontId="14" fillId="8" borderId="1" xfId="0" applyNumberFormat="1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top"/>
    </xf>
    <xf numFmtId="0" fontId="25" fillId="8" borderId="57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vertical="top"/>
    </xf>
    <xf numFmtId="0" fontId="97" fillId="3" borderId="1" xfId="0" applyFont="1" applyFill="1" applyBorder="1" applyAlignment="1" applyProtection="1">
      <alignment horizontal="left" vertical="top"/>
      <protection locked="0"/>
    </xf>
    <xf numFmtId="14" fontId="9" fillId="3" borderId="1" xfId="0" applyNumberFormat="1" applyFont="1" applyFill="1" applyBorder="1" applyAlignment="1" applyProtection="1">
      <alignment horizontal="left" vertical="top"/>
      <protection locked="0"/>
    </xf>
    <xf numFmtId="14" fontId="39" fillId="3" borderId="1" xfId="0" applyNumberFormat="1" applyFont="1" applyFill="1" applyBorder="1" applyAlignment="1" applyProtection="1">
      <alignment horizontal="center" vertical="top"/>
      <protection locked="0"/>
    </xf>
    <xf numFmtId="0" fontId="8" fillId="3" borderId="1" xfId="0" applyFont="1" applyFill="1" applyBorder="1" applyAlignment="1" applyProtection="1">
      <alignment horizontal="center" vertical="top"/>
      <protection locked="0"/>
    </xf>
    <xf numFmtId="9" fontId="89" fillId="3" borderId="1" xfId="0" applyNumberFormat="1" applyFont="1" applyFill="1" applyBorder="1" applyAlignment="1" applyProtection="1">
      <alignment vertical="top"/>
      <protection locked="0"/>
    </xf>
    <xf numFmtId="9" fontId="89" fillId="3" borderId="2" xfId="0" applyNumberFormat="1" applyFont="1" applyFill="1" applyBorder="1" applyAlignment="1" applyProtection="1">
      <alignment vertical="top"/>
      <protection locked="0"/>
    </xf>
    <xf numFmtId="0" fontId="149" fillId="3" borderId="3" xfId="0" applyNumberFormat="1" applyFont="1" applyFill="1" applyBorder="1" applyAlignment="1" applyProtection="1">
      <alignment horizontal="center" vertical="top"/>
      <protection locked="0"/>
    </xf>
    <xf numFmtId="0" fontId="8" fillId="3" borderId="1" xfId="0" applyFont="1" applyFill="1" applyBorder="1" applyAlignment="1" applyProtection="1">
      <alignment horizontal="right" vertical="top"/>
      <protection locked="0"/>
    </xf>
    <xf numFmtId="14" fontId="9" fillId="3" borderId="15" xfId="0" applyNumberFormat="1" applyFont="1" applyFill="1" applyBorder="1" applyAlignment="1" applyProtection="1">
      <alignment horizontal="left" vertical="top"/>
      <protection locked="0"/>
    </xf>
    <xf numFmtId="0" fontId="35" fillId="8" borderId="10" xfId="0" applyFont="1" applyFill="1" applyBorder="1" applyAlignment="1">
      <alignment horizontal="center" vertical="top" wrapText="1"/>
    </xf>
    <xf numFmtId="0" fontId="21" fillId="6" borderId="5" xfId="0" applyFont="1" applyFill="1" applyBorder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0" fontId="6" fillId="6" borderId="10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left" vertical="top" wrapText="1"/>
    </xf>
    <xf numFmtId="0" fontId="44" fillId="3" borderId="1" xfId="0" applyFont="1" applyFill="1" applyBorder="1" applyAlignment="1" applyProtection="1">
      <alignment vertical="center"/>
      <protection locked="0"/>
    </xf>
    <xf numFmtId="0" fontId="8" fillId="6" borderId="1" xfId="0" applyFont="1" applyFill="1" applyBorder="1" applyAlignment="1">
      <alignment horizontal="left"/>
    </xf>
    <xf numFmtId="0" fontId="8" fillId="6" borderId="1" xfId="0" applyFont="1" applyFill="1" applyBorder="1"/>
    <xf numFmtId="0" fontId="8" fillId="5" borderId="1" xfId="0" applyFont="1" applyFill="1" applyBorder="1"/>
    <xf numFmtId="0" fontId="8" fillId="6" borderId="0" xfId="0" applyFont="1" applyFill="1"/>
    <xf numFmtId="0" fontId="9" fillId="9" borderId="1" xfId="0" applyNumberFormat="1" applyFont="1" applyFill="1" applyBorder="1" applyAlignment="1">
      <alignment horizontal="center" vertical="top"/>
    </xf>
    <xf numFmtId="14" fontId="9" fillId="9" borderId="0" xfId="0" applyNumberFormat="1" applyFont="1" applyFill="1" applyAlignment="1">
      <alignment vertical="top"/>
    </xf>
    <xf numFmtId="0" fontId="8" fillId="9" borderId="0" xfId="0" applyFont="1" applyFill="1" applyAlignment="1">
      <alignment vertical="top"/>
    </xf>
    <xf numFmtId="0" fontId="8" fillId="9" borderId="0" xfId="0" applyFont="1" applyFill="1"/>
    <xf numFmtId="0" fontId="44" fillId="6" borderId="0" xfId="0" applyFont="1" applyFill="1" applyAlignment="1">
      <alignment horizontal="center"/>
    </xf>
    <xf numFmtId="0" fontId="137" fillId="4" borderId="1" xfId="0" applyFont="1" applyFill="1" applyBorder="1" applyAlignment="1">
      <alignment horizontal="center" vertical="top" wrapText="1"/>
    </xf>
    <xf numFmtId="0" fontId="62" fillId="4" borderId="1" xfId="0" applyFont="1" applyFill="1" applyBorder="1" applyAlignment="1">
      <alignment horizontal="left" vertical="top" wrapText="1"/>
    </xf>
    <xf numFmtId="0" fontId="18" fillId="0" borderId="2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14" fontId="34" fillId="0" borderId="12" xfId="0" applyNumberFormat="1" applyFont="1" applyBorder="1" applyAlignment="1">
      <alignment vertical="top" wrapText="1"/>
    </xf>
    <xf numFmtId="0" fontId="8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0" fillId="0" borderId="0" xfId="0" applyAlignment="1"/>
    <xf numFmtId="0" fontId="5" fillId="0" borderId="0" xfId="0" applyFont="1" applyFill="1" applyBorder="1" applyAlignment="1"/>
    <xf numFmtId="14" fontId="17" fillId="0" borderId="0" xfId="0" applyNumberFormat="1" applyFont="1" applyFill="1" applyAlignment="1"/>
    <xf numFmtId="0" fontId="37" fillId="0" borderId="0" xfId="0" applyFont="1" applyFill="1" applyAlignment="1">
      <alignment vertical="center"/>
    </xf>
    <xf numFmtId="0" fontId="31" fillId="0" borderId="0" xfId="0" applyFont="1" applyFill="1" applyAlignment="1">
      <alignment horizontal="center"/>
    </xf>
    <xf numFmtId="0" fontId="174" fillId="0" borderId="0" xfId="0" applyFont="1" applyFill="1"/>
    <xf numFmtId="0" fontId="31" fillId="0" borderId="1" xfId="0" applyFont="1" applyFill="1" applyBorder="1" applyAlignment="1">
      <alignment horizontal="center" vertical="center"/>
    </xf>
    <xf numFmtId="0" fontId="76" fillId="0" borderId="0" xfId="0" applyFont="1" applyFill="1" applyAlignment="1">
      <alignment vertical="top" wrapText="1"/>
    </xf>
    <xf numFmtId="0" fontId="45" fillId="0" borderId="0" xfId="0" applyFont="1" applyFill="1"/>
    <xf numFmtId="0" fontId="30" fillId="0" borderId="0" xfId="0" applyFont="1" applyFill="1" applyAlignment="1">
      <alignment horizontal="center"/>
    </xf>
    <xf numFmtId="9" fontId="30" fillId="0" borderId="0" xfId="0" applyNumberFormat="1" applyFont="1" applyFill="1" applyAlignment="1">
      <alignment horizontal="center"/>
    </xf>
    <xf numFmtId="0" fontId="34" fillId="5" borderId="0" xfId="0" applyFont="1" applyFill="1"/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1" fillId="4" borderId="0" xfId="0" applyFont="1" applyFill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vertical="top" wrapText="1"/>
    </xf>
    <xf numFmtId="0" fontId="176" fillId="0" borderId="1" xfId="0" applyFont="1" applyBorder="1" applyAlignment="1">
      <alignment horizontal="center" vertical="center"/>
    </xf>
    <xf numFmtId="0" fontId="100" fillId="0" borderId="1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00" fillId="0" borderId="0" xfId="0" applyFont="1"/>
    <xf numFmtId="0" fontId="99" fillId="0" borderId="0" xfId="0" applyFont="1" applyAlignment="1">
      <alignment vertical="top"/>
    </xf>
    <xf numFmtId="0" fontId="100" fillId="0" borderId="0" xfId="0" applyFont="1" applyAlignment="1">
      <alignment vertical="top"/>
    </xf>
    <xf numFmtId="0" fontId="17" fillId="0" borderId="0" xfId="0" applyFont="1" applyAlignment="1">
      <alignment horizontal="justify"/>
    </xf>
    <xf numFmtId="0" fontId="101" fillId="0" borderId="0" xfId="0" applyFont="1" applyAlignment="1"/>
    <xf numFmtId="14" fontId="17" fillId="0" borderId="0" xfId="0" applyNumberFormat="1" applyFont="1" applyAlignment="1"/>
    <xf numFmtId="0" fontId="17" fillId="0" borderId="1" xfId="0" applyFont="1" applyBorder="1" applyAlignment="1">
      <alignment horizontal="left" vertical="top"/>
    </xf>
    <xf numFmtId="0" fontId="17" fillId="0" borderId="13" xfId="0" applyFont="1" applyBorder="1" applyAlignment="1">
      <alignment vertical="top"/>
    </xf>
    <xf numFmtId="14" fontId="76" fillId="0" borderId="0" xfId="0" applyNumberFormat="1" applyFont="1" applyAlignment="1"/>
    <xf numFmtId="0" fontId="178" fillId="0" borderId="0" xfId="0" applyFont="1" applyAlignment="1">
      <alignment vertical="top" wrapText="1"/>
    </xf>
    <xf numFmtId="0" fontId="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9" fontId="179" fillId="0" borderId="0" xfId="0" applyNumberFormat="1" applyFont="1" applyFill="1" applyAlignment="1">
      <alignment horizontal="center"/>
    </xf>
    <xf numFmtId="0" fontId="180" fillId="0" borderId="0" xfId="0" applyFont="1" applyFill="1"/>
    <xf numFmtId="0" fontId="181" fillId="0" borderId="0" xfId="0" applyFont="1" applyFill="1"/>
    <xf numFmtId="0" fontId="19" fillId="0" borderId="0" xfId="0" applyFont="1" applyFill="1" applyAlignment="1">
      <alignment horizontal="center"/>
    </xf>
    <xf numFmtId="0" fontId="182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 applyFill="1" applyAlignment="1">
      <alignment horizontal="right"/>
    </xf>
    <xf numFmtId="0" fontId="182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69" fillId="2" borderId="0" xfId="0" applyFont="1" applyFill="1" applyAlignment="1">
      <alignment horizontal="left" vertical="top" wrapText="1"/>
    </xf>
    <xf numFmtId="0" fontId="20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2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17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9" fillId="0" borderId="0" xfId="0" applyFont="1" applyFill="1" applyAlignment="1">
      <alignment horizontal="left"/>
    </xf>
    <xf numFmtId="0" fontId="19" fillId="0" borderId="0" xfId="0" applyFont="1" applyFill="1" applyAlignment="1"/>
    <xf numFmtId="0" fontId="44" fillId="0" borderId="0" xfId="0" applyFont="1" applyFill="1"/>
    <xf numFmtId="0" fontId="18" fillId="0" borderId="0" xfId="0" applyFont="1" applyFill="1" applyAlignment="1"/>
    <xf numFmtId="0" fontId="23" fillId="0" borderId="0" xfId="0" applyFont="1" applyFill="1" applyAlignment="1">
      <alignment horizontal="left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/>
    </xf>
    <xf numFmtId="0" fontId="33" fillId="0" borderId="0" xfId="0" applyFont="1" applyAlignment="1" applyProtection="1">
      <alignment vertical="center"/>
      <protection locked="0"/>
    </xf>
    <xf numFmtId="164" fontId="0" fillId="0" borderId="0" xfId="0" applyNumberFormat="1" applyAlignment="1">
      <alignment horizontal="center"/>
    </xf>
    <xf numFmtId="14" fontId="34" fillId="4" borderId="0" xfId="0" applyNumberFormat="1" applyFont="1" applyFill="1"/>
    <xf numFmtId="0" fontId="137" fillId="4" borderId="0" xfId="0" applyFont="1" applyFill="1"/>
    <xf numFmtId="0" fontId="14" fillId="0" borderId="0" xfId="0" applyFont="1"/>
    <xf numFmtId="0" fontId="43" fillId="7" borderId="1" xfId="0" applyFont="1" applyFill="1" applyBorder="1"/>
    <xf numFmtId="14" fontId="184" fillId="0" borderId="1" xfId="0" applyNumberFormat="1" applyFont="1" applyBorder="1" applyAlignment="1">
      <alignment horizontal="center"/>
    </xf>
    <xf numFmtId="0" fontId="43" fillId="3" borderId="1" xfId="0" applyNumberFormat="1" applyFont="1" applyFill="1" applyBorder="1" applyAlignment="1" applyProtection="1">
      <alignment horizontal="center"/>
      <protection locked="0"/>
    </xf>
    <xf numFmtId="0" fontId="43" fillId="3" borderId="1" xfId="0" applyNumberFormat="1" applyFont="1" applyFill="1" applyBorder="1" applyAlignment="1">
      <alignment horizontal="center"/>
    </xf>
    <xf numFmtId="0" fontId="184" fillId="3" borderId="1" xfId="0" applyNumberFormat="1" applyFont="1" applyFill="1" applyBorder="1" applyAlignment="1">
      <alignment horizontal="center"/>
    </xf>
    <xf numFmtId="14" fontId="170" fillId="4" borderId="0" xfId="0" applyNumberFormat="1" applyFont="1" applyFill="1" applyBorder="1" applyAlignment="1" applyProtection="1">
      <alignment horizontal="left" vertical="top"/>
      <protection hidden="1"/>
    </xf>
    <xf numFmtId="0" fontId="171" fillId="4" borderId="0" xfId="0" applyFont="1" applyFill="1" applyBorder="1" applyAlignment="1">
      <alignment horizontal="left" vertical="top"/>
    </xf>
    <xf numFmtId="0" fontId="98" fillId="4" borderId="0" xfId="0" applyFont="1" applyFill="1" applyBorder="1" applyAlignment="1">
      <alignment horizontal="left" vertical="top"/>
    </xf>
    <xf numFmtId="0" fontId="98" fillId="4" borderId="0" xfId="0" applyFont="1" applyFill="1" applyBorder="1" applyAlignment="1">
      <alignment horizontal="left"/>
    </xf>
    <xf numFmtId="0" fontId="171" fillId="4" borderId="0" xfId="0" applyFont="1" applyFill="1" applyBorder="1" applyAlignment="1">
      <alignment horizontal="left"/>
    </xf>
    <xf numFmtId="0" fontId="172" fillId="4" borderId="0" xfId="0" applyFont="1" applyFill="1" applyBorder="1" applyAlignment="1">
      <alignment horizontal="left" vertical="top"/>
    </xf>
    <xf numFmtId="0" fontId="172" fillId="4" borderId="0" xfId="0" applyFont="1" applyFill="1" applyBorder="1" applyAlignment="1">
      <alignment horizontal="left"/>
    </xf>
    <xf numFmtId="0" fontId="122" fillId="4" borderId="1" xfId="0" applyFont="1" applyFill="1" applyBorder="1" applyAlignment="1">
      <alignment vertical="top"/>
    </xf>
    <xf numFmtId="0" fontId="122" fillId="4" borderId="1" xfId="0" applyFont="1" applyFill="1" applyBorder="1" applyAlignment="1">
      <alignment horizontal="left" vertical="top"/>
    </xf>
    <xf numFmtId="0" fontId="8" fillId="4" borderId="0" xfId="0" applyFont="1" applyFill="1" applyAlignment="1">
      <alignment vertical="top"/>
    </xf>
    <xf numFmtId="0" fontId="8" fillId="4" borderId="0" xfId="0" applyFont="1" applyFill="1"/>
    <xf numFmtId="0" fontId="157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 applyProtection="1">
      <alignment vertical="top"/>
    </xf>
    <xf numFmtId="14" fontId="9" fillId="4" borderId="4" xfId="0" applyNumberFormat="1" applyFont="1" applyFill="1" applyBorder="1" applyAlignment="1" applyProtection="1">
      <alignment horizontal="left" vertical="top"/>
    </xf>
    <xf numFmtId="0" fontId="8" fillId="4" borderId="1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vertical="top"/>
    </xf>
    <xf numFmtId="0" fontId="8" fillId="4" borderId="15" xfId="0" applyFont="1" applyFill="1" applyBorder="1" applyAlignment="1" applyProtection="1">
      <alignment vertical="top"/>
    </xf>
    <xf numFmtId="0" fontId="38" fillId="4" borderId="0" xfId="0" applyFont="1" applyFill="1" applyBorder="1" applyAlignment="1" applyProtection="1">
      <alignment vertical="top"/>
      <protection locked="0"/>
    </xf>
    <xf numFmtId="14" fontId="9" fillId="4" borderId="0" xfId="0" applyNumberFormat="1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39" fillId="4" borderId="1" xfId="0" applyFont="1" applyFill="1" applyBorder="1" applyAlignment="1" applyProtection="1">
      <alignment horizontal="left" vertical="top"/>
    </xf>
    <xf numFmtId="0" fontId="8" fillId="4" borderId="0" xfId="0" applyFont="1" applyFill="1" applyBorder="1" applyAlignment="1">
      <alignment vertical="top"/>
    </xf>
    <xf numFmtId="0" fontId="99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97" fillId="4" borderId="4" xfId="0" applyFont="1" applyFill="1" applyBorder="1" applyAlignment="1" applyProtection="1">
      <alignment horizontal="left" vertical="top"/>
    </xf>
    <xf numFmtId="0" fontId="100" fillId="4" borderId="1" xfId="0" applyFont="1" applyFill="1" applyBorder="1" applyAlignment="1">
      <alignment horizontal="left" vertical="top" wrapText="1"/>
    </xf>
    <xf numFmtId="0" fontId="39" fillId="4" borderId="5" xfId="0" applyFont="1" applyFill="1" applyBorder="1" applyAlignment="1" applyProtection="1">
      <alignment horizontal="left" vertical="top"/>
    </xf>
    <xf numFmtId="0" fontId="30" fillId="4" borderId="1" xfId="0" applyNumberFormat="1" applyFont="1" applyFill="1" applyBorder="1" applyAlignment="1" applyProtection="1"/>
    <xf numFmtId="0" fontId="21" fillId="4" borderId="1" xfId="0" applyFont="1" applyFill="1" applyBorder="1" applyAlignment="1" applyProtection="1"/>
    <xf numFmtId="0" fontId="97" fillId="4" borderId="1" xfId="0" applyFont="1" applyFill="1" applyBorder="1" applyAlignment="1" applyProtection="1">
      <alignment horizontal="left" vertical="top"/>
    </xf>
    <xf numFmtId="0" fontId="8" fillId="4" borderId="1" xfId="0" applyFont="1" applyFill="1" applyBorder="1" applyAlignment="1">
      <alignment vertical="top" wrapText="1"/>
    </xf>
    <xf numFmtId="0" fontId="39" fillId="4" borderId="1" xfId="0" applyFont="1" applyFill="1" applyBorder="1" applyAlignment="1">
      <alignment vertical="top"/>
    </xf>
    <xf numFmtId="14" fontId="9" fillId="4" borderId="5" xfId="0" applyNumberFormat="1" applyFont="1" applyFill="1" applyBorder="1" applyAlignment="1" applyProtection="1">
      <alignment horizontal="left" vertical="top"/>
    </xf>
    <xf numFmtId="0" fontId="8" fillId="4" borderId="0" xfId="0" applyFont="1" applyFill="1" applyBorder="1" applyAlignment="1" applyProtection="1">
      <alignment vertical="top"/>
      <protection locked="0"/>
    </xf>
    <xf numFmtId="0" fontId="8" fillId="4" borderId="4" xfId="0" applyFont="1" applyFill="1" applyBorder="1" applyAlignment="1" applyProtection="1">
      <alignment horizontal="left" vertical="top"/>
    </xf>
    <xf numFmtId="0" fontId="8" fillId="4" borderId="0" xfId="0" applyFont="1" applyFill="1" applyBorder="1" applyAlignment="1" applyProtection="1">
      <alignment horizontal="left" vertical="top"/>
      <protection locked="0"/>
    </xf>
    <xf numFmtId="0" fontId="8" fillId="4" borderId="4" xfId="0" applyFont="1" applyFill="1" applyBorder="1" applyAlignment="1">
      <alignment vertical="top"/>
    </xf>
    <xf numFmtId="0" fontId="8" fillId="4" borderId="4" xfId="0" applyFont="1" applyFill="1" applyBorder="1" applyAlignment="1">
      <alignment horizontal="left" vertical="top"/>
    </xf>
    <xf numFmtId="14" fontId="9" fillId="4" borderId="5" xfId="0" applyNumberFormat="1" applyFont="1" applyFill="1" applyBorder="1" applyAlignment="1">
      <alignment horizontal="left" vertical="top"/>
    </xf>
    <xf numFmtId="14" fontId="9" fillId="4" borderId="1" xfId="0" applyNumberFormat="1" applyFont="1" applyFill="1" applyBorder="1" applyAlignment="1" applyProtection="1">
      <alignment horizontal="left" vertical="top"/>
      <protection locked="0"/>
    </xf>
    <xf numFmtId="0" fontId="14" fillId="4" borderId="1" xfId="0" applyNumberFormat="1" applyFont="1" applyFill="1" applyBorder="1" applyAlignment="1">
      <alignment horizontal="center" vertical="top" wrapText="1"/>
    </xf>
    <xf numFmtId="0" fontId="120" fillId="4" borderId="1" xfId="0" applyNumberFormat="1" applyFont="1" applyFill="1" applyBorder="1" applyAlignment="1" applyProtection="1">
      <alignment horizontal="center" vertical="top"/>
    </xf>
    <xf numFmtId="0" fontId="9" fillId="4" borderId="1" xfId="0" applyNumberFormat="1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right" vertical="top"/>
    </xf>
    <xf numFmtId="0" fontId="8" fillId="4" borderId="1" xfId="0" applyFont="1" applyFill="1" applyBorder="1" applyAlignment="1">
      <alignment horizontal="center" vertical="top"/>
    </xf>
    <xf numFmtId="0" fontId="8" fillId="4" borderId="1" xfId="0" applyFont="1" applyFill="1" applyBorder="1" applyAlignment="1" applyProtection="1">
      <alignment horizontal="right" vertical="top"/>
    </xf>
    <xf numFmtId="14" fontId="39" fillId="4" borderId="1" xfId="0" applyNumberFormat="1" applyFont="1" applyFill="1" applyBorder="1" applyAlignment="1" applyProtection="1">
      <alignment horizontal="center" vertical="top"/>
    </xf>
    <xf numFmtId="0" fontId="8" fillId="4" borderId="1" xfId="0" applyFont="1" applyFill="1" applyBorder="1" applyAlignment="1" applyProtection="1">
      <alignment horizontal="center" vertical="top"/>
    </xf>
    <xf numFmtId="9" fontId="89" fillId="4" borderId="1" xfId="0" applyNumberFormat="1" applyFont="1" applyFill="1" applyBorder="1" applyAlignment="1" applyProtection="1">
      <alignment vertical="top"/>
    </xf>
    <xf numFmtId="9" fontId="38" fillId="4" borderId="4" xfId="0" applyNumberFormat="1" applyFont="1" applyFill="1" applyBorder="1" applyAlignment="1" applyProtection="1">
      <alignment vertical="top"/>
    </xf>
    <xf numFmtId="9" fontId="89" fillId="4" borderId="2" xfId="0" applyNumberFormat="1" applyFont="1" applyFill="1" applyBorder="1" applyAlignment="1" applyProtection="1">
      <alignment vertical="top"/>
    </xf>
    <xf numFmtId="0" fontId="8" fillId="4" borderId="1" xfId="0" applyFont="1" applyFill="1" applyBorder="1" applyAlignment="1" applyProtection="1">
      <alignment vertical="top" wrapText="1"/>
    </xf>
    <xf numFmtId="9" fontId="38" fillId="4" borderId="1" xfId="0" applyNumberFormat="1" applyFont="1" applyFill="1" applyBorder="1" applyAlignment="1" applyProtection="1">
      <alignment vertical="top"/>
    </xf>
    <xf numFmtId="0" fontId="12" fillId="4" borderId="1" xfId="0" applyFont="1" applyFill="1" applyBorder="1" applyAlignment="1">
      <alignment horizontal="left" vertical="top" wrapText="1"/>
    </xf>
    <xf numFmtId="14" fontId="9" fillId="4" borderId="15" xfId="0" applyNumberFormat="1" applyFont="1" applyFill="1" applyBorder="1" applyAlignment="1" applyProtection="1">
      <alignment horizontal="left" vertical="top"/>
    </xf>
    <xf numFmtId="0" fontId="12" fillId="4" borderId="0" xfId="0" applyFont="1" applyFill="1"/>
    <xf numFmtId="0" fontId="35" fillId="4" borderId="10" xfId="0" applyFont="1" applyFill="1" applyBorder="1" applyAlignment="1">
      <alignment horizontal="center" vertical="top" wrapText="1"/>
    </xf>
    <xf numFmtId="0" fontId="21" fillId="4" borderId="5" xfId="0" applyFont="1" applyFill="1" applyBorder="1" applyAlignment="1">
      <alignment horizontal="center" vertical="top"/>
    </xf>
    <xf numFmtId="0" fontId="21" fillId="4" borderId="1" xfId="0" applyFont="1" applyFill="1" applyBorder="1" applyAlignment="1">
      <alignment horizontal="center" vertical="top"/>
    </xf>
    <xf numFmtId="0" fontId="6" fillId="4" borderId="10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left" vertical="top" wrapText="1"/>
    </xf>
    <xf numFmtId="0" fontId="44" fillId="4" borderId="1" xfId="0" applyFont="1" applyFill="1" applyBorder="1" applyAlignment="1" applyProtection="1">
      <alignment horizontal="center" vertical="center"/>
    </xf>
    <xf numFmtId="0" fontId="44" fillId="4" borderId="1" xfId="0" applyFont="1" applyFill="1" applyBorder="1" applyAlignment="1" applyProtection="1">
      <alignment horizontal="left" vertical="center"/>
    </xf>
    <xf numFmtId="14" fontId="44" fillId="4" borderId="1" xfId="0" applyNumberFormat="1" applyFont="1" applyFill="1" applyBorder="1" applyAlignment="1" applyProtection="1">
      <alignment horizontal="center" vertical="center"/>
    </xf>
    <xf numFmtId="0" fontId="44" fillId="4" borderId="1" xfId="0" applyFont="1" applyFill="1" applyBorder="1" applyAlignment="1" applyProtection="1">
      <alignment vertical="center"/>
    </xf>
    <xf numFmtId="0" fontId="121" fillId="4" borderId="1" xfId="0" applyFont="1" applyFill="1" applyBorder="1" applyAlignment="1" applyProtection="1">
      <alignment horizontal="left" vertical="center"/>
    </xf>
    <xf numFmtId="0" fontId="44" fillId="4" borderId="0" xfId="0" applyFont="1" applyFill="1" applyAlignment="1">
      <alignment horizontal="center"/>
    </xf>
    <xf numFmtId="0" fontId="21" fillId="4" borderId="0" xfId="0" applyFont="1" applyFill="1"/>
    <xf numFmtId="0" fontId="8" fillId="4" borderId="1" xfId="0" applyFont="1" applyFill="1" applyBorder="1"/>
    <xf numFmtId="0" fontId="8" fillId="4" borderId="0" xfId="0" applyFont="1" applyFill="1" applyBorder="1"/>
    <xf numFmtId="14" fontId="9" fillId="4" borderId="1" xfId="0" applyNumberFormat="1" applyFont="1" applyFill="1" applyBorder="1" applyAlignment="1" applyProtection="1">
      <alignment horizontal="left" vertical="top"/>
    </xf>
    <xf numFmtId="0" fontId="8" fillId="4" borderId="1" xfId="0" applyFont="1" applyFill="1" applyBorder="1" applyAlignment="1"/>
    <xf numFmtId="0" fontId="137" fillId="4" borderId="1" xfId="0" applyFont="1" applyFill="1" applyBorder="1" applyAlignment="1" applyProtection="1">
      <alignment horizontal="center" vertical="top" wrapText="1"/>
    </xf>
    <xf numFmtId="0" fontId="62" fillId="4" borderId="1" xfId="0" applyFont="1" applyFill="1" applyBorder="1" applyAlignment="1" applyProtection="1">
      <alignment horizontal="left" vertical="top" wrapText="1"/>
    </xf>
    <xf numFmtId="0" fontId="8" fillId="3" borderId="4" xfId="0" applyFont="1" applyFill="1" applyBorder="1" applyAlignment="1" applyProtection="1">
      <alignment horizontal="left" vertical="top"/>
      <protection locked="0"/>
    </xf>
    <xf numFmtId="0" fontId="137" fillId="4" borderId="1" xfId="0" applyFont="1" applyFill="1" applyBorder="1" applyAlignment="1" applyProtection="1">
      <alignment horizontal="center" vertical="top" wrapText="1"/>
    </xf>
    <xf numFmtId="0" fontId="110" fillId="0" borderId="14" xfId="0" applyFont="1" applyBorder="1" applyAlignment="1">
      <alignment horizontal="center" vertical="top"/>
    </xf>
    <xf numFmtId="0" fontId="25" fillId="4" borderId="57" xfId="0" applyFont="1" applyFill="1" applyBorder="1" applyAlignment="1">
      <alignment horizontal="center" vertical="top" wrapText="1"/>
    </xf>
    <xf numFmtId="0" fontId="148" fillId="4" borderId="1" xfId="0" applyNumberFormat="1" applyFont="1" applyFill="1" applyBorder="1" applyAlignment="1" applyProtection="1">
      <alignment horizontal="center" vertical="top"/>
    </xf>
    <xf numFmtId="0" fontId="149" fillId="4" borderId="3" xfId="0" applyNumberFormat="1" applyFont="1" applyFill="1" applyBorder="1" applyAlignment="1" applyProtection="1">
      <alignment horizontal="center" vertical="top"/>
    </xf>
    <xf numFmtId="0" fontId="149" fillId="4" borderId="1" xfId="0" applyNumberFormat="1" applyFont="1" applyFill="1" applyBorder="1" applyAlignment="1" applyProtection="1">
      <alignment horizontal="center" vertical="top"/>
    </xf>
    <xf numFmtId="0" fontId="42" fillId="4" borderId="1" xfId="0" applyFont="1" applyFill="1" applyBorder="1" applyAlignment="1" applyProtection="1">
      <alignment vertical="top"/>
    </xf>
    <xf numFmtId="0" fontId="42" fillId="4" borderId="1" xfId="0" applyFont="1" applyFill="1" applyBorder="1" applyAlignment="1" applyProtection="1">
      <alignment vertical="top" wrapText="1"/>
    </xf>
    <xf numFmtId="0" fontId="2" fillId="4" borderId="0" xfId="0" applyFont="1" applyFill="1" applyProtection="1"/>
    <xf numFmtId="0" fontId="8" fillId="4" borderId="0" xfId="0" applyFont="1" applyFill="1" applyProtection="1"/>
    <xf numFmtId="0" fontId="1" fillId="3" borderId="1" xfId="0" applyNumberFormat="1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>
      <alignment vertical="center"/>
    </xf>
    <xf numFmtId="0" fontId="63" fillId="0" borderId="0" xfId="0" applyFont="1" applyFill="1" applyAlignment="1" applyProtection="1">
      <alignment horizontal="left"/>
    </xf>
    <xf numFmtId="0" fontId="33" fillId="0" borderId="0" xfId="0" applyFont="1" applyAlignment="1">
      <alignment horizontal="right"/>
    </xf>
    <xf numFmtId="0" fontId="16" fillId="0" borderId="0" xfId="0" applyFont="1" applyBorder="1" applyAlignment="1">
      <alignment vertical="top"/>
    </xf>
    <xf numFmtId="0" fontId="16" fillId="0" borderId="9" xfId="0" applyFont="1" applyBorder="1" applyAlignment="1">
      <alignment vertical="top"/>
    </xf>
    <xf numFmtId="0" fontId="112" fillId="0" borderId="7" xfId="0" applyFont="1" applyBorder="1" applyAlignment="1">
      <alignment vertical="top"/>
    </xf>
    <xf numFmtId="0" fontId="16" fillId="0" borderId="11" xfId="0" applyFont="1" applyBorder="1" applyAlignment="1">
      <alignment vertical="top"/>
    </xf>
    <xf numFmtId="0" fontId="37" fillId="4" borderId="0" xfId="0" applyFont="1" applyFill="1" applyBorder="1" applyAlignment="1">
      <alignment horizontal="left" vertical="top"/>
    </xf>
    <xf numFmtId="0" fontId="137" fillId="0" borderId="0" xfId="0" applyFont="1" applyBorder="1" applyAlignment="1">
      <alignment horizontal="center" vertical="top" wrapText="1"/>
    </xf>
    <xf numFmtId="0" fontId="137" fillId="4" borderId="0" xfId="0" applyFont="1" applyFill="1" applyBorder="1" applyAlignment="1" applyProtection="1">
      <alignment horizontal="left" vertical="top" wrapText="1"/>
    </xf>
    <xf numFmtId="0" fontId="62" fillId="4" borderId="0" xfId="0" applyFont="1" applyFill="1" applyBorder="1" applyAlignment="1" applyProtection="1">
      <alignment horizontal="left" vertical="top" wrapText="1"/>
    </xf>
    <xf numFmtId="0" fontId="62" fillId="4" borderId="0" xfId="0" applyFont="1" applyFill="1" applyBorder="1" applyAlignment="1" applyProtection="1">
      <alignment horizontal="center" vertical="top" wrapText="1"/>
    </xf>
    <xf numFmtId="0" fontId="193" fillId="4" borderId="0" xfId="0" applyFont="1" applyFill="1" applyBorder="1" applyAlignment="1" applyProtection="1">
      <alignment horizontal="center" vertical="top" wrapText="1"/>
      <protection locked="0"/>
    </xf>
    <xf numFmtId="0" fontId="31" fillId="7" borderId="1" xfId="0" applyNumberFormat="1" applyFont="1" applyFill="1" applyBorder="1" applyAlignment="1" applyProtection="1">
      <alignment horizontal="center" vertical="center"/>
    </xf>
    <xf numFmtId="14" fontId="34" fillId="4" borderId="0" xfId="0" applyNumberFormat="1" applyFont="1" applyFill="1" applyBorder="1" applyAlignment="1" applyProtection="1">
      <alignment horizontal="left" vertical="top"/>
      <protection locked="0"/>
    </xf>
    <xf numFmtId="14" fontId="42" fillId="4" borderId="1" xfId="0" applyNumberFormat="1" applyFont="1" applyFill="1" applyBorder="1" applyAlignment="1" applyProtection="1">
      <alignment vertical="top" wrapText="1"/>
    </xf>
    <xf numFmtId="0" fontId="8" fillId="5" borderId="1" xfId="0" applyFont="1" applyFill="1" applyBorder="1" applyAlignment="1">
      <alignment horizontal="right" vertical="top"/>
    </xf>
    <xf numFmtId="0" fontId="44" fillId="3" borderId="1" xfId="0" applyFont="1" applyFill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 applyProtection="1">
      <alignment horizontal="left" vertical="top"/>
      <protection locked="0"/>
    </xf>
    <xf numFmtId="0" fontId="44" fillId="3" borderId="1" xfId="0" applyFont="1" applyFill="1" applyBorder="1" applyAlignment="1" applyProtection="1">
      <alignment horizontal="center" vertical="center"/>
      <protection locked="0"/>
    </xf>
    <xf numFmtId="0" fontId="147" fillId="3" borderId="1" xfId="0" applyFont="1" applyFill="1" applyBorder="1" applyAlignment="1" applyProtection="1">
      <alignment horizontal="center" vertical="top" wrapText="1"/>
      <protection locked="0"/>
    </xf>
    <xf numFmtId="0" fontId="162" fillId="3" borderId="1" xfId="0" applyFont="1" applyFill="1" applyBorder="1" applyAlignment="1" applyProtection="1">
      <alignment horizontal="left" vertical="top" wrapText="1"/>
      <protection locked="0"/>
    </xf>
    <xf numFmtId="14" fontId="89" fillId="3" borderId="1" xfId="0" applyNumberFormat="1" applyFont="1" applyFill="1" applyBorder="1" applyAlignment="1" applyProtection="1">
      <alignment horizontal="left" vertical="top"/>
      <protection locked="0"/>
    </xf>
    <xf numFmtId="14" fontId="38" fillId="3" borderId="1" xfId="0" applyNumberFormat="1" applyFont="1" applyFill="1" applyBorder="1" applyAlignment="1" applyProtection="1">
      <alignment horizontal="left" vertical="top"/>
      <protection locked="0"/>
    </xf>
    <xf numFmtId="0" fontId="38" fillId="3" borderId="1" xfId="0" applyNumberFormat="1" applyFont="1" applyFill="1" applyBorder="1" applyAlignment="1" applyProtection="1">
      <alignment horizontal="left" vertical="top"/>
      <protection locked="0"/>
    </xf>
    <xf numFmtId="9" fontId="89" fillId="3" borderId="1" xfId="0" applyNumberFormat="1" applyFont="1" applyFill="1" applyBorder="1" applyAlignment="1" applyProtection="1">
      <alignment horizontal="left" vertical="top"/>
      <protection locked="0"/>
    </xf>
    <xf numFmtId="9" fontId="38" fillId="3" borderId="1" xfId="0" applyNumberFormat="1" applyFont="1" applyFill="1" applyBorder="1" applyAlignment="1" applyProtection="1">
      <alignment horizontal="left" vertical="top"/>
      <protection locked="0"/>
    </xf>
    <xf numFmtId="0" fontId="121" fillId="3" borderId="1" xfId="0" applyFont="1" applyFill="1" applyBorder="1" applyAlignment="1" applyProtection="1">
      <alignment horizontal="left" vertical="center"/>
      <protection locked="0"/>
    </xf>
    <xf numFmtId="14" fontId="121" fillId="3" borderId="1" xfId="0" applyNumberFormat="1" applyFont="1" applyFill="1" applyBorder="1" applyAlignment="1" applyProtection="1">
      <alignment horizontal="left" vertical="center"/>
      <protection locked="0"/>
    </xf>
    <xf numFmtId="0" fontId="44" fillId="3" borderId="3" xfId="0" applyFont="1" applyFill="1" applyBorder="1" applyAlignment="1" applyProtection="1">
      <alignment vertical="center"/>
      <protection locked="0"/>
    </xf>
    <xf numFmtId="0" fontId="147" fillId="3" borderId="1" xfId="0" applyFont="1" applyFill="1" applyBorder="1" applyAlignment="1" applyProtection="1">
      <alignment horizontal="left" vertical="top" wrapText="1"/>
      <protection locked="0"/>
    </xf>
    <xf numFmtId="0" fontId="195" fillId="3" borderId="3" xfId="0" applyFont="1" applyFill="1" applyBorder="1" applyAlignment="1" applyProtection="1">
      <alignment vertical="top" wrapText="1"/>
      <protection locked="0"/>
    </xf>
    <xf numFmtId="0" fontId="195" fillId="3" borderId="3" xfId="0" applyFont="1" applyFill="1" applyBorder="1" applyAlignment="1" applyProtection="1">
      <alignment wrapText="1"/>
      <protection locked="0"/>
    </xf>
    <xf numFmtId="0" fontId="196" fillId="3" borderId="2" xfId="0" applyFont="1" applyFill="1" applyBorder="1" applyAlignment="1" applyProtection="1">
      <alignment vertical="top" wrapText="1"/>
      <protection locked="0"/>
    </xf>
    <xf numFmtId="0" fontId="197" fillId="0" borderId="0" xfId="0" applyFont="1" applyFill="1"/>
    <xf numFmtId="0" fontId="198" fillId="0" borderId="0" xfId="0" applyFont="1"/>
    <xf numFmtId="0" fontId="200" fillId="0" borderId="4" xfId="0" applyFont="1" applyBorder="1" applyAlignment="1">
      <alignment vertical="justify" wrapText="1"/>
    </xf>
    <xf numFmtId="0" fontId="201" fillId="0" borderId="4" xfId="0" applyFont="1" applyBorder="1"/>
    <xf numFmtId="1" fontId="201" fillId="10" borderId="1" xfId="0" applyNumberFormat="1" applyFont="1" applyFill="1" applyBorder="1"/>
    <xf numFmtId="0" fontId="201" fillId="11" borderId="1" xfId="0" applyFont="1" applyFill="1" applyBorder="1"/>
    <xf numFmtId="0" fontId="201" fillId="10" borderId="1" xfId="0" applyFont="1" applyFill="1" applyBorder="1"/>
    <xf numFmtId="0" fontId="10" fillId="10" borderId="1" xfId="0" applyFont="1" applyFill="1" applyBorder="1"/>
    <xf numFmtId="0" fontId="201" fillId="3" borderId="1" xfId="0" applyFont="1" applyFill="1" applyBorder="1"/>
    <xf numFmtId="0" fontId="171" fillId="7" borderId="1" xfId="0" applyFont="1" applyFill="1" applyBorder="1" applyAlignment="1" applyProtection="1">
      <alignment horizontal="left"/>
      <protection hidden="1"/>
    </xf>
    <xf numFmtId="0" fontId="202" fillId="0" borderId="0" xfId="0" applyFont="1"/>
    <xf numFmtId="14" fontId="202" fillId="0" borderId="0" xfId="0" applyNumberFormat="1" applyFont="1"/>
    <xf numFmtId="0" fontId="4" fillId="12" borderId="1" xfId="0" applyFont="1" applyFill="1" applyBorder="1" applyAlignment="1">
      <alignment horizontal="center"/>
    </xf>
    <xf numFmtId="49" fontId="0" fillId="13" borderId="1" xfId="0" applyNumberFormat="1" applyFill="1" applyBorder="1" applyAlignment="1">
      <alignment horizontal="center"/>
    </xf>
    <xf numFmtId="0" fontId="0" fillId="13" borderId="1" xfId="0" applyFill="1" applyBorder="1" applyAlignment="1">
      <alignment horizontal="left"/>
    </xf>
    <xf numFmtId="49" fontId="0" fillId="13" borderId="5" xfId="0" applyNumberFormat="1" applyFill="1" applyBorder="1" applyAlignment="1">
      <alignment horizontal="center"/>
    </xf>
    <xf numFmtId="0" fontId="0" fillId="13" borderId="5" xfId="0" applyFill="1" applyBorder="1" applyAlignment="1">
      <alignment horizontal="left"/>
    </xf>
    <xf numFmtId="0" fontId="4" fillId="12" borderId="3" xfId="0" applyFont="1" applyFill="1" applyBorder="1" applyAlignment="1">
      <alignment horizontal="center"/>
    </xf>
    <xf numFmtId="0" fontId="11" fillId="14" borderId="1" xfId="0" applyFont="1" applyFill="1" applyBorder="1" applyAlignment="1">
      <alignment horizontal="center"/>
    </xf>
    <xf numFmtId="1" fontId="20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/>
    <xf numFmtId="2" fontId="205" fillId="0" borderId="1" xfId="0" applyNumberFormat="1" applyFont="1" applyFill="1" applyBorder="1" applyAlignment="1" applyProtection="1">
      <alignment horizontal="center" vertical="center"/>
      <protection hidden="1"/>
    </xf>
    <xf numFmtId="1" fontId="205" fillId="0" borderId="1" xfId="0" applyNumberFormat="1" applyFont="1" applyFill="1" applyBorder="1" applyAlignment="1" applyProtection="1">
      <alignment horizontal="center" vertical="center"/>
      <protection hidden="1"/>
    </xf>
    <xf numFmtId="166" fontId="199" fillId="11" borderId="1" xfId="3" applyNumberFormat="1" applyFont="1" applyFill="1" applyBorder="1" applyAlignment="1" applyProtection="1">
      <alignment vertical="center"/>
    </xf>
    <xf numFmtId="0" fontId="203" fillId="12" borderId="1" xfId="0" applyFont="1" applyFill="1" applyBorder="1" applyAlignment="1">
      <alignment horizontal="center" vertical="top" wrapText="1"/>
    </xf>
    <xf numFmtId="0" fontId="4" fillId="12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99" fillId="3" borderId="1" xfId="0" applyFont="1" applyFill="1" applyBorder="1" applyAlignment="1" applyProtection="1">
      <alignment vertical="top" wrapText="1"/>
      <protection locked="0"/>
    </xf>
    <xf numFmtId="9" fontId="174" fillId="3" borderId="4" xfId="0" applyNumberFormat="1" applyFont="1" applyFill="1" applyBorder="1" applyAlignment="1" applyProtection="1">
      <alignment vertical="top"/>
      <protection locked="0"/>
    </xf>
    <xf numFmtId="0" fontId="171" fillId="7" borderId="1" xfId="0" applyFont="1" applyFill="1" applyBorder="1" applyAlignment="1" applyProtection="1">
      <alignment horizontal="left" vertical="top"/>
      <protection hidden="1"/>
    </xf>
    <xf numFmtId="0" fontId="172" fillId="7" borderId="1" xfId="0" applyFont="1" applyFill="1" applyBorder="1" applyAlignment="1" applyProtection="1">
      <alignment horizontal="left" vertical="top"/>
      <protection hidden="1"/>
    </xf>
    <xf numFmtId="0" fontId="172" fillId="7" borderId="1" xfId="0" applyFont="1" applyFill="1" applyBorder="1" applyAlignment="1" applyProtection="1">
      <alignment horizontal="left"/>
      <protection hidden="1"/>
    </xf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left" vertical="center"/>
    </xf>
    <xf numFmtId="0" fontId="60" fillId="0" borderId="0" xfId="0" applyFont="1" applyAlignment="1">
      <alignment horizontal="right"/>
    </xf>
    <xf numFmtId="0" fontId="138" fillId="0" borderId="1" xfId="0" applyFont="1" applyBorder="1"/>
    <xf numFmtId="0" fontId="138" fillId="0" borderId="1" xfId="0" applyFont="1" applyBorder="1" applyAlignment="1">
      <alignment horizontal="center"/>
    </xf>
    <xf numFmtId="0" fontId="61" fillId="0" borderId="0" xfId="0" applyFont="1"/>
    <xf numFmtId="0" fontId="139" fillId="0" borderId="1" xfId="0" applyFont="1" applyBorder="1"/>
    <xf numFmtId="14" fontId="139" fillId="0" borderId="1" xfId="0" applyNumberFormat="1" applyFont="1" applyBorder="1"/>
    <xf numFmtId="0" fontId="61" fillId="0" borderId="1" xfId="0" applyFont="1" applyBorder="1"/>
    <xf numFmtId="0" fontId="206" fillId="0" borderId="0" xfId="0" applyFont="1"/>
    <xf numFmtId="0" fontId="62" fillId="0" borderId="0" xfId="0" applyFont="1" applyAlignment="1">
      <alignment vertical="center"/>
    </xf>
    <xf numFmtId="0" fontId="136" fillId="0" borderId="0" xfId="0" applyFont="1" applyAlignment="1">
      <alignment vertical="center"/>
    </xf>
    <xf numFmtId="0" fontId="138" fillId="0" borderId="0" xfId="0" applyFont="1" applyAlignment="1">
      <alignment vertical="center"/>
    </xf>
    <xf numFmtId="0" fontId="138" fillId="0" borderId="0" xfId="0" applyFont="1" applyAlignment="1">
      <alignment horizontal="left" vertical="center"/>
    </xf>
    <xf numFmtId="0" fontId="38" fillId="0" borderId="0" xfId="0" applyFont="1"/>
    <xf numFmtId="20" fontId="207" fillId="0" borderId="0" xfId="0" applyNumberFormat="1" applyFont="1" applyAlignment="1" applyProtection="1">
      <alignment horizontal="left" vertical="center"/>
      <protection locked="0"/>
    </xf>
    <xf numFmtId="0" fontId="138" fillId="0" borderId="0" xfId="0" applyFont="1" applyProtection="1">
      <protection locked="0"/>
    </xf>
    <xf numFmtId="0" fontId="0" fillId="0" borderId="0" xfId="0" applyProtection="1">
      <protection locked="0"/>
    </xf>
    <xf numFmtId="0" fontId="207" fillId="0" borderId="0" xfId="0" applyFont="1" applyAlignment="1" applyProtection="1">
      <alignment horizontal="left"/>
      <protection locked="0"/>
    </xf>
    <xf numFmtId="0" fontId="60" fillId="0" borderId="0" xfId="0" applyFont="1" applyAlignment="1">
      <alignment vertical="center"/>
    </xf>
    <xf numFmtId="14" fontId="212" fillId="0" borderId="1" xfId="0" applyNumberFormat="1" applyFont="1" applyBorder="1"/>
    <xf numFmtId="0" fontId="192" fillId="0" borderId="1" xfId="0" applyFont="1" applyBorder="1" applyAlignment="1">
      <alignment horizontal="left"/>
    </xf>
    <xf numFmtId="0" fontId="138" fillId="0" borderId="2" xfId="0" applyFont="1" applyBorder="1" applyAlignment="1"/>
    <xf numFmtId="0" fontId="138" fillId="0" borderId="3" xfId="0" applyFont="1" applyBorder="1" applyAlignment="1"/>
    <xf numFmtId="1" fontId="39" fillId="3" borderId="5" xfId="0" applyNumberFormat="1" applyFont="1" applyFill="1" applyBorder="1" applyAlignment="1" applyProtection="1">
      <alignment horizontal="left" vertical="top"/>
      <protection locked="0"/>
    </xf>
    <xf numFmtId="0" fontId="60" fillId="0" borderId="1" xfId="0" applyFont="1" applyBorder="1" applyAlignment="1">
      <alignment horizontal="center" vertical="center" wrapText="1"/>
    </xf>
    <xf numFmtId="0" fontId="214" fillId="0" borderId="1" xfId="0" applyFont="1" applyBorder="1" applyProtection="1">
      <protection locked="0"/>
    </xf>
    <xf numFmtId="0" fontId="215" fillId="0" borderId="1" xfId="0" applyFont="1" applyBorder="1" applyProtection="1">
      <protection locked="0"/>
    </xf>
    <xf numFmtId="0" fontId="185" fillId="0" borderId="1" xfId="0" applyFont="1" applyBorder="1" applyProtection="1">
      <protection locked="0"/>
    </xf>
    <xf numFmtId="0" fontId="206" fillId="0" borderId="1" xfId="0" applyFont="1" applyBorder="1" applyAlignment="1">
      <alignment horizontal="center" vertical="top" wrapText="1"/>
    </xf>
    <xf numFmtId="0" fontId="138" fillId="0" borderId="1" xfId="0" applyFont="1" applyBorder="1" applyAlignment="1">
      <alignment horizontal="center" vertical="top" wrapText="1"/>
    </xf>
    <xf numFmtId="0" fontId="213" fillId="0" borderId="1" xfId="0" applyFont="1" applyBorder="1" applyAlignment="1" applyProtection="1">
      <alignment horizontal="center" vertical="center" wrapText="1"/>
      <protection locked="0"/>
    </xf>
    <xf numFmtId="14" fontId="18" fillId="0" borderId="0" xfId="0" applyNumberFormat="1" applyFont="1" applyFill="1"/>
    <xf numFmtId="0" fontId="60" fillId="0" borderId="0" xfId="0" applyFont="1" applyBorder="1" applyAlignment="1">
      <alignment horizontal="center" vertical="top" wrapText="1"/>
    </xf>
    <xf numFmtId="0" fontId="60" fillId="0" borderId="0" xfId="0" applyFont="1" applyBorder="1" applyAlignment="1">
      <alignment horizontal="left" vertical="top" wrapText="1"/>
    </xf>
    <xf numFmtId="0" fontId="60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horizontal="left" vertical="center" wrapText="1"/>
    </xf>
    <xf numFmtId="0" fontId="217" fillId="0" borderId="1" xfId="0" applyFont="1" applyBorder="1" applyAlignment="1">
      <alignment horizontal="left" vertical="center" wrapText="1"/>
    </xf>
    <xf numFmtId="0" fontId="216" fillId="0" borderId="0" xfId="0" applyFont="1"/>
    <xf numFmtId="0" fontId="219" fillId="0" borderId="0" xfId="0" applyFont="1"/>
    <xf numFmtId="0" fontId="219" fillId="0" borderId="0" xfId="0" applyFont="1" applyAlignment="1">
      <alignment horizontal="center" vertical="center"/>
    </xf>
    <xf numFmtId="0" fontId="219" fillId="0" borderId="0" xfId="0" applyFont="1" applyAlignment="1">
      <alignment horizontal="center"/>
    </xf>
    <xf numFmtId="0" fontId="60" fillId="0" borderId="1" xfId="0" applyFont="1" applyBorder="1" applyAlignment="1">
      <alignment horizontal="left"/>
    </xf>
    <xf numFmtId="2" fontId="221" fillId="0" borderId="1" xfId="0" applyNumberFormat="1" applyFont="1" applyBorder="1" applyAlignment="1">
      <alignment horizontal="center" vertical="center"/>
    </xf>
    <xf numFmtId="0" fontId="60" fillId="0" borderId="1" xfId="0" applyFont="1" applyBorder="1" applyAlignment="1">
      <alignment horizontal="left" vertical="top" wrapText="1"/>
    </xf>
    <xf numFmtId="0" fontId="60" fillId="0" borderId="1" xfId="0" applyFont="1" applyBorder="1" applyAlignment="1">
      <alignment horizontal="center" vertical="top"/>
    </xf>
    <xf numFmtId="2" fontId="220" fillId="0" borderId="1" xfId="0" applyNumberFormat="1" applyFont="1" applyBorder="1" applyAlignment="1" applyProtection="1">
      <alignment horizontal="center" vertical="center"/>
      <protection locked="0"/>
    </xf>
    <xf numFmtId="0" fontId="185" fillId="0" borderId="1" xfId="0" applyFont="1" applyBorder="1" applyAlignment="1" applyProtection="1">
      <alignment horizontal="left"/>
      <protection locked="0"/>
    </xf>
    <xf numFmtId="0" fontId="149" fillId="6" borderId="1" xfId="0" applyFont="1" applyFill="1" applyBorder="1" applyAlignment="1">
      <alignment horizontal="left" vertical="top" wrapText="1"/>
    </xf>
    <xf numFmtId="0" fontId="60" fillId="6" borderId="1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71" fillId="5" borderId="1" xfId="0" applyFont="1" applyFill="1" applyBorder="1" applyAlignment="1">
      <alignment horizontal="center" vertical="top" wrapText="1"/>
    </xf>
    <xf numFmtId="0" fontId="61" fillId="5" borderId="2" xfId="0" applyFont="1" applyFill="1" applyBorder="1" applyAlignment="1">
      <alignment horizontal="left" vertical="top" wrapText="1"/>
    </xf>
    <xf numFmtId="0" fontId="71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/>
    <xf numFmtId="1" fontId="63" fillId="0" borderId="0" xfId="0" applyNumberFormat="1" applyFont="1" applyAlignment="1" applyProtection="1">
      <alignment horizontal="center"/>
    </xf>
    <xf numFmtId="0" fontId="33" fillId="0" borderId="0" xfId="0" applyFont="1" applyAlignment="1">
      <alignment horizontal="left"/>
    </xf>
    <xf numFmtId="0" fontId="71" fillId="0" borderId="0" xfId="0" applyFont="1" applyBorder="1" applyAlignment="1">
      <alignment horizontal="left" vertical="top" wrapText="1"/>
    </xf>
    <xf numFmtId="0" fontId="71" fillId="0" borderId="0" xfId="0" applyFont="1" applyBorder="1" applyAlignment="1">
      <alignment vertical="top" wrapText="1"/>
    </xf>
    <xf numFmtId="0" fontId="61" fillId="0" borderId="0" xfId="0" applyFont="1" applyBorder="1" applyAlignment="1"/>
    <xf numFmtId="0" fontId="191" fillId="4" borderId="0" xfId="0" applyFont="1" applyFill="1" applyAlignment="1" applyProtection="1">
      <alignment vertical="top" wrapText="1"/>
      <protection locked="0"/>
    </xf>
    <xf numFmtId="0" fontId="227" fillId="0" borderId="0" xfId="0" applyFont="1" applyAlignment="1">
      <alignment horizontal="center"/>
    </xf>
    <xf numFmtId="0" fontId="228" fillId="0" borderId="0" xfId="0" applyFont="1" applyAlignment="1">
      <alignment horizontal="center"/>
    </xf>
    <xf numFmtId="0" fontId="71" fillId="5" borderId="1" xfId="0" applyFont="1" applyFill="1" applyBorder="1" applyAlignment="1">
      <alignment vertical="top" wrapText="1"/>
    </xf>
    <xf numFmtId="0" fontId="49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top"/>
    </xf>
    <xf numFmtId="0" fontId="33" fillId="0" borderId="0" xfId="0" applyFont="1" applyAlignment="1">
      <alignment horizontal="left" vertical="top"/>
    </xf>
    <xf numFmtId="14" fontId="43" fillId="0" borderId="0" xfId="0" applyNumberFormat="1" applyFont="1" applyAlignment="1">
      <alignment horizontal="center" vertical="top"/>
    </xf>
    <xf numFmtId="0" fontId="43" fillId="0" borderId="0" xfId="0" applyFont="1" applyAlignment="1">
      <alignment horizontal="center" vertical="center"/>
    </xf>
    <xf numFmtId="14" fontId="43" fillId="0" borderId="0" xfId="0" applyNumberFormat="1" applyFont="1"/>
    <xf numFmtId="0" fontId="43" fillId="0" borderId="0" xfId="0" applyFont="1" applyAlignment="1">
      <alignment horizontal="left" vertical="top"/>
    </xf>
    <xf numFmtId="0" fontId="17" fillId="0" borderId="0" xfId="0" applyFont="1" applyAlignment="1">
      <alignment horizontal="center"/>
    </xf>
    <xf numFmtId="0" fontId="14" fillId="0" borderId="0" xfId="0" applyFont="1" applyFill="1" applyAlignment="1">
      <alignment vertical="center"/>
    </xf>
    <xf numFmtId="0" fontId="24" fillId="0" borderId="0" xfId="0" applyFont="1" applyAlignment="1">
      <alignment horizontal="right" vertical="top" wrapText="1"/>
    </xf>
    <xf numFmtId="0" fontId="234" fillId="0" borderId="0" xfId="0" applyFont="1"/>
    <xf numFmtId="0" fontId="43" fillId="0" borderId="0" xfId="0" applyFont="1"/>
    <xf numFmtId="0" fontId="51" fillId="3" borderId="0" xfId="0" applyFont="1" applyFill="1"/>
    <xf numFmtId="14" fontId="211" fillId="0" borderId="0" xfId="0" applyNumberFormat="1" applyFont="1"/>
    <xf numFmtId="0" fontId="89" fillId="0" borderId="0" xfId="0" applyFont="1"/>
    <xf numFmtId="0" fontId="33" fillId="0" borderId="14" xfId="0" applyFont="1" applyBorder="1"/>
    <xf numFmtId="1" fontId="33" fillId="0" borderId="14" xfId="0" applyNumberFormat="1" applyFont="1" applyBorder="1" applyAlignment="1">
      <alignment horizontal="left"/>
    </xf>
    <xf numFmtId="167" fontId="8" fillId="0" borderId="0" xfId="0" applyNumberFormat="1" applyFont="1"/>
    <xf numFmtId="1" fontId="63" fillId="0" borderId="0" xfId="0" applyNumberFormat="1" applyFont="1" applyAlignment="1">
      <alignment horizontal="center"/>
    </xf>
    <xf numFmtId="0" fontId="5" fillId="5" borderId="1" xfId="0" applyFont="1" applyFill="1" applyBorder="1" applyAlignment="1">
      <alignment horizontal="left" vertical="top" wrapText="1"/>
    </xf>
    <xf numFmtId="0" fontId="219" fillId="0" borderId="0" xfId="0" applyFont="1" applyAlignment="1">
      <alignment horizontal="center" vertical="center"/>
    </xf>
    <xf numFmtId="0" fontId="219" fillId="0" borderId="0" xfId="0" applyFont="1" applyAlignment="1">
      <alignment vertical="center"/>
    </xf>
    <xf numFmtId="0" fontId="120" fillId="6" borderId="1" xfId="0" applyNumberFormat="1" applyFont="1" applyFill="1" applyBorder="1" applyAlignment="1" applyProtection="1">
      <alignment horizontal="center" vertical="top"/>
    </xf>
    <xf numFmtId="0" fontId="17" fillId="5" borderId="1" xfId="0" applyFont="1" applyFill="1" applyBorder="1" applyAlignment="1" applyProtection="1">
      <alignment horizontal="left" vertical="top" wrapText="1"/>
    </xf>
    <xf numFmtId="0" fontId="171" fillId="3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1" xfId="0" applyFont="1" applyBorder="1" applyAlignment="1" applyProtection="1">
      <alignment vertical="top" wrapText="1"/>
    </xf>
    <xf numFmtId="0" fontId="42" fillId="0" borderId="1" xfId="0" applyFont="1" applyBorder="1" applyAlignment="1" applyProtection="1">
      <alignment vertical="top"/>
    </xf>
    <xf numFmtId="0" fontId="42" fillId="0" borderId="0" xfId="0" applyFont="1" applyProtection="1"/>
    <xf numFmtId="0" fontId="42" fillId="0" borderId="0" xfId="0" applyFont="1" applyAlignment="1" applyProtection="1">
      <alignment horizontal="center"/>
    </xf>
    <xf numFmtId="0" fontId="70" fillId="0" borderId="0" xfId="0" applyFont="1" applyProtection="1"/>
    <xf numFmtId="0" fontId="41" fillId="0" borderId="0" xfId="0" applyFont="1" applyAlignment="1" applyProtection="1">
      <alignment horizontal="center"/>
    </xf>
    <xf numFmtId="0" fontId="241" fillId="4" borderId="0" xfId="0" applyFont="1" applyFill="1" applyAlignment="1" applyProtection="1">
      <alignment horizontal="left" vertical="center"/>
    </xf>
    <xf numFmtId="0" fontId="13" fillId="7" borderId="1" xfId="0" applyFont="1" applyFill="1" applyBorder="1" applyAlignment="1" applyProtection="1">
      <alignment horizontal="center" vertical="center"/>
    </xf>
    <xf numFmtId="0" fontId="44" fillId="3" borderId="1" xfId="0" applyFont="1" applyFill="1" applyBorder="1" applyAlignment="1" applyProtection="1">
      <alignment horizontal="left" vertical="center"/>
      <protection locked="0"/>
    </xf>
    <xf numFmtId="0" fontId="122" fillId="5" borderId="2" xfId="0" applyFont="1" applyFill="1" applyBorder="1" applyAlignment="1">
      <alignment horizontal="left" vertical="top"/>
    </xf>
    <xf numFmtId="0" fontId="122" fillId="5" borderId="12" xfId="0" applyFont="1" applyFill="1" applyBorder="1" applyAlignment="1">
      <alignment horizontal="left" vertical="top"/>
    </xf>
    <xf numFmtId="0" fontId="122" fillId="5" borderId="3" xfId="0" applyFont="1" applyFill="1" applyBorder="1" applyAlignment="1">
      <alignment horizontal="left" vertical="top"/>
    </xf>
    <xf numFmtId="0" fontId="170" fillId="7" borderId="1" xfId="0" applyFont="1" applyFill="1" applyBorder="1" applyAlignment="1" applyProtection="1">
      <alignment horizontal="left" vertical="top"/>
      <protection hidden="1"/>
    </xf>
    <xf numFmtId="1" fontId="23" fillId="6" borderId="5" xfId="0" applyNumberFormat="1" applyFont="1" applyFill="1" applyBorder="1" applyAlignment="1" applyProtection="1">
      <alignment horizontal="center" vertical="center"/>
      <protection hidden="1"/>
    </xf>
    <xf numFmtId="0" fontId="23" fillId="6" borderId="1" xfId="0" applyFont="1" applyFill="1" applyBorder="1" applyAlignment="1" applyProtection="1">
      <alignment vertical="center"/>
      <protection hidden="1"/>
    </xf>
    <xf numFmtId="0" fontId="4" fillId="14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/>
    </xf>
    <xf numFmtId="0" fontId="14" fillId="0" borderId="0" xfId="0" applyFont="1" applyAlignment="1">
      <alignment horizontal="left"/>
    </xf>
    <xf numFmtId="1" fontId="204" fillId="0" borderId="1" xfId="0" applyNumberFormat="1" applyFont="1" applyFill="1" applyBorder="1" applyAlignment="1" applyProtection="1">
      <alignment horizontal="left" vertical="center" wrapText="1"/>
      <protection hidden="1"/>
    </xf>
    <xf numFmtId="1" fontId="28" fillId="7" borderId="4" xfId="0" applyNumberFormat="1" applyFont="1" applyFill="1" applyBorder="1" applyAlignment="1" applyProtection="1">
      <alignment horizontal="center" vertical="center"/>
      <protection hidden="1"/>
    </xf>
    <xf numFmtId="0" fontId="241" fillId="4" borderId="0" xfId="0" applyFont="1" applyFill="1" applyAlignment="1" applyProtection="1">
      <alignment horizontal="left"/>
    </xf>
    <xf numFmtId="0" fontId="48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0" fontId="137" fillId="4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242" fillId="0" borderId="0" xfId="0" applyFont="1" applyFill="1" applyAlignment="1">
      <alignment vertical="center"/>
    </xf>
    <xf numFmtId="0" fontId="243" fillId="0" borderId="0" xfId="0" applyFont="1" applyFill="1" applyAlignment="1">
      <alignment vertical="center"/>
    </xf>
    <xf numFmtId="0" fontId="182" fillId="0" borderId="0" xfId="0" applyFont="1" applyFill="1" applyAlignment="1">
      <alignment vertical="center"/>
    </xf>
    <xf numFmtId="0" fontId="19" fillId="0" borderId="0" xfId="0" quotePrefix="1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244" fillId="0" borderId="0" xfId="0" applyFont="1" applyFill="1" applyAlignment="1">
      <alignment vertical="center"/>
    </xf>
    <xf numFmtId="20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0" fontId="245" fillId="0" borderId="0" xfId="0" applyFont="1" applyFill="1"/>
    <xf numFmtId="0" fontId="38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74" fillId="0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14" fontId="176" fillId="4" borderId="0" xfId="0" applyNumberFormat="1" applyFont="1" applyFill="1" applyAlignment="1">
      <alignment horizontal="center" vertical="center"/>
    </xf>
    <xf numFmtId="14" fontId="213" fillId="4" borderId="0" xfId="0" applyNumberFormat="1" applyFont="1" applyFill="1" applyAlignment="1" applyProtection="1">
      <alignment horizontal="left" vertical="center"/>
      <protection locked="0"/>
    </xf>
    <xf numFmtId="0" fontId="207" fillId="4" borderId="0" xfId="0" applyFont="1" applyFill="1" applyAlignment="1" applyProtection="1">
      <alignment horizontal="left" vertical="center"/>
      <protection locked="0"/>
    </xf>
    <xf numFmtId="0" fontId="246" fillId="4" borderId="0" xfId="0" applyFont="1" applyFill="1" applyAlignment="1" applyProtection="1">
      <alignment horizontal="left" vertical="center"/>
      <protection locked="0"/>
    </xf>
    <xf numFmtId="0" fontId="246" fillId="4" borderId="0" xfId="0" applyFont="1" applyFill="1" applyAlignment="1" applyProtection="1">
      <alignment horizontal="center" vertical="center"/>
      <protection locked="0"/>
    </xf>
    <xf numFmtId="0" fontId="209" fillId="4" borderId="0" xfId="0" applyFont="1" applyFill="1" applyAlignment="1" applyProtection="1">
      <alignment horizontal="center" vertical="center"/>
      <protection locked="0"/>
    </xf>
    <xf numFmtId="0" fontId="209" fillId="4" borderId="0" xfId="0" applyFont="1" applyFill="1" applyAlignment="1" applyProtection="1">
      <alignment horizontal="left" vertical="center"/>
      <protection locked="0"/>
    </xf>
    <xf numFmtId="1" fontId="31" fillId="6" borderId="5" xfId="0" applyNumberFormat="1" applyFont="1" applyFill="1" applyBorder="1" applyAlignment="1" applyProtection="1">
      <alignment horizontal="center" vertical="center"/>
      <protection hidden="1"/>
    </xf>
    <xf numFmtId="0" fontId="247" fillId="3" borderId="1" xfId="0" applyNumberFormat="1" applyFont="1" applyFill="1" applyBorder="1" applyAlignment="1" applyProtection="1">
      <alignment horizontal="center" vertical="top"/>
      <protection locked="0"/>
    </xf>
    <xf numFmtId="0" fontId="24" fillId="0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14" fontId="137" fillId="4" borderId="1" xfId="0" applyNumberFormat="1" applyFont="1" applyFill="1" applyBorder="1" applyAlignment="1" applyProtection="1">
      <alignment horizontal="left" vertical="top" wrapText="1"/>
    </xf>
    <xf numFmtId="0" fontId="248" fillId="0" borderId="0" xfId="0" applyFont="1" applyAlignment="1">
      <alignment horizontal="left" vertical="top" wrapText="1"/>
    </xf>
    <xf numFmtId="0" fontId="194" fillId="0" borderId="1" xfId="0" applyFont="1" applyBorder="1" applyProtection="1">
      <protection locked="0"/>
    </xf>
    <xf numFmtId="0" fontId="45" fillId="0" borderId="0" xfId="0" applyFont="1" applyFill="1" applyBorder="1"/>
    <xf numFmtId="0" fontId="61" fillId="0" borderId="0" xfId="0" applyFont="1" applyAlignment="1">
      <alignment horizontal="left" vertical="center"/>
    </xf>
    <xf numFmtId="0" fontId="61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1" fillId="0" borderId="0" xfId="0" applyFont="1" applyAlignment="1">
      <alignment horizontal="center"/>
    </xf>
    <xf numFmtId="0" fontId="0" fillId="0" borderId="13" xfId="0" applyNumberFormat="1" applyBorder="1" applyAlignment="1">
      <alignment vertical="center"/>
    </xf>
    <xf numFmtId="0" fontId="0" fillId="0" borderId="0" xfId="0" applyNumberFormat="1"/>
    <xf numFmtId="0" fontId="0" fillId="4" borderId="0" xfId="0" applyFill="1" applyAlignment="1"/>
    <xf numFmtId="0" fontId="61" fillId="4" borderId="0" xfId="0" applyFont="1" applyFill="1" applyAlignment="1">
      <alignment vertical="center"/>
    </xf>
    <xf numFmtId="0" fontId="249" fillId="0" borderId="0" xfId="0" applyFont="1" applyAlignment="1">
      <alignment vertical="center"/>
    </xf>
    <xf numFmtId="14" fontId="43" fillId="0" borderId="0" xfId="0" applyNumberFormat="1" applyFont="1" applyAlignment="1">
      <alignment horizontal="left"/>
    </xf>
    <xf numFmtId="0" fontId="149" fillId="4" borderId="0" xfId="0" applyFont="1" applyFill="1" applyAlignment="1">
      <alignment horizontal="center"/>
    </xf>
    <xf numFmtId="0" fontId="149" fillId="4" borderId="0" xfId="0" applyFont="1" applyFill="1"/>
    <xf numFmtId="0" fontId="0" fillId="0" borderId="0" xfId="0" applyNumberFormat="1" applyAlignment="1"/>
    <xf numFmtId="0" fontId="251" fillId="0" borderId="0" xfId="0" applyFont="1" applyAlignment="1">
      <alignment vertical="center"/>
    </xf>
    <xf numFmtId="0" fontId="252" fillId="4" borderId="0" xfId="0" applyFont="1" applyFill="1" applyAlignment="1" applyProtection="1">
      <alignment horizontal="left"/>
      <protection locked="0"/>
    </xf>
    <xf numFmtId="0" fontId="189" fillId="0" borderId="1" xfId="0" applyFont="1" applyBorder="1" applyAlignment="1">
      <alignment horizontal="left" vertical="top" wrapText="1"/>
    </xf>
    <xf numFmtId="0" fontId="189" fillId="0" borderId="1" xfId="0" applyFont="1" applyBorder="1"/>
    <xf numFmtId="0" fontId="189" fillId="0" borderId="1" xfId="0" applyFont="1" applyBorder="1" applyAlignment="1">
      <alignment vertical="top"/>
    </xf>
    <xf numFmtId="0" fontId="44" fillId="3" borderId="1" xfId="0" applyFont="1" applyFill="1" applyBorder="1" applyAlignment="1" applyProtection="1">
      <alignment horizontal="left" vertical="center"/>
      <protection locked="0"/>
    </xf>
    <xf numFmtId="0" fontId="185" fillId="4" borderId="0" xfId="0" applyFont="1" applyFill="1" applyAlignment="1" applyProtection="1">
      <protection locked="0"/>
    </xf>
    <xf numFmtId="0" fontId="99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indent="15"/>
    </xf>
    <xf numFmtId="0" fontId="86" fillId="0" borderId="0" xfId="0" applyFont="1"/>
    <xf numFmtId="0" fontId="2" fillId="0" borderId="0" xfId="0" applyFont="1" applyAlignment="1">
      <alignment horizontal="left" indent="12"/>
    </xf>
    <xf numFmtId="0" fontId="86" fillId="0" borderId="0" xfId="0" applyFont="1" applyAlignment="1">
      <alignment horizontal="left" indent="12"/>
    </xf>
    <xf numFmtId="0" fontId="2" fillId="0" borderId="0" xfId="0" applyFont="1" applyAlignment="1">
      <alignment horizontal="left" indent="4"/>
    </xf>
    <xf numFmtId="0" fontId="8" fillId="0" borderId="0" xfId="0" applyFont="1" applyAlignment="1">
      <alignment horizontal="left" indent="12"/>
    </xf>
    <xf numFmtId="0" fontId="187" fillId="0" borderId="0" xfId="0" applyFont="1"/>
    <xf numFmtId="0" fontId="261" fillId="0" borderId="0" xfId="0" applyFont="1"/>
    <xf numFmtId="0" fontId="211" fillId="0" borderId="0" xfId="0" applyFont="1"/>
    <xf numFmtId="0" fontId="8" fillId="0" borderId="0" xfId="0" applyFont="1" applyAlignment="1">
      <alignment horizontal="left" vertical="top" wrapText="1"/>
    </xf>
    <xf numFmtId="0" fontId="187" fillId="0" borderId="0" xfId="0" applyFont="1" applyAlignment="1">
      <alignment vertical="top"/>
    </xf>
    <xf numFmtId="0" fontId="187" fillId="0" borderId="0" xfId="0" applyFont="1" applyAlignment="1">
      <alignment horizontal="left" vertical="top"/>
    </xf>
    <xf numFmtId="0" fontId="2" fillId="0" borderId="0" xfId="0" applyNumberFormat="1" applyFont="1"/>
    <xf numFmtId="0" fontId="263" fillId="0" borderId="0" xfId="0" applyNumberFormat="1" applyFont="1"/>
    <xf numFmtId="0" fontId="263" fillId="0" borderId="0" xfId="0" applyNumberFormat="1" applyFont="1" applyAlignment="1">
      <alignment horizontal="left"/>
    </xf>
    <xf numFmtId="0" fontId="263" fillId="0" borderId="0" xfId="0" applyNumberFormat="1" applyFont="1" applyAlignment="1">
      <alignment vertical="top"/>
    </xf>
    <xf numFmtId="0" fontId="2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38" fillId="0" borderId="4" xfId="0" applyFont="1" applyBorder="1" applyAlignment="1">
      <alignment horizontal="center" vertical="center"/>
    </xf>
    <xf numFmtId="0" fontId="138" fillId="0" borderId="1" xfId="0" applyFont="1" applyBorder="1" applyAlignment="1">
      <alignment horizontal="center"/>
    </xf>
    <xf numFmtId="0" fontId="138" fillId="0" borderId="0" xfId="0" applyFont="1" applyFill="1"/>
    <xf numFmtId="0" fontId="138" fillId="0" borderId="0" xfId="0" applyFont="1" applyFill="1" applyAlignment="1">
      <alignment horizontal="center" vertical="top"/>
    </xf>
    <xf numFmtId="0" fontId="138" fillId="4" borderId="0" xfId="0" applyFont="1" applyFill="1" applyAlignment="1">
      <alignment vertical="top" wrapText="1"/>
    </xf>
    <xf numFmtId="0" fontId="138" fillId="0" borderId="0" xfId="0" applyFont="1" applyFill="1" applyAlignment="1">
      <alignment vertical="top"/>
    </xf>
    <xf numFmtId="0" fontId="138" fillId="0" borderId="1" xfId="0" applyFont="1" applyBorder="1" applyAlignment="1">
      <alignment horizontal="center" vertical="center" wrapText="1"/>
    </xf>
    <xf numFmtId="0" fontId="149" fillId="4" borderId="0" xfId="0" applyFont="1" applyFill="1" applyAlignment="1">
      <alignment vertical="center"/>
    </xf>
    <xf numFmtId="0" fontId="206" fillId="4" borderId="0" xfId="0" applyFont="1" applyFill="1" applyAlignment="1">
      <alignment vertical="center" wrapText="1"/>
    </xf>
    <xf numFmtId="14" fontId="192" fillId="0" borderId="0" xfId="0" applyNumberFormat="1" applyFont="1" applyFill="1" applyAlignment="1">
      <alignment horizontal="left"/>
    </xf>
    <xf numFmtId="0" fontId="136" fillId="0" borderId="0" xfId="0" applyFont="1" applyFill="1"/>
    <xf numFmtId="14" fontId="148" fillId="4" borderId="0" xfId="0" applyNumberFormat="1" applyFont="1" applyFill="1"/>
    <xf numFmtId="14" fontId="60" fillId="4" borderId="0" xfId="0" applyNumberFormat="1" applyFont="1" applyFill="1"/>
    <xf numFmtId="0" fontId="190" fillId="0" borderId="0" xfId="0" applyFont="1" applyAlignment="1" applyProtection="1">
      <alignment horizontal="center" vertical="center"/>
      <protection locked="0"/>
    </xf>
    <xf numFmtId="0" fontId="190" fillId="0" borderId="0" xfId="0" applyFont="1" applyAlignment="1">
      <alignment horizontal="left"/>
    </xf>
    <xf numFmtId="0" fontId="27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1" fillId="5" borderId="4" xfId="0" applyFont="1" applyFill="1" applyBorder="1" applyAlignment="1">
      <alignment horizontal="center" vertical="top" wrapText="1"/>
    </xf>
    <xf numFmtId="0" fontId="190" fillId="0" borderId="0" xfId="0" applyFont="1" applyAlignment="1" applyProtection="1">
      <protection locked="0"/>
    </xf>
    <xf numFmtId="0" fontId="60" fillId="5" borderId="2" xfId="0" applyFont="1" applyFill="1" applyBorder="1" applyAlignment="1">
      <alignment horizontal="left" vertical="top" wrapText="1"/>
    </xf>
    <xf numFmtId="0" fontId="138" fillId="0" borderId="0" xfId="0" applyFont="1" applyFill="1" applyAlignment="1"/>
    <xf numFmtId="17" fontId="265" fillId="0" borderId="34" xfId="0" applyNumberFormat="1" applyFont="1" applyFill="1" applyBorder="1" applyAlignment="1">
      <alignment horizontal="center" vertical="top" wrapText="1"/>
    </xf>
    <xf numFmtId="0" fontId="97" fillId="3" borderId="1" xfId="0" applyFont="1" applyFill="1" applyBorder="1" applyAlignment="1" applyProtection="1">
      <alignment horizontal="left" vertical="top"/>
      <protection locked="0" hidden="1"/>
    </xf>
    <xf numFmtId="0" fontId="5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2" fillId="4" borderId="0" xfId="0" applyFont="1" applyFill="1" applyAlignment="1" applyProtection="1">
      <protection hidden="1"/>
    </xf>
    <xf numFmtId="0" fontId="17" fillId="4" borderId="0" xfId="0" applyFont="1" applyFill="1" applyProtection="1">
      <protection hidden="1"/>
    </xf>
    <xf numFmtId="0" fontId="48" fillId="0" borderId="0" xfId="0" applyFont="1" applyProtection="1">
      <protection hidden="1"/>
    </xf>
    <xf numFmtId="0" fontId="2" fillId="4" borderId="0" xfId="0" applyFont="1" applyFill="1" applyAlignment="1" applyProtection="1">
      <alignment horizontal="center"/>
      <protection hidden="1"/>
    </xf>
    <xf numFmtId="0" fontId="20" fillId="4" borderId="0" xfId="0" applyFont="1" applyFill="1" applyProtection="1">
      <protection hidden="1"/>
    </xf>
    <xf numFmtId="0" fontId="8" fillId="4" borderId="0" xfId="0" applyFont="1" applyFill="1" applyProtection="1">
      <protection hidden="1"/>
    </xf>
    <xf numFmtId="0" fontId="5" fillId="4" borderId="0" xfId="0" applyFont="1" applyFill="1" applyProtection="1">
      <protection hidden="1"/>
    </xf>
    <xf numFmtId="0" fontId="1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14" fontId="17" fillId="4" borderId="0" xfId="0" applyNumberFormat="1" applyFont="1" applyFill="1" applyProtection="1">
      <protection hidden="1"/>
    </xf>
    <xf numFmtId="0" fontId="9" fillId="4" borderId="0" xfId="0" applyFont="1" applyFill="1" applyProtection="1">
      <protection hidden="1"/>
    </xf>
    <xf numFmtId="0" fontId="17" fillId="4" borderId="0" xfId="0" applyFont="1" applyFill="1" applyAlignment="1" applyProtection="1">
      <alignment vertical="center"/>
      <protection locked="0"/>
    </xf>
    <xf numFmtId="14" fontId="20" fillId="4" borderId="1" xfId="0" applyNumberFormat="1" applyFont="1" applyFill="1" applyBorder="1" applyAlignment="1" applyProtection="1">
      <alignment vertical="top"/>
      <protection locked="0"/>
    </xf>
    <xf numFmtId="49" fontId="37" fillId="4" borderId="1" xfId="0" applyNumberFormat="1" applyFont="1" applyFill="1" applyBorder="1" applyAlignment="1" applyProtection="1">
      <alignment horizontal="center" vertical="top"/>
      <protection locked="0"/>
    </xf>
    <xf numFmtId="0" fontId="20" fillId="4" borderId="1" xfId="0" applyFont="1" applyFill="1" applyBorder="1" applyAlignment="1" applyProtection="1">
      <alignment horizontal="center" vertical="top" wrapText="1"/>
      <protection locked="0"/>
    </xf>
    <xf numFmtId="0" fontId="20" fillId="4" borderId="1" xfId="0" applyFont="1" applyFill="1" applyBorder="1" applyAlignment="1" applyProtection="1">
      <alignment horizontal="center" vertical="top"/>
      <protection locked="0"/>
    </xf>
    <xf numFmtId="0" fontId="25" fillId="4" borderId="1" xfId="0" applyFont="1" applyFill="1" applyBorder="1" applyAlignment="1" applyProtection="1">
      <alignment horizontal="left" vertical="top" wrapText="1"/>
      <protection locked="0"/>
    </xf>
    <xf numFmtId="0" fontId="168" fillId="0" borderId="1" xfId="0" applyFont="1" applyBorder="1" applyAlignment="1" applyProtection="1">
      <alignment horizontal="left" vertical="center"/>
      <protection locked="0"/>
    </xf>
    <xf numFmtId="0" fontId="70" fillId="0" borderId="2" xfId="0" applyFont="1" applyBorder="1" applyAlignment="1" applyProtection="1">
      <alignment horizontal="left" vertical="center"/>
      <protection locked="0"/>
    </xf>
    <xf numFmtId="0" fontId="70" fillId="0" borderId="12" xfId="0" applyFont="1" applyBorder="1" applyAlignment="1" applyProtection="1">
      <alignment horizontal="left" vertical="center"/>
      <protection locked="0"/>
    </xf>
    <xf numFmtId="0" fontId="70" fillId="0" borderId="3" xfId="0" applyFont="1" applyBorder="1" applyAlignment="1" applyProtection="1">
      <alignment horizontal="left" vertical="center"/>
      <protection locked="0"/>
    </xf>
    <xf numFmtId="0" fontId="70" fillId="0" borderId="1" xfId="0" applyFont="1" applyBorder="1" applyAlignment="1" applyProtection="1">
      <alignment horizontal="left" vertical="center"/>
      <protection locked="0"/>
    </xf>
    <xf numFmtId="0" fontId="20" fillId="4" borderId="1" xfId="0" applyFont="1" applyFill="1" applyBorder="1" applyAlignment="1" applyProtection="1">
      <alignment horizontal="left" vertical="center"/>
      <protection locked="0"/>
    </xf>
    <xf numFmtId="14" fontId="131" fillId="4" borderId="0" xfId="0" applyNumberFormat="1" applyFont="1" applyFill="1" applyAlignment="1" applyProtection="1">
      <alignment horizontal="left"/>
      <protection locked="0"/>
    </xf>
    <xf numFmtId="0" fontId="42" fillId="0" borderId="0" xfId="0" applyFont="1" applyAlignment="1" applyProtection="1">
      <protection locked="0"/>
    </xf>
    <xf numFmtId="0" fontId="42" fillId="4" borderId="0" xfId="0" applyFont="1" applyFill="1" applyAlignment="1" applyProtection="1">
      <protection locked="0"/>
    </xf>
    <xf numFmtId="14" fontId="39" fillId="0" borderId="0" xfId="0" applyNumberFormat="1" applyFont="1" applyFill="1" applyAlignment="1" applyProtection="1">
      <alignment horizontal="left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48" fillId="4" borderId="0" xfId="0" applyFont="1" applyFill="1" applyAlignment="1">
      <alignment vertical="center"/>
    </xf>
    <xf numFmtId="0" fontId="58" fillId="4" borderId="0" xfId="0" applyFont="1" applyFill="1" applyAlignment="1">
      <alignment horizontal="center" vertical="top"/>
    </xf>
    <xf numFmtId="0" fontId="59" fillId="4" borderId="0" xfId="0" applyFont="1" applyFill="1" applyAlignment="1">
      <alignment vertical="top" wrapText="1"/>
    </xf>
    <xf numFmtId="0" fontId="59" fillId="4" borderId="0" xfId="0" applyFont="1" applyFill="1" applyAlignment="1">
      <alignment vertical="top"/>
    </xf>
    <xf numFmtId="0" fontId="51" fillId="4" borderId="0" xfId="0" applyFont="1" applyFill="1" applyAlignment="1">
      <alignment horizontal="center" vertical="top" wrapText="1"/>
    </xf>
    <xf numFmtId="0" fontId="42" fillId="4" borderId="0" xfId="0" applyFont="1" applyFill="1" applyProtection="1">
      <protection locked="0"/>
    </xf>
    <xf numFmtId="14" fontId="42" fillId="4" borderId="0" xfId="0" applyNumberFormat="1" applyFont="1" applyFill="1" applyAlignment="1" applyProtection="1">
      <alignment horizontal="left"/>
      <protection locked="0"/>
    </xf>
    <xf numFmtId="0" fontId="42" fillId="4" borderId="1" xfId="0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Protection="1"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13" fillId="0" borderId="0" xfId="0" applyFont="1" applyProtection="1">
      <protection locked="0"/>
    </xf>
    <xf numFmtId="0" fontId="121" fillId="4" borderId="1" xfId="0" applyFont="1" applyFill="1" applyBorder="1" applyAlignment="1" applyProtection="1">
      <alignment vertical="top" wrapText="1"/>
      <protection locked="0"/>
    </xf>
    <xf numFmtId="0" fontId="101" fillId="4" borderId="1" xfId="0" applyFont="1" applyFill="1" applyBorder="1" applyAlignment="1" applyProtection="1">
      <alignment vertical="top" wrapText="1"/>
      <protection locked="0"/>
    </xf>
    <xf numFmtId="0" fontId="121" fillId="4" borderId="1" xfId="0" applyFont="1" applyFill="1" applyBorder="1" applyAlignment="1" applyProtection="1">
      <alignment vertical="top"/>
      <protection locked="0"/>
    </xf>
    <xf numFmtId="0" fontId="24" fillId="4" borderId="1" xfId="0" applyFont="1" applyFill="1" applyBorder="1" applyAlignment="1" applyProtection="1">
      <alignment vertical="top"/>
      <protection locked="0"/>
    </xf>
    <xf numFmtId="0" fontId="118" fillId="4" borderId="0" xfId="0" applyFont="1" applyFill="1" applyAlignment="1" applyProtection="1">
      <alignment vertical="top"/>
      <protection locked="0"/>
    </xf>
    <xf numFmtId="0" fontId="30" fillId="4" borderId="12" xfId="0" applyFont="1" applyFill="1" applyBorder="1" applyAlignment="1" applyProtection="1">
      <alignment horizontal="left" vertical="center"/>
      <protection locked="0"/>
    </xf>
    <xf numFmtId="0" fontId="22" fillId="4" borderId="1" xfId="0" applyFont="1" applyFill="1" applyBorder="1" applyAlignment="1" applyProtection="1">
      <alignment horizontal="left" vertical="top"/>
      <protection locked="0"/>
    </xf>
    <xf numFmtId="0" fontId="73" fillId="4" borderId="1" xfId="0" applyFont="1" applyFill="1" applyBorder="1" applyAlignment="1" applyProtection="1">
      <alignment horizontal="left" vertical="top"/>
      <protection locked="0"/>
    </xf>
    <xf numFmtId="0" fontId="34" fillId="4" borderId="12" xfId="0" applyFont="1" applyFill="1" applyBorder="1" applyAlignment="1" applyProtection="1">
      <alignment horizontal="left" vertical="center"/>
    </xf>
    <xf numFmtId="0" fontId="18" fillId="4" borderId="0" xfId="0" applyFont="1" applyFill="1" applyAlignment="1">
      <alignment horizontal="center" vertical="top"/>
    </xf>
    <xf numFmtId="0" fontId="18" fillId="4" borderId="0" xfId="0" applyFont="1" applyFill="1" applyAlignment="1">
      <alignment vertical="top" wrapText="1"/>
    </xf>
    <xf numFmtId="0" fontId="18" fillId="4" borderId="0" xfId="0" applyFont="1" applyFill="1" applyAlignment="1">
      <alignment horizontal="left" vertical="top" wrapText="1"/>
    </xf>
    <xf numFmtId="0" fontId="48" fillId="4" borderId="0" xfId="0" applyFont="1" applyFill="1" applyAlignment="1">
      <alignment horizontal="center" vertical="center"/>
    </xf>
    <xf numFmtId="0" fontId="32" fillId="4" borderId="0" xfId="0" applyFont="1" applyFill="1"/>
    <xf numFmtId="0" fontId="37" fillId="4" borderId="0" xfId="0" applyFont="1" applyFill="1"/>
    <xf numFmtId="0" fontId="17" fillId="4" borderId="1" xfId="0" applyFont="1" applyFill="1" applyBorder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42" fillId="4" borderId="1" xfId="0" applyFont="1" applyFill="1" applyBorder="1" applyAlignment="1" applyProtection="1">
      <alignment horizontal="center" vertical="top" wrapText="1"/>
      <protection locked="0"/>
    </xf>
    <xf numFmtId="0" fontId="70" fillId="4" borderId="1" xfId="0" applyFont="1" applyFill="1" applyBorder="1" applyAlignment="1" applyProtection="1">
      <alignment horizontal="center" vertical="top" wrapText="1"/>
      <protection locked="0"/>
    </xf>
    <xf numFmtId="0" fontId="42" fillId="0" borderId="1" xfId="0" applyFont="1" applyBorder="1" applyAlignment="1" applyProtection="1">
      <alignment vertical="top" wrapText="1"/>
      <protection locked="0"/>
    </xf>
    <xf numFmtId="0" fontId="31" fillId="4" borderId="0" xfId="0" applyFont="1" applyFill="1" applyProtection="1">
      <protection locked="0"/>
    </xf>
    <xf numFmtId="0" fontId="108" fillId="4" borderId="1" xfId="0" applyFont="1" applyFill="1" applyBorder="1" applyAlignment="1">
      <alignment horizontal="left" vertical="top" wrapText="1"/>
    </xf>
    <xf numFmtId="0" fontId="22" fillId="4" borderId="0" xfId="0" applyFont="1" applyFill="1" applyAlignment="1" applyProtection="1">
      <alignment vertical="center"/>
      <protection locked="0"/>
    </xf>
    <xf numFmtId="0" fontId="70" fillId="0" borderId="1" xfId="0" applyFont="1" applyBorder="1" applyAlignment="1" applyProtection="1">
      <alignment vertical="top" wrapText="1"/>
      <protection locked="0"/>
    </xf>
    <xf numFmtId="0" fontId="30" fillId="4" borderId="0" xfId="0" applyFont="1" applyFill="1" applyAlignment="1" applyProtection="1">
      <protection locked="0"/>
    </xf>
    <xf numFmtId="0" fontId="22" fillId="4" borderId="0" xfId="0" applyFont="1" applyFill="1" applyProtection="1">
      <protection locked="0"/>
    </xf>
    <xf numFmtId="0" fontId="21" fillId="4" borderId="0" xfId="0" applyFont="1" applyFill="1" applyProtection="1">
      <protection locked="0"/>
    </xf>
    <xf numFmtId="0" fontId="32" fillId="4" borderId="0" xfId="0" applyFont="1" applyFill="1" applyProtection="1">
      <protection locked="0"/>
    </xf>
    <xf numFmtId="0" fontId="20" fillId="4" borderId="0" xfId="0" applyFont="1" applyFill="1" applyProtection="1">
      <protection locked="0"/>
    </xf>
    <xf numFmtId="0" fontId="42" fillId="4" borderId="0" xfId="0" applyFont="1" applyFill="1" applyAlignment="1"/>
    <xf numFmtId="0" fontId="28" fillId="4" borderId="0" xfId="0" applyFont="1" applyFill="1" applyProtection="1">
      <protection locked="0"/>
    </xf>
    <xf numFmtId="0" fontId="28" fillId="4" borderId="0" xfId="0" applyFont="1" applyFill="1"/>
    <xf numFmtId="0" fontId="17" fillId="4" borderId="0" xfId="0" applyFont="1" applyFill="1" applyProtection="1">
      <protection locked="0"/>
    </xf>
    <xf numFmtId="14" fontId="31" fillId="0" borderId="14" xfId="0" applyNumberFormat="1" applyFont="1" applyBorder="1" applyProtection="1">
      <protection locked="0"/>
    </xf>
    <xf numFmtId="14" fontId="31" fillId="0" borderId="0" xfId="0" applyNumberFormat="1" applyFont="1" applyProtection="1">
      <protection locked="0"/>
    </xf>
    <xf numFmtId="14" fontId="42" fillId="0" borderId="0" xfId="0" applyNumberFormat="1" applyFont="1" applyProtection="1">
      <protection locked="0"/>
    </xf>
    <xf numFmtId="0" fontId="168" fillId="0" borderId="0" xfId="0" applyFont="1" applyAlignment="1" applyProtection="1">
      <alignment vertical="center"/>
      <protection locked="0"/>
    </xf>
    <xf numFmtId="14" fontId="31" fillId="0" borderId="0" xfId="0" applyNumberFormat="1" applyFont="1" applyAlignment="1" applyProtection="1">
      <alignment horizontal="left"/>
      <protection locked="0"/>
    </xf>
    <xf numFmtId="0" fontId="42" fillId="0" borderId="0" xfId="0" applyFont="1" applyProtection="1">
      <protection locked="0"/>
    </xf>
    <xf numFmtId="0" fontId="108" fillId="3" borderId="1" xfId="0" applyFont="1" applyFill="1" applyBorder="1" applyAlignment="1" applyProtection="1">
      <alignment horizontal="left" vertical="top" wrapText="1"/>
      <protection locked="0"/>
    </xf>
    <xf numFmtId="0" fontId="42" fillId="0" borderId="0" xfId="0" applyFont="1" applyAlignment="1">
      <alignment vertical="center"/>
    </xf>
    <xf numFmtId="0" fontId="24" fillId="0" borderId="0" xfId="0" applyFont="1" applyAlignment="1">
      <alignment vertical="top"/>
    </xf>
    <xf numFmtId="0" fontId="0" fillId="0" borderId="0" xfId="0" applyFill="1" applyBorder="1" applyAlignment="1">
      <alignment horizontal="left" vertical="top"/>
    </xf>
    <xf numFmtId="0" fontId="64" fillId="4" borderId="0" xfId="0" applyFont="1" applyFill="1" applyAlignment="1" applyProtection="1">
      <alignment horizontal="left" vertical="top"/>
    </xf>
    <xf numFmtId="0" fontId="30" fillId="4" borderId="0" xfId="0" applyNumberFormat="1" applyFont="1" applyFill="1" applyAlignment="1" applyProtection="1">
      <alignment horizontal="center" vertical="top"/>
      <protection locked="0"/>
    </xf>
    <xf numFmtId="0" fontId="273" fillId="0" borderId="0" xfId="0" applyFont="1" applyFill="1" applyBorder="1" applyAlignment="1" applyProtection="1">
      <alignment horizontal="left" wrapText="1"/>
    </xf>
    <xf numFmtId="0" fontId="70" fillId="0" borderId="0" xfId="0" applyFont="1" applyFill="1" applyBorder="1" applyAlignment="1" applyProtection="1">
      <alignment horizontal="right" vertical="top" wrapText="1" indent="1"/>
    </xf>
    <xf numFmtId="0" fontId="70" fillId="0" borderId="0" xfId="0" applyFont="1" applyFill="1" applyBorder="1" applyAlignment="1" applyProtection="1">
      <alignment horizontal="right" vertical="top" wrapText="1" indent="2"/>
    </xf>
    <xf numFmtId="0" fontId="24" fillId="0" borderId="0" xfId="0" applyFont="1" applyAlignment="1" applyProtection="1">
      <alignment horizontal="left" vertical="top"/>
    </xf>
    <xf numFmtId="0" fontId="70" fillId="0" borderId="0" xfId="0" applyFont="1" applyFill="1" applyBorder="1" applyAlignment="1" applyProtection="1">
      <alignment horizontal="center" vertical="top" wrapText="1"/>
    </xf>
    <xf numFmtId="0" fontId="70" fillId="0" borderId="0" xfId="0" applyFont="1" applyFill="1" applyBorder="1" applyAlignment="1" applyProtection="1">
      <alignment horizontal="left" vertical="top" wrapText="1" indent="1"/>
    </xf>
    <xf numFmtId="0" fontId="70" fillId="0" borderId="0" xfId="0" applyFont="1" applyFill="1" applyBorder="1" applyAlignment="1" applyProtection="1">
      <alignment horizontal="left" vertical="top" wrapText="1"/>
    </xf>
    <xf numFmtId="0" fontId="42" fillId="0" borderId="0" xfId="0" applyFont="1" applyFill="1" applyBorder="1" applyAlignment="1" applyProtection="1">
      <alignment horizontal="left" vertical="top" wrapText="1"/>
    </xf>
    <xf numFmtId="14" fontId="76" fillId="0" borderId="0" xfId="0" applyNumberFormat="1" applyFont="1" applyAlignment="1" applyProtection="1">
      <alignment vertical="top"/>
    </xf>
    <xf numFmtId="0" fontId="90" fillId="0" borderId="0" xfId="0" applyFont="1" applyFill="1" applyBorder="1" applyAlignment="1" applyProtection="1">
      <alignment vertical="top" wrapText="1"/>
    </xf>
    <xf numFmtId="14" fontId="30" fillId="0" borderId="0" xfId="0" applyNumberFormat="1" applyFont="1" applyAlignment="1" applyProtection="1">
      <alignment horizontal="left" vertical="center"/>
    </xf>
    <xf numFmtId="14" fontId="30" fillId="0" borderId="0" xfId="0" applyNumberFormat="1" applyFont="1" applyAlignment="1" applyProtection="1">
      <alignment horizontal="left"/>
    </xf>
    <xf numFmtId="0" fontId="90" fillId="0" borderId="0" xfId="0" applyFont="1" applyFill="1" applyBorder="1" applyAlignment="1" applyProtection="1">
      <alignment horizontal="left" vertical="top" wrapText="1" indent="1"/>
    </xf>
    <xf numFmtId="0" fontId="42" fillId="0" borderId="0" xfId="0" applyFont="1" applyFill="1" applyBorder="1" applyAlignment="1" applyProtection="1">
      <alignment horizontal="left" vertical="top" wrapText="1" indent="5"/>
    </xf>
    <xf numFmtId="0" fontId="70" fillId="0" borderId="0" xfId="0" applyFont="1" applyFill="1" applyBorder="1" applyAlignment="1" applyProtection="1">
      <alignment vertical="top" wrapText="1"/>
    </xf>
    <xf numFmtId="1" fontId="274" fillId="0" borderId="0" xfId="0" applyNumberFormat="1" applyFont="1" applyFill="1" applyBorder="1" applyAlignment="1" applyProtection="1">
      <alignment horizontal="right" vertical="top" indent="1" shrinkToFit="1"/>
    </xf>
    <xf numFmtId="14" fontId="34" fillId="0" borderId="1" xfId="0" applyNumberFormat="1" applyFont="1" applyBorder="1" applyAlignment="1">
      <alignment horizontal="center"/>
    </xf>
    <xf numFmtId="0" fontId="34" fillId="0" borderId="1" xfId="0" applyNumberFormat="1" applyFont="1" applyBorder="1" applyAlignment="1">
      <alignment horizontal="center"/>
    </xf>
    <xf numFmtId="14" fontId="39" fillId="3" borderId="1" xfId="0" applyNumberFormat="1" applyFont="1" applyFill="1" applyBorder="1" applyAlignment="1" applyProtection="1">
      <alignment horizontal="left" vertical="top"/>
      <protection locked="0"/>
    </xf>
    <xf numFmtId="0" fontId="200" fillId="10" borderId="1" xfId="0" applyFont="1" applyFill="1" applyBorder="1" applyAlignment="1">
      <alignment horizontal="center" vertical="justify" wrapText="1"/>
    </xf>
    <xf numFmtId="0" fontId="199" fillId="0" borderId="1" xfId="2" applyFont="1" applyBorder="1" applyAlignment="1">
      <alignment horizontal="center" vertical="center" wrapText="1"/>
    </xf>
    <xf numFmtId="0" fontId="183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122" fillId="5" borderId="6" xfId="0" applyFont="1" applyFill="1" applyBorder="1" applyAlignment="1">
      <alignment horizontal="left" vertical="top" wrapText="1"/>
    </xf>
    <xf numFmtId="0" fontId="122" fillId="5" borderId="13" xfId="0" applyFont="1" applyFill="1" applyBorder="1" applyAlignment="1">
      <alignment horizontal="left" vertical="top" wrapText="1"/>
    </xf>
    <xf numFmtId="0" fontId="122" fillId="5" borderId="7" xfId="0" applyFont="1" applyFill="1" applyBorder="1" applyAlignment="1">
      <alignment horizontal="left" vertical="top" wrapText="1"/>
    </xf>
    <xf numFmtId="166" fontId="22" fillId="7" borderId="1" xfId="0" applyNumberFormat="1" applyFont="1" applyFill="1" applyBorder="1" applyAlignment="1" applyProtection="1">
      <alignment horizontal="left" vertical="center"/>
      <protection hidden="1"/>
    </xf>
    <xf numFmtId="0" fontId="28" fillId="7" borderId="1" xfId="0" applyFont="1" applyFill="1" applyBorder="1" applyAlignment="1" applyProtection="1">
      <alignment horizontal="left" vertical="center"/>
      <protection hidden="1"/>
    </xf>
    <xf numFmtId="0" fontId="43" fillId="7" borderId="1" xfId="0" applyFont="1" applyFill="1" applyBorder="1" applyAlignment="1">
      <alignment horizontal="center"/>
    </xf>
    <xf numFmtId="0" fontId="122" fillId="5" borderId="2" xfId="0" applyFont="1" applyFill="1" applyBorder="1" applyAlignment="1">
      <alignment horizontal="left" vertical="top"/>
    </xf>
    <xf numFmtId="0" fontId="122" fillId="5" borderId="12" xfId="0" applyFont="1" applyFill="1" applyBorder="1" applyAlignment="1">
      <alignment horizontal="left" vertical="top"/>
    </xf>
    <xf numFmtId="0" fontId="122" fillId="5" borderId="3" xfId="0" applyFont="1" applyFill="1" applyBorder="1" applyAlignment="1">
      <alignment horizontal="left" vertical="top"/>
    </xf>
    <xf numFmtId="0" fontId="223" fillId="4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262" fillId="0" borderId="0" xfId="0" applyFont="1" applyAlignment="1">
      <alignment horizontal="center"/>
    </xf>
    <xf numFmtId="0" fontId="211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92" fillId="2" borderId="0" xfId="0" applyFont="1" applyFill="1" applyAlignment="1">
      <alignment horizontal="center" vertical="top" wrapText="1"/>
    </xf>
    <xf numFmtId="0" fontId="95" fillId="2" borderId="0" xfId="0" applyFont="1" applyFill="1" applyAlignment="1">
      <alignment horizontal="center" vertical="top" wrapText="1"/>
    </xf>
    <xf numFmtId="0" fontId="267" fillId="2" borderId="0" xfId="0" applyNumberFormat="1" applyFont="1" applyFill="1" applyAlignment="1">
      <alignment horizontal="center" vertical="top" wrapText="1"/>
    </xf>
    <xf numFmtId="0" fontId="96" fillId="2" borderId="0" xfId="0" applyFont="1" applyFill="1" applyAlignment="1">
      <alignment horizontal="center" vertical="top" wrapText="1"/>
    </xf>
    <xf numFmtId="0" fontId="269" fillId="2" borderId="0" xfId="0" applyFont="1" applyFill="1" applyAlignment="1">
      <alignment horizontal="center" vertical="top" wrapText="1"/>
    </xf>
    <xf numFmtId="0" fontId="92" fillId="2" borderId="0" xfId="0" applyFont="1" applyFill="1" applyAlignment="1">
      <alignment horizontal="center" vertical="top"/>
    </xf>
    <xf numFmtId="0" fontId="69" fillId="2" borderId="0" xfId="0" applyFont="1" applyFill="1" applyAlignment="1">
      <alignment horizontal="left" vertical="top" wrapText="1"/>
    </xf>
    <xf numFmtId="0" fontId="94" fillId="2" borderId="0" xfId="0" applyFont="1" applyFill="1" applyAlignment="1">
      <alignment horizontal="center" vertical="top" wrapText="1"/>
    </xf>
    <xf numFmtId="0" fontId="69" fillId="2" borderId="0" xfId="0" applyFont="1" applyFill="1" applyAlignment="1">
      <alignment horizontal="center" vertical="center"/>
    </xf>
    <xf numFmtId="0" fontId="69" fillId="2" borderId="0" xfId="0" applyFont="1" applyFill="1" applyAlignment="1">
      <alignment horizontal="center"/>
    </xf>
    <xf numFmtId="0" fontId="91" fillId="2" borderId="0" xfId="0" applyFont="1" applyFill="1" applyAlignment="1">
      <alignment horizontal="center" vertical="top" wrapText="1"/>
    </xf>
    <xf numFmtId="0" fontId="9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92" fillId="2" borderId="0" xfId="0" applyFont="1" applyFill="1" applyAlignment="1">
      <alignment horizontal="center" vertical="center" wrapText="1"/>
    </xf>
    <xf numFmtId="0" fontId="173" fillId="2" borderId="0" xfId="0" applyFont="1" applyFill="1" applyAlignment="1">
      <alignment horizontal="center"/>
    </xf>
    <xf numFmtId="0" fontId="268" fillId="2" borderId="0" xfId="0" applyFont="1" applyFill="1" applyAlignment="1">
      <alignment horizontal="center" vertical="top" wrapText="1"/>
    </xf>
    <xf numFmtId="0" fontId="270" fillId="2" borderId="0" xfId="0" applyFont="1" applyFill="1" applyAlignment="1">
      <alignment horizontal="center" vertical="top"/>
    </xf>
    <xf numFmtId="0" fontId="27" fillId="2" borderId="0" xfId="0" applyFont="1" applyFill="1" applyAlignment="1">
      <alignment horizontal="center" vertical="top"/>
    </xf>
    <xf numFmtId="0" fontId="266" fillId="2" borderId="0" xfId="0" applyFont="1" applyFill="1" applyAlignment="1">
      <alignment horizontal="center"/>
    </xf>
    <xf numFmtId="0" fontId="222" fillId="5" borderId="14" xfId="0" applyFont="1" applyFill="1" applyBorder="1" applyAlignment="1">
      <alignment horizontal="center" vertical="center"/>
    </xf>
    <xf numFmtId="0" fontId="94" fillId="3" borderId="2" xfId="0" applyFont="1" applyFill="1" applyBorder="1" applyAlignment="1">
      <alignment horizontal="center" vertical="top" wrapText="1"/>
    </xf>
    <xf numFmtId="0" fontId="94" fillId="3" borderId="12" xfId="0" applyFont="1" applyFill="1" applyBorder="1" applyAlignment="1">
      <alignment horizontal="center" vertical="top" wrapText="1"/>
    </xf>
    <xf numFmtId="0" fontId="231" fillId="5" borderId="4" xfId="0" applyFont="1" applyFill="1" applyBorder="1" applyAlignment="1">
      <alignment horizontal="left" vertical="top" wrapText="1"/>
    </xf>
    <xf numFmtId="0" fontId="231" fillId="5" borderId="15" xfId="0" applyFont="1" applyFill="1" applyBorder="1" applyAlignment="1">
      <alignment horizontal="left" vertical="top" wrapText="1"/>
    </xf>
    <xf numFmtId="0" fontId="231" fillId="5" borderId="5" xfId="0" applyFont="1" applyFill="1" applyBorder="1" applyAlignment="1">
      <alignment horizontal="left" vertical="top" wrapText="1"/>
    </xf>
    <xf numFmtId="0" fontId="71" fillId="5" borderId="4" xfId="0" applyFont="1" applyFill="1" applyBorder="1" applyAlignment="1">
      <alignment horizontal="center" vertical="top" wrapText="1"/>
    </xf>
    <xf numFmtId="0" fontId="71" fillId="5" borderId="15" xfId="0" applyFont="1" applyFill="1" applyBorder="1" applyAlignment="1">
      <alignment horizontal="center" vertical="top" wrapText="1"/>
    </xf>
    <xf numFmtId="0" fontId="71" fillId="5" borderId="5" xfId="0" applyFont="1" applyFill="1" applyBorder="1" applyAlignment="1">
      <alignment horizontal="center" vertical="top" wrapText="1"/>
    </xf>
    <xf numFmtId="0" fontId="233" fillId="5" borderId="4" xfId="0" applyFont="1" applyFill="1" applyBorder="1" applyAlignment="1">
      <alignment horizontal="center" vertical="top" wrapText="1"/>
    </xf>
    <xf numFmtId="0" fontId="233" fillId="5" borderId="15" xfId="0" applyFont="1" applyFill="1" applyBorder="1" applyAlignment="1">
      <alignment horizontal="center" vertical="top" wrapText="1"/>
    </xf>
    <xf numFmtId="0" fontId="233" fillId="5" borderId="5" xfId="0" applyFont="1" applyFill="1" applyBorder="1" applyAlignment="1">
      <alignment horizontal="center" vertical="top" wrapText="1"/>
    </xf>
    <xf numFmtId="0" fontId="232" fillId="5" borderId="4" xfId="0" applyFont="1" applyFill="1" applyBorder="1" applyAlignment="1">
      <alignment horizontal="center" vertical="top" wrapText="1"/>
    </xf>
    <xf numFmtId="0" fontId="232" fillId="5" borderId="15" xfId="0" applyFont="1" applyFill="1" applyBorder="1" applyAlignment="1">
      <alignment horizontal="center" vertical="top" wrapText="1"/>
    </xf>
    <xf numFmtId="0" fontId="232" fillId="5" borderId="5" xfId="0" applyFont="1" applyFill="1" applyBorder="1" applyAlignment="1">
      <alignment horizontal="center" vertical="top" wrapText="1"/>
    </xf>
    <xf numFmtId="0" fontId="236" fillId="3" borderId="0" xfId="0" applyFont="1" applyFill="1" applyBorder="1" applyAlignment="1">
      <alignment horizontal="center" vertical="center"/>
    </xf>
    <xf numFmtId="0" fontId="223" fillId="6" borderId="0" xfId="0" applyFont="1" applyFill="1" applyAlignment="1">
      <alignment horizontal="center" vertical="center"/>
    </xf>
    <xf numFmtId="0" fontId="238" fillId="3" borderId="0" xfId="0" applyFont="1" applyFill="1" applyAlignment="1">
      <alignment horizontal="center" vertical="center" wrapText="1"/>
    </xf>
    <xf numFmtId="0" fontId="237" fillId="3" borderId="0" xfId="0" applyFont="1" applyFill="1" applyAlignment="1">
      <alignment horizontal="center"/>
    </xf>
    <xf numFmtId="0" fontId="211" fillId="3" borderId="0" xfId="0" applyFont="1" applyFill="1" applyAlignment="1">
      <alignment horizontal="center"/>
    </xf>
    <xf numFmtId="0" fontId="224" fillId="5" borderId="0" xfId="0" applyFont="1" applyFill="1" applyAlignment="1">
      <alignment horizontal="center" vertical="center"/>
    </xf>
    <xf numFmtId="0" fontId="51" fillId="3" borderId="0" xfId="0" applyFont="1" applyFill="1" applyAlignment="1">
      <alignment horizontal="left" vertical="top" wrapText="1"/>
    </xf>
    <xf numFmtId="0" fontId="51" fillId="3" borderId="0" xfId="0" applyFont="1" applyFill="1" applyAlignment="1">
      <alignment vertical="top" wrapText="1"/>
    </xf>
    <xf numFmtId="0" fontId="48" fillId="3" borderId="0" xfId="0" applyFont="1" applyFill="1" applyAlignment="1">
      <alignment horizontal="left" wrapText="1"/>
    </xf>
    <xf numFmtId="0" fontId="8" fillId="6" borderId="0" xfId="0" applyFont="1" applyFill="1" applyAlignment="1">
      <alignment horizontal="center"/>
    </xf>
    <xf numFmtId="0" fontId="2" fillId="5" borderId="4" xfId="0" applyFont="1" applyFill="1" applyBorder="1" applyAlignment="1">
      <alignment horizontal="left" vertical="top" wrapText="1"/>
    </xf>
    <xf numFmtId="0" fontId="2" fillId="5" borderId="15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right" vertical="top"/>
    </xf>
    <xf numFmtId="0" fontId="8" fillId="6" borderId="15" xfId="0" applyFont="1" applyFill="1" applyBorder="1" applyAlignment="1">
      <alignment horizontal="right" vertical="top"/>
    </xf>
    <xf numFmtId="0" fontId="8" fillId="6" borderId="5" xfId="0" applyFont="1" applyFill="1" applyBorder="1" applyAlignment="1">
      <alignment horizontal="right" vertical="top"/>
    </xf>
    <xf numFmtId="0" fontId="10" fillId="6" borderId="1" xfId="0" applyFont="1" applyFill="1" applyBorder="1" applyAlignment="1">
      <alignment horizontal="left" vertical="top"/>
    </xf>
    <xf numFmtId="0" fontId="10" fillId="6" borderId="6" xfId="0" applyFont="1" applyFill="1" applyBorder="1" applyAlignment="1">
      <alignment horizontal="left" vertical="top" wrapText="1"/>
    </xf>
    <xf numFmtId="0" fontId="10" fillId="6" borderId="7" xfId="0" applyFont="1" applyFill="1" applyBorder="1" applyAlignment="1">
      <alignment horizontal="left" vertical="top" wrapText="1"/>
    </xf>
    <xf numFmtId="0" fontId="21" fillId="3" borderId="1" xfId="0" applyFont="1" applyFill="1" applyBorder="1" applyAlignment="1" applyProtection="1">
      <alignment horizontal="left" vertical="top" wrapText="1"/>
      <protection locked="0"/>
    </xf>
    <xf numFmtId="0" fontId="21" fillId="6" borderId="2" xfId="0" applyFont="1" applyFill="1" applyBorder="1" applyAlignment="1">
      <alignment horizontal="left" vertical="top" wrapText="1"/>
    </xf>
    <xf numFmtId="0" fontId="21" fillId="6" borderId="3" xfId="0" applyFont="1" applyFill="1" applyBorder="1" applyAlignment="1">
      <alignment horizontal="left" vertical="top" wrapText="1"/>
    </xf>
    <xf numFmtId="0" fontId="10" fillId="6" borderId="10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top" wrapText="1"/>
    </xf>
    <xf numFmtId="0" fontId="21" fillId="3" borderId="1" xfId="0" applyFont="1" applyFill="1" applyBorder="1" applyAlignment="1" applyProtection="1">
      <alignment horizontal="center" vertical="top"/>
      <protection locked="0"/>
    </xf>
    <xf numFmtId="0" fontId="10" fillId="6" borderId="2" xfId="0" applyFont="1" applyFill="1" applyBorder="1" applyAlignment="1">
      <alignment horizontal="left" vertical="top" wrapText="1"/>
    </xf>
    <xf numFmtId="0" fontId="10" fillId="6" borderId="3" xfId="0" applyFont="1" applyFill="1" applyBorder="1" applyAlignment="1">
      <alignment horizontal="left" vertical="top" wrapText="1"/>
    </xf>
    <xf numFmtId="0" fontId="10" fillId="8" borderId="10" xfId="0" applyFont="1" applyFill="1" applyBorder="1" applyAlignment="1">
      <alignment horizontal="left" vertical="top"/>
    </xf>
    <xf numFmtId="0" fontId="10" fillId="8" borderId="11" xfId="0" applyFont="1" applyFill="1" applyBorder="1" applyAlignment="1">
      <alignment horizontal="left" vertical="top"/>
    </xf>
    <xf numFmtId="0" fontId="90" fillId="3" borderId="1" xfId="0" applyFont="1" applyFill="1" applyBorder="1" applyAlignment="1" applyProtection="1">
      <alignment horizontal="left" vertical="top"/>
      <protection locked="0"/>
    </xf>
    <xf numFmtId="0" fontId="90" fillId="3" borderId="5" xfId="0" applyFont="1" applyFill="1" applyBorder="1" applyAlignment="1" applyProtection="1">
      <alignment horizontal="left" vertical="top"/>
      <protection locked="0"/>
    </xf>
    <xf numFmtId="0" fontId="10" fillId="8" borderId="5" xfId="0" applyFont="1" applyFill="1" applyBorder="1" applyAlignment="1">
      <alignment horizontal="center" vertical="top"/>
    </xf>
    <xf numFmtId="0" fontId="9" fillId="3" borderId="1" xfId="0" applyFont="1" applyFill="1" applyBorder="1" applyAlignment="1" applyProtection="1">
      <alignment horizontal="left" vertical="top"/>
      <protection locked="0"/>
    </xf>
    <xf numFmtId="0" fontId="8" fillId="3" borderId="1" xfId="0" applyFont="1" applyFill="1" applyBorder="1" applyAlignment="1" applyProtection="1">
      <alignment horizontal="left" vertical="top"/>
      <protection locked="0"/>
    </xf>
    <xf numFmtId="0" fontId="21" fillId="7" borderId="1" xfId="0" applyFont="1" applyFill="1" applyBorder="1" applyAlignment="1">
      <alignment horizontal="center"/>
    </xf>
    <xf numFmtId="0" fontId="21" fillId="7" borderId="5" xfId="0" applyFont="1" applyFill="1" applyBorder="1" applyAlignment="1">
      <alignment horizontal="center"/>
    </xf>
    <xf numFmtId="0" fontId="8" fillId="3" borderId="2" xfId="0" applyFont="1" applyFill="1" applyBorder="1" applyAlignment="1" applyProtection="1">
      <alignment horizontal="left" vertical="top"/>
      <protection locked="0"/>
    </xf>
    <xf numFmtId="0" fontId="8" fillId="3" borderId="7" xfId="0" applyFont="1" applyFill="1" applyBorder="1" applyAlignment="1" applyProtection="1">
      <alignment horizontal="left" vertical="top"/>
      <protection locked="0"/>
    </xf>
    <xf numFmtId="14" fontId="8" fillId="3" borderId="1" xfId="0" applyNumberFormat="1" applyFont="1" applyFill="1" applyBorder="1" applyAlignment="1" applyProtection="1">
      <alignment horizontal="left" vertical="top"/>
      <protection locked="0"/>
    </xf>
    <xf numFmtId="0" fontId="8" fillId="3" borderId="12" xfId="0" applyFont="1" applyFill="1" applyBorder="1" applyAlignment="1" applyProtection="1">
      <alignment horizontal="left" vertical="top"/>
      <protection locked="0"/>
    </xf>
    <xf numFmtId="0" fontId="8" fillId="3" borderId="3" xfId="0" applyFont="1" applyFill="1" applyBorder="1" applyAlignment="1" applyProtection="1">
      <alignment horizontal="left" vertical="top"/>
      <protection locked="0"/>
    </xf>
    <xf numFmtId="0" fontId="8" fillId="5" borderId="1" xfId="0" applyFont="1" applyFill="1" applyBorder="1" applyAlignment="1">
      <alignment horizontal="left" vertical="top" wrapText="1"/>
    </xf>
    <xf numFmtId="0" fontId="122" fillId="5" borderId="10" xfId="0" applyFont="1" applyFill="1" applyBorder="1" applyAlignment="1">
      <alignment horizontal="left" vertical="top"/>
    </xf>
    <xf numFmtId="0" fontId="122" fillId="5" borderId="14" xfId="0" applyFont="1" applyFill="1" applyBorder="1" applyAlignment="1">
      <alignment horizontal="left" vertical="top"/>
    </xf>
    <xf numFmtId="0" fontId="122" fillId="5" borderId="11" xfId="0" applyFont="1" applyFill="1" applyBorder="1" applyAlignment="1">
      <alignment horizontal="left" vertical="top"/>
    </xf>
    <xf numFmtId="0" fontId="8" fillId="3" borderId="1" xfId="0" applyFont="1" applyFill="1" applyBorder="1" applyAlignment="1" applyProtection="1">
      <alignment horizontal="left" vertical="top" wrapText="1"/>
      <protection locked="0"/>
    </xf>
    <xf numFmtId="0" fontId="271" fillId="0" borderId="1" xfId="0" applyFont="1" applyFill="1" applyBorder="1" applyAlignment="1" applyProtection="1">
      <alignment vertical="top"/>
      <protection locked="0"/>
    </xf>
    <xf numFmtId="0" fontId="271" fillId="0" borderId="1" xfId="0" applyFont="1" applyFill="1" applyBorder="1" applyAlignment="1" applyProtection="1">
      <alignment horizontal="left" vertical="top"/>
      <protection locked="0"/>
    </xf>
    <xf numFmtId="0" fontId="261" fillId="2" borderId="1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left" vertical="top"/>
    </xf>
    <xf numFmtId="0" fontId="10" fillId="6" borderId="3" xfId="0" applyFont="1" applyFill="1" applyBorder="1" applyAlignment="1">
      <alignment horizontal="left" vertical="top"/>
    </xf>
    <xf numFmtId="0" fontId="8" fillId="5" borderId="1" xfId="0" applyFont="1" applyFill="1" applyBorder="1" applyAlignment="1" applyProtection="1">
      <alignment horizontal="center" vertical="top" wrapText="1"/>
    </xf>
    <xf numFmtId="0" fontId="100" fillId="3" borderId="1" xfId="0" applyFont="1" applyFill="1" applyBorder="1" applyAlignment="1" applyProtection="1">
      <alignment horizontal="left" vertical="top"/>
      <protection locked="0"/>
    </xf>
    <xf numFmtId="0" fontId="30" fillId="5" borderId="1" xfId="0" applyFont="1" applyFill="1" applyBorder="1" applyAlignment="1" applyProtection="1">
      <alignment horizontal="left" vertical="top" wrapText="1"/>
    </xf>
    <xf numFmtId="0" fontId="230" fillId="3" borderId="1" xfId="0" applyFont="1" applyFill="1" applyBorder="1" applyAlignment="1" applyProtection="1">
      <alignment horizontal="left" vertical="top"/>
      <protection locked="0"/>
    </xf>
    <xf numFmtId="0" fontId="8" fillId="5" borderId="1" xfId="0" applyFont="1" applyFill="1" applyBorder="1" applyAlignment="1">
      <alignment horizontal="left" vertical="top"/>
    </xf>
    <xf numFmtId="0" fontId="8" fillId="5" borderId="2" xfId="0" applyFont="1" applyFill="1" applyBorder="1" applyAlignment="1">
      <alignment horizontal="left" vertical="top"/>
    </xf>
    <xf numFmtId="0" fontId="8" fillId="5" borderId="12" xfId="0" applyFont="1" applyFill="1" applyBorder="1" applyAlignment="1">
      <alignment horizontal="left" vertical="top"/>
    </xf>
    <xf numFmtId="0" fontId="39" fillId="3" borderId="1" xfId="0" applyFont="1" applyFill="1" applyBorder="1" applyAlignment="1" applyProtection="1">
      <alignment horizontal="center" vertical="top"/>
      <protection locked="0"/>
    </xf>
    <xf numFmtId="1" fontId="39" fillId="3" borderId="1" xfId="0" applyNumberFormat="1" applyFont="1" applyFill="1" applyBorder="1" applyAlignment="1" applyProtection="1">
      <alignment horizontal="center" vertical="top"/>
      <protection locked="0"/>
    </xf>
    <xf numFmtId="0" fontId="8" fillId="5" borderId="4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35" fillId="7" borderId="1" xfId="0" applyFont="1" applyFill="1" applyBorder="1" applyAlignment="1">
      <alignment horizontal="center" vertical="center" wrapText="1"/>
    </xf>
    <xf numFmtId="14" fontId="195" fillId="3" borderId="1" xfId="0" applyNumberFormat="1" applyFont="1" applyFill="1" applyBorder="1" applyAlignment="1" applyProtection="1">
      <alignment horizontal="center" vertical="top" wrapText="1"/>
      <protection locked="0"/>
    </xf>
    <xf numFmtId="0" fontId="195" fillId="3" borderId="1" xfId="0" applyFont="1" applyFill="1" applyBorder="1" applyAlignment="1" applyProtection="1">
      <alignment horizontal="center" vertical="top" wrapText="1"/>
      <protection locked="0"/>
    </xf>
    <xf numFmtId="0" fontId="195" fillId="3" borderId="1" xfId="0" applyFont="1" applyFill="1" applyBorder="1" applyAlignment="1" applyProtection="1">
      <alignment horizontal="left" vertical="top" wrapText="1"/>
      <protection locked="0"/>
    </xf>
    <xf numFmtId="0" fontId="32" fillId="7" borderId="0" xfId="0" applyFont="1" applyFill="1" applyBorder="1" applyAlignment="1">
      <alignment horizontal="left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21" fillId="6" borderId="13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top" wrapText="1"/>
    </xf>
    <xf numFmtId="0" fontId="44" fillId="3" borderId="1" xfId="0" applyFont="1" applyFill="1" applyBorder="1" applyAlignment="1" applyProtection="1">
      <alignment horizontal="left" vertical="center"/>
      <protection locked="0"/>
    </xf>
    <xf numFmtId="14" fontId="34" fillId="3" borderId="1" xfId="0" applyNumberFormat="1" applyFont="1" applyFill="1" applyBorder="1" applyAlignment="1" applyProtection="1">
      <alignment horizontal="left" vertical="top"/>
      <protection locked="0"/>
    </xf>
    <xf numFmtId="0" fontId="34" fillId="3" borderId="1" xfId="0" applyFont="1" applyFill="1" applyBorder="1" applyAlignment="1" applyProtection="1">
      <alignment horizontal="left" vertical="top"/>
      <protection locked="0"/>
    </xf>
    <xf numFmtId="0" fontId="8" fillId="6" borderId="1" xfId="0" applyFont="1" applyFill="1" applyBorder="1" applyAlignment="1">
      <alignment horizontal="left" vertical="top" wrapText="1"/>
    </xf>
    <xf numFmtId="0" fontId="8" fillId="3" borderId="2" xfId="0" applyFont="1" applyFill="1" applyBorder="1" applyAlignment="1" applyProtection="1">
      <alignment horizontal="center" vertical="top"/>
      <protection locked="0"/>
    </xf>
    <xf numFmtId="0" fontId="8" fillId="3" borderId="3" xfId="0" applyFont="1" applyFill="1" applyBorder="1" applyAlignment="1" applyProtection="1">
      <alignment horizontal="center" vertical="top"/>
      <protection locked="0"/>
    </xf>
    <xf numFmtId="0" fontId="99" fillId="0" borderId="0" xfId="0" applyFont="1" applyAlignment="1">
      <alignment horizontal="center"/>
    </xf>
    <xf numFmtId="0" fontId="122" fillId="4" borderId="0" xfId="0" applyFont="1" applyFill="1" applyBorder="1" applyAlignment="1" applyProtection="1">
      <alignment horizontal="center" vertical="top" wrapText="1"/>
      <protection locked="0"/>
    </xf>
    <xf numFmtId="0" fontId="62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right" vertical="top"/>
    </xf>
    <xf numFmtId="0" fontId="21" fillId="4" borderId="1" xfId="0" applyFont="1" applyFill="1" applyBorder="1" applyAlignment="1" applyProtection="1">
      <alignment horizontal="center" vertical="center"/>
    </xf>
    <xf numFmtId="0" fontId="21" fillId="4" borderId="1" xfId="0" applyFont="1" applyFill="1" applyBorder="1" applyAlignment="1" applyProtection="1">
      <alignment horizontal="center" vertical="top"/>
    </xf>
    <xf numFmtId="0" fontId="10" fillId="6" borderId="6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horizontal="left" vertical="center"/>
    </xf>
    <xf numFmtId="0" fontId="21" fillId="6" borderId="4" xfId="0" applyFont="1" applyFill="1" applyBorder="1" applyAlignment="1">
      <alignment horizontal="center" vertical="top"/>
    </xf>
    <xf numFmtId="0" fontId="21" fillId="6" borderId="5" xfId="0" applyFont="1" applyFill="1" applyBorder="1" applyAlignment="1">
      <alignment horizontal="center" vertical="top"/>
    </xf>
    <xf numFmtId="0" fontId="44" fillId="4" borderId="1" xfId="0" applyFont="1" applyFill="1" applyBorder="1" applyAlignment="1" applyProtection="1">
      <alignment horizontal="center" vertical="center"/>
    </xf>
    <xf numFmtId="0" fontId="73" fillId="3" borderId="1" xfId="0" applyFont="1" applyFill="1" applyBorder="1" applyAlignment="1" applyProtection="1">
      <alignment horizontal="center" vertical="top" wrapText="1"/>
      <protection locked="0"/>
    </xf>
    <xf numFmtId="1" fontId="21" fillId="4" borderId="1" xfId="0" applyNumberFormat="1" applyFont="1" applyFill="1" applyBorder="1" applyAlignment="1" applyProtection="1">
      <alignment horizontal="center" vertical="top"/>
    </xf>
    <xf numFmtId="14" fontId="195" fillId="3" borderId="1" xfId="0" applyNumberFormat="1" applyFont="1" applyFill="1" applyBorder="1" applyAlignment="1" applyProtection="1">
      <alignment horizontal="left" vertical="top" wrapText="1"/>
      <protection locked="0"/>
    </xf>
    <xf numFmtId="0" fontId="8" fillId="5" borderId="1" xfId="0" applyFont="1" applyFill="1" applyBorder="1" applyAlignment="1" applyProtection="1">
      <alignment horizontal="left" vertical="top"/>
    </xf>
    <xf numFmtId="1" fontId="2" fillId="3" borderId="4" xfId="0" applyNumberFormat="1" applyFont="1" applyFill="1" applyBorder="1" applyAlignment="1" applyProtection="1">
      <alignment horizontal="left" vertical="top"/>
      <protection locked="0"/>
    </xf>
    <xf numFmtId="0" fontId="38" fillId="3" borderId="2" xfId="0" applyFont="1" applyFill="1" applyBorder="1" applyAlignment="1" applyProtection="1">
      <alignment horizontal="left" vertical="top"/>
      <protection locked="0"/>
    </xf>
    <xf numFmtId="0" fontId="38" fillId="3" borderId="12" xfId="0" applyFont="1" applyFill="1" applyBorder="1" applyAlignment="1" applyProtection="1">
      <alignment horizontal="left" vertical="top"/>
      <protection locked="0"/>
    </xf>
    <xf numFmtId="0" fontId="38" fillId="3" borderId="3" xfId="0" applyFont="1" applyFill="1" applyBorder="1" applyAlignment="1" applyProtection="1">
      <alignment horizontal="left" vertical="top"/>
      <protection locked="0"/>
    </xf>
    <xf numFmtId="0" fontId="122" fillId="5" borderId="1" xfId="0" applyFont="1" applyFill="1" applyBorder="1" applyAlignment="1">
      <alignment horizontal="left" vertical="top" wrapText="1"/>
    </xf>
    <xf numFmtId="0" fontId="13" fillId="6" borderId="1" xfId="0" applyFont="1" applyFill="1" applyBorder="1" applyAlignment="1" applyProtection="1">
      <alignment horizontal="center" vertical="center"/>
      <protection hidden="1"/>
    </xf>
    <xf numFmtId="0" fontId="239" fillId="3" borderId="1" xfId="0" applyFont="1" applyFill="1" applyBorder="1" applyAlignment="1" applyProtection="1">
      <alignment horizontal="center" vertical="top" wrapText="1"/>
      <protection locked="0"/>
    </xf>
    <xf numFmtId="0" fontId="257" fillId="0" borderId="1" xfId="0" applyFont="1" applyBorder="1" applyAlignment="1">
      <alignment horizontal="left"/>
    </xf>
    <xf numFmtId="0" fontId="258" fillId="0" borderId="1" xfId="0" applyFont="1" applyBorder="1" applyAlignment="1">
      <alignment horizontal="left" vertical="top"/>
    </xf>
    <xf numFmtId="0" fontId="257" fillId="0" borderId="1" xfId="0" applyFont="1" applyBorder="1" applyAlignment="1">
      <alignment horizontal="left" vertical="top"/>
    </xf>
    <xf numFmtId="0" fontId="258" fillId="0" borderId="1" xfId="0" applyFont="1" applyBorder="1" applyAlignment="1">
      <alignment horizontal="left" vertical="top" wrapText="1"/>
    </xf>
    <xf numFmtId="0" fontId="188" fillId="9" borderId="2" xfId="0" applyFont="1" applyFill="1" applyBorder="1" applyAlignment="1">
      <alignment horizontal="center" vertical="top" wrapText="1"/>
    </xf>
    <xf numFmtId="0" fontId="188" fillId="9" borderId="12" xfId="0" applyFont="1" applyFill="1" applyBorder="1" applyAlignment="1">
      <alignment horizontal="center" vertical="top" wrapText="1"/>
    </xf>
    <xf numFmtId="0" fontId="188" fillId="9" borderId="3" xfId="0" applyFont="1" applyFill="1" applyBorder="1" applyAlignment="1">
      <alignment horizontal="center" vertical="top" wrapText="1"/>
    </xf>
    <xf numFmtId="0" fontId="254" fillId="0" borderId="0" xfId="0" applyFont="1" applyAlignment="1">
      <alignment horizontal="center"/>
    </xf>
    <xf numFmtId="0" fontId="255" fillId="0" borderId="1" xfId="0" applyFont="1" applyBorder="1" applyAlignment="1">
      <alignment horizontal="center" vertical="top"/>
    </xf>
    <xf numFmtId="0" fontId="256" fillId="0" borderId="1" xfId="0" applyFont="1" applyBorder="1" applyAlignment="1">
      <alignment horizontal="left" vertical="top"/>
    </xf>
    <xf numFmtId="0" fontId="258" fillId="0" borderId="1" xfId="0" applyFont="1" applyBorder="1" applyAlignment="1">
      <alignment horizontal="left"/>
    </xf>
    <xf numFmtId="0" fontId="8" fillId="4" borderId="1" xfId="0" applyFont="1" applyFill="1" applyBorder="1" applyAlignment="1" applyProtection="1">
      <alignment horizontal="center" vertical="top" wrapText="1"/>
    </xf>
    <xf numFmtId="0" fontId="8" fillId="4" borderId="1" xfId="0" applyFont="1" applyFill="1" applyBorder="1" applyAlignment="1" applyProtection="1">
      <alignment horizontal="left" vertical="top"/>
      <protection locked="0"/>
    </xf>
    <xf numFmtId="0" fontId="100" fillId="4" borderId="1" xfId="0" applyFont="1" applyFill="1" applyBorder="1" applyAlignment="1" applyProtection="1">
      <alignment horizontal="left" vertical="top"/>
      <protection locked="0"/>
    </xf>
    <xf numFmtId="0" fontId="10" fillId="4" borderId="2" xfId="0" applyFont="1" applyFill="1" applyBorder="1" applyAlignment="1">
      <alignment horizontal="left" vertical="top"/>
    </xf>
    <xf numFmtId="0" fontId="10" fillId="4" borderId="3" xfId="0" applyFont="1" applyFill="1" applyBorder="1" applyAlignment="1">
      <alignment horizontal="left" vertical="top"/>
    </xf>
    <xf numFmtId="0" fontId="8" fillId="4" borderId="1" xfId="0" applyFont="1" applyFill="1" applyBorder="1" applyAlignment="1" applyProtection="1">
      <alignment horizontal="left" vertical="top"/>
    </xf>
    <xf numFmtId="0" fontId="2" fillId="4" borderId="4" xfId="0" applyFont="1" applyFill="1" applyBorder="1" applyAlignment="1" applyProtection="1">
      <alignment horizontal="left" vertical="top"/>
    </xf>
    <xf numFmtId="0" fontId="8" fillId="4" borderId="2" xfId="0" applyFont="1" applyFill="1" applyBorder="1" applyAlignment="1" applyProtection="1">
      <alignment horizontal="left" vertical="top"/>
    </xf>
    <xf numFmtId="0" fontId="8" fillId="4" borderId="3" xfId="0" applyFont="1" applyFill="1" applyBorder="1" applyAlignment="1" applyProtection="1">
      <alignment horizontal="left" vertical="top"/>
    </xf>
    <xf numFmtId="0" fontId="21" fillId="4" borderId="1" xfId="0" applyFont="1" applyFill="1" applyBorder="1" applyAlignment="1">
      <alignment horizontal="center"/>
    </xf>
    <xf numFmtId="0" fontId="35" fillId="4" borderId="1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left" vertical="top"/>
    </xf>
    <xf numFmtId="0" fontId="10" fillId="4" borderId="11" xfId="0" applyFont="1" applyFill="1" applyBorder="1" applyAlignment="1">
      <alignment horizontal="left" vertical="top"/>
    </xf>
    <xf numFmtId="0" fontId="10" fillId="4" borderId="5" xfId="0" applyFont="1" applyFill="1" applyBorder="1" applyAlignment="1">
      <alignment horizontal="center" vertical="top"/>
    </xf>
    <xf numFmtId="0" fontId="8" fillId="4" borderId="4" xfId="0" applyFont="1" applyFill="1" applyBorder="1" applyAlignment="1">
      <alignment horizontal="right" vertical="top"/>
    </xf>
    <xf numFmtId="0" fontId="8" fillId="4" borderId="5" xfId="0" applyFont="1" applyFill="1" applyBorder="1" applyAlignment="1">
      <alignment horizontal="righ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/>
    </xf>
    <xf numFmtId="0" fontId="8" fillId="4" borderId="12" xfId="0" applyFont="1" applyFill="1" applyBorder="1" applyAlignment="1">
      <alignment horizontal="left" vertical="top"/>
    </xf>
    <xf numFmtId="0" fontId="230" fillId="4" borderId="1" xfId="0" applyFont="1" applyFill="1" applyBorder="1" applyAlignment="1" applyProtection="1">
      <alignment horizontal="left" vertical="top"/>
      <protection locked="0"/>
    </xf>
    <xf numFmtId="0" fontId="122" fillId="4" borderId="1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left" vertical="top"/>
    </xf>
    <xf numFmtId="0" fontId="21" fillId="4" borderId="4" xfId="0" applyFont="1" applyFill="1" applyBorder="1" applyAlignment="1">
      <alignment horizontal="center" vertical="top"/>
    </xf>
    <xf numFmtId="0" fontId="21" fillId="4" borderId="5" xfId="0" applyFont="1" applyFill="1" applyBorder="1" applyAlignment="1">
      <alignment horizontal="center" vertical="top"/>
    </xf>
    <xf numFmtId="0" fontId="10" fillId="4" borderId="6" xfId="0" applyFont="1" applyFill="1" applyBorder="1" applyAlignment="1">
      <alignment horizontal="left" vertical="top" wrapText="1"/>
    </xf>
    <xf numFmtId="0" fontId="10" fillId="4" borderId="7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left" vertical="top" wrapText="1"/>
    </xf>
    <xf numFmtId="0" fontId="10" fillId="4" borderId="11" xfId="0" applyFont="1" applyFill="1" applyBorder="1" applyAlignment="1">
      <alignment horizontal="left" vertical="top" wrapText="1"/>
    </xf>
    <xf numFmtId="0" fontId="21" fillId="4" borderId="1" xfId="0" applyFont="1" applyFill="1" applyBorder="1" applyAlignment="1" applyProtection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 wrapText="1"/>
    </xf>
    <xf numFmtId="0" fontId="21" fillId="4" borderId="2" xfId="0" applyFont="1" applyFill="1" applyBorder="1" applyAlignment="1">
      <alignment horizontal="left" vertical="top" wrapText="1"/>
    </xf>
    <xf numFmtId="0" fontId="21" fillId="4" borderId="3" xfId="0" applyFont="1" applyFill="1" applyBorder="1" applyAlignment="1">
      <alignment horizontal="left" vertical="top" wrapText="1"/>
    </xf>
    <xf numFmtId="0" fontId="73" fillId="4" borderId="1" xfId="0" applyFont="1" applyFill="1" applyBorder="1" applyAlignment="1" applyProtection="1">
      <alignment horizontal="center" vertical="top" wrapText="1"/>
    </xf>
    <xf numFmtId="0" fontId="10" fillId="4" borderId="6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right" vertical="top"/>
    </xf>
    <xf numFmtId="0" fontId="8" fillId="4" borderId="1" xfId="0" applyFont="1" applyFill="1" applyBorder="1" applyAlignment="1">
      <alignment horizontal="left" vertical="top" wrapText="1"/>
    </xf>
    <xf numFmtId="14" fontId="34" fillId="4" borderId="1" xfId="0" applyNumberFormat="1" applyFont="1" applyFill="1" applyBorder="1" applyAlignment="1" applyProtection="1">
      <alignment horizontal="left" vertical="top"/>
    </xf>
    <xf numFmtId="0" fontId="62" fillId="4" borderId="1" xfId="0" applyFont="1" applyFill="1" applyBorder="1" applyAlignment="1">
      <alignment horizontal="center" vertical="top" wrapText="1"/>
    </xf>
    <xf numFmtId="0" fontId="137" fillId="4" borderId="1" xfId="0" applyFont="1" applyFill="1" applyBorder="1" applyAlignment="1" applyProtection="1">
      <alignment horizontal="center" vertical="top" wrapText="1"/>
    </xf>
    <xf numFmtId="164" fontId="0" fillId="0" borderId="0" xfId="0" applyNumberFormat="1" applyAlignment="1">
      <alignment horizontal="center"/>
    </xf>
    <xf numFmtId="14" fontId="34" fillId="4" borderId="4" xfId="0" applyNumberFormat="1" applyFont="1" applyFill="1" applyBorder="1" applyAlignment="1" applyProtection="1">
      <alignment horizontal="left" vertical="top"/>
    </xf>
    <xf numFmtId="0" fontId="34" fillId="4" borderId="4" xfId="0" applyFont="1" applyFill="1" applyBorder="1" applyAlignment="1" applyProtection="1">
      <alignment horizontal="left" vertical="top"/>
    </xf>
    <xf numFmtId="0" fontId="44" fillId="4" borderId="1" xfId="0" applyFont="1" applyFill="1" applyBorder="1" applyAlignment="1" applyProtection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32" fillId="4" borderId="0" xfId="0" applyFont="1" applyFill="1" applyBorder="1" applyAlignment="1">
      <alignment horizontal="left"/>
    </xf>
    <xf numFmtId="0" fontId="8" fillId="4" borderId="0" xfId="0" applyFont="1" applyFill="1" applyAlignment="1">
      <alignment horizontal="center"/>
    </xf>
    <xf numFmtId="0" fontId="39" fillId="4" borderId="1" xfId="0" applyFont="1" applyFill="1" applyBorder="1" applyAlignment="1" applyProtection="1">
      <alignment horizontal="center" vertical="top"/>
      <protection locked="0"/>
    </xf>
    <xf numFmtId="1" fontId="39" fillId="4" borderId="1" xfId="0" applyNumberFormat="1" applyFont="1" applyFill="1" applyBorder="1" applyAlignment="1" applyProtection="1">
      <alignment horizontal="center" vertical="top"/>
      <protection locked="0"/>
    </xf>
    <xf numFmtId="0" fontId="122" fillId="4" borderId="2" xfId="0" applyFont="1" applyFill="1" applyBorder="1" applyAlignment="1">
      <alignment horizontal="left" vertical="top"/>
    </xf>
    <xf numFmtId="0" fontId="122" fillId="4" borderId="3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left" vertical="top"/>
    </xf>
    <xf numFmtId="0" fontId="9" fillId="4" borderId="1" xfId="0" applyFont="1" applyFill="1" applyBorder="1" applyAlignment="1" applyProtection="1">
      <alignment horizontal="left" vertical="top"/>
    </xf>
    <xf numFmtId="14" fontId="8" fillId="4" borderId="1" xfId="0" applyNumberFormat="1" applyFont="1" applyFill="1" applyBorder="1" applyAlignment="1" applyProtection="1">
      <alignment horizontal="left" vertical="top"/>
    </xf>
    <xf numFmtId="0" fontId="38" fillId="4" borderId="2" xfId="0" applyFont="1" applyFill="1" applyBorder="1" applyAlignment="1" applyProtection="1">
      <alignment horizontal="left" vertical="top"/>
    </xf>
    <xf numFmtId="0" fontId="38" fillId="4" borderId="12" xfId="0" applyFont="1" applyFill="1" applyBorder="1" applyAlignment="1" applyProtection="1">
      <alignment horizontal="left" vertical="top"/>
    </xf>
    <xf numFmtId="0" fontId="38" fillId="4" borderId="3" xfId="0" applyFont="1" applyFill="1" applyBorder="1" applyAlignment="1" applyProtection="1">
      <alignment horizontal="left" vertical="top"/>
    </xf>
    <xf numFmtId="0" fontId="8" fillId="4" borderId="12" xfId="0" applyFont="1" applyFill="1" applyBorder="1" applyAlignment="1" applyProtection="1">
      <alignment horizontal="left" vertical="top"/>
    </xf>
    <xf numFmtId="0" fontId="90" fillId="4" borderId="1" xfId="0" applyFont="1" applyFill="1" applyBorder="1" applyAlignment="1" applyProtection="1">
      <alignment horizontal="left" vertical="top"/>
    </xf>
    <xf numFmtId="0" fontId="8" fillId="4" borderId="4" xfId="0" applyFont="1" applyFill="1" applyBorder="1" applyAlignment="1" applyProtection="1">
      <alignment horizontal="left" vertical="top"/>
    </xf>
    <xf numFmtId="0" fontId="79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4" fontId="24" fillId="0" borderId="0" xfId="0" applyNumberFormat="1" applyFont="1" applyAlignment="1">
      <alignment horizontal="left" vertical="top"/>
    </xf>
    <xf numFmtId="14" fontId="30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 vertical="center"/>
    </xf>
    <xf numFmtId="0" fontId="70" fillId="0" borderId="0" xfId="0" applyFont="1" applyAlignment="1">
      <alignment horizontal="left"/>
    </xf>
    <xf numFmtId="0" fontId="70" fillId="0" borderId="0" xfId="0" applyFont="1" applyAlignment="1">
      <alignment horizontal="left" vertical="top" wrapText="1"/>
    </xf>
    <xf numFmtId="0" fontId="149" fillId="4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14" fontId="18" fillId="4" borderId="0" xfId="0" applyNumberFormat="1" applyFont="1" applyFill="1" applyAlignment="1">
      <alignment horizontal="left"/>
    </xf>
    <xf numFmtId="0" fontId="18" fillId="4" borderId="0" xfId="0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60" fillId="4" borderId="1" xfId="0" applyFont="1" applyFill="1" applyBorder="1" applyAlignment="1">
      <alignment horizontal="left" vertical="center"/>
    </xf>
    <xf numFmtId="14" fontId="60" fillId="4" borderId="1" xfId="0" applyNumberFormat="1" applyFont="1" applyFill="1" applyBorder="1" applyAlignment="1">
      <alignment horizontal="center" vertical="center"/>
    </xf>
    <xf numFmtId="0" fontId="60" fillId="4" borderId="1" xfId="0" applyFont="1" applyFill="1" applyBorder="1" applyAlignment="1">
      <alignment horizontal="center" vertical="center"/>
    </xf>
    <xf numFmtId="14" fontId="71" fillId="4" borderId="1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0" borderId="13" xfId="0" applyNumberFormat="1" applyBorder="1" applyAlignment="1">
      <alignment horizontal="left" vertical="center"/>
    </xf>
    <xf numFmtId="0" fontId="33" fillId="4" borderId="13" xfId="0" applyNumberFormat="1" applyFont="1" applyFill="1" applyBorder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14" fontId="43" fillId="4" borderId="0" xfId="0" applyNumberFormat="1" applyFont="1" applyFill="1" applyBorder="1" applyAlignment="1" applyProtection="1">
      <alignment horizontal="left"/>
      <protection locked="0"/>
    </xf>
    <xf numFmtId="0" fontId="206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21" fillId="0" borderId="0" xfId="0" applyFont="1" applyAlignment="1" applyProtection="1">
      <alignment horizontal="center"/>
      <protection locked="0"/>
    </xf>
    <xf numFmtId="0" fontId="90" fillId="4" borderId="0" xfId="0" applyFont="1" applyFill="1" applyAlignment="1" applyProtection="1">
      <alignment horizontal="center" vertical="top"/>
      <protection locked="0"/>
    </xf>
    <xf numFmtId="0" fontId="253" fillId="0" borderId="0" xfId="0" applyFont="1" applyAlignment="1">
      <alignment horizontal="center" vertical="center"/>
    </xf>
    <xf numFmtId="0" fontId="70" fillId="0" borderId="0" xfId="0" applyFont="1" applyAlignment="1" applyProtection="1">
      <alignment horizontal="left"/>
      <protection locked="0"/>
    </xf>
    <xf numFmtId="14" fontId="21" fillId="4" borderId="0" xfId="0" applyNumberFormat="1" applyFont="1" applyFill="1" applyAlignment="1" applyProtection="1">
      <alignment horizontal="left"/>
      <protection locked="0"/>
    </xf>
    <xf numFmtId="0" fontId="21" fillId="4" borderId="0" xfId="0" applyFont="1" applyFill="1" applyAlignment="1" applyProtection="1">
      <alignment horizontal="left"/>
      <protection locked="0"/>
    </xf>
    <xf numFmtId="0" fontId="42" fillId="0" borderId="0" xfId="0" applyFont="1" applyAlignment="1">
      <alignment horizontal="center"/>
    </xf>
    <xf numFmtId="0" fontId="42" fillId="0" borderId="0" xfId="0" applyFont="1" applyAlignment="1" applyProtection="1">
      <alignment horizontal="center"/>
    </xf>
    <xf numFmtId="0" fontId="42" fillId="0" borderId="0" xfId="0" applyFont="1" applyAlignment="1" applyProtection="1">
      <alignment horizontal="left"/>
    </xf>
    <xf numFmtId="0" fontId="42" fillId="4" borderId="0" xfId="0" applyFont="1" applyFill="1" applyAlignment="1" applyProtection="1">
      <alignment horizontal="left"/>
    </xf>
    <xf numFmtId="0" fontId="70" fillId="0" borderId="0" xfId="0" applyFont="1" applyAlignment="1" applyProtection="1">
      <alignment horizontal="left" vertical="top" wrapText="1"/>
    </xf>
    <xf numFmtId="0" fontId="41" fillId="0" borderId="0" xfId="0" applyFont="1" applyAlignment="1" applyProtection="1">
      <alignment horizontal="center"/>
    </xf>
    <xf numFmtId="0" fontId="4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185" fillId="4" borderId="0" xfId="0" applyFont="1" applyFill="1" applyAlignment="1" applyProtection="1">
      <alignment horizontal="left"/>
      <protection locked="0"/>
    </xf>
    <xf numFmtId="14" fontId="42" fillId="0" borderId="0" xfId="0" applyNumberFormat="1" applyFont="1" applyAlignment="1" applyProtection="1">
      <alignment horizontal="left"/>
    </xf>
    <xf numFmtId="0" fontId="42" fillId="0" borderId="0" xfId="0" applyFont="1" applyAlignment="1" applyProtection="1">
      <alignment horizontal="left" vertical="top" wrapText="1"/>
    </xf>
    <xf numFmtId="0" fontId="42" fillId="0" borderId="1" xfId="0" applyFont="1" applyBorder="1" applyAlignment="1">
      <alignment horizontal="left" vertical="top" wrapText="1"/>
    </xf>
    <xf numFmtId="0" fontId="42" fillId="0" borderId="1" xfId="0" applyFont="1" applyBorder="1" applyAlignment="1" applyProtection="1">
      <alignment horizontal="left" vertical="top" wrapText="1"/>
    </xf>
    <xf numFmtId="0" fontId="240" fillId="0" borderId="0" xfId="0" applyFont="1" applyAlignment="1" applyProtection="1">
      <alignment horizontal="left" vertical="center"/>
    </xf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wrapText="1"/>
    </xf>
    <xf numFmtId="0" fontId="48" fillId="4" borderId="0" xfId="0" applyFont="1" applyFill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8" fillId="0" borderId="1" xfId="0" applyFont="1" applyBorder="1" applyAlignment="1">
      <alignment horizontal="left" vertical="top" wrapText="1"/>
    </xf>
    <xf numFmtId="0" fontId="42" fillId="4" borderId="1" xfId="0" applyFont="1" applyFill="1" applyBorder="1" applyAlignment="1" applyProtection="1">
      <alignment horizontal="center" vertical="top" wrapText="1"/>
      <protection locked="0"/>
    </xf>
    <xf numFmtId="0" fontId="42" fillId="4" borderId="1" xfId="0" applyFont="1" applyFill="1" applyBorder="1" applyAlignment="1" applyProtection="1">
      <alignment horizontal="center" vertical="top"/>
      <protection locked="0"/>
    </xf>
    <xf numFmtId="0" fontId="42" fillId="4" borderId="2" xfId="0" applyFont="1" applyFill="1" applyBorder="1" applyAlignment="1" applyProtection="1">
      <alignment horizontal="center" vertical="top" wrapText="1"/>
      <protection locked="0"/>
    </xf>
    <xf numFmtId="0" fontId="42" fillId="4" borderId="12" xfId="0" applyFont="1" applyFill="1" applyBorder="1" applyAlignment="1" applyProtection="1">
      <alignment horizontal="center" vertical="top" wrapText="1"/>
      <protection locked="0"/>
    </xf>
    <xf numFmtId="0" fontId="42" fillId="4" borderId="3" xfId="0" applyFont="1" applyFill="1" applyBorder="1" applyAlignment="1" applyProtection="1">
      <alignment horizontal="center" vertical="top" wrapText="1"/>
      <protection locked="0"/>
    </xf>
    <xf numFmtId="0" fontId="42" fillId="4" borderId="1" xfId="0" applyFont="1" applyFill="1" applyBorder="1" applyAlignment="1" applyProtection="1">
      <alignment horizontal="center" vertical="center" wrapText="1"/>
      <protection locked="0"/>
    </xf>
    <xf numFmtId="0" fontId="42" fillId="4" borderId="1" xfId="0" applyFont="1" applyFill="1" applyBorder="1" applyAlignment="1" applyProtection="1">
      <alignment horizontal="center" vertical="center"/>
      <protection locked="0"/>
    </xf>
    <xf numFmtId="0" fontId="42" fillId="4" borderId="2" xfId="0" applyFont="1" applyFill="1" applyBorder="1" applyAlignment="1" applyProtection="1">
      <alignment horizontal="center" vertical="center" wrapText="1"/>
      <protection locked="0"/>
    </xf>
    <xf numFmtId="0" fontId="42" fillId="4" borderId="12" xfId="0" applyFont="1" applyFill="1" applyBorder="1" applyAlignment="1" applyProtection="1">
      <alignment horizontal="center" vertical="center" wrapText="1"/>
      <protection locked="0"/>
    </xf>
    <xf numFmtId="0" fontId="42" fillId="4" borderId="3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/>
    </xf>
    <xf numFmtId="0" fontId="17" fillId="0" borderId="14" xfId="0" applyFont="1" applyFill="1" applyBorder="1" applyAlignment="1">
      <alignment horizontal="left" vertical="top"/>
    </xf>
    <xf numFmtId="0" fontId="18" fillId="0" borderId="2" xfId="0" applyFont="1" applyBorder="1" applyAlignment="1">
      <alignment horizontal="left" vertical="top"/>
    </xf>
    <xf numFmtId="0" fontId="18" fillId="0" borderId="12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/>
    </xf>
    <xf numFmtId="0" fontId="21" fillId="0" borderId="0" xfId="0" applyFont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top"/>
    </xf>
    <xf numFmtId="0" fontId="22" fillId="0" borderId="5" xfId="0" applyFont="1" applyBorder="1" applyAlignment="1">
      <alignment horizontal="center" vertical="top"/>
    </xf>
    <xf numFmtId="0" fontId="22" fillId="0" borderId="2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/>
    </xf>
    <xf numFmtId="0" fontId="31" fillId="0" borderId="2" xfId="0" applyFont="1" applyBorder="1" applyAlignment="1">
      <alignment horizontal="center" vertical="top"/>
    </xf>
    <xf numFmtId="0" fontId="31" fillId="0" borderId="12" xfId="0" applyFont="1" applyBorder="1" applyAlignment="1">
      <alignment horizontal="center" vertical="top"/>
    </xf>
    <xf numFmtId="0" fontId="31" fillId="0" borderId="3" xfId="0" applyFont="1" applyBorder="1" applyAlignment="1">
      <alignment horizontal="center" vertical="top"/>
    </xf>
    <xf numFmtId="0" fontId="44" fillId="0" borderId="2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39" fillId="0" borderId="2" xfId="0" applyFont="1" applyBorder="1" applyAlignment="1">
      <alignment horizontal="center" vertical="top"/>
    </xf>
    <xf numFmtId="0" fontId="39" fillId="0" borderId="12" xfId="0" applyFont="1" applyBorder="1" applyAlignment="1">
      <alignment horizontal="center" vertical="top"/>
    </xf>
    <xf numFmtId="0" fontId="39" fillId="0" borderId="3" xfId="0" applyFont="1" applyBorder="1" applyAlignment="1">
      <alignment horizontal="center" vertical="top"/>
    </xf>
    <xf numFmtId="0" fontId="39" fillId="0" borderId="2" xfId="0" applyFont="1" applyBorder="1" applyAlignment="1">
      <alignment horizontal="center" vertical="top" wrapText="1"/>
    </xf>
    <xf numFmtId="0" fontId="39" fillId="0" borderId="12" xfId="0" applyFont="1" applyBorder="1" applyAlignment="1">
      <alignment horizontal="center" vertical="top" wrapText="1"/>
    </xf>
    <xf numFmtId="0" fontId="39" fillId="0" borderId="3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2" fillId="0" borderId="2" xfId="0" applyFont="1" applyBorder="1" applyAlignment="1">
      <alignment horizontal="left" vertical="top"/>
    </xf>
    <xf numFmtId="0" fontId="22" fillId="0" borderId="3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4" fontId="31" fillId="0" borderId="2" xfId="0" applyNumberFormat="1" applyFont="1" applyBorder="1" applyAlignment="1">
      <alignment horizontal="center" vertical="top"/>
    </xf>
    <xf numFmtId="14" fontId="31" fillId="0" borderId="12" xfId="0" applyNumberFormat="1" applyFont="1" applyBorder="1" applyAlignment="1">
      <alignment horizontal="center" vertical="top"/>
    </xf>
    <xf numFmtId="14" fontId="31" fillId="0" borderId="3" xfId="0" applyNumberFormat="1" applyFont="1" applyBorder="1" applyAlignment="1">
      <alignment horizontal="center" vertical="top"/>
    </xf>
    <xf numFmtId="1" fontId="31" fillId="0" borderId="2" xfId="0" applyNumberFormat="1" applyFont="1" applyBorder="1" applyAlignment="1">
      <alignment horizontal="center" vertical="top"/>
    </xf>
    <xf numFmtId="1" fontId="31" fillId="0" borderId="12" xfId="0" applyNumberFormat="1" applyFont="1" applyBorder="1" applyAlignment="1">
      <alignment horizontal="center" vertical="top"/>
    </xf>
    <xf numFmtId="1" fontId="31" fillId="0" borderId="3" xfId="0" applyNumberFormat="1" applyFont="1" applyBorder="1" applyAlignment="1">
      <alignment horizontal="center" vertical="top"/>
    </xf>
    <xf numFmtId="14" fontId="39" fillId="0" borderId="0" xfId="0" applyNumberFormat="1" applyFont="1" applyFill="1" applyAlignment="1">
      <alignment horizontal="left"/>
    </xf>
    <xf numFmtId="14" fontId="23" fillId="0" borderId="0" xfId="0" applyNumberFormat="1" applyFont="1" applyFill="1" applyAlignment="1">
      <alignment horizontal="left"/>
    </xf>
    <xf numFmtId="0" fontId="50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top" wrapText="1"/>
    </xf>
    <xf numFmtId="14" fontId="25" fillId="0" borderId="0" xfId="0" applyNumberFormat="1" applyFont="1" applyFill="1" applyAlignment="1">
      <alignment horizontal="center"/>
    </xf>
    <xf numFmtId="14" fontId="25" fillId="0" borderId="0" xfId="0" applyNumberFormat="1" applyFont="1" applyFill="1" applyAlignment="1">
      <alignment horizontal="left"/>
    </xf>
    <xf numFmtId="0" fontId="25" fillId="0" borderId="0" xfId="0" applyFont="1" applyFill="1" applyAlignment="1">
      <alignment horizontal="center" vertical="center"/>
    </xf>
    <xf numFmtId="0" fontId="48" fillId="0" borderId="0" xfId="0" applyFont="1" applyAlignment="1">
      <alignment horizont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14" fontId="48" fillId="0" borderId="0" xfId="0" applyNumberFormat="1" applyFont="1" applyAlignment="1">
      <alignment horizont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63" fillId="0" borderId="4" xfId="0" applyFont="1" applyBorder="1" applyAlignment="1" applyProtection="1">
      <alignment horizontal="center" vertical="center" wrapText="1"/>
    </xf>
    <xf numFmtId="0" fontId="63" fillId="0" borderId="5" xfId="0" applyFont="1" applyBorder="1" applyAlignment="1" applyProtection="1">
      <alignment horizontal="center" vertical="center" wrapText="1"/>
    </xf>
    <xf numFmtId="0" fontId="48" fillId="0" borderId="1" xfId="0" applyFont="1" applyBorder="1" applyAlignment="1">
      <alignment horizontal="center" vertical="top"/>
    </xf>
    <xf numFmtId="0" fontId="48" fillId="0" borderId="1" xfId="0" applyFont="1" applyBorder="1" applyAlignment="1">
      <alignment horizontal="center" vertical="top" wrapText="1"/>
    </xf>
    <xf numFmtId="0" fontId="135" fillId="0" borderId="13" xfId="0" applyFont="1" applyBorder="1" applyAlignment="1" applyProtection="1">
      <alignment horizontal="left" vertical="center"/>
    </xf>
    <xf numFmtId="0" fontId="37" fillId="0" borderId="13" xfId="0" applyFont="1" applyBorder="1" applyAlignment="1" applyProtection="1">
      <alignment horizontal="left" vertical="center"/>
      <protection locked="0"/>
    </xf>
    <xf numFmtId="0" fontId="62" fillId="4" borderId="0" xfId="0" applyFont="1" applyFill="1" applyAlignment="1" applyProtection="1">
      <alignment horizontal="left"/>
      <protection hidden="1"/>
    </xf>
    <xf numFmtId="14" fontId="17" fillId="4" borderId="0" xfId="0" applyNumberFormat="1" applyFont="1" applyFill="1" applyAlignment="1" applyProtection="1">
      <alignment horizontal="left"/>
      <protection hidden="1"/>
    </xf>
    <xf numFmtId="0" fontId="33" fillId="0" borderId="0" xfId="0" applyFont="1" applyAlignment="1">
      <alignment horizontal="center"/>
    </xf>
    <xf numFmtId="0" fontId="62" fillId="4" borderId="0" xfId="0" applyFont="1" applyFill="1" applyAlignment="1" applyProtection="1">
      <alignment horizontal="left"/>
      <protection locked="0"/>
    </xf>
    <xf numFmtId="14" fontId="147" fillId="4" borderId="0" xfId="0" applyNumberFormat="1" applyFont="1" applyFill="1" applyAlignment="1" applyProtection="1">
      <alignment horizontal="left"/>
      <protection locked="0"/>
    </xf>
    <xf numFmtId="14" fontId="147" fillId="4" borderId="0" xfId="0" applyNumberFormat="1" applyFont="1" applyFill="1" applyAlignment="1" applyProtection="1">
      <alignment horizontal="left"/>
      <protection hidden="1"/>
    </xf>
    <xf numFmtId="0" fontId="32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24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5" fillId="0" borderId="0" xfId="0" applyFont="1" applyAlignment="1">
      <alignment horizontal="left" vertical="top" wrapText="1"/>
    </xf>
    <xf numFmtId="0" fontId="40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14" fontId="89" fillId="0" borderId="0" xfId="0" applyNumberFormat="1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0" fontId="17" fillId="0" borderId="0" xfId="0" applyFont="1" applyAlignment="1">
      <alignment horizontal="left"/>
    </xf>
    <xf numFmtId="14" fontId="43" fillId="0" borderId="0" xfId="0" applyNumberFormat="1" applyFont="1" applyFill="1" applyAlignment="1">
      <alignment horizontal="left"/>
    </xf>
    <xf numFmtId="0" fontId="43" fillId="0" borderId="0" xfId="0" applyFont="1" applyFill="1" applyAlignment="1">
      <alignment horizontal="left"/>
    </xf>
    <xf numFmtId="0" fontId="2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14" fontId="24" fillId="0" borderId="0" xfId="0" applyNumberFormat="1" applyFont="1" applyFill="1" applyAlignment="1">
      <alignment horizontal="left" vertical="center"/>
    </xf>
    <xf numFmtId="14" fontId="36" fillId="0" borderId="0" xfId="0" applyNumberFormat="1" applyFont="1" applyAlignment="1">
      <alignment horizontal="left"/>
    </xf>
    <xf numFmtId="0" fontId="17" fillId="0" borderId="0" xfId="0" applyFont="1" applyFill="1" applyAlignment="1">
      <alignment horizontal="left"/>
    </xf>
    <xf numFmtId="14" fontId="17" fillId="0" borderId="0" xfId="0" applyNumberFormat="1" applyFont="1" applyFill="1" applyAlignment="1">
      <alignment horizontal="left"/>
    </xf>
    <xf numFmtId="14" fontId="31" fillId="0" borderId="0" xfId="0" applyNumberFormat="1" applyFont="1" applyFill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17" fillId="0" borderId="2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14" fontId="5" fillId="0" borderId="0" xfId="0" applyNumberFormat="1" applyFont="1" applyAlignment="1">
      <alignment horizontal="left"/>
    </xf>
    <xf numFmtId="0" fontId="76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33" fillId="0" borderId="1" xfId="0" applyFont="1" applyBorder="1" applyAlignment="1">
      <alignment horizontal="center" vertical="top"/>
    </xf>
    <xf numFmtId="0" fontId="24" fillId="0" borderId="0" xfId="0" applyFont="1" applyAlignment="1">
      <alignment horizontal="left" vertical="top"/>
    </xf>
    <xf numFmtId="14" fontId="37" fillId="0" borderId="1" xfId="0" applyNumberFormat="1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left"/>
    </xf>
    <xf numFmtId="14" fontId="30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4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4" fontId="21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 vertical="top" wrapText="1"/>
    </xf>
    <xf numFmtId="0" fontId="24" fillId="0" borderId="0" xfId="0" applyFont="1" applyFill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20" fillId="0" borderId="0" xfId="0" applyFont="1" applyFill="1" applyAlignment="1">
      <alignment horizontal="center" wrapText="1"/>
    </xf>
    <xf numFmtId="14" fontId="31" fillId="0" borderId="0" xfId="0" applyNumberFormat="1" applyFont="1" applyFill="1" applyAlignment="1">
      <alignment horizontal="center"/>
    </xf>
    <xf numFmtId="0" fontId="5" fillId="0" borderId="2" xfId="0" applyFont="1" applyFill="1" applyBorder="1" applyAlignment="1">
      <alignment horizontal="justify" vertical="top"/>
    </xf>
    <xf numFmtId="0" fontId="5" fillId="0" borderId="3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center"/>
    </xf>
    <xf numFmtId="0" fontId="25" fillId="4" borderId="2" xfId="0" applyFont="1" applyFill="1" applyBorder="1" applyAlignment="1" applyProtection="1">
      <alignment horizontal="left" vertical="top" wrapText="1"/>
      <protection locked="0"/>
    </xf>
    <xf numFmtId="0" fontId="25" fillId="4" borderId="3" xfId="0" applyFont="1" applyFill="1" applyBorder="1" applyAlignment="1" applyProtection="1">
      <alignment horizontal="left" vertical="top" wrapText="1"/>
      <protection locked="0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/>
    </xf>
    <xf numFmtId="0" fontId="52" fillId="0" borderId="0" xfId="0" applyFont="1" applyFill="1" applyAlignment="1">
      <alignment horizontal="left"/>
    </xf>
    <xf numFmtId="14" fontId="34" fillId="4" borderId="0" xfId="0" applyNumberFormat="1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/>
    </xf>
    <xf numFmtId="14" fontId="44" fillId="0" borderId="0" xfId="0" applyNumberFormat="1" applyFont="1" applyFill="1" applyBorder="1" applyAlignment="1">
      <alignment horizontal="left"/>
    </xf>
    <xf numFmtId="0" fontId="100" fillId="0" borderId="0" xfId="0" applyFont="1" applyFill="1" applyAlignment="1">
      <alignment horizontal="left"/>
    </xf>
    <xf numFmtId="14" fontId="17" fillId="0" borderId="14" xfId="0" applyNumberFormat="1" applyFont="1" applyFill="1" applyBorder="1" applyAlignment="1">
      <alignment horizontal="left"/>
    </xf>
    <xf numFmtId="0" fontId="29" fillId="0" borderId="0" xfId="0" applyFont="1" applyFill="1" applyAlignment="1">
      <alignment horizontal="center"/>
    </xf>
    <xf numFmtId="0" fontId="24" fillId="0" borderId="1" xfId="0" applyFont="1" applyFill="1" applyBorder="1" applyAlignment="1"/>
    <xf numFmtId="14" fontId="23" fillId="0" borderId="1" xfId="0" applyNumberFormat="1" applyFont="1" applyFill="1" applyBorder="1" applyAlignment="1">
      <alignment horizontal="center"/>
    </xf>
    <xf numFmtId="14" fontId="23" fillId="0" borderId="15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top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center"/>
    </xf>
    <xf numFmtId="0" fontId="138" fillId="0" borderId="1" xfId="0" applyFont="1" applyBorder="1" applyAlignment="1">
      <alignment horizontal="center" vertical="center" wrapText="1"/>
    </xf>
    <xf numFmtId="0" fontId="138" fillId="0" borderId="6" xfId="0" applyFont="1" applyBorder="1" applyAlignment="1">
      <alignment horizontal="center" vertical="center" wrapText="1"/>
    </xf>
    <xf numFmtId="0" fontId="138" fillId="0" borderId="13" xfId="0" applyFont="1" applyBorder="1" applyAlignment="1">
      <alignment horizontal="center" vertical="center" wrapText="1"/>
    </xf>
    <xf numFmtId="0" fontId="138" fillId="0" borderId="7" xfId="0" applyFont="1" applyBorder="1" applyAlignment="1">
      <alignment horizontal="center" vertical="center" wrapText="1"/>
    </xf>
    <xf numFmtId="0" fontId="138" fillId="0" borderId="8" xfId="0" applyFont="1" applyBorder="1" applyAlignment="1">
      <alignment horizontal="center" vertical="center" wrapText="1"/>
    </xf>
    <xf numFmtId="0" fontId="138" fillId="0" borderId="0" xfId="0" applyFont="1" applyBorder="1" applyAlignment="1">
      <alignment horizontal="center" vertical="center" wrapText="1"/>
    </xf>
    <xf numFmtId="0" fontId="138" fillId="0" borderId="9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top" wrapText="1"/>
    </xf>
    <xf numFmtId="0" fontId="138" fillId="4" borderId="0" xfId="0" applyFont="1" applyFill="1" applyAlignment="1">
      <alignment horizontal="center"/>
    </xf>
    <xf numFmtId="0" fontId="264" fillId="4" borderId="0" xfId="0" applyFont="1" applyFill="1" applyAlignment="1">
      <alignment horizontal="left" vertical="top" wrapText="1"/>
    </xf>
    <xf numFmtId="0" fontId="138" fillId="0" borderId="14" xfId="0" applyFont="1" applyBorder="1" applyAlignment="1">
      <alignment vertical="top" wrapText="1"/>
    </xf>
    <xf numFmtId="14" fontId="138" fillId="4" borderId="0" xfId="0" applyNumberFormat="1" applyFont="1" applyFill="1" applyAlignment="1">
      <alignment horizontal="left" vertical="top" wrapText="1"/>
    </xf>
    <xf numFmtId="0" fontId="138" fillId="0" borderId="2" xfId="0" applyFont="1" applyBorder="1" applyAlignment="1">
      <alignment horizontal="center" vertical="center" wrapText="1"/>
    </xf>
    <xf numFmtId="0" fontId="138" fillId="0" borderId="3" xfId="0" applyFont="1" applyBorder="1" applyAlignment="1">
      <alignment horizontal="center" vertical="center" wrapText="1"/>
    </xf>
    <xf numFmtId="0" fontId="138" fillId="0" borderId="2" xfId="0" applyFont="1" applyBorder="1" applyAlignment="1">
      <alignment horizontal="left" vertical="center"/>
    </xf>
    <xf numFmtId="0" fontId="138" fillId="0" borderId="3" xfId="0" applyFont="1" applyBorder="1" applyAlignment="1">
      <alignment horizontal="left" vertical="center"/>
    </xf>
    <xf numFmtId="0" fontId="174" fillId="0" borderId="2" xfId="0" applyFont="1" applyBorder="1" applyAlignment="1" applyProtection="1">
      <alignment horizontal="center" vertical="center"/>
      <protection locked="0"/>
    </xf>
    <xf numFmtId="0" fontId="174" fillId="0" borderId="12" xfId="0" applyFont="1" applyBorder="1" applyAlignment="1" applyProtection="1">
      <alignment horizontal="center" vertical="center"/>
      <protection locked="0"/>
    </xf>
    <xf numFmtId="0" fontId="174" fillId="0" borderId="3" xfId="0" applyFont="1" applyBorder="1" applyAlignment="1" applyProtection="1">
      <alignment horizontal="center" vertical="center"/>
      <protection locked="0"/>
    </xf>
    <xf numFmtId="0" fontId="138" fillId="0" borderId="2" xfId="0" applyFont="1" applyBorder="1" applyAlignment="1">
      <alignment horizontal="center" vertical="center"/>
    </xf>
    <xf numFmtId="0" fontId="138" fillId="0" borderId="12" xfId="0" applyFont="1" applyBorder="1" applyAlignment="1">
      <alignment horizontal="center" vertical="center"/>
    </xf>
    <xf numFmtId="0" fontId="138" fillId="0" borderId="3" xfId="0" applyFont="1" applyBorder="1" applyAlignment="1">
      <alignment horizontal="center" vertical="center"/>
    </xf>
    <xf numFmtId="0" fontId="149" fillId="0" borderId="13" xfId="0" applyFont="1" applyBorder="1" applyAlignment="1">
      <alignment horizontal="left" vertical="center" wrapText="1"/>
    </xf>
    <xf numFmtId="0" fontId="149" fillId="0" borderId="0" xfId="0" applyFont="1" applyBorder="1" applyAlignment="1">
      <alignment horizontal="left" vertical="center" wrapText="1"/>
    </xf>
    <xf numFmtId="0" fontId="206" fillId="4" borderId="0" xfId="0" applyFont="1" applyFill="1" applyAlignment="1">
      <alignment horizontal="left" vertical="center"/>
    </xf>
    <xf numFmtId="0" fontId="138" fillId="0" borderId="0" xfId="0" applyFont="1" applyFill="1" applyAlignment="1">
      <alignment horizontal="left" vertical="center"/>
    </xf>
    <xf numFmtId="0" fontId="138" fillId="0" borderId="0" xfId="0" applyFont="1" applyAlignment="1">
      <alignment horizontal="left" vertical="center"/>
    </xf>
    <xf numFmtId="14" fontId="148" fillId="4" borderId="0" xfId="0" applyNumberFormat="1" applyFont="1" applyFill="1" applyAlignment="1">
      <alignment horizontal="left"/>
    </xf>
    <xf numFmtId="0" fontId="149" fillId="4" borderId="0" xfId="0" applyFont="1" applyFill="1" applyAlignment="1">
      <alignment horizontal="left" vertical="center"/>
    </xf>
    <xf numFmtId="0" fontId="138" fillId="0" borderId="0" xfId="0" applyFont="1" applyFill="1" applyAlignment="1">
      <alignment horizontal="center"/>
    </xf>
    <xf numFmtId="0" fontId="136" fillId="0" borderId="0" xfId="0" applyFont="1" applyFill="1" applyAlignment="1">
      <alignment horizontal="center"/>
    </xf>
    <xf numFmtId="0" fontId="138" fillId="4" borderId="0" xfId="0" applyFont="1" applyFill="1" applyAlignment="1">
      <alignment vertical="center"/>
    </xf>
    <xf numFmtId="0" fontId="31" fillId="0" borderId="0" xfId="0" applyFont="1" applyFill="1" applyAlignment="1">
      <alignment horizontal="left"/>
    </xf>
    <xf numFmtId="14" fontId="37" fillId="0" borderId="0" xfId="0" applyNumberFormat="1" applyFont="1" applyFill="1" applyAlignment="1">
      <alignment horizontal="center"/>
    </xf>
    <xf numFmtId="0" fontId="52" fillId="0" borderId="13" xfId="0" applyFont="1" applyFill="1" applyBorder="1" applyAlignment="1">
      <alignment horizontal="center"/>
    </xf>
    <xf numFmtId="0" fontId="175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182" fillId="0" borderId="0" xfId="0" applyFont="1" applyFill="1" applyAlignment="1">
      <alignment horizontal="center" vertical="top"/>
    </xf>
    <xf numFmtId="14" fontId="14" fillId="0" borderId="0" xfId="0" applyNumberFormat="1" applyFont="1" applyFill="1" applyAlignment="1">
      <alignment horizontal="left"/>
    </xf>
    <xf numFmtId="0" fontId="19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182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 vertical="top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justify" vertical="top"/>
    </xf>
    <xf numFmtId="0" fontId="8" fillId="0" borderId="5" xfId="0" applyFont="1" applyFill="1" applyBorder="1" applyAlignment="1">
      <alignment horizontal="justify" vertical="top"/>
    </xf>
    <xf numFmtId="14" fontId="17" fillId="0" borderId="0" xfId="0" applyNumberFormat="1" applyFont="1" applyFill="1" applyAlignment="1">
      <alignment horizontal="center"/>
    </xf>
    <xf numFmtId="14" fontId="34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/>
    </xf>
    <xf numFmtId="0" fontId="24" fillId="0" borderId="0" xfId="0" applyFont="1" applyFill="1" applyAlignment="1">
      <alignment horizontal="center" vertical="top"/>
    </xf>
    <xf numFmtId="14" fontId="76" fillId="0" borderId="0" xfId="0" applyNumberFormat="1" applyFont="1" applyFill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top"/>
    </xf>
    <xf numFmtId="0" fontId="42" fillId="0" borderId="0" xfId="0" applyFont="1" applyFill="1" applyAlignment="1" applyProtection="1">
      <alignment horizontal="left"/>
      <protection locked="0"/>
    </xf>
    <xf numFmtId="0" fontId="77" fillId="4" borderId="0" xfId="0" applyFont="1" applyFill="1" applyAlignment="1" applyProtection="1">
      <alignment horizontal="left"/>
    </xf>
    <xf numFmtId="0" fontId="8" fillId="0" borderId="0" xfId="0" applyFont="1" applyAlignment="1">
      <alignment horizontal="center"/>
    </xf>
    <xf numFmtId="14" fontId="131" fillId="4" borderId="0" xfId="0" applyNumberFormat="1" applyFont="1" applyFill="1" applyAlignment="1" applyProtection="1">
      <alignment horizontal="left"/>
      <protection locked="0"/>
    </xf>
    <xf numFmtId="0" fontId="131" fillId="4" borderId="0" xfId="0" applyFont="1" applyFill="1" applyAlignment="1" applyProtection="1">
      <alignment horizontal="left"/>
      <protection locked="0"/>
    </xf>
    <xf numFmtId="0" fontId="42" fillId="0" borderId="0" xfId="0" applyFont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center"/>
    </xf>
    <xf numFmtId="0" fontId="60" fillId="0" borderId="0" xfId="0" applyFont="1" applyAlignment="1">
      <alignment horizontal="left"/>
    </xf>
    <xf numFmtId="14" fontId="17" fillId="0" borderId="0" xfId="0" applyNumberFormat="1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74" fillId="0" borderId="0" xfId="0" applyFont="1" applyAlignment="1">
      <alignment horizontal="center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center" vertical="center"/>
    </xf>
    <xf numFmtId="14" fontId="42" fillId="0" borderId="0" xfId="0" applyNumberFormat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104" fillId="0" borderId="0" xfId="0" applyFont="1" applyAlignment="1">
      <alignment horizontal="center"/>
    </xf>
    <xf numFmtId="14" fontId="48" fillId="0" borderId="0" xfId="0" applyNumberFormat="1" applyFont="1" applyAlignment="1">
      <alignment horizontal="left" vertical="top"/>
    </xf>
    <xf numFmtId="0" fontId="61" fillId="0" borderId="0" xfId="0" applyFont="1" applyAlignment="1">
      <alignment horizontal="left" vertical="top" wrapText="1"/>
    </xf>
    <xf numFmtId="0" fontId="33" fillId="4" borderId="0" xfId="0" applyFont="1" applyFill="1" applyAlignment="1">
      <alignment horizontal="left" vertical="top" wrapText="1"/>
    </xf>
    <xf numFmtId="0" fontId="61" fillId="0" borderId="0" xfId="0" applyFont="1" applyAlignment="1">
      <alignment horizontal="center" vertical="top"/>
    </xf>
    <xf numFmtId="0" fontId="32" fillId="0" borderId="0" xfId="0" applyFont="1" applyAlignment="1" applyProtection="1">
      <alignment horizontal="left" vertical="center"/>
      <protection locked="0"/>
    </xf>
    <xf numFmtId="0" fontId="250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horizontal="left" vertical="center"/>
    </xf>
    <xf numFmtId="0" fontId="62" fillId="0" borderId="0" xfId="0" applyFont="1" applyAlignment="1">
      <alignment horizontal="center" vertical="top"/>
    </xf>
    <xf numFmtId="0" fontId="64" fillId="0" borderId="0" xfId="0" applyFont="1" applyAlignment="1">
      <alignment horizontal="right"/>
    </xf>
    <xf numFmtId="0" fontId="42" fillId="4" borderId="0" xfId="0" applyFont="1" applyFill="1" applyAlignment="1" applyProtection="1">
      <alignment horizontal="left" vertical="top"/>
      <protection locked="0"/>
    </xf>
    <xf numFmtId="0" fontId="31" fillId="4" borderId="0" xfId="0" applyFont="1" applyFill="1" applyAlignment="1" applyProtection="1">
      <alignment horizontal="left"/>
      <protection locked="0"/>
    </xf>
    <xf numFmtId="0" fontId="60" fillId="0" borderId="0" xfId="0" applyFont="1" applyAlignment="1">
      <alignment horizontal="center" vertical="center" wrapText="1"/>
    </xf>
    <xf numFmtId="0" fontId="63" fillId="0" borderId="0" xfId="0" applyFont="1" applyAlignment="1">
      <alignment horizontal="left"/>
    </xf>
    <xf numFmtId="0" fontId="60" fillId="0" borderId="0" xfId="0" applyFont="1" applyBorder="1" applyAlignment="1">
      <alignment horizontal="center" vertical="top" wrapText="1"/>
    </xf>
    <xf numFmtId="0" fontId="60" fillId="0" borderId="0" xfId="0" applyFont="1" applyBorder="1" applyAlignment="1">
      <alignment horizontal="left" vertical="top" wrapText="1"/>
    </xf>
    <xf numFmtId="0" fontId="42" fillId="0" borderId="0" xfId="0" applyFont="1" applyBorder="1" applyAlignment="1" applyProtection="1">
      <alignment horizontal="left" vertical="top"/>
      <protection locked="0"/>
    </xf>
    <xf numFmtId="0" fontId="61" fillId="0" borderId="0" xfId="0" applyFont="1" applyBorder="1" applyAlignment="1">
      <alignment horizontal="center"/>
    </xf>
    <xf numFmtId="0" fontId="52" fillId="4" borderId="0" xfId="0" applyFont="1" applyFill="1" applyAlignment="1" applyProtection="1">
      <alignment horizontal="left"/>
      <protection locked="0"/>
    </xf>
    <xf numFmtId="0" fontId="142" fillId="0" borderId="0" xfId="0" applyFont="1" applyAlignment="1">
      <alignment horizontal="center"/>
    </xf>
    <xf numFmtId="0" fontId="143" fillId="0" borderId="0" xfId="0" applyFont="1" applyAlignment="1">
      <alignment horizontal="center"/>
    </xf>
    <xf numFmtId="14" fontId="17" fillId="0" borderId="0" xfId="0" applyNumberFormat="1" applyFont="1" applyAlignment="1">
      <alignment horizontal="left" vertical="top"/>
    </xf>
    <xf numFmtId="0" fontId="60" fillId="0" borderId="0" xfId="0" applyFont="1" applyBorder="1" applyAlignment="1">
      <alignment horizontal="center" vertical="top"/>
    </xf>
    <xf numFmtId="0" fontId="71" fillId="0" borderId="0" xfId="0" applyFont="1" applyBorder="1" applyAlignment="1">
      <alignment horizontal="left" vertical="top" wrapText="1"/>
    </xf>
    <xf numFmtId="14" fontId="31" fillId="0" borderId="0" xfId="0" applyNumberFormat="1" applyFont="1" applyAlignment="1" applyProtection="1">
      <alignment horizontal="left" vertical="center"/>
      <protection locked="0"/>
    </xf>
    <xf numFmtId="0" fontId="60" fillId="0" borderId="0" xfId="0" applyFont="1" applyAlignment="1">
      <alignment horizontal="left" vertical="center"/>
    </xf>
    <xf numFmtId="0" fontId="210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207" fillId="0" borderId="0" xfId="0" applyFont="1" applyAlignment="1" applyProtection="1">
      <alignment horizontal="left"/>
      <protection locked="0"/>
    </xf>
    <xf numFmtId="0" fontId="209" fillId="0" borderId="0" xfId="0" applyFont="1" applyAlignment="1" applyProtection="1">
      <alignment horizontal="left"/>
      <protection locked="0"/>
    </xf>
    <xf numFmtId="0" fontId="208" fillId="0" borderId="0" xfId="0" applyFont="1" applyAlignment="1" applyProtection="1">
      <alignment horizontal="center"/>
      <protection locked="0"/>
    </xf>
    <xf numFmtId="0" fontId="38" fillId="0" borderId="0" xfId="0" applyFont="1" applyAlignment="1">
      <alignment horizontal="left"/>
    </xf>
    <xf numFmtId="0" fontId="209" fillId="0" borderId="0" xfId="0" applyFont="1" applyAlignment="1" applyProtection="1">
      <alignment horizontal="left" vertical="center"/>
      <protection locked="0"/>
    </xf>
    <xf numFmtId="0" fontId="207" fillId="0" borderId="0" xfId="0" applyFont="1" applyAlignment="1" applyProtection="1">
      <alignment horizontal="left" vertical="center"/>
      <protection locked="0"/>
    </xf>
    <xf numFmtId="0" fontId="208" fillId="0" borderId="0" xfId="0" applyFont="1" applyAlignment="1" applyProtection="1">
      <alignment horizontal="left"/>
      <protection locked="0"/>
    </xf>
    <xf numFmtId="0" fontId="118" fillId="4" borderId="0" xfId="0" applyFont="1" applyFill="1" applyAlignment="1">
      <alignment horizontal="left" vertical="center"/>
    </xf>
    <xf numFmtId="0" fontId="208" fillId="4" borderId="0" xfId="0" applyFont="1" applyFill="1" applyAlignment="1" applyProtection="1">
      <alignment horizontal="left" vertical="center"/>
      <protection locked="0"/>
    </xf>
    <xf numFmtId="0" fontId="19" fillId="0" borderId="0" xfId="0" applyFont="1" applyFill="1" applyAlignment="1">
      <alignment horizontal="left" vertical="center"/>
    </xf>
    <xf numFmtId="1" fontId="246" fillId="4" borderId="0" xfId="0" applyNumberFormat="1" applyFont="1" applyFill="1" applyAlignment="1" applyProtection="1">
      <alignment horizontal="left" vertical="center"/>
      <protection locked="0"/>
    </xf>
    <xf numFmtId="14" fontId="246" fillId="4" borderId="0" xfId="0" applyNumberFormat="1" applyFont="1" applyFill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19" fillId="4" borderId="0" xfId="0" applyFont="1" applyFill="1" applyAlignment="1">
      <alignment horizontal="left" vertical="center" wrapText="1"/>
    </xf>
    <xf numFmtId="14" fontId="19" fillId="4" borderId="0" xfId="0" applyNumberFormat="1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/>
    </xf>
    <xf numFmtId="1" fontId="118" fillId="4" borderId="0" xfId="0" applyNumberFormat="1" applyFont="1" applyFill="1" applyAlignment="1">
      <alignment horizontal="left" vertical="center"/>
    </xf>
    <xf numFmtId="0" fontId="209" fillId="4" borderId="0" xfId="0" applyFont="1" applyFill="1" applyAlignment="1" applyProtection="1">
      <alignment horizontal="left" vertical="center"/>
      <protection locked="0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42" fillId="0" borderId="6" xfId="0" applyFont="1" applyFill="1" applyBorder="1" applyAlignment="1">
      <alignment horizontal="center" vertical="center" wrapText="1"/>
    </xf>
    <xf numFmtId="0" fontId="242" fillId="0" borderId="7" xfId="0" applyFont="1" applyFill="1" applyBorder="1" applyAlignment="1">
      <alignment horizontal="center" vertical="center" wrapText="1"/>
    </xf>
    <xf numFmtId="0" fontId="242" fillId="0" borderId="10" xfId="0" applyFont="1" applyFill="1" applyBorder="1" applyAlignment="1">
      <alignment horizontal="center" vertical="center" wrapText="1"/>
    </xf>
    <xf numFmtId="0" fontId="242" fillId="0" borderId="11" xfId="0" applyFont="1" applyFill="1" applyBorder="1" applyAlignment="1">
      <alignment horizontal="center" vertical="center" wrapText="1"/>
    </xf>
    <xf numFmtId="0" fontId="163" fillId="4" borderId="2" xfId="0" applyFont="1" applyFill="1" applyBorder="1" applyAlignment="1">
      <alignment horizontal="left" vertical="center" wrapText="1"/>
    </xf>
    <xf numFmtId="0" fontId="163" fillId="4" borderId="3" xfId="0" applyFont="1" applyFill="1" applyBorder="1" applyAlignment="1">
      <alignment horizontal="left" vertical="center" wrapText="1"/>
    </xf>
    <xf numFmtId="0" fontId="163" fillId="4" borderId="1" xfId="0" applyFont="1" applyFill="1" applyBorder="1" applyAlignment="1">
      <alignment horizontal="center" vertical="center" wrapText="1"/>
    </xf>
    <xf numFmtId="0" fontId="146" fillId="4" borderId="1" xfId="0" applyFont="1" applyFill="1" applyBorder="1" applyAlignment="1">
      <alignment horizontal="center" vertical="center" wrapText="1"/>
    </xf>
    <xf numFmtId="0" fontId="107" fillId="0" borderId="0" xfId="0" applyFont="1" applyFill="1" applyAlignment="1">
      <alignment horizontal="center" vertical="center"/>
    </xf>
    <xf numFmtId="0" fontId="162" fillId="4" borderId="2" xfId="0" applyFont="1" applyFill="1" applyBorder="1" applyAlignment="1">
      <alignment horizontal="center" vertical="center" wrapText="1"/>
    </xf>
    <xf numFmtId="0" fontId="162" fillId="4" borderId="12" xfId="0" applyFont="1" applyFill="1" applyBorder="1" applyAlignment="1">
      <alignment horizontal="center" vertical="center" wrapText="1"/>
    </xf>
    <xf numFmtId="0" fontId="162" fillId="4" borderId="3" xfId="0" applyFont="1" applyFill="1" applyBorder="1" applyAlignment="1">
      <alignment horizontal="center" vertical="center" wrapText="1"/>
    </xf>
    <xf numFmtId="0" fontId="208" fillId="4" borderId="2" xfId="0" applyFont="1" applyFill="1" applyBorder="1" applyAlignment="1" applyProtection="1">
      <alignment horizontal="center" vertical="center" wrapText="1"/>
      <protection locked="0"/>
    </xf>
    <xf numFmtId="0" fontId="208" fillId="4" borderId="12" xfId="0" applyFont="1" applyFill="1" applyBorder="1" applyAlignment="1" applyProtection="1">
      <alignment horizontal="center" vertical="center" wrapText="1"/>
      <protection locked="0"/>
    </xf>
    <xf numFmtId="0" fontId="208" fillId="4" borderId="3" xfId="0" applyFont="1" applyFill="1" applyBorder="1" applyAlignment="1" applyProtection="1">
      <alignment horizontal="center" vertical="center" wrapText="1"/>
      <protection locked="0"/>
    </xf>
    <xf numFmtId="1" fontId="62" fillId="4" borderId="6" xfId="0" applyNumberFormat="1" applyFont="1" applyFill="1" applyBorder="1" applyAlignment="1">
      <alignment horizontal="center" vertical="center" wrapText="1"/>
    </xf>
    <xf numFmtId="0" fontId="62" fillId="4" borderId="13" xfId="0" applyFont="1" applyFill="1" applyBorder="1" applyAlignment="1">
      <alignment horizontal="center" vertical="center" wrapText="1"/>
    </xf>
    <xf numFmtId="0" fontId="62" fillId="4" borderId="7" xfId="0" applyFont="1" applyFill="1" applyBorder="1" applyAlignment="1">
      <alignment horizontal="center" vertical="center" wrapText="1"/>
    </xf>
    <xf numFmtId="0" fontId="62" fillId="4" borderId="8" xfId="0" applyFont="1" applyFill="1" applyBorder="1" applyAlignment="1">
      <alignment horizontal="center" vertical="center" wrapText="1"/>
    </xf>
    <xf numFmtId="0" fontId="62" fillId="4" borderId="0" xfId="0" applyFont="1" applyFill="1" applyBorder="1" applyAlignment="1">
      <alignment horizontal="center" vertical="center" wrapText="1"/>
    </xf>
    <xf numFmtId="0" fontId="62" fillId="4" borderId="9" xfId="0" applyFont="1" applyFill="1" applyBorder="1" applyAlignment="1">
      <alignment horizontal="center" vertical="center" wrapText="1"/>
    </xf>
    <xf numFmtId="0" fontId="62" fillId="4" borderId="10" xfId="0" applyFont="1" applyFill="1" applyBorder="1" applyAlignment="1">
      <alignment horizontal="center" vertical="center" wrapText="1"/>
    </xf>
    <xf numFmtId="0" fontId="62" fillId="4" borderId="14" xfId="0" applyFont="1" applyFill="1" applyBorder="1" applyAlignment="1">
      <alignment horizontal="center" vertical="center" wrapText="1"/>
    </xf>
    <xf numFmtId="0" fontId="62" fillId="4" borderId="11" xfId="0" applyFont="1" applyFill="1" applyBorder="1" applyAlignment="1">
      <alignment horizontal="center" vertical="center" wrapText="1"/>
    </xf>
    <xf numFmtId="0" fontId="138" fillId="0" borderId="13" xfId="0" applyFont="1" applyBorder="1" applyAlignment="1">
      <alignment horizontal="center"/>
    </xf>
    <xf numFmtId="0" fontId="138" fillId="0" borderId="4" xfId="0" applyFont="1" applyBorder="1" applyAlignment="1">
      <alignment horizontal="center" vertical="center"/>
    </xf>
    <xf numFmtId="0" fontId="138" fillId="0" borderId="5" xfId="0" applyFont="1" applyBorder="1" applyAlignment="1">
      <alignment horizontal="center" vertical="center"/>
    </xf>
    <xf numFmtId="0" fontId="206" fillId="0" borderId="0" xfId="0" applyFont="1" applyAlignment="1">
      <alignment horizontal="center"/>
    </xf>
    <xf numFmtId="0" fontId="135" fillId="0" borderId="0" xfId="0" applyFont="1" applyAlignment="1">
      <alignment horizontal="center" vertical="center"/>
    </xf>
    <xf numFmtId="0" fontId="61" fillId="0" borderId="0" xfId="0" applyFont="1" applyAlignment="1">
      <alignment horizontal="right" vertical="center"/>
    </xf>
    <xf numFmtId="0" fontId="62" fillId="0" borderId="14" xfId="0" applyFont="1" applyBorder="1" applyAlignment="1">
      <alignment horizontal="center" vertical="top" wrapText="1"/>
    </xf>
    <xf numFmtId="0" fontId="138" fillId="0" borderId="1" xfId="0" applyFont="1" applyBorder="1" applyAlignment="1">
      <alignment horizontal="center"/>
    </xf>
    <xf numFmtId="14" fontId="138" fillId="0" borderId="2" xfId="0" applyNumberFormat="1" applyFont="1" applyBorder="1" applyAlignment="1">
      <alignment horizontal="left"/>
    </xf>
    <xf numFmtId="0" fontId="138" fillId="0" borderId="3" xfId="0" applyFont="1" applyBorder="1" applyAlignment="1">
      <alignment horizontal="left"/>
    </xf>
    <xf numFmtId="1" fontId="60" fillId="0" borderId="1" xfId="0" applyNumberFormat="1" applyFont="1" applyBorder="1" applyAlignment="1">
      <alignment horizontal="center"/>
    </xf>
    <xf numFmtId="14" fontId="71" fillId="0" borderId="2" xfId="0" applyNumberFormat="1" applyFont="1" applyBorder="1" applyAlignment="1">
      <alignment horizontal="center"/>
    </xf>
    <xf numFmtId="0" fontId="71" fillId="0" borderId="3" xfId="0" applyFont="1" applyBorder="1" applyAlignment="1">
      <alignment horizontal="center"/>
    </xf>
    <xf numFmtId="0" fontId="139" fillId="0" borderId="2" xfId="0" applyFont="1" applyBorder="1" applyAlignment="1">
      <alignment horizontal="left"/>
    </xf>
    <xf numFmtId="0" fontId="139" fillId="0" borderId="3" xfId="0" applyFont="1" applyBorder="1" applyAlignment="1">
      <alignment horizontal="left"/>
    </xf>
    <xf numFmtId="0" fontId="192" fillId="0" borderId="2" xfId="0" applyFont="1" applyBorder="1" applyAlignment="1">
      <alignment horizontal="left"/>
    </xf>
    <xf numFmtId="0" fontId="192" fillId="0" borderId="12" xfId="0" applyFont="1" applyBorder="1" applyAlignment="1">
      <alignment horizontal="left"/>
    </xf>
    <xf numFmtId="0" fontId="192" fillId="0" borderId="3" xfId="0" applyFont="1" applyBorder="1" applyAlignment="1">
      <alignment horizontal="left"/>
    </xf>
    <xf numFmtId="0" fontId="60" fillId="0" borderId="13" xfId="0" applyFont="1" applyBorder="1" applyAlignment="1">
      <alignment horizontal="right" vertical="center"/>
    </xf>
    <xf numFmtId="0" fontId="60" fillId="0" borderId="13" xfId="0" applyFont="1" applyBorder="1" applyAlignment="1">
      <alignment horizontal="left" vertical="center"/>
    </xf>
    <xf numFmtId="0" fontId="60" fillId="0" borderId="0" xfId="0" applyFont="1" applyAlignment="1">
      <alignment horizontal="center"/>
    </xf>
    <xf numFmtId="0" fontId="61" fillId="0" borderId="0" xfId="0" applyFont="1" applyAlignment="1">
      <alignment horizontal="left"/>
    </xf>
    <xf numFmtId="14" fontId="71" fillId="0" borderId="1" xfId="0" applyNumberFormat="1" applyFont="1" applyBorder="1" applyAlignment="1">
      <alignment horizontal="center"/>
    </xf>
    <xf numFmtId="0" fontId="71" fillId="0" borderId="1" xfId="0" applyFont="1" applyBorder="1" applyAlignment="1">
      <alignment horizontal="center"/>
    </xf>
    <xf numFmtId="0" fontId="194" fillId="0" borderId="0" xfId="0" applyFont="1" applyAlignment="1" applyProtection="1">
      <alignment horizontal="left" vertical="center"/>
      <protection locked="0"/>
    </xf>
    <xf numFmtId="0" fontId="62" fillId="0" borderId="0" xfId="0" applyFont="1" applyAlignment="1">
      <alignment horizontal="left" vertical="center" wrapText="1"/>
    </xf>
    <xf numFmtId="0" fontId="62" fillId="0" borderId="14" xfId="0" applyFont="1" applyBorder="1" applyAlignment="1">
      <alignment horizontal="left" vertical="center" wrapText="1"/>
    </xf>
    <xf numFmtId="14" fontId="60" fillId="0" borderId="1" xfId="0" applyNumberFormat="1" applyFont="1" applyBorder="1" applyAlignment="1">
      <alignment horizontal="center"/>
    </xf>
    <xf numFmtId="0" fontId="62" fillId="0" borderId="2" xfId="0" applyFont="1" applyBorder="1" applyAlignment="1">
      <alignment horizontal="center" vertical="center" wrapText="1"/>
    </xf>
    <xf numFmtId="0" fontId="62" fillId="0" borderId="3" xfId="0" applyFont="1" applyBorder="1" applyAlignment="1">
      <alignment horizontal="center" vertical="center" wrapText="1"/>
    </xf>
    <xf numFmtId="0" fontId="185" fillId="0" borderId="0" xfId="0" applyFont="1" applyAlignment="1" applyProtection="1">
      <alignment horizontal="left"/>
      <protection locked="0"/>
    </xf>
    <xf numFmtId="0" fontId="185" fillId="0" borderId="2" xfId="0" applyFont="1" applyBorder="1" applyAlignment="1" applyProtection="1">
      <alignment horizontal="left" vertical="top" wrapText="1"/>
      <protection locked="0"/>
    </xf>
    <xf numFmtId="0" fontId="185" fillId="0" borderId="3" xfId="0" applyFont="1" applyBorder="1" applyAlignment="1" applyProtection="1">
      <alignment horizontal="left" vertical="top" wrapText="1"/>
      <protection locked="0"/>
    </xf>
    <xf numFmtId="0" fontId="194" fillId="0" borderId="0" xfId="0" applyFont="1" applyAlignment="1" applyProtection="1">
      <alignment horizontal="left"/>
      <protection locked="0"/>
    </xf>
    <xf numFmtId="0" fontId="60" fillId="0" borderId="4" xfId="0" applyFont="1" applyBorder="1" applyAlignment="1">
      <alignment horizontal="left" vertical="center" wrapText="1"/>
    </xf>
    <xf numFmtId="0" fontId="60" fillId="0" borderId="5" xfId="0" applyFont="1" applyBorder="1" applyAlignment="1">
      <alignment horizontal="left" vertical="center" wrapText="1"/>
    </xf>
    <xf numFmtId="0" fontId="60" fillId="0" borderId="4" xfId="0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0" fontId="60" fillId="0" borderId="15" xfId="0" applyFont="1" applyBorder="1" applyAlignment="1">
      <alignment horizontal="center" vertical="center"/>
    </xf>
    <xf numFmtId="0" fontId="60" fillId="0" borderId="4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60" fillId="0" borderId="15" xfId="0" applyFont="1" applyBorder="1" applyAlignment="1">
      <alignment horizontal="left" vertical="center" wrapText="1"/>
    </xf>
    <xf numFmtId="1" fontId="71" fillId="0" borderId="1" xfId="0" applyNumberFormat="1" applyFont="1" applyBorder="1" applyAlignment="1">
      <alignment horizontal="center"/>
    </xf>
    <xf numFmtId="1" fontId="211" fillId="0" borderId="1" xfId="0" applyNumberFormat="1" applyFont="1" applyBorder="1" applyAlignment="1" applyProtection="1">
      <alignment horizontal="center"/>
      <protection locked="0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top" wrapText="1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 vertical="top"/>
    </xf>
    <xf numFmtId="0" fontId="103" fillId="0" borderId="0" xfId="0" applyFont="1" applyBorder="1" applyAlignment="1">
      <alignment horizontal="center"/>
    </xf>
    <xf numFmtId="0" fontId="42" fillId="0" borderId="0" xfId="0" applyFont="1" applyBorder="1" applyAlignment="1">
      <alignment horizontal="center" vertical="top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48" fillId="0" borderId="0" xfId="0" applyFont="1" applyBorder="1" applyAlignment="1">
      <alignment horizontal="right"/>
    </xf>
    <xf numFmtId="0" fontId="33" fillId="0" borderId="0" xfId="0" applyFont="1" applyBorder="1" applyAlignment="1">
      <alignment horizontal="center" vertical="top"/>
    </xf>
    <xf numFmtId="0" fontId="38" fillId="0" borderId="0" xfId="0" applyFont="1" applyBorder="1" applyAlignment="1">
      <alignment horizontal="left" vertical="top" wrapText="1"/>
    </xf>
    <xf numFmtId="0" fontId="32" fillId="0" borderId="0" xfId="0" applyFont="1" applyBorder="1" applyAlignment="1">
      <alignment horizontal="center"/>
    </xf>
    <xf numFmtId="14" fontId="33" fillId="0" borderId="0" xfId="0" applyNumberFormat="1" applyFont="1" applyBorder="1" applyAlignment="1">
      <alignment horizontal="center" vertical="top"/>
    </xf>
    <xf numFmtId="0" fontId="43" fillId="0" borderId="0" xfId="0" applyFont="1" applyBorder="1" applyAlignment="1">
      <alignment horizontal="center" vertical="top"/>
    </xf>
    <xf numFmtId="0" fontId="107" fillId="0" borderId="0" xfId="0" applyFont="1" applyBorder="1" applyAlignment="1">
      <alignment horizontal="left" vertical="top" wrapText="1"/>
    </xf>
    <xf numFmtId="0" fontId="32" fillId="4" borderId="0" xfId="0" applyFont="1" applyFill="1" applyAlignment="1" applyProtection="1">
      <alignment horizontal="left" vertical="top" wrapText="1"/>
      <protection locked="0"/>
    </xf>
    <xf numFmtId="0" fontId="32" fillId="4" borderId="0" xfId="0" applyFont="1" applyFill="1" applyAlignment="1" applyProtection="1">
      <alignment horizontal="left" vertical="top"/>
      <protection locked="0"/>
    </xf>
    <xf numFmtId="0" fontId="5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top" wrapText="1"/>
    </xf>
    <xf numFmtId="14" fontId="31" fillId="0" borderId="0" xfId="0" applyNumberFormat="1" applyFont="1" applyAlignment="1">
      <alignment horizontal="center" vertical="center" wrapText="1"/>
    </xf>
    <xf numFmtId="0" fontId="72" fillId="0" borderId="0" xfId="0" applyFont="1" applyAlignment="1">
      <alignment horizontal="center" wrapText="1"/>
    </xf>
    <xf numFmtId="0" fontId="7" fillId="0" borderId="0" xfId="0" applyFont="1" applyAlignment="1" applyProtection="1">
      <alignment horizontal="left"/>
      <protection locked="0"/>
    </xf>
    <xf numFmtId="0" fontId="48" fillId="0" borderId="0" xfId="0" applyFont="1" applyAlignment="1">
      <alignment horizontal="left"/>
    </xf>
    <xf numFmtId="0" fontId="52" fillId="0" borderId="0" xfId="0" applyFont="1" applyAlignment="1">
      <alignment horizontal="left" vertical="top" wrapText="1"/>
    </xf>
    <xf numFmtId="0" fontId="51" fillId="0" borderId="0" xfId="0" applyFont="1" applyAlignment="1">
      <alignment horizontal="center" wrapText="1"/>
    </xf>
    <xf numFmtId="0" fontId="72" fillId="0" borderId="0" xfId="0" applyFont="1" applyAlignment="1">
      <alignment horizontal="left" vertical="top" wrapText="1"/>
    </xf>
    <xf numFmtId="14" fontId="31" fillId="0" borderId="0" xfId="0" applyNumberFormat="1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14" fontId="32" fillId="0" borderId="0" xfId="0" applyNumberFormat="1" applyFont="1" applyAlignment="1">
      <alignment horizontal="left" vertical="top" wrapText="1"/>
    </xf>
    <xf numFmtId="0" fontId="42" fillId="0" borderId="0" xfId="0" applyFont="1" applyAlignment="1">
      <alignment horizontal="left" vertical="top" wrapText="1"/>
    </xf>
    <xf numFmtId="0" fontId="100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7" fillId="0" borderId="0" xfId="0" applyFont="1" applyAlignment="1">
      <alignment horizontal="center"/>
    </xf>
    <xf numFmtId="14" fontId="30" fillId="0" borderId="0" xfId="0" applyNumberFormat="1" applyFont="1" applyAlignment="1">
      <alignment horizontal="center" vertical="top"/>
    </xf>
    <xf numFmtId="14" fontId="30" fillId="0" borderId="14" xfId="0" applyNumberFormat="1" applyFont="1" applyBorder="1" applyAlignment="1">
      <alignment horizontal="center" vertical="top"/>
    </xf>
    <xf numFmtId="0" fontId="24" fillId="0" borderId="14" xfId="0" applyFont="1" applyBorder="1" applyAlignment="1">
      <alignment horizontal="left" vertical="top"/>
    </xf>
    <xf numFmtId="0" fontId="76" fillId="0" borderId="14" xfId="0" applyFont="1" applyBorder="1" applyAlignment="1">
      <alignment horizontal="left" vertical="top"/>
    </xf>
    <xf numFmtId="0" fontId="100" fillId="0" borderId="4" xfId="0" applyFont="1" applyBorder="1" applyAlignment="1">
      <alignment horizontal="center" vertical="top" wrapText="1"/>
    </xf>
    <xf numFmtId="0" fontId="100" fillId="0" borderId="15" xfId="0" applyFont="1" applyBorder="1" applyAlignment="1">
      <alignment horizontal="center" vertical="top" wrapText="1"/>
    </xf>
    <xf numFmtId="0" fontId="100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99" fillId="0" borderId="1" xfId="0" applyFont="1" applyBorder="1" applyAlignment="1">
      <alignment horizontal="center" vertical="top" wrapText="1"/>
    </xf>
    <xf numFmtId="0" fontId="272" fillId="0" borderId="12" xfId="0" applyFont="1" applyBorder="1" applyAlignment="1">
      <alignment horizontal="right" vertical="center"/>
    </xf>
    <xf numFmtId="0" fontId="111" fillId="0" borderId="0" xfId="0" applyFont="1" applyAlignment="1">
      <alignment horizontal="center"/>
    </xf>
    <xf numFmtId="0" fontId="112" fillId="0" borderId="0" xfId="0" quotePrefix="1" applyFont="1" applyAlignment="1">
      <alignment horizontal="left" vertical="top"/>
    </xf>
    <xf numFmtId="0" fontId="112" fillId="0" borderId="0" xfId="0" quotePrefix="1" applyFont="1" applyAlignment="1">
      <alignment horizontal="center" vertical="top"/>
    </xf>
    <xf numFmtId="0" fontId="111" fillId="0" borderId="0" xfId="0" applyFont="1" applyAlignment="1">
      <alignment horizontal="center" vertical="top" wrapText="1"/>
    </xf>
    <xf numFmtId="0" fontId="111" fillId="0" borderId="0" xfId="0" applyFont="1" applyAlignment="1">
      <alignment horizontal="center" vertical="top"/>
    </xf>
    <xf numFmtId="0" fontId="16" fillId="0" borderId="0" xfId="0" quotePrefix="1" applyFont="1" applyAlignment="1">
      <alignment horizontal="left" vertical="top"/>
    </xf>
    <xf numFmtId="0" fontId="16" fillId="0" borderId="0" xfId="0" quotePrefix="1" applyFont="1" applyAlignment="1">
      <alignment horizontal="center" vertical="top"/>
    </xf>
    <xf numFmtId="0" fontId="109" fillId="0" borderId="0" xfId="0" applyFont="1" applyAlignment="1">
      <alignment horizontal="center" vertical="top"/>
    </xf>
    <xf numFmtId="0" fontId="109" fillId="0" borderId="0" xfId="0" applyFont="1" applyAlignment="1">
      <alignment horizontal="center" vertical="top" wrapText="1"/>
    </xf>
    <xf numFmtId="0" fontId="110" fillId="0" borderId="0" xfId="0" applyFont="1" applyAlignment="1">
      <alignment horizontal="center" vertical="top" wrapText="1"/>
    </xf>
    <xf numFmtId="0" fontId="110" fillId="0" borderId="0" xfId="0" applyFont="1" applyAlignment="1">
      <alignment horizontal="left" vertical="top"/>
    </xf>
    <xf numFmtId="0" fontId="110" fillId="0" borderId="0" xfId="0" quotePrefix="1" applyFont="1" applyAlignment="1">
      <alignment horizontal="left" vertical="top"/>
    </xf>
    <xf numFmtId="0" fontId="108" fillId="0" borderId="0" xfId="0" applyFont="1" applyAlignment="1">
      <alignment horizontal="left" vertical="top" wrapText="1"/>
    </xf>
    <xf numFmtId="0" fontId="108" fillId="0" borderId="0" xfId="0" quotePrefix="1" applyFont="1" applyAlignment="1">
      <alignment horizontal="left" vertical="top" wrapText="1"/>
    </xf>
    <xf numFmtId="0" fontId="110" fillId="0" borderId="0" xfId="0" applyFont="1" applyAlignment="1">
      <alignment horizontal="left" vertical="top" wrapText="1" indent="1"/>
    </xf>
    <xf numFmtId="0" fontId="111" fillId="0" borderId="0" xfId="0" applyFont="1" applyAlignment="1">
      <alignment horizontal="left" vertical="top" wrapText="1" indent="1"/>
    </xf>
    <xf numFmtId="0" fontId="112" fillId="0" borderId="0" xfId="0" applyFont="1" applyAlignment="1">
      <alignment horizontal="center" vertical="top" wrapText="1"/>
    </xf>
    <xf numFmtId="0" fontId="115" fillId="0" borderId="0" xfId="0" applyFont="1" applyAlignment="1">
      <alignment horizontal="center" vertical="top"/>
    </xf>
    <xf numFmtId="0" fontId="115" fillId="0" borderId="0" xfId="0" quotePrefix="1" applyFont="1" applyAlignment="1">
      <alignment horizontal="center" vertical="top"/>
    </xf>
    <xf numFmtId="0" fontId="112" fillId="0" borderId="0" xfId="0" applyFont="1" applyAlignment="1">
      <alignment horizontal="left" vertical="top" wrapText="1"/>
    </xf>
    <xf numFmtId="0" fontId="111" fillId="0" borderId="14" xfId="0" applyFont="1" applyBorder="1" applyAlignment="1">
      <alignment horizontal="center" vertical="top" wrapText="1"/>
    </xf>
    <xf numFmtId="0" fontId="114" fillId="0" borderId="14" xfId="0" applyFont="1" applyBorder="1" applyAlignment="1">
      <alignment horizontal="center" vertical="top" wrapText="1"/>
    </xf>
    <xf numFmtId="0" fontId="112" fillId="0" borderId="14" xfId="0" applyFont="1" applyBorder="1" applyAlignment="1">
      <alignment horizontal="center" vertical="top"/>
    </xf>
    <xf numFmtId="0" fontId="111" fillId="0" borderId="0" xfId="0" quotePrefix="1" applyFont="1" applyAlignment="1">
      <alignment horizontal="left" vertical="top"/>
    </xf>
    <xf numFmtId="0" fontId="110" fillId="0" borderId="0" xfId="0" applyFont="1" applyAlignment="1">
      <alignment horizontal="left" vertical="top" wrapText="1"/>
    </xf>
    <xf numFmtId="0" fontId="111" fillId="0" borderId="0" xfId="0" applyFont="1" applyAlignment="1">
      <alignment horizontal="left" vertical="top" wrapText="1"/>
    </xf>
    <xf numFmtId="0" fontId="113" fillId="0" borderId="14" xfId="0" applyFont="1" applyBorder="1" applyAlignment="1">
      <alignment horizontal="left" vertical="top"/>
    </xf>
    <xf numFmtId="0" fontId="164" fillId="0" borderId="0" xfId="0" applyFont="1" applyAlignment="1">
      <alignment horizontal="left" vertical="top"/>
    </xf>
    <xf numFmtId="0" fontId="101" fillId="4" borderId="0" xfId="0" applyFont="1" applyFill="1" applyAlignment="1" applyProtection="1">
      <alignment horizontal="left" vertical="top"/>
      <protection locked="0"/>
    </xf>
    <xf numFmtId="0" fontId="113" fillId="4" borderId="0" xfId="0" quotePrefix="1" applyFont="1" applyFill="1" applyAlignment="1">
      <alignment horizontal="center" vertical="top"/>
    </xf>
    <xf numFmtId="2" fontId="146" fillId="0" borderId="0" xfId="0" applyNumberFormat="1" applyFont="1" applyAlignment="1">
      <alignment horizontal="center" vertical="center"/>
    </xf>
    <xf numFmtId="0" fontId="147" fillId="4" borderId="0" xfId="0" quotePrefix="1" applyFont="1" applyFill="1" applyAlignment="1">
      <alignment horizontal="center" vertical="center"/>
    </xf>
    <xf numFmtId="0" fontId="147" fillId="4" borderId="0" xfId="0" quotePrefix="1" applyFont="1" applyFill="1" applyAlignment="1">
      <alignment horizontal="center"/>
    </xf>
    <xf numFmtId="0" fontId="110" fillId="0" borderId="0" xfId="0" applyFont="1" applyAlignment="1">
      <alignment vertical="top"/>
    </xf>
    <xf numFmtId="0" fontId="111" fillId="0" borderId="0" xfId="0" applyFont="1" applyAlignment="1">
      <alignment horizontal="left" wrapText="1" indent="10"/>
    </xf>
    <xf numFmtId="0" fontId="111" fillId="0" borderId="0" xfId="0" applyFont="1" applyAlignment="1">
      <alignment horizontal="center" wrapText="1"/>
    </xf>
    <xf numFmtId="0" fontId="110" fillId="0" borderId="0" xfId="0" applyFont="1" applyAlignment="1">
      <alignment horizontal="center" vertical="center"/>
    </xf>
    <xf numFmtId="0" fontId="118" fillId="4" borderId="0" xfId="0" applyFont="1" applyFill="1" applyAlignment="1" applyProtection="1">
      <alignment horizontal="left" vertical="top" wrapText="1"/>
      <protection locked="0"/>
    </xf>
    <xf numFmtId="0" fontId="36" fillId="4" borderId="0" xfId="0" quotePrefix="1" applyFont="1" applyFill="1" applyAlignment="1" applyProtection="1">
      <alignment horizontal="center" vertical="top"/>
      <protection locked="0"/>
    </xf>
    <xf numFmtId="0" fontId="111" fillId="0" borderId="0" xfId="0" applyFont="1" applyAlignment="1">
      <alignment horizontal="left" vertical="top" wrapText="1" indent="5"/>
    </xf>
    <xf numFmtId="0" fontId="112" fillId="0" borderId="0" xfId="0" applyFont="1" applyAlignment="1">
      <alignment horizontal="center" vertical="top"/>
    </xf>
    <xf numFmtId="0" fontId="117" fillId="0" borderId="13" xfId="0" applyFont="1" applyBorder="1" applyAlignment="1">
      <alignment horizontal="center" vertical="top" wrapText="1"/>
    </xf>
    <xf numFmtId="0" fontId="117" fillId="0" borderId="13" xfId="0" applyFont="1" applyBorder="1" applyAlignment="1">
      <alignment horizontal="center" vertical="top"/>
    </xf>
    <xf numFmtId="0" fontId="117" fillId="0" borderId="6" xfId="0" applyFont="1" applyBorder="1" applyAlignment="1">
      <alignment horizontal="center" vertical="top" wrapText="1"/>
    </xf>
    <xf numFmtId="0" fontId="117" fillId="0" borderId="7" xfId="0" applyFont="1" applyBorder="1" applyAlignment="1">
      <alignment horizontal="center" vertical="top"/>
    </xf>
    <xf numFmtId="0" fontId="16" fillId="4" borderId="12" xfId="0" applyFont="1" applyFill="1" applyBorder="1" applyAlignment="1" applyProtection="1">
      <alignment horizontal="center" vertical="top"/>
      <protection locked="0"/>
    </xf>
    <xf numFmtId="0" fontId="113" fillId="4" borderId="1" xfId="0" applyFont="1" applyFill="1" applyBorder="1" applyAlignment="1" applyProtection="1">
      <alignment horizontal="center" vertical="top"/>
      <protection locked="0"/>
    </xf>
    <xf numFmtId="165" fontId="113" fillId="4" borderId="2" xfId="0" applyNumberFormat="1" applyFont="1" applyFill="1" applyBorder="1" applyAlignment="1" applyProtection="1">
      <alignment horizontal="center" vertical="top"/>
      <protection locked="0"/>
    </xf>
    <xf numFmtId="165" fontId="113" fillId="4" borderId="12" xfId="0" applyNumberFormat="1" applyFont="1" applyFill="1" applyBorder="1" applyAlignment="1" applyProtection="1">
      <alignment horizontal="center" vertical="top"/>
      <protection locked="0"/>
    </xf>
    <xf numFmtId="165" fontId="113" fillId="4" borderId="3" xfId="0" applyNumberFormat="1" applyFont="1" applyFill="1" applyBorder="1" applyAlignment="1" applyProtection="1">
      <alignment horizontal="center" vertical="top"/>
      <protection locked="0"/>
    </xf>
    <xf numFmtId="0" fontId="110" fillId="0" borderId="14" xfId="0" applyFont="1" applyBorder="1" applyAlignment="1">
      <alignment horizontal="center" vertical="top"/>
    </xf>
    <xf numFmtId="0" fontId="110" fillId="0" borderId="10" xfId="0" applyFont="1" applyBorder="1" applyAlignment="1">
      <alignment horizontal="center" vertical="top"/>
    </xf>
    <xf numFmtId="0" fontId="110" fillId="0" borderId="11" xfId="0" applyFont="1" applyBorder="1" applyAlignment="1">
      <alignment horizontal="center" vertical="top"/>
    </xf>
    <xf numFmtId="0" fontId="16" fillId="0" borderId="12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1" fontId="113" fillId="4" borderId="2" xfId="0" applyNumberFormat="1" applyFont="1" applyFill="1" applyBorder="1" applyAlignment="1" applyProtection="1">
      <alignment horizontal="center" vertical="top"/>
    </xf>
    <xf numFmtId="1" fontId="113" fillId="4" borderId="12" xfId="0" applyNumberFormat="1" applyFont="1" applyFill="1" applyBorder="1" applyAlignment="1" applyProtection="1">
      <alignment horizontal="center" vertical="top"/>
    </xf>
    <xf numFmtId="1" fontId="113" fillId="4" borderId="3" xfId="0" applyNumberFormat="1" applyFont="1" applyFill="1" applyBorder="1" applyAlignment="1" applyProtection="1">
      <alignment horizontal="center" vertical="top"/>
    </xf>
    <xf numFmtId="49" fontId="36" fillId="4" borderId="2" xfId="0" applyNumberFormat="1" applyFont="1" applyFill="1" applyBorder="1" applyAlignment="1" applyProtection="1">
      <alignment horizontal="center" vertical="top"/>
      <protection locked="0"/>
    </xf>
    <xf numFmtId="49" fontId="36" fillId="4" borderId="12" xfId="0" applyNumberFormat="1" applyFont="1" applyFill="1" applyBorder="1" applyAlignment="1" applyProtection="1">
      <alignment horizontal="center" vertical="top"/>
      <protection locked="0"/>
    </xf>
    <xf numFmtId="49" fontId="36" fillId="4" borderId="3" xfId="0" applyNumberFormat="1" applyFont="1" applyFill="1" applyBorder="1" applyAlignment="1" applyProtection="1">
      <alignment horizontal="center" vertical="top"/>
      <protection locked="0"/>
    </xf>
    <xf numFmtId="1" fontId="36" fillId="4" borderId="2" xfId="0" applyNumberFormat="1" applyFont="1" applyFill="1" applyBorder="1" applyAlignment="1" applyProtection="1">
      <alignment horizontal="center" vertical="top"/>
      <protection locked="0"/>
    </xf>
    <xf numFmtId="1" fontId="36" fillId="4" borderId="12" xfId="0" applyNumberFormat="1" applyFont="1" applyFill="1" applyBorder="1" applyAlignment="1" applyProtection="1">
      <alignment horizontal="center" vertical="top"/>
      <protection locked="0"/>
    </xf>
    <xf numFmtId="1" fontId="36" fillId="4" borderId="3" xfId="0" applyNumberFormat="1" applyFont="1" applyFill="1" applyBorder="1" applyAlignment="1" applyProtection="1">
      <alignment horizontal="center" vertical="top"/>
      <protection locked="0"/>
    </xf>
    <xf numFmtId="0" fontId="110" fillId="0" borderId="0" xfId="0" applyFont="1" applyAlignment="1">
      <alignment horizontal="center" vertical="top"/>
    </xf>
    <xf numFmtId="0" fontId="118" fillId="0" borderId="0" xfId="0" applyFont="1" applyAlignment="1">
      <alignment horizontal="center" vertical="top"/>
    </xf>
    <xf numFmtId="0" fontId="109" fillId="0" borderId="13" xfId="0" applyFont="1" applyBorder="1" applyAlignment="1">
      <alignment horizontal="center"/>
    </xf>
    <xf numFmtId="0" fontId="109" fillId="0" borderId="7" xfId="0" applyFont="1" applyBorder="1" applyAlignment="1">
      <alignment horizontal="center"/>
    </xf>
    <xf numFmtId="0" fontId="109" fillId="0" borderId="6" xfId="0" applyFont="1" applyBorder="1" applyAlignment="1">
      <alignment horizontal="center" vertical="top" wrapText="1"/>
    </xf>
    <xf numFmtId="0" fontId="109" fillId="0" borderId="7" xfId="0" applyFont="1" applyBorder="1" applyAlignment="1">
      <alignment horizontal="center" vertical="top" wrapText="1"/>
    </xf>
    <xf numFmtId="0" fontId="111" fillId="0" borderId="6" xfId="0" applyFont="1" applyBorder="1" applyAlignment="1">
      <alignment horizontal="center" vertical="top" wrapText="1"/>
    </xf>
    <xf numFmtId="0" fontId="111" fillId="0" borderId="7" xfId="0" applyFont="1" applyBorder="1" applyAlignment="1">
      <alignment horizontal="center" vertical="top" wrapText="1"/>
    </xf>
    <xf numFmtId="0" fontId="109" fillId="0" borderId="2" xfId="0" applyFont="1" applyBorder="1" applyAlignment="1">
      <alignment horizontal="center" vertical="top" wrapText="1"/>
    </xf>
    <xf numFmtId="0" fontId="109" fillId="0" borderId="12" xfId="0" applyFont="1" applyBorder="1" applyAlignment="1">
      <alignment horizontal="center" vertical="top"/>
    </xf>
    <xf numFmtId="0" fontId="109" fillId="0" borderId="3" xfId="0" applyFont="1" applyBorder="1" applyAlignment="1">
      <alignment horizontal="center" vertical="top"/>
    </xf>
    <xf numFmtId="0" fontId="110" fillId="0" borderId="10" xfId="0" applyFont="1" applyBorder="1" applyAlignment="1">
      <alignment horizontal="center" vertical="top" wrapText="1"/>
    </xf>
    <xf numFmtId="0" fontId="110" fillId="0" borderId="11" xfId="0" applyFont="1" applyBorder="1" applyAlignment="1">
      <alignment horizontal="center" vertical="top" wrapText="1"/>
    </xf>
    <xf numFmtId="0" fontId="110" fillId="0" borderId="2" xfId="0" quotePrefix="1" applyFont="1" applyBorder="1" applyAlignment="1">
      <alignment horizontal="center" vertical="top" wrapText="1"/>
    </xf>
    <xf numFmtId="0" fontId="110" fillId="0" borderId="12" xfId="0" applyFont="1" applyBorder="1" applyAlignment="1">
      <alignment horizontal="center" vertical="top"/>
    </xf>
    <xf numFmtId="0" fontId="110" fillId="0" borderId="3" xfId="0" applyFont="1" applyBorder="1" applyAlignment="1">
      <alignment horizontal="center" vertical="top"/>
    </xf>
    <xf numFmtId="0" fontId="36" fillId="0" borderId="13" xfId="0" applyFont="1" applyBorder="1" applyAlignment="1" applyProtection="1">
      <alignment horizontal="center" vertical="top"/>
      <protection locked="0"/>
    </xf>
    <xf numFmtId="0" fontId="36" fillId="0" borderId="6" xfId="0" applyFont="1" applyBorder="1" applyAlignment="1" applyProtection="1">
      <alignment horizontal="center" vertical="top"/>
      <protection locked="0"/>
    </xf>
    <xf numFmtId="0" fontId="36" fillId="0" borderId="7" xfId="0" applyFont="1" applyBorder="1" applyAlignment="1" applyProtection="1">
      <alignment horizontal="center" vertical="top"/>
      <protection locked="0"/>
    </xf>
    <xf numFmtId="0" fontId="36" fillId="0" borderId="2" xfId="0" applyFont="1" applyBorder="1" applyAlignment="1" applyProtection="1">
      <alignment horizontal="center" vertical="top"/>
      <protection locked="0"/>
    </xf>
    <xf numFmtId="0" fontId="36" fillId="0" borderId="12" xfId="0" applyFont="1" applyBorder="1" applyAlignment="1" applyProtection="1">
      <alignment horizontal="center" vertical="top"/>
      <protection locked="0"/>
    </xf>
    <xf numFmtId="0" fontId="36" fillId="0" borderId="3" xfId="0" applyFont="1" applyBorder="1" applyAlignment="1" applyProtection="1">
      <alignment horizontal="center" vertical="top"/>
      <protection locked="0"/>
    </xf>
    <xf numFmtId="0" fontId="16" fillId="0" borderId="13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165" fontId="112" fillId="0" borderId="12" xfId="0" quotePrefix="1" applyNumberFormat="1" applyFont="1" applyBorder="1" applyAlignment="1">
      <alignment horizontal="center" vertical="top"/>
    </xf>
    <xf numFmtId="0" fontId="112" fillId="0" borderId="12" xfId="0" quotePrefix="1" applyFont="1" applyBorder="1" applyAlignment="1">
      <alignment horizontal="center" vertical="top"/>
    </xf>
    <xf numFmtId="0" fontId="112" fillId="0" borderId="3" xfId="0" quotePrefix="1" applyFont="1" applyBorder="1" applyAlignment="1">
      <alignment horizontal="center" vertical="top"/>
    </xf>
    <xf numFmtId="0" fontId="112" fillId="0" borderId="12" xfId="0" applyFont="1" applyBorder="1" applyAlignment="1">
      <alignment horizontal="center" vertical="top"/>
    </xf>
    <xf numFmtId="0" fontId="112" fillId="0" borderId="3" xfId="0" applyFont="1" applyBorder="1" applyAlignment="1">
      <alignment horizontal="center" vertical="top"/>
    </xf>
    <xf numFmtId="0" fontId="109" fillId="0" borderId="12" xfId="0" applyFont="1" applyBorder="1" applyAlignment="1">
      <alignment horizontal="center"/>
    </xf>
    <xf numFmtId="0" fontId="109" fillId="0" borderId="3" xfId="0" applyFont="1" applyBorder="1" applyAlignment="1">
      <alignment horizontal="center"/>
    </xf>
    <xf numFmtId="0" fontId="109" fillId="0" borderId="6" xfId="0" applyFont="1" applyBorder="1" applyAlignment="1">
      <alignment horizontal="center" wrapText="1"/>
    </xf>
    <xf numFmtId="0" fontId="109" fillId="0" borderId="6" xfId="0" applyFont="1" applyBorder="1" applyAlignment="1">
      <alignment horizontal="center"/>
    </xf>
    <xf numFmtId="0" fontId="73" fillId="4" borderId="1" xfId="0" applyFont="1" applyFill="1" applyBorder="1" applyAlignment="1" applyProtection="1">
      <alignment horizontal="left" vertical="top"/>
      <protection locked="0"/>
    </xf>
    <xf numFmtId="0" fontId="73" fillId="4" borderId="2" xfId="0" applyFont="1" applyFill="1" applyBorder="1" applyAlignment="1" applyProtection="1">
      <alignment horizontal="left" vertical="top"/>
      <protection locked="0"/>
    </xf>
    <xf numFmtId="0" fontId="73" fillId="4" borderId="3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center" vertical="top"/>
    </xf>
    <xf numFmtId="14" fontId="113" fillId="0" borderId="0" xfId="0" quotePrefix="1" applyNumberFormat="1" applyFont="1" applyAlignment="1">
      <alignment horizontal="center" vertical="top"/>
    </xf>
    <xf numFmtId="0" fontId="70" fillId="0" borderId="0" xfId="0" applyFont="1" applyFill="1" applyBorder="1" applyAlignment="1" applyProtection="1">
      <alignment horizontal="left" vertical="top" wrapText="1" indent="7"/>
    </xf>
    <xf numFmtId="0" fontId="70" fillId="0" borderId="0" xfId="0" applyFont="1" applyFill="1" applyBorder="1" applyAlignment="1" applyProtection="1">
      <alignment horizontal="left" vertical="top" wrapText="1" indent="1"/>
    </xf>
    <xf numFmtId="0" fontId="24" fillId="4" borderId="0" xfId="0" applyFont="1" applyFill="1" applyAlignment="1" applyProtection="1">
      <alignment horizontal="left" vertical="top"/>
      <protection locked="0"/>
    </xf>
    <xf numFmtId="0" fontId="70" fillId="0" borderId="0" xfId="0" applyFont="1" applyAlignment="1" applyProtection="1">
      <alignment horizontal="left" vertical="top"/>
    </xf>
    <xf numFmtId="0" fontId="182" fillId="0" borderId="0" xfId="0" applyFont="1" applyFill="1" applyBorder="1" applyAlignment="1" applyProtection="1">
      <alignment horizontal="left" vertical="top" wrapText="1"/>
    </xf>
    <xf numFmtId="0" fontId="70" fillId="0" borderId="0" xfId="0" applyFont="1" applyFill="1" applyBorder="1" applyAlignment="1" applyProtection="1">
      <alignment vertical="top" wrapText="1"/>
    </xf>
    <xf numFmtId="0" fontId="178" fillId="0" borderId="0" xfId="0" applyFont="1" applyAlignment="1" applyProtection="1">
      <alignment horizontal="center" wrapText="1"/>
    </xf>
    <xf numFmtId="0" fontId="25" fillId="0" borderId="0" xfId="0" applyFont="1" applyAlignment="1" applyProtection="1">
      <alignment horizontal="left" vertical="top"/>
    </xf>
    <xf numFmtId="0" fontId="24" fillId="0" borderId="0" xfId="0" applyFont="1" applyAlignment="1" applyProtection="1">
      <alignment horizontal="left" vertical="top"/>
    </xf>
    <xf numFmtId="14" fontId="30" fillId="4" borderId="0" xfId="0" applyNumberFormat="1" applyFont="1" applyFill="1" applyAlignment="1" applyProtection="1">
      <alignment horizontal="left" vertical="top"/>
      <protection locked="0"/>
    </xf>
    <xf numFmtId="0" fontId="30" fillId="4" borderId="0" xfId="0" applyFont="1" applyFill="1" applyAlignment="1" applyProtection="1">
      <alignment horizontal="left" vertical="top"/>
      <protection locked="0"/>
    </xf>
    <xf numFmtId="0" fontId="70" fillId="0" borderId="0" xfId="0" applyFont="1" applyFill="1" applyBorder="1" applyAlignment="1" applyProtection="1">
      <alignment horizontal="left" vertical="top" wrapText="1"/>
    </xf>
    <xf numFmtId="0" fontId="49" fillId="0" borderId="0" xfId="0" applyFont="1" applyFill="1" applyBorder="1" applyAlignment="1" applyProtection="1">
      <alignment horizontal="center" vertical="center" wrapText="1"/>
    </xf>
    <xf numFmtId="0" fontId="42" fillId="0" borderId="0" xfId="0" applyFont="1" applyFill="1" applyBorder="1" applyAlignment="1" applyProtection="1">
      <alignment horizontal="left" vertical="top" wrapText="1"/>
    </xf>
    <xf numFmtId="0" fontId="42" fillId="0" borderId="0" xfId="0" applyFont="1" applyFill="1" applyBorder="1" applyAlignment="1" applyProtection="1">
      <alignment horizontal="left" vertical="top" wrapText="1" indent="1"/>
    </xf>
    <xf numFmtId="14" fontId="137" fillId="0" borderId="0" xfId="0" applyNumberFormat="1" applyFont="1" applyFill="1" applyBorder="1" applyAlignment="1" applyProtection="1">
      <alignment horizontal="left" vertical="top" shrinkToFit="1"/>
    </xf>
    <xf numFmtId="0" fontId="49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4" fontId="43" fillId="0" borderId="0" xfId="0" applyNumberFormat="1" applyFont="1" applyAlignment="1">
      <alignment horizontal="left" vertical="top"/>
    </xf>
    <xf numFmtId="14" fontId="184" fillId="0" borderId="0" xfId="0" applyNumberFormat="1" applyFont="1" applyAlignment="1" applyProtection="1">
      <alignment horizontal="left" vertical="top"/>
      <protection locked="0"/>
    </xf>
    <xf numFmtId="0" fontId="3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14" fontId="184" fillId="4" borderId="0" xfId="0" applyNumberFormat="1" applyFont="1" applyFill="1" applyAlignment="1" applyProtection="1">
      <alignment horizontal="center" vertical="center"/>
      <protection locked="0"/>
    </xf>
    <xf numFmtId="14" fontId="43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left" vertical="top"/>
    </xf>
    <xf numFmtId="0" fontId="33" fillId="0" borderId="0" xfId="0" applyFont="1" applyAlignment="1">
      <alignment horizontal="left" wrapText="1"/>
    </xf>
    <xf numFmtId="0" fontId="186" fillId="4" borderId="0" xfId="0" applyFont="1" applyFill="1" applyAlignment="1" applyProtection="1">
      <alignment horizontal="left" vertical="center"/>
      <protection locked="0"/>
    </xf>
    <xf numFmtId="1" fontId="58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186" fillId="4" borderId="0" xfId="0" applyFont="1" applyFill="1" applyAlignment="1" applyProtection="1">
      <alignment horizontal="center" vertical="center"/>
      <protection locked="0"/>
    </xf>
    <xf numFmtId="1" fontId="51" fillId="0" borderId="0" xfId="0" applyNumberFormat="1" applyFont="1" applyAlignment="1">
      <alignment horizontal="left"/>
    </xf>
    <xf numFmtId="14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left" vertical="top" wrapText="1"/>
    </xf>
    <xf numFmtId="14" fontId="4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left" vertical="top"/>
    </xf>
    <xf numFmtId="14" fontId="20" fillId="0" borderId="0" xfId="0" applyNumberFormat="1" applyFont="1" applyAlignment="1">
      <alignment horizontal="left" vertical="top" wrapText="1"/>
    </xf>
    <xf numFmtId="0" fontId="150" fillId="0" borderId="0" xfId="0" applyFont="1" applyAlignment="1">
      <alignment horizontal="center"/>
    </xf>
    <xf numFmtId="14" fontId="28" fillId="0" borderId="0" xfId="0" applyNumberFormat="1" applyFont="1" applyAlignment="1">
      <alignment horizontal="left" vertical="center"/>
    </xf>
    <xf numFmtId="0" fontId="20" fillId="4" borderId="0" xfId="0" applyFont="1" applyFill="1" applyAlignment="1" applyProtection="1">
      <alignment horizontal="left"/>
      <protection locked="0"/>
    </xf>
    <xf numFmtId="14" fontId="11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4" fontId="28" fillId="0" borderId="0" xfId="0" applyNumberFormat="1" applyFont="1" applyAlignment="1">
      <alignment horizontal="left"/>
    </xf>
    <xf numFmtId="0" fontId="26" fillId="0" borderId="0" xfId="0" applyFont="1" applyAlignment="1">
      <alignment horizontal="center" vertical="top" wrapText="1"/>
    </xf>
    <xf numFmtId="0" fontId="32" fillId="0" borderId="0" xfId="0" applyFont="1" applyAlignment="1">
      <alignment horizontal="left"/>
    </xf>
    <xf numFmtId="0" fontId="128" fillId="0" borderId="0" xfId="0" applyFont="1" applyAlignment="1"/>
    <xf numFmtId="0" fontId="128" fillId="0" borderId="0" xfId="0" applyFont="1" applyAlignment="1">
      <alignment horizontal="left"/>
    </xf>
    <xf numFmtId="0" fontId="126" fillId="0" borderId="0" xfId="0" applyFont="1" applyAlignment="1">
      <alignment horizontal="center"/>
    </xf>
    <xf numFmtId="0" fontId="127" fillId="0" borderId="0" xfId="0" applyFont="1" applyAlignment="1">
      <alignment horizontal="center"/>
    </xf>
    <xf numFmtId="14" fontId="32" fillId="0" borderId="0" xfId="0" applyNumberFormat="1" applyFont="1" applyAlignment="1">
      <alignment horizontal="left"/>
    </xf>
    <xf numFmtId="0" fontId="127" fillId="0" borderId="0" xfId="0" applyFont="1" applyAlignment="1">
      <alignment horizontal="left"/>
    </xf>
    <xf numFmtId="0" fontId="20" fillId="4" borderId="0" xfId="0" applyFont="1" applyFill="1" applyBorder="1" applyAlignment="1">
      <alignment horizontal="left" vertical="top"/>
    </xf>
    <xf numFmtId="0" fontId="20" fillId="0" borderId="0" xfId="0" applyFont="1" applyAlignment="1">
      <alignment horizontal="center" vertical="center" wrapText="1"/>
    </xf>
    <xf numFmtId="0" fontId="151" fillId="0" borderId="0" xfId="0" applyFont="1" applyAlignment="1">
      <alignment horizontal="center"/>
    </xf>
    <xf numFmtId="14" fontId="37" fillId="0" borderId="0" xfId="0" applyNumberFormat="1" applyFont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27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/>
    </xf>
    <xf numFmtId="0" fontId="152" fillId="0" borderId="0" xfId="0" applyFont="1" applyAlignment="1">
      <alignment horizontal="center"/>
    </xf>
    <xf numFmtId="0" fontId="128" fillId="0" borderId="0" xfId="0" applyFont="1" applyAlignment="1">
      <alignment horizontal="left" vertical="top" wrapText="1"/>
    </xf>
    <xf numFmtId="0" fontId="134" fillId="0" borderId="0" xfId="0" applyFont="1" applyAlignment="1">
      <alignment horizontal="center"/>
    </xf>
    <xf numFmtId="0" fontId="153" fillId="0" borderId="0" xfId="0" applyFont="1" applyAlignment="1">
      <alignment horizontal="left" vertical="top" wrapText="1"/>
    </xf>
    <xf numFmtId="0" fontId="125" fillId="0" borderId="0" xfId="0" applyFont="1" applyAlignment="1">
      <alignment horizontal="center"/>
    </xf>
    <xf numFmtId="14" fontId="125" fillId="0" borderId="0" xfId="0" applyNumberFormat="1" applyFont="1" applyAlignment="1">
      <alignment horizontal="left" vertical="top"/>
    </xf>
    <xf numFmtId="14" fontId="37" fillId="0" borderId="0" xfId="0" applyNumberFormat="1" applyFont="1" applyAlignment="1">
      <alignment horizontal="left" vertical="top" wrapText="1"/>
    </xf>
    <xf numFmtId="14" fontId="37" fillId="0" borderId="0" xfId="0" applyNumberFormat="1" applyFont="1" applyAlignment="1">
      <alignment horizontal="left" vertical="center"/>
    </xf>
    <xf numFmtId="0" fontId="32" fillId="4" borderId="0" xfId="0" applyFont="1" applyFill="1" applyAlignment="1" applyProtection="1">
      <alignment horizontal="left"/>
      <protection locked="0"/>
    </xf>
    <xf numFmtId="0" fontId="125" fillId="0" borderId="0" xfId="0" applyFont="1" applyAlignment="1">
      <alignment horizontal="left" vertical="top"/>
    </xf>
    <xf numFmtId="0" fontId="134" fillId="0" borderId="0" xfId="0" applyFont="1" applyAlignment="1">
      <alignment horizontal="center" vertical="top" wrapText="1"/>
    </xf>
    <xf numFmtId="0" fontId="152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left" vertical="top"/>
    </xf>
    <xf numFmtId="0" fontId="20" fillId="4" borderId="0" xfId="0" applyFont="1" applyFill="1" applyAlignment="1" applyProtection="1">
      <alignment vertical="top" wrapText="1"/>
      <protection locked="0"/>
    </xf>
    <xf numFmtId="0" fontId="5" fillId="0" borderId="0" xfId="0" applyFont="1" applyAlignment="1">
      <alignment horizontal="right"/>
    </xf>
    <xf numFmtId="0" fontId="25" fillId="0" borderId="0" xfId="0" applyFont="1" applyAlignment="1">
      <alignment horizontal="center" vertical="top" wrapText="1"/>
    </xf>
    <xf numFmtId="0" fontId="50" fillId="0" borderId="0" xfId="0" applyFont="1" applyAlignment="1">
      <alignment horizontal="center" vertical="top"/>
    </xf>
    <xf numFmtId="0" fontId="5" fillId="0" borderId="13" xfId="0" applyFont="1" applyBorder="1" applyAlignment="1">
      <alignment horizontal="left" vertical="top" wrapText="1"/>
    </xf>
    <xf numFmtId="0" fontId="155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31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56" fillId="0" borderId="0" xfId="0" applyFont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4" fontId="211" fillId="0" borderId="0" xfId="0" applyNumberFormat="1" applyFont="1" applyAlignment="1" applyProtection="1">
      <alignment horizontal="left"/>
      <protection locked="0" hidden="1"/>
    </xf>
    <xf numFmtId="0" fontId="211" fillId="0" borderId="0" xfId="0" applyFont="1" applyAlignment="1" applyProtection="1">
      <alignment horizontal="left"/>
      <protection locked="0" hidden="1"/>
    </xf>
    <xf numFmtId="0" fontId="261" fillId="0" borderId="0" xfId="0" applyFont="1" applyAlignment="1" applyProtection="1">
      <alignment horizontal="left" vertical="center"/>
      <protection locked="0" hidden="1"/>
    </xf>
    <xf numFmtId="0" fontId="261" fillId="0" borderId="0" xfId="0" applyNumberFormat="1" applyFont="1" applyAlignment="1" applyProtection="1">
      <alignment horizontal="left" vertical="center"/>
      <protection locked="0" hidden="1"/>
    </xf>
    <xf numFmtId="0" fontId="187" fillId="0" borderId="0" xfId="0" applyFont="1" applyAlignment="1" applyProtection="1">
      <alignment horizontal="left" vertical="top"/>
      <protection locked="0" hidden="1"/>
    </xf>
    <xf numFmtId="0" fontId="187" fillId="0" borderId="0" xfId="0" applyFont="1" applyAlignment="1" applyProtection="1">
      <alignment horizontal="left"/>
      <protection locked="0" hidden="1"/>
    </xf>
    <xf numFmtId="14" fontId="31" fillId="4" borderId="1" xfId="0" applyNumberFormat="1" applyFont="1" applyFill="1" applyBorder="1" applyAlignment="1" applyProtection="1">
      <alignment horizontal="center"/>
      <protection locked="0"/>
    </xf>
    <xf numFmtId="0" fontId="17" fillId="4" borderId="1" xfId="0" applyFont="1" applyFill="1" applyBorder="1" applyAlignment="1" applyProtection="1">
      <alignment horizontal="center"/>
      <protection locked="0"/>
    </xf>
    <xf numFmtId="0" fontId="177" fillId="0" borderId="0" xfId="0" applyFont="1" applyAlignment="1">
      <alignment horizontal="center" vertical="top" wrapText="1"/>
    </xf>
    <xf numFmtId="0" fontId="17" fillId="0" borderId="1" xfId="0" applyFont="1" applyBorder="1" applyAlignment="1">
      <alignment horizontal="center"/>
    </xf>
    <xf numFmtId="0" fontId="31" fillId="4" borderId="0" xfId="0" applyFont="1" applyFill="1" applyAlignment="1" applyProtection="1">
      <alignment horizontal="center"/>
      <protection locked="0"/>
    </xf>
    <xf numFmtId="0" fontId="62" fillId="0" borderId="1" xfId="0" applyFont="1" applyBorder="1" applyAlignment="1">
      <alignment horizontal="center" vertical="top" wrapText="1"/>
    </xf>
    <xf numFmtId="0" fontId="135" fillId="0" borderId="0" xfId="0" applyFont="1" applyAlignment="1">
      <alignment horizontal="center"/>
    </xf>
    <xf numFmtId="0" fontId="135" fillId="0" borderId="0" xfId="0" applyFont="1" applyAlignment="1">
      <alignment horizontal="center" vertical="top"/>
    </xf>
    <xf numFmtId="0" fontId="136" fillId="0" borderId="1" xfId="0" applyFont="1" applyBorder="1" applyAlignment="1">
      <alignment horizontal="left" vertical="top" wrapText="1"/>
    </xf>
    <xf numFmtId="0" fontId="62" fillId="0" borderId="1" xfId="0" applyFont="1" applyBorder="1" applyAlignment="1">
      <alignment horizontal="left" vertical="top"/>
    </xf>
    <xf numFmtId="0" fontId="62" fillId="0" borderId="1" xfId="0" applyFont="1" applyBorder="1" applyAlignment="1">
      <alignment horizontal="left" vertical="top" wrapText="1"/>
    </xf>
    <xf numFmtId="14" fontId="137" fillId="4" borderId="1" xfId="0" applyNumberFormat="1" applyFont="1" applyFill="1" applyBorder="1" applyAlignment="1">
      <alignment horizontal="center" vertical="top" wrapText="1"/>
    </xf>
    <xf numFmtId="11" fontId="137" fillId="4" borderId="1" xfId="0" applyNumberFormat="1" applyFont="1" applyFill="1" applyBorder="1" applyAlignment="1">
      <alignment horizontal="center" vertical="top" wrapText="1"/>
    </xf>
    <xf numFmtId="14" fontId="137" fillId="4" borderId="2" xfId="0" applyNumberFormat="1" applyFont="1" applyFill="1" applyBorder="1" applyAlignment="1">
      <alignment horizontal="center" vertical="top" wrapText="1"/>
    </xf>
    <xf numFmtId="14" fontId="137" fillId="4" borderId="3" xfId="0" applyNumberFormat="1" applyFont="1" applyFill="1" applyBorder="1" applyAlignment="1">
      <alignment horizontal="center" vertical="top" wrapText="1"/>
    </xf>
    <xf numFmtId="0" fontId="162" fillId="0" borderId="1" xfId="0" applyFont="1" applyBorder="1" applyAlignment="1">
      <alignment horizontal="left" vertical="top" wrapText="1"/>
    </xf>
    <xf numFmtId="14" fontId="64" fillId="0" borderId="1" xfId="0" applyNumberFormat="1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70" fillId="4" borderId="1" xfId="0" applyFont="1" applyFill="1" applyBorder="1" applyAlignment="1" applyProtection="1">
      <alignment horizontal="center" vertical="top" wrapText="1"/>
      <protection locked="0"/>
    </xf>
    <xf numFmtId="0" fontId="108" fillId="0" borderId="1" xfId="0" applyFont="1" applyBorder="1" applyAlignment="1">
      <alignment horizontal="left" vertical="top" wrapText="1"/>
    </xf>
    <xf numFmtId="0" fontId="64" fillId="0" borderId="2" xfId="0" applyFont="1" applyBorder="1" applyAlignment="1">
      <alignment horizontal="center" vertical="top" wrapText="1"/>
    </xf>
    <xf numFmtId="0" fontId="64" fillId="0" borderId="12" xfId="0" applyFont="1" applyBorder="1" applyAlignment="1">
      <alignment horizontal="center" vertical="top" wrapText="1"/>
    </xf>
    <xf numFmtId="0" fontId="64" fillId="0" borderId="3" xfId="0" applyFont="1" applyBorder="1" applyAlignment="1">
      <alignment horizontal="center" vertical="top" wrapText="1"/>
    </xf>
    <xf numFmtId="0" fontId="62" fillId="0" borderId="0" xfId="0" applyFont="1" applyAlignment="1">
      <alignment horizontal="center"/>
    </xf>
    <xf numFmtId="0" fontId="62" fillId="0" borderId="0" xfId="0" applyFont="1" applyAlignment="1">
      <alignment horizontal="left"/>
    </xf>
    <xf numFmtId="0" fontId="162" fillId="0" borderId="2" xfId="0" applyFont="1" applyBorder="1" applyAlignment="1">
      <alignment horizontal="left" vertical="top"/>
    </xf>
    <xf numFmtId="0" fontId="162" fillId="0" borderId="12" xfId="0" applyFont="1" applyBorder="1" applyAlignment="1">
      <alignment horizontal="left" vertical="top"/>
    </xf>
    <xf numFmtId="0" fontId="162" fillId="0" borderId="3" xfId="0" applyFont="1" applyBorder="1" applyAlignment="1">
      <alignment horizontal="left" vertical="top"/>
    </xf>
    <xf numFmtId="0" fontId="62" fillId="0" borderId="6" xfId="0" applyFont="1" applyBorder="1" applyAlignment="1">
      <alignment horizontal="left" vertical="top"/>
    </xf>
    <xf numFmtId="0" fontId="62" fillId="0" borderId="7" xfId="0" applyFont="1" applyBorder="1" applyAlignment="1">
      <alignment horizontal="left" vertical="top"/>
    </xf>
    <xf numFmtId="0" fontId="62" fillId="0" borderId="10" xfId="0" applyFont="1" applyBorder="1" applyAlignment="1">
      <alignment horizontal="left" vertical="top"/>
    </xf>
    <xf numFmtId="0" fontId="62" fillId="0" borderId="11" xfId="0" applyFont="1" applyBorder="1" applyAlignment="1">
      <alignment horizontal="left" vertical="top"/>
    </xf>
    <xf numFmtId="0" fontId="62" fillId="0" borderId="4" xfId="0" applyFont="1" applyBorder="1" applyAlignment="1">
      <alignment horizontal="center" vertical="top"/>
    </xf>
    <xf numFmtId="0" fontId="62" fillId="0" borderId="5" xfId="0" applyFont="1" applyBorder="1" applyAlignment="1">
      <alignment horizontal="center" vertical="top"/>
    </xf>
    <xf numFmtId="14" fontId="62" fillId="0" borderId="1" xfId="0" applyNumberFormat="1" applyFont="1" applyBorder="1" applyAlignment="1">
      <alignment horizontal="left" vertical="top" wrapText="1"/>
    </xf>
    <xf numFmtId="0" fontId="62" fillId="0" borderId="1" xfId="0" applyFont="1" applyBorder="1" applyAlignment="1">
      <alignment horizontal="center" vertical="top"/>
    </xf>
    <xf numFmtId="0" fontId="37" fillId="0" borderId="0" xfId="0" applyFont="1" applyAlignment="1">
      <alignment horizontal="left" vertical="top"/>
    </xf>
    <xf numFmtId="0" fontId="42" fillId="0" borderId="0" xfId="0" applyFont="1" applyAlignment="1">
      <alignment horizontal="left" vertical="center"/>
    </xf>
    <xf numFmtId="0" fontId="136" fillId="0" borderId="4" xfId="0" applyFont="1" applyBorder="1" applyAlignment="1">
      <alignment horizontal="center" vertical="top"/>
    </xf>
    <xf numFmtId="0" fontId="136" fillId="0" borderId="5" xfId="0" applyFont="1" applyBorder="1" applyAlignment="1">
      <alignment horizontal="center" vertical="top"/>
    </xf>
    <xf numFmtId="0" fontId="136" fillId="0" borderId="6" xfId="0" applyFont="1" applyBorder="1" applyAlignment="1">
      <alignment horizontal="left" vertical="top"/>
    </xf>
    <xf numFmtId="0" fontId="136" fillId="0" borderId="7" xfId="0" applyFont="1" applyBorder="1" applyAlignment="1">
      <alignment horizontal="left" vertical="top"/>
    </xf>
    <xf numFmtId="0" fontId="136" fillId="0" borderId="10" xfId="0" applyFont="1" applyBorder="1" applyAlignment="1">
      <alignment horizontal="left" vertical="top"/>
    </xf>
    <xf numFmtId="0" fontId="136" fillId="0" borderId="11" xfId="0" applyFont="1" applyBorder="1" applyAlignment="1">
      <alignment horizontal="left" vertical="top"/>
    </xf>
    <xf numFmtId="0" fontId="108" fillId="0" borderId="2" xfId="0" applyFont="1" applyBorder="1" applyAlignment="1">
      <alignment horizontal="left" vertical="top"/>
    </xf>
    <xf numFmtId="0" fontId="108" fillId="0" borderId="12" xfId="0" applyFont="1" applyBorder="1" applyAlignment="1">
      <alignment horizontal="left" vertical="top"/>
    </xf>
    <xf numFmtId="0" fontId="108" fillId="0" borderId="3" xfId="0" applyFont="1" applyBorder="1" applyAlignment="1">
      <alignment horizontal="left" vertical="top"/>
    </xf>
    <xf numFmtId="0" fontId="136" fillId="0" borderId="2" xfId="0" applyFont="1" applyBorder="1" applyAlignment="1">
      <alignment horizontal="left" vertical="top"/>
    </xf>
    <xf numFmtId="0" fontId="136" fillId="0" borderId="12" xfId="0" applyFont="1" applyBorder="1" applyAlignment="1">
      <alignment horizontal="left" vertical="top"/>
    </xf>
    <xf numFmtId="0" fontId="136" fillId="0" borderId="3" xfId="0" applyFont="1" applyBorder="1" applyAlignment="1">
      <alignment horizontal="left" vertical="top"/>
    </xf>
    <xf numFmtId="0" fontId="136" fillId="0" borderId="2" xfId="0" applyFont="1" applyBorder="1" applyAlignment="1">
      <alignment horizontal="left" vertical="top" wrapText="1"/>
    </xf>
    <xf numFmtId="0" fontId="136" fillId="0" borderId="12" xfId="0" applyFont="1" applyBorder="1" applyAlignment="1">
      <alignment horizontal="left" vertical="top" wrapText="1"/>
    </xf>
    <xf numFmtId="14" fontId="137" fillId="0" borderId="12" xfId="0" applyNumberFormat="1" applyFont="1" applyBorder="1" applyAlignment="1">
      <alignment horizontal="left" vertical="center"/>
    </xf>
    <xf numFmtId="14" fontId="137" fillId="0" borderId="3" xfId="0" applyNumberFormat="1" applyFont="1" applyBorder="1" applyAlignment="1">
      <alignment horizontal="left" vertical="center"/>
    </xf>
    <xf numFmtId="0" fontId="136" fillId="0" borderId="1" xfId="0" applyFont="1" applyBorder="1" applyAlignment="1">
      <alignment horizontal="left" vertical="top"/>
    </xf>
    <xf numFmtId="0" fontId="136" fillId="0" borderId="0" xfId="0" applyFont="1" applyAlignment="1">
      <alignment horizontal="center"/>
    </xf>
    <xf numFmtId="0" fontId="136" fillId="0" borderId="0" xfId="0" applyFont="1" applyAlignment="1">
      <alignment horizontal="left"/>
    </xf>
    <xf numFmtId="0" fontId="136" fillId="0" borderId="1" xfId="0" applyFont="1" applyBorder="1" applyAlignment="1">
      <alignment horizontal="center" vertical="top"/>
    </xf>
    <xf numFmtId="14" fontId="136" fillId="0" borderId="1" xfId="0" applyNumberFormat="1" applyFont="1" applyBorder="1" applyAlignment="1">
      <alignment horizontal="left" vertical="top" wrapText="1"/>
    </xf>
    <xf numFmtId="14" fontId="108" fillId="0" borderId="2" xfId="0" applyNumberFormat="1" applyFont="1" applyBorder="1" applyAlignment="1">
      <alignment horizontal="left" vertical="top"/>
    </xf>
    <xf numFmtId="14" fontId="108" fillId="0" borderId="12" xfId="0" applyNumberFormat="1" applyFont="1" applyBorder="1" applyAlignment="1">
      <alignment horizontal="left" vertical="top"/>
    </xf>
    <xf numFmtId="14" fontId="108" fillId="0" borderId="3" xfId="0" applyNumberFormat="1" applyFont="1" applyBorder="1" applyAlignment="1">
      <alignment horizontal="left" vertical="top"/>
    </xf>
    <xf numFmtId="0" fontId="42" fillId="0" borderId="0" xfId="0" applyFont="1" applyAlignment="1">
      <alignment horizontal="left" vertical="top"/>
    </xf>
    <xf numFmtId="0" fontId="32" fillId="4" borderId="0" xfId="0" applyFont="1" applyFill="1" applyAlignment="1" applyProtection="1">
      <alignment horizontal="center"/>
      <protection locked="0"/>
    </xf>
    <xf numFmtId="0" fontId="17" fillId="4" borderId="0" xfId="0" applyFont="1" applyFill="1" applyAlignment="1" applyProtection="1">
      <alignment horizontal="left"/>
      <protection locked="0"/>
    </xf>
    <xf numFmtId="0" fontId="42" fillId="4" borderId="0" xfId="0" applyFont="1" applyFill="1" applyAlignment="1" applyProtection="1">
      <alignment horizontal="left"/>
      <protection locked="0"/>
    </xf>
    <xf numFmtId="0" fontId="22" fillId="4" borderId="0" xfId="0" applyFont="1" applyFill="1" applyAlignment="1" applyProtection="1">
      <alignment horizontal="left" vertical="center"/>
      <protection locked="0"/>
    </xf>
    <xf numFmtId="0" fontId="27" fillId="4" borderId="0" xfId="0" applyFont="1" applyFill="1" applyAlignment="1" applyProtection="1">
      <alignment horizontal="center"/>
      <protection locked="0"/>
    </xf>
    <xf numFmtId="0" fontId="24" fillId="4" borderId="0" xfId="0" applyFont="1" applyFill="1" applyAlignment="1" applyProtection="1">
      <alignment horizontal="center"/>
      <protection locked="0"/>
    </xf>
    <xf numFmtId="0" fontId="24" fillId="4" borderId="0" xfId="0" applyFont="1" applyFill="1" applyAlignment="1" applyProtection="1">
      <alignment horizontal="left"/>
      <protection locked="0"/>
    </xf>
    <xf numFmtId="0" fontId="17" fillId="4" borderId="0" xfId="0" applyFont="1" applyFill="1" applyAlignment="1" applyProtection="1">
      <alignment horizontal="center"/>
      <protection locked="0"/>
    </xf>
    <xf numFmtId="0" fontId="43" fillId="0" borderId="0" xfId="0" applyFont="1" applyAlignment="1">
      <alignment horizontal="center"/>
    </xf>
    <xf numFmtId="0" fontId="43" fillId="0" borderId="14" xfId="0" applyFont="1" applyBorder="1" applyAlignment="1">
      <alignment horizontal="left"/>
    </xf>
    <xf numFmtId="0" fontId="48" fillId="0" borderId="14" xfId="0" applyFont="1" applyBorder="1" applyAlignment="1">
      <alignment horizontal="left"/>
    </xf>
    <xf numFmtId="0" fontId="104" fillId="0" borderId="0" xfId="0" applyFont="1" applyAlignment="1" applyProtection="1">
      <alignment horizontal="center" vertical="center"/>
      <protection locked="0"/>
    </xf>
    <xf numFmtId="14" fontId="70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42" fillId="0" borderId="13" xfId="0" applyFont="1" applyBorder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81" fillId="0" borderId="17" xfId="0" applyFont="1" applyFill="1" applyBorder="1" applyAlignment="1">
      <alignment horizontal="left" vertical="top" wrapText="1" indent="2"/>
    </xf>
    <xf numFmtId="0" fontId="81" fillId="0" borderId="17" xfId="0" applyFont="1" applyFill="1" applyBorder="1" applyAlignment="1">
      <alignment horizontal="left" vertical="top" wrapText="1" indent="1"/>
    </xf>
    <xf numFmtId="0" fontId="81" fillId="0" borderId="22" xfId="0" applyFont="1" applyFill="1" applyBorder="1" applyAlignment="1">
      <alignment horizontal="left" vertical="top" wrapText="1"/>
    </xf>
    <xf numFmtId="0" fontId="81" fillId="0" borderId="22" xfId="0" applyFont="1" applyFill="1" applyBorder="1" applyAlignment="1">
      <alignment horizontal="left" vertical="top" wrapText="1" indent="1"/>
    </xf>
    <xf numFmtId="0" fontId="81" fillId="0" borderId="27" xfId="0" applyFont="1" applyFill="1" applyBorder="1" applyAlignment="1">
      <alignment horizontal="left" textRotation="90" wrapText="1"/>
    </xf>
    <xf numFmtId="0" fontId="81" fillId="0" borderId="30" xfId="0" applyFont="1" applyFill="1" applyBorder="1" applyAlignment="1">
      <alignment horizontal="left" textRotation="90" wrapText="1"/>
    </xf>
    <xf numFmtId="0" fontId="81" fillId="0" borderId="36" xfId="0" applyFont="1" applyFill="1" applyBorder="1" applyAlignment="1">
      <alignment horizontal="left" textRotation="90" wrapText="1"/>
    </xf>
    <xf numFmtId="0" fontId="81" fillId="0" borderId="16" xfId="0" applyFont="1" applyFill="1" applyBorder="1" applyAlignment="1">
      <alignment horizontal="left" textRotation="90" wrapText="1"/>
    </xf>
    <xf numFmtId="0" fontId="81" fillId="0" borderId="17" xfId="0" applyFont="1" applyFill="1" applyBorder="1" applyAlignment="1">
      <alignment horizontal="left" textRotation="90" wrapText="1"/>
    </xf>
    <xf numFmtId="0" fontId="81" fillId="0" borderId="20" xfId="0" applyFont="1" applyFill="1" applyBorder="1" applyAlignment="1">
      <alignment horizontal="left" textRotation="90" wrapText="1"/>
    </xf>
    <xf numFmtId="0" fontId="81" fillId="0" borderId="31" xfId="0" applyFont="1" applyFill="1" applyBorder="1" applyAlignment="1">
      <alignment horizontal="left" textRotation="90" wrapText="1"/>
    </xf>
    <xf numFmtId="0" fontId="81" fillId="0" borderId="0" xfId="0" applyFont="1" applyFill="1" applyBorder="1" applyAlignment="1">
      <alignment horizontal="left" textRotation="90" wrapText="1"/>
    </xf>
    <xf numFmtId="0" fontId="81" fillId="0" borderId="32" xfId="0" applyFont="1" applyFill="1" applyBorder="1" applyAlignment="1">
      <alignment horizontal="left" textRotation="90" wrapText="1"/>
    </xf>
    <xf numFmtId="0" fontId="81" fillId="0" borderId="21" xfId="0" applyFont="1" applyFill="1" applyBorder="1" applyAlignment="1">
      <alignment horizontal="left" textRotation="90" wrapText="1"/>
    </xf>
    <xf numFmtId="0" fontId="81" fillId="0" borderId="22" xfId="0" applyFont="1" applyFill="1" applyBorder="1" applyAlignment="1">
      <alignment horizontal="left" textRotation="90" wrapText="1"/>
    </xf>
    <xf numFmtId="0" fontId="81" fillId="0" borderId="25" xfId="0" applyFont="1" applyFill="1" applyBorder="1" applyAlignment="1">
      <alignment horizontal="left" textRotation="90" wrapText="1"/>
    </xf>
    <xf numFmtId="0" fontId="9" fillId="0" borderId="28" xfId="0" applyFont="1" applyFill="1" applyBorder="1" applyAlignment="1">
      <alignment horizontal="left" textRotation="90" wrapText="1"/>
    </xf>
    <xf numFmtId="0" fontId="9" fillId="0" borderId="33" xfId="0" applyFont="1" applyFill="1" applyBorder="1" applyAlignment="1">
      <alignment horizontal="left" textRotation="90" wrapText="1"/>
    </xf>
    <xf numFmtId="0" fontId="9" fillId="0" borderId="37" xfId="0" applyFont="1" applyFill="1" applyBorder="1" applyAlignment="1">
      <alignment horizontal="left" textRotation="90" wrapText="1"/>
    </xf>
    <xf numFmtId="1" fontId="83" fillId="0" borderId="39" xfId="0" applyNumberFormat="1" applyFont="1" applyFill="1" applyBorder="1" applyAlignment="1">
      <alignment horizontal="center" vertical="top" shrinkToFit="1"/>
    </xf>
    <xf numFmtId="1" fontId="83" fillId="0" borderId="40" xfId="0" applyNumberFormat="1" applyFont="1" applyFill="1" applyBorder="1" applyAlignment="1">
      <alignment horizontal="center" vertical="top" shrinkToFit="1"/>
    </xf>
    <xf numFmtId="1" fontId="83" fillId="0" borderId="41" xfId="0" applyNumberFormat="1" applyFont="1" applyFill="1" applyBorder="1" applyAlignment="1">
      <alignment horizontal="center" vertical="top" shrinkToFit="1"/>
    </xf>
    <xf numFmtId="1" fontId="83" fillId="0" borderId="39" xfId="0" applyNumberFormat="1" applyFont="1" applyFill="1" applyBorder="1" applyAlignment="1">
      <alignment horizontal="left" vertical="top" indent="1" shrinkToFit="1"/>
    </xf>
    <xf numFmtId="1" fontId="83" fillId="0" borderId="41" xfId="0" applyNumberFormat="1" applyFont="1" applyFill="1" applyBorder="1" applyAlignment="1">
      <alignment horizontal="left" vertical="top" indent="1" shrinkToFit="1"/>
    </xf>
    <xf numFmtId="0" fontId="81" fillId="0" borderId="28" xfId="0" applyFont="1" applyFill="1" applyBorder="1" applyAlignment="1">
      <alignment horizontal="left" textRotation="90" wrapText="1"/>
    </xf>
    <xf numFmtId="0" fontId="81" fillId="0" borderId="33" xfId="0" applyFont="1" applyFill="1" applyBorder="1" applyAlignment="1">
      <alignment horizontal="left" textRotation="90" wrapText="1"/>
    </xf>
    <xf numFmtId="0" fontId="81" fillId="0" borderId="37" xfId="0" applyFont="1" applyFill="1" applyBorder="1" applyAlignment="1">
      <alignment horizontal="left" textRotation="90" wrapText="1"/>
    </xf>
    <xf numFmtId="0" fontId="81" fillId="0" borderId="23" xfId="0" applyFont="1" applyFill="1" applyBorder="1" applyAlignment="1">
      <alignment horizontal="left" vertical="top" wrapText="1"/>
    </xf>
    <xf numFmtId="0" fontId="81" fillId="0" borderId="24" xfId="0" applyFont="1" applyFill="1" applyBorder="1" applyAlignment="1">
      <alignment horizontal="left" vertical="top" wrapText="1" indent="2"/>
    </xf>
    <xf numFmtId="0" fontId="81" fillId="0" borderId="22" xfId="0" applyFont="1" applyFill="1" applyBorder="1" applyAlignment="1">
      <alignment horizontal="left" vertical="top" wrapText="1" indent="2"/>
    </xf>
    <xf numFmtId="0" fontId="81" fillId="0" borderId="23" xfId="0" applyFont="1" applyFill="1" applyBorder="1" applyAlignment="1">
      <alignment horizontal="left" vertical="top" wrapText="1" indent="2"/>
    </xf>
    <xf numFmtId="0" fontId="81" fillId="0" borderId="39" xfId="0" applyFont="1" applyFill="1" applyBorder="1" applyAlignment="1">
      <alignment horizontal="left" vertical="top" wrapText="1" indent="2"/>
    </xf>
    <xf numFmtId="0" fontId="81" fillId="0" borderId="41" xfId="0" applyFont="1" applyFill="1" applyBorder="1" applyAlignment="1">
      <alignment horizontal="left" vertical="top" wrapText="1" indent="2"/>
    </xf>
    <xf numFmtId="0" fontId="81" fillId="0" borderId="39" xfId="0" applyFont="1" applyFill="1" applyBorder="1" applyAlignment="1">
      <alignment horizontal="center" vertical="top" wrapText="1"/>
    </xf>
    <xf numFmtId="0" fontId="81" fillId="0" borderId="41" xfId="0" applyFont="1" applyFill="1" applyBorder="1" applyAlignment="1">
      <alignment horizontal="center" vertical="top" wrapText="1"/>
    </xf>
    <xf numFmtId="0" fontId="11" fillId="0" borderId="44" xfId="0" applyFont="1" applyFill="1" applyBorder="1" applyAlignment="1">
      <alignment horizontal="left" vertical="top" wrapText="1"/>
    </xf>
    <xf numFmtId="0" fontId="11" fillId="0" borderId="45" xfId="0" applyFont="1" applyFill="1" applyBorder="1" applyAlignment="1">
      <alignment horizontal="left" vertical="top" wrapText="1"/>
    </xf>
    <xf numFmtId="0" fontId="11" fillId="0" borderId="46" xfId="0" applyFont="1" applyFill="1" applyBorder="1" applyAlignment="1">
      <alignment horizontal="left" vertical="top" wrapText="1"/>
    </xf>
    <xf numFmtId="0" fontId="11" fillId="0" borderId="32" xfId="0" applyFont="1" applyFill="1" applyBorder="1" applyAlignment="1">
      <alignment horizontal="left" vertical="top" wrapText="1"/>
    </xf>
    <xf numFmtId="0" fontId="81" fillId="0" borderId="47" xfId="0" applyFont="1" applyFill="1" applyBorder="1" applyAlignment="1">
      <alignment horizontal="left" vertical="top" wrapText="1" indent="3"/>
    </xf>
    <xf numFmtId="0" fontId="81" fillId="0" borderId="48" xfId="0" applyFont="1" applyFill="1" applyBorder="1" applyAlignment="1">
      <alignment horizontal="left" vertical="top" wrapText="1" indent="3"/>
    </xf>
    <xf numFmtId="0" fontId="81" fillId="0" borderId="49" xfId="0" applyFont="1" applyFill="1" applyBorder="1" applyAlignment="1">
      <alignment horizontal="left" vertical="top" wrapText="1" indent="3"/>
    </xf>
    <xf numFmtId="0" fontId="81" fillId="0" borderId="50" xfId="0" applyFont="1" applyFill="1" applyBorder="1" applyAlignment="1">
      <alignment horizontal="left" vertical="top" wrapText="1" indent="2"/>
    </xf>
    <xf numFmtId="0" fontId="11" fillId="0" borderId="24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81" fillId="0" borderId="50" xfId="0" applyFont="1" applyFill="1" applyBorder="1" applyAlignment="1">
      <alignment horizontal="left" vertical="top" wrapText="1"/>
    </xf>
    <xf numFmtId="0" fontId="81" fillId="0" borderId="41" xfId="0" applyFont="1" applyFill="1" applyBorder="1" applyAlignment="1">
      <alignment horizontal="left" vertical="top" wrapText="1"/>
    </xf>
    <xf numFmtId="0" fontId="81" fillId="0" borderId="39" xfId="0" applyFont="1" applyFill="1" applyBorder="1" applyAlignment="1">
      <alignment horizontal="left" vertical="top" wrapText="1"/>
    </xf>
    <xf numFmtId="0" fontId="81" fillId="0" borderId="40" xfId="0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 indent="1"/>
    </xf>
    <xf numFmtId="0" fontId="9" fillId="0" borderId="17" xfId="0" applyFont="1" applyFill="1" applyBorder="1" applyAlignment="1">
      <alignment horizontal="left" vertical="top" wrapText="1" indent="1"/>
    </xf>
    <xf numFmtId="0" fontId="9" fillId="0" borderId="20" xfId="0" applyFont="1" applyFill="1" applyBorder="1" applyAlignment="1">
      <alignment horizontal="left" vertical="top" wrapText="1" indent="1"/>
    </xf>
    <xf numFmtId="0" fontId="9" fillId="0" borderId="21" xfId="0" applyFont="1" applyFill="1" applyBorder="1" applyAlignment="1">
      <alignment horizontal="left" vertical="top" wrapText="1" indent="1"/>
    </xf>
    <xf numFmtId="0" fontId="9" fillId="0" borderId="22" xfId="0" applyFont="1" applyFill="1" applyBorder="1" applyAlignment="1">
      <alignment horizontal="left" vertical="top" wrapText="1" indent="1"/>
    </xf>
    <xf numFmtId="0" fontId="9" fillId="0" borderId="25" xfId="0" applyFont="1" applyFill="1" applyBorder="1" applyAlignment="1">
      <alignment horizontal="left" vertical="top" wrapText="1" indent="1"/>
    </xf>
    <xf numFmtId="0" fontId="9" fillId="0" borderId="16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top" wrapText="1"/>
    </xf>
    <xf numFmtId="0" fontId="9" fillId="0" borderId="22" xfId="0" applyFont="1" applyFill="1" applyBorder="1" applyAlignment="1">
      <alignment horizontal="center" vertical="top" wrapText="1"/>
    </xf>
    <xf numFmtId="0" fontId="9" fillId="0" borderId="25" xfId="0" applyFont="1" applyFill="1" applyBorder="1" applyAlignment="1">
      <alignment horizontal="center" vertical="top" wrapText="1"/>
    </xf>
    <xf numFmtId="1" fontId="83" fillId="0" borderId="28" xfId="0" applyNumberFormat="1" applyFont="1" applyFill="1" applyBorder="1" applyAlignment="1">
      <alignment horizontal="center" vertical="center" shrinkToFit="1"/>
    </xf>
    <xf numFmtId="1" fontId="83" fillId="0" borderId="37" xfId="0" applyNumberFormat="1" applyFont="1" applyFill="1" applyBorder="1" applyAlignment="1">
      <alignment horizontal="center" vertical="center" shrinkToFit="1"/>
    </xf>
    <xf numFmtId="1" fontId="83" fillId="0" borderId="28" xfId="0" applyNumberFormat="1" applyFont="1" applyFill="1" applyBorder="1" applyAlignment="1">
      <alignment horizontal="left" vertical="center" shrinkToFit="1"/>
    </xf>
    <xf numFmtId="1" fontId="83" fillId="0" borderId="37" xfId="0" applyNumberFormat="1" applyFont="1" applyFill="1" applyBorder="1" applyAlignment="1">
      <alignment horizontal="left" vertical="center" shrinkToFit="1"/>
    </xf>
    <xf numFmtId="1" fontId="83" fillId="0" borderId="39" xfId="0" applyNumberFormat="1" applyFont="1" applyFill="1" applyBorder="1" applyAlignment="1">
      <alignment horizontal="left" vertical="top" indent="2" shrinkToFit="1"/>
    </xf>
    <xf numFmtId="1" fontId="83" fillId="0" borderId="40" xfId="0" applyNumberFormat="1" applyFont="1" applyFill="1" applyBorder="1" applyAlignment="1">
      <alignment horizontal="left" vertical="top" indent="2" shrinkToFit="1"/>
    </xf>
    <xf numFmtId="1" fontId="83" fillId="0" borderId="41" xfId="0" applyNumberFormat="1" applyFont="1" applyFill="1" applyBorder="1" applyAlignment="1">
      <alignment horizontal="left" vertical="top" indent="2" shrinkToFit="1"/>
    </xf>
    <xf numFmtId="0" fontId="81" fillId="0" borderId="16" xfId="0" applyFont="1" applyFill="1" applyBorder="1" applyAlignment="1">
      <alignment horizontal="left" vertical="top" wrapText="1"/>
    </xf>
    <xf numFmtId="0" fontId="81" fillId="0" borderId="20" xfId="0" applyFont="1" applyFill="1" applyBorder="1" applyAlignment="1">
      <alignment horizontal="left" vertical="top" wrapText="1"/>
    </xf>
    <xf numFmtId="0" fontId="81" fillId="0" borderId="21" xfId="0" applyFont="1" applyFill="1" applyBorder="1" applyAlignment="1">
      <alignment horizontal="left" vertical="top" wrapText="1"/>
    </xf>
    <xf numFmtId="0" fontId="81" fillId="0" borderId="25" xfId="0" applyFont="1" applyFill="1" applyBorder="1" applyAlignment="1">
      <alignment horizontal="left" vertical="top" wrapText="1"/>
    </xf>
    <xf numFmtId="0" fontId="81" fillId="0" borderId="28" xfId="0" applyFont="1" applyFill="1" applyBorder="1" applyAlignment="1">
      <alignment horizontal="left" vertical="top" wrapText="1"/>
    </xf>
    <xf numFmtId="0" fontId="81" fillId="0" borderId="37" xfId="0" applyFont="1" applyFill="1" applyBorder="1" applyAlignment="1">
      <alignment horizontal="left" vertical="top" wrapText="1"/>
    </xf>
    <xf numFmtId="0" fontId="39" fillId="0" borderId="39" xfId="0" applyFont="1" applyFill="1" applyBorder="1" applyAlignment="1">
      <alignment horizontal="left" vertical="top" wrapText="1"/>
    </xf>
    <xf numFmtId="0" fontId="39" fillId="0" borderId="41" xfId="0" applyFont="1" applyFill="1" applyBorder="1" applyAlignment="1">
      <alignment horizontal="left" vertical="top" wrapText="1"/>
    </xf>
    <xf numFmtId="1" fontId="83" fillId="0" borderId="26" xfId="0" applyNumberFormat="1" applyFont="1" applyFill="1" applyBorder="1" applyAlignment="1">
      <alignment horizontal="left" vertical="center" shrinkToFit="1"/>
    </xf>
    <xf numFmtId="1" fontId="83" fillId="0" borderId="29" xfId="0" applyNumberFormat="1" applyFont="1" applyFill="1" applyBorder="1" applyAlignment="1">
      <alignment horizontal="left" vertical="center" shrinkToFit="1"/>
    </xf>
    <xf numFmtId="0" fontId="86" fillId="0" borderId="39" xfId="0" applyFont="1" applyFill="1" applyBorder="1" applyAlignment="1">
      <alignment horizontal="left" vertical="top" wrapText="1" indent="1"/>
    </xf>
    <xf numFmtId="0" fontId="86" fillId="0" borderId="53" xfId="0" applyFont="1" applyFill="1" applyBorder="1" applyAlignment="1">
      <alignment horizontal="left" vertical="top" wrapText="1" indent="1"/>
    </xf>
    <xf numFmtId="0" fontId="81" fillId="0" borderId="39" xfId="0" applyFont="1" applyFill="1" applyBorder="1" applyAlignment="1">
      <alignment horizontal="left" vertical="top" wrapText="1" indent="1"/>
    </xf>
    <xf numFmtId="0" fontId="81" fillId="0" borderId="41" xfId="0" applyFont="1" applyFill="1" applyBorder="1" applyAlignment="1">
      <alignment horizontal="left" vertical="top" wrapText="1" indent="1"/>
    </xf>
    <xf numFmtId="0" fontId="9" fillId="0" borderId="31" xfId="0" applyFont="1" applyFill="1" applyBorder="1" applyAlignment="1">
      <alignment horizontal="center" vertical="top" wrapText="1"/>
    </xf>
    <xf numFmtId="0" fontId="9" fillId="0" borderId="32" xfId="0" applyFont="1" applyFill="1" applyBorder="1" applyAlignment="1">
      <alignment horizontal="center" vertical="top" wrapText="1"/>
    </xf>
    <xf numFmtId="9" fontId="83" fillId="0" borderId="28" xfId="0" applyNumberFormat="1" applyFont="1" applyFill="1" applyBorder="1" applyAlignment="1">
      <alignment horizontal="left" vertical="top" indent="1" shrinkToFit="1"/>
    </xf>
    <xf numFmtId="9" fontId="83" fillId="0" borderId="33" xfId="0" applyNumberFormat="1" applyFont="1" applyFill="1" applyBorder="1" applyAlignment="1">
      <alignment horizontal="left" vertical="top" indent="1" shrinkToFit="1"/>
    </xf>
    <xf numFmtId="9" fontId="83" fillId="0" borderId="37" xfId="0" applyNumberFormat="1" applyFont="1" applyFill="1" applyBorder="1" applyAlignment="1">
      <alignment horizontal="left" vertical="top" indent="1" shrinkToFit="1"/>
    </xf>
    <xf numFmtId="0" fontId="9" fillId="0" borderId="16" xfId="0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left" vertical="top" wrapText="1"/>
    </xf>
    <xf numFmtId="0" fontId="9" fillId="0" borderId="3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32" xfId="0" applyFont="1" applyFill="1" applyBorder="1" applyAlignment="1">
      <alignment horizontal="left" vertical="top" wrapText="1"/>
    </xf>
    <xf numFmtId="0" fontId="9" fillId="0" borderId="21" xfId="0" applyFont="1" applyFill="1" applyBorder="1" applyAlignment="1">
      <alignment horizontal="left" vertical="top" wrapText="1"/>
    </xf>
    <xf numFmtId="0" fontId="9" fillId="0" borderId="22" xfId="0" applyFont="1" applyFill="1" applyBorder="1" applyAlignment="1">
      <alignment horizontal="left" vertical="top" wrapText="1"/>
    </xf>
    <xf numFmtId="0" fontId="9" fillId="0" borderId="25" xfId="0" applyFont="1" applyFill="1" applyBorder="1" applyAlignment="1">
      <alignment horizontal="left" vertical="top" wrapText="1"/>
    </xf>
    <xf numFmtId="0" fontId="9" fillId="0" borderId="46" xfId="0" applyFont="1" applyFill="1" applyBorder="1" applyAlignment="1">
      <alignment horizontal="left" vertical="top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center" vertical="top" wrapText="1"/>
    </xf>
    <xf numFmtId="0" fontId="9" fillId="0" borderId="46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52" xfId="0" applyFont="1" applyFill="1" applyBorder="1" applyAlignment="1">
      <alignment horizontal="left" vertical="top" wrapText="1"/>
    </xf>
    <xf numFmtId="0" fontId="9" fillId="0" borderId="30" xfId="0" applyFont="1" applyFill="1" applyBorder="1" applyAlignment="1">
      <alignment horizontal="left" vertical="top" wrapText="1"/>
    </xf>
    <xf numFmtId="0" fontId="81" fillId="0" borderId="39" xfId="0" applyFont="1" applyFill="1" applyBorder="1" applyAlignment="1">
      <alignment horizontal="left" vertical="top" wrapText="1" indent="3"/>
    </xf>
    <xf numFmtId="0" fontId="81" fillId="0" borderId="40" xfId="0" applyFont="1" applyFill="1" applyBorder="1" applyAlignment="1">
      <alignment horizontal="left" vertical="top" wrapText="1" indent="3"/>
    </xf>
    <xf numFmtId="0" fontId="81" fillId="0" borderId="41" xfId="0" applyFont="1" applyFill="1" applyBorder="1" applyAlignment="1">
      <alignment horizontal="left" vertical="top" wrapText="1" indent="3"/>
    </xf>
    <xf numFmtId="9" fontId="83" fillId="0" borderId="28" xfId="0" applyNumberFormat="1" applyFont="1" applyFill="1" applyBorder="1" applyAlignment="1">
      <alignment horizontal="left" vertical="top" shrinkToFit="1"/>
    </xf>
    <xf numFmtId="9" fontId="83" fillId="0" borderId="37" xfId="0" applyNumberFormat="1" applyFont="1" applyFill="1" applyBorder="1" applyAlignment="1">
      <alignment horizontal="left" vertical="top" shrinkToFit="1"/>
    </xf>
    <xf numFmtId="0" fontId="81" fillId="0" borderId="31" xfId="0" applyFont="1" applyFill="1" applyBorder="1" applyAlignment="1">
      <alignment horizontal="left" vertical="top" wrapText="1" indent="2"/>
    </xf>
    <xf numFmtId="0" fontId="81" fillId="0" borderId="0" xfId="0" applyFont="1" applyFill="1" applyBorder="1" applyAlignment="1">
      <alignment horizontal="left" vertical="top" wrapText="1" indent="2"/>
    </xf>
    <xf numFmtId="0" fontId="81" fillId="0" borderId="32" xfId="0" applyFont="1" applyFill="1" applyBorder="1" applyAlignment="1">
      <alignment horizontal="left" vertical="top" wrapText="1" indent="2"/>
    </xf>
    <xf numFmtId="0" fontId="81" fillId="0" borderId="39" xfId="0" applyFont="1" applyFill="1" applyBorder="1" applyAlignment="1">
      <alignment horizontal="left" vertical="top" wrapText="1" indent="13"/>
    </xf>
    <xf numFmtId="0" fontId="81" fillId="0" borderId="40" xfId="0" applyFont="1" applyFill="1" applyBorder="1" applyAlignment="1">
      <alignment horizontal="left" vertical="top" wrapText="1" indent="13"/>
    </xf>
    <xf numFmtId="0" fontId="81" fillId="0" borderId="41" xfId="0" applyFont="1" applyFill="1" applyBorder="1" applyAlignment="1">
      <alignment horizontal="left" vertical="top" wrapText="1" indent="13"/>
    </xf>
    <xf numFmtId="0" fontId="86" fillId="0" borderId="46" xfId="0" applyFont="1" applyFill="1" applyBorder="1" applyAlignment="1">
      <alignment horizontal="left" vertical="top" wrapText="1" indent="3"/>
    </xf>
    <xf numFmtId="0" fontId="86" fillId="0" borderId="32" xfId="0" applyFont="1" applyFill="1" applyBorder="1" applyAlignment="1">
      <alignment horizontal="left" vertical="top" wrapText="1" indent="3"/>
    </xf>
    <xf numFmtId="0" fontId="86" fillId="0" borderId="54" xfId="0" applyFont="1" applyFill="1" applyBorder="1" applyAlignment="1">
      <alignment horizontal="left" vertical="top" wrapText="1" indent="3"/>
    </xf>
    <xf numFmtId="0" fontId="86" fillId="0" borderId="55" xfId="0" applyFont="1" applyFill="1" applyBorder="1" applyAlignment="1">
      <alignment horizontal="left" vertical="top" wrapText="1" indent="3"/>
    </xf>
    <xf numFmtId="0" fontId="81" fillId="0" borderId="0" xfId="0" applyFont="1" applyFill="1" applyBorder="1" applyAlignment="1">
      <alignment horizontal="left" vertical="top" wrapText="1"/>
    </xf>
    <xf numFmtId="0" fontId="81" fillId="0" borderId="32" xfId="0" applyFont="1" applyFill="1" applyBorder="1" applyAlignment="1">
      <alignment horizontal="left" vertical="top" wrapText="1"/>
    </xf>
    <xf numFmtId="0" fontId="9" fillId="0" borderId="56" xfId="0" applyFont="1" applyFill="1" applyBorder="1" applyAlignment="1">
      <alignment horizontal="left" vertical="center" wrapText="1"/>
    </xf>
    <xf numFmtId="0" fontId="9" fillId="0" borderId="48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87" fillId="0" borderId="0" xfId="0" applyFont="1" applyFill="1" applyBorder="1" applyAlignment="1">
      <alignment horizontal="right" vertical="top" wrapText="1" indent="1"/>
    </xf>
    <xf numFmtId="0" fontId="81" fillId="0" borderId="0" xfId="0" applyFont="1" applyFill="1" applyBorder="1" applyAlignment="1">
      <alignment horizontal="right" vertical="top" wrapText="1" indent="1"/>
    </xf>
  </cellXfs>
  <cellStyles count="4">
    <cellStyle name="Hyperlink" xfId="1" builtinId="8"/>
    <cellStyle name="Normal" xfId="0" builtinId="0"/>
    <cellStyle name="Normal 2" xfId="3"/>
    <cellStyle name="Normal 4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calcChain" Target="calcChai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ALL BUTTONS'!A1"/><Relationship Id="rId2" Type="http://schemas.openxmlformats.org/officeDocument/2006/relationships/hyperlink" Target="#MASTER!A1"/><Relationship Id="rId1" Type="http://schemas.openxmlformats.org/officeDocument/2006/relationships/image" Target="../media/image1.jpeg"/><Relationship Id="rId4" Type="http://schemas.openxmlformats.org/officeDocument/2006/relationships/hyperlink" Target="#'PAY MANAGER INFO ADVISE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hyperlink" Target="#'12'!A1"/><Relationship Id="rId21" Type="http://schemas.openxmlformats.org/officeDocument/2006/relationships/hyperlink" Target="#'7'!A1"/><Relationship Id="rId42" Type="http://schemas.openxmlformats.org/officeDocument/2006/relationships/hyperlink" Target="#'DDO FORWARDING'!A1"/><Relationship Id="rId47" Type="http://schemas.openxmlformats.org/officeDocument/2006/relationships/hyperlink" Target="#'GPF FORWARDING'!A1"/><Relationship Id="rId63" Type="http://schemas.openxmlformats.org/officeDocument/2006/relationships/hyperlink" Target="#E!A1"/><Relationship Id="rId68" Type="http://schemas.openxmlformats.org/officeDocument/2006/relationships/hyperlink" Target="#'AFF 4'!A1"/><Relationship Id="rId84" Type="http://schemas.openxmlformats.org/officeDocument/2006/relationships/hyperlink" Target="#'ANUKAMPA NIY FORWARDING AF OBJE'!A1"/><Relationship Id="rId16" Type="http://schemas.openxmlformats.org/officeDocument/2006/relationships/hyperlink" Target="#'2'!A1"/><Relationship Id="rId11" Type="http://schemas.openxmlformats.org/officeDocument/2006/relationships/hyperlink" Target="#'INDEX AND ALL BUTTONS'!A1"/><Relationship Id="rId32" Type="http://schemas.openxmlformats.org/officeDocument/2006/relationships/hyperlink" Target="#'18'!A1"/><Relationship Id="rId37" Type="http://schemas.openxmlformats.org/officeDocument/2006/relationships/hyperlink" Target="#'23'!A1"/><Relationship Id="rId53" Type="http://schemas.openxmlformats.org/officeDocument/2006/relationships/hyperlink" Target="#'PL SANCTION ORDER'!A1"/><Relationship Id="rId58" Type="http://schemas.openxmlformats.org/officeDocument/2006/relationships/hyperlink" Target="#'ANUKAMPA NIYUKTI FORWARDING'!A1"/><Relationship Id="rId74" Type="http://schemas.openxmlformats.org/officeDocument/2006/relationships/hyperlink" Target="#'HITKARI  FORWARDING'!A1"/><Relationship Id="rId79" Type="http://schemas.openxmlformats.org/officeDocument/2006/relationships/hyperlink" Target="#'CSS AAO PAY CHART'!A1"/><Relationship Id="rId5" Type="http://schemas.openxmlformats.org/officeDocument/2006/relationships/hyperlink" Target="#'NPS FORWARDING'!A1"/><Relationship Id="rId61" Type="http://schemas.openxmlformats.org/officeDocument/2006/relationships/hyperlink" Target="#'C'!A1"/><Relationship Id="rId82" Type="http://schemas.openxmlformats.org/officeDocument/2006/relationships/hyperlink" Target="#'DDO FORWARDING AFTER OBJECTION'!A1"/><Relationship Id="rId19" Type="http://schemas.openxmlformats.org/officeDocument/2006/relationships/hyperlink" Target="#'5'!A1"/><Relationship Id="rId14" Type="http://schemas.openxmlformats.org/officeDocument/2006/relationships/hyperlink" Target="#'GA 126'!A1"/><Relationship Id="rId22" Type="http://schemas.openxmlformats.org/officeDocument/2006/relationships/hyperlink" Target="#'8'!A1"/><Relationship Id="rId27" Type="http://schemas.openxmlformats.org/officeDocument/2006/relationships/hyperlink" Target="#'13'!A1"/><Relationship Id="rId30" Type="http://schemas.openxmlformats.org/officeDocument/2006/relationships/hyperlink" Target="#'16'!A1"/><Relationship Id="rId35" Type="http://schemas.openxmlformats.org/officeDocument/2006/relationships/hyperlink" Target="#'21'!A1"/><Relationship Id="rId43" Type="http://schemas.openxmlformats.org/officeDocument/2006/relationships/hyperlink" Target="#'SB CHECK RULE'!A1"/><Relationship Id="rId48" Type="http://schemas.openxmlformats.org/officeDocument/2006/relationships/hyperlink" Target="#'GPF AFFIDEVID'!A1"/><Relationship Id="rId56" Type="http://schemas.openxmlformats.org/officeDocument/2006/relationships/hyperlink" Target="#'MEDICAL DIARY APPLICATION'!A1"/><Relationship Id="rId64" Type="http://schemas.openxmlformats.org/officeDocument/2006/relationships/hyperlink" Target="#F!A1"/><Relationship Id="rId69" Type="http://schemas.openxmlformats.org/officeDocument/2006/relationships/hyperlink" Target="#'AFF 5'!A1"/><Relationship Id="rId77" Type="http://schemas.openxmlformats.org/officeDocument/2006/relationships/hyperlink" Target="#'ANUKAMPA JOINING SUCHNA DDO'!A1"/><Relationship Id="rId8" Type="http://schemas.openxmlformats.org/officeDocument/2006/relationships/hyperlink" Target="#'AFF 9'!A1"/><Relationship Id="rId51" Type="http://schemas.openxmlformats.org/officeDocument/2006/relationships/hyperlink" Target="#'SIPF Department NOC'!A1"/><Relationship Id="rId72" Type="http://schemas.openxmlformats.org/officeDocument/2006/relationships/hyperlink" Target="#'AFF 8'!A1"/><Relationship Id="rId80" Type="http://schemas.openxmlformats.org/officeDocument/2006/relationships/hyperlink" Target="#'NPS Prapatra K'!Print_Area"/><Relationship Id="rId3" Type="http://schemas.openxmlformats.org/officeDocument/2006/relationships/hyperlink" Target="#'PAY MANAGER INFO ADVISE'!A1"/><Relationship Id="rId12" Type="http://schemas.openxmlformats.org/officeDocument/2006/relationships/hyperlink" Target="#'MASTER BLANK'!A1"/><Relationship Id="rId17" Type="http://schemas.openxmlformats.org/officeDocument/2006/relationships/hyperlink" Target="#'3'!A1"/><Relationship Id="rId25" Type="http://schemas.openxmlformats.org/officeDocument/2006/relationships/hyperlink" Target="#'11'!A1"/><Relationship Id="rId33" Type="http://schemas.openxmlformats.org/officeDocument/2006/relationships/hyperlink" Target="#'19'!A1"/><Relationship Id="rId38" Type="http://schemas.openxmlformats.org/officeDocument/2006/relationships/hyperlink" Target="#'24'!A1"/><Relationship Id="rId46" Type="http://schemas.openxmlformats.org/officeDocument/2006/relationships/hyperlink" Target="#'SI FORWARDING'!A1"/><Relationship Id="rId59" Type="http://schemas.openxmlformats.org/officeDocument/2006/relationships/hyperlink" Target="#A!A1"/><Relationship Id="rId67" Type="http://schemas.openxmlformats.org/officeDocument/2006/relationships/hyperlink" Target="#'AFF 3'!A1"/><Relationship Id="rId20" Type="http://schemas.openxmlformats.org/officeDocument/2006/relationships/hyperlink" Target="#'6'!A1"/><Relationship Id="rId41" Type="http://schemas.openxmlformats.org/officeDocument/2006/relationships/hyperlink" Target="#'27(2)'!A1"/><Relationship Id="rId54" Type="http://schemas.openxmlformats.org/officeDocument/2006/relationships/hyperlink" Target="#'LEAVE ACCOUNT GA 46'!A1"/><Relationship Id="rId62" Type="http://schemas.openxmlformats.org/officeDocument/2006/relationships/hyperlink" Target="#D!A1"/><Relationship Id="rId70" Type="http://schemas.openxmlformats.org/officeDocument/2006/relationships/hyperlink" Target="#'AFF 6'!A1"/><Relationship Id="rId75" Type="http://schemas.openxmlformats.org/officeDocument/2006/relationships/hyperlink" Target="#'RASHTRIYA SHIKSHAK KALYAN FORWA'!A1"/><Relationship Id="rId83" Type="http://schemas.openxmlformats.org/officeDocument/2006/relationships/hyperlink" Target="#'28'!A1"/><Relationship Id="rId1" Type="http://schemas.openxmlformats.org/officeDocument/2006/relationships/hyperlink" Target="#'HOW TO USE'!A1"/><Relationship Id="rId6" Type="http://schemas.openxmlformats.org/officeDocument/2006/relationships/hyperlink" Target="#'TREASURY AFFIDAVIT'!A1"/><Relationship Id="rId15" Type="http://schemas.openxmlformats.org/officeDocument/2006/relationships/hyperlink" Target="#'1'!A1"/><Relationship Id="rId23" Type="http://schemas.openxmlformats.org/officeDocument/2006/relationships/hyperlink" Target="#'9'!A1"/><Relationship Id="rId28" Type="http://schemas.openxmlformats.org/officeDocument/2006/relationships/hyperlink" Target="#'14'!A1"/><Relationship Id="rId36" Type="http://schemas.openxmlformats.org/officeDocument/2006/relationships/hyperlink" Target="#'22'!A1"/><Relationship Id="rId49" Type="http://schemas.openxmlformats.org/officeDocument/2006/relationships/hyperlink" Target="#'NPS Parishishtha-6'!A1"/><Relationship Id="rId57" Type="http://schemas.openxmlformats.org/officeDocument/2006/relationships/hyperlink" Target="#'OBJECTION ANUKAMPA NIYUKTI'!A1"/><Relationship Id="rId10" Type="http://schemas.openxmlformats.org/officeDocument/2006/relationships/hyperlink" Target="#'RASHTRIYA SHIKSHAK KALYAN APPLI'!A1"/><Relationship Id="rId31" Type="http://schemas.openxmlformats.org/officeDocument/2006/relationships/hyperlink" Target="#'17 (3)'!A1"/><Relationship Id="rId44" Type="http://schemas.openxmlformats.org/officeDocument/2006/relationships/hyperlink" Target="#'SB DAMAGED PAPERS'!A1"/><Relationship Id="rId52" Type="http://schemas.openxmlformats.org/officeDocument/2006/relationships/hyperlink" Target="#'PL FORM'!A1"/><Relationship Id="rId60" Type="http://schemas.openxmlformats.org/officeDocument/2006/relationships/hyperlink" Target="#B!A1"/><Relationship Id="rId65" Type="http://schemas.openxmlformats.org/officeDocument/2006/relationships/hyperlink" Target="#'AFF 1'!A1"/><Relationship Id="rId73" Type="http://schemas.openxmlformats.org/officeDocument/2006/relationships/hyperlink" Target="#'SANTAN GOSHANA'!A1"/><Relationship Id="rId78" Type="http://schemas.openxmlformats.org/officeDocument/2006/relationships/hyperlink" Target="#'JIVIT PRAMAN PRAPTRA FOR BANK '!A1"/><Relationship Id="rId81" Type="http://schemas.openxmlformats.org/officeDocument/2006/relationships/hyperlink" Target="#'Anukampa Niyukty Shithilan'!A1"/><Relationship Id="rId4" Type="http://schemas.openxmlformats.org/officeDocument/2006/relationships/hyperlink" Target="#'NPS Underteking'!A1"/><Relationship Id="rId9" Type="http://schemas.openxmlformats.org/officeDocument/2006/relationships/hyperlink" Target="#'HITKARI NIDHI'!A1"/><Relationship Id="rId13" Type="http://schemas.openxmlformats.org/officeDocument/2006/relationships/hyperlink" Target="#'FORM 6 '!A1"/><Relationship Id="rId18" Type="http://schemas.openxmlformats.org/officeDocument/2006/relationships/hyperlink" Target="#'4'!A1"/><Relationship Id="rId39" Type="http://schemas.openxmlformats.org/officeDocument/2006/relationships/hyperlink" Target="#'25(2)'!A1"/><Relationship Id="rId34" Type="http://schemas.openxmlformats.org/officeDocument/2006/relationships/hyperlink" Target="#'20'!A1"/><Relationship Id="rId50" Type="http://schemas.openxmlformats.org/officeDocument/2006/relationships/hyperlink" Target="#'NPS Prapatra KK'!A1"/><Relationship Id="rId55" Type="http://schemas.openxmlformats.org/officeDocument/2006/relationships/hyperlink" Target="#LPC!A1"/><Relationship Id="rId76" Type="http://schemas.openxmlformats.org/officeDocument/2006/relationships/hyperlink" Target="#'ANUKAMPA JOINING KARMIK'!A1"/><Relationship Id="rId7" Type="http://schemas.openxmlformats.org/officeDocument/2006/relationships/hyperlink" Target="#G!A1"/><Relationship Id="rId71" Type="http://schemas.openxmlformats.org/officeDocument/2006/relationships/hyperlink" Target="#'AFF 7'!A1"/><Relationship Id="rId2" Type="http://schemas.openxmlformats.org/officeDocument/2006/relationships/hyperlink" Target="#MASTER!A1"/><Relationship Id="rId29" Type="http://schemas.openxmlformats.org/officeDocument/2006/relationships/hyperlink" Target="#'15'!A1"/><Relationship Id="rId24" Type="http://schemas.openxmlformats.org/officeDocument/2006/relationships/hyperlink" Target="#'10'!A1"/><Relationship Id="rId40" Type="http://schemas.openxmlformats.org/officeDocument/2006/relationships/hyperlink" Target="#'26'!A1"/><Relationship Id="rId45" Type="http://schemas.openxmlformats.org/officeDocument/2006/relationships/hyperlink" Target="#'NO DUES'!A1"/><Relationship Id="rId66" Type="http://schemas.openxmlformats.org/officeDocument/2006/relationships/hyperlink" Target="#'AFF 2'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ALL BUTTONS'!A1"/><Relationship Id="rId2" Type="http://schemas.openxmlformats.org/officeDocument/2006/relationships/hyperlink" Target="#'HOW TO USE'!A1"/><Relationship Id="rId1" Type="http://schemas.openxmlformats.org/officeDocument/2006/relationships/hyperlink" Target="#MASTER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AY MANAGER INFO ADVISE'!A1"/><Relationship Id="rId2" Type="http://schemas.openxmlformats.org/officeDocument/2006/relationships/hyperlink" Target="#'INDEX AND ALL BUTTONS'!A1"/><Relationship Id="rId1" Type="http://schemas.openxmlformats.org/officeDocument/2006/relationships/hyperlink" Target="#'HOW TO USE'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MASTER!A1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3</xdr:row>
      <xdr:rowOff>19050</xdr:rowOff>
    </xdr:from>
    <xdr:to>
      <xdr:col>9</xdr:col>
      <xdr:colOff>409575</xdr:colOff>
      <xdr:row>3</xdr:row>
      <xdr:rowOff>1190626</xdr:rowOff>
    </xdr:to>
    <xdr:pic>
      <xdr:nvPicPr>
        <xdr:cNvPr id="2" name="Picture 1" descr="lord-rama-43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0" y="1304925"/>
          <a:ext cx="2266950" cy="1171576"/>
        </a:xfrm>
        <a:prstGeom prst="rect">
          <a:avLst/>
        </a:prstGeom>
      </xdr:spPr>
    </xdr:pic>
    <xdr:clientData/>
  </xdr:twoCellAnchor>
  <xdr:twoCellAnchor>
    <xdr:from>
      <xdr:col>15</xdr:col>
      <xdr:colOff>590550</xdr:colOff>
      <xdr:row>2</xdr:row>
      <xdr:rowOff>228600</xdr:rowOff>
    </xdr:from>
    <xdr:to>
      <xdr:col>18</xdr:col>
      <xdr:colOff>104775</xdr:colOff>
      <xdr:row>3</xdr:row>
      <xdr:rowOff>476250</xdr:rowOff>
    </xdr:to>
    <xdr:sp macro="" textlink="">
      <xdr:nvSpPr>
        <xdr:cNvPr id="6" name="Rectangle 5">
          <a:hlinkClick xmlns:r="http://schemas.openxmlformats.org/officeDocument/2006/relationships" r:id="rId2"/>
        </xdr:cNvPr>
        <xdr:cNvSpPr/>
      </xdr:nvSpPr>
      <xdr:spPr>
        <a:xfrm>
          <a:off x="9267825" y="7334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15</xdr:col>
      <xdr:colOff>495300</xdr:colOff>
      <xdr:row>3</xdr:row>
      <xdr:rowOff>952500</xdr:rowOff>
    </xdr:from>
    <xdr:to>
      <xdr:col>18</xdr:col>
      <xdr:colOff>219075</xdr:colOff>
      <xdr:row>5</xdr:row>
      <xdr:rowOff>190500</xdr:rowOff>
    </xdr:to>
    <xdr:sp macro="" textlink="">
      <xdr:nvSpPr>
        <xdr:cNvPr id="7" name="Flowchart: Terminator 6">
          <a:hlinkClick xmlns:r="http://schemas.openxmlformats.org/officeDocument/2006/relationships" r:id="rId3"/>
        </xdr:cNvPr>
        <xdr:cNvSpPr/>
      </xdr:nvSpPr>
      <xdr:spPr>
        <a:xfrm>
          <a:off x="9172575" y="1733550"/>
          <a:ext cx="1552575" cy="723900"/>
        </a:xfrm>
        <a:prstGeom prst="flowChartTerminator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Times New Roman" pitchFamily="18" charset="0"/>
              <a:cs typeface="Times New Roman" pitchFamily="18" charset="0"/>
            </a:rPr>
            <a:t>INDEX</a:t>
          </a:r>
          <a:r>
            <a:rPr lang="en-US" sz="1400" baseline="0">
              <a:latin typeface="Times New Roman" pitchFamily="18" charset="0"/>
              <a:cs typeface="Times New Roman" pitchFamily="18" charset="0"/>
            </a:rPr>
            <a:t> AND ALL BUTTONS</a:t>
          </a:r>
          <a:endParaRPr lang="en-US" sz="14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15</xdr:col>
      <xdr:colOff>447675</xdr:colOff>
      <xdr:row>5</xdr:row>
      <xdr:rowOff>571500</xdr:rowOff>
    </xdr:from>
    <xdr:to>
      <xdr:col>18</xdr:col>
      <xdr:colOff>219075</xdr:colOff>
      <xdr:row>5</xdr:row>
      <xdr:rowOff>1724025</xdr:rowOff>
    </xdr:to>
    <xdr:sp macro="" textlink="">
      <xdr:nvSpPr>
        <xdr:cNvPr id="8" name="Oval 7">
          <a:hlinkClick xmlns:r="http://schemas.openxmlformats.org/officeDocument/2006/relationships" r:id="rId4"/>
        </xdr:cNvPr>
        <xdr:cNvSpPr/>
      </xdr:nvSpPr>
      <xdr:spPr>
        <a:xfrm>
          <a:off x="9124950" y="2838450"/>
          <a:ext cx="1600200" cy="11525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Times New Roman" pitchFamily="18" charset="0"/>
              <a:cs typeface="Times New Roman" pitchFamily="18" charset="0"/>
            </a:rPr>
            <a:t>PAY MANAGER INFO ADVISE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4</xdr:row>
      <xdr:rowOff>76200</xdr:rowOff>
    </xdr:from>
    <xdr:to>
      <xdr:col>11</xdr:col>
      <xdr:colOff>542925</xdr:colOff>
      <xdr:row>7</xdr:row>
      <xdr:rowOff>57150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877050" y="12192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24</xdr:row>
      <xdr:rowOff>0</xdr:rowOff>
    </xdr:from>
    <xdr:to>
      <xdr:col>12</xdr:col>
      <xdr:colOff>123825</xdr:colOff>
      <xdr:row>25</xdr:row>
      <xdr:rowOff>238125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9144000" y="73723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6</xdr:col>
      <xdr:colOff>533400</xdr:colOff>
      <xdr:row>2</xdr:row>
      <xdr:rowOff>66675</xdr:rowOff>
    </xdr:from>
    <xdr:to>
      <xdr:col>9</xdr:col>
      <xdr:colOff>47625</xdr:colOff>
      <xdr:row>4</xdr:row>
      <xdr:rowOff>66675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7239000" y="7620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3</xdr:row>
      <xdr:rowOff>19050</xdr:rowOff>
    </xdr:from>
    <xdr:to>
      <xdr:col>12</xdr:col>
      <xdr:colOff>476250</xdr:colOff>
      <xdr:row>5</xdr:row>
      <xdr:rowOff>104775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48500" y="6762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390525</xdr:colOff>
      <xdr:row>3</xdr:row>
      <xdr:rowOff>38100</xdr:rowOff>
    </xdr:from>
    <xdr:to>
      <xdr:col>11</xdr:col>
      <xdr:colOff>514350</xdr:colOff>
      <xdr:row>5</xdr:row>
      <xdr:rowOff>47625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10400" y="6953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2</xdr:row>
      <xdr:rowOff>133350</xdr:rowOff>
    </xdr:from>
    <xdr:to>
      <xdr:col>14</xdr:col>
      <xdr:colOff>161925</xdr:colOff>
      <xdr:row>2</xdr:row>
      <xdr:rowOff>657225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581775" y="4572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514350</xdr:colOff>
      <xdr:row>5</xdr:row>
      <xdr:rowOff>0</xdr:rowOff>
    </xdr:from>
    <xdr:to>
      <xdr:col>15</xdr:col>
      <xdr:colOff>28575</xdr:colOff>
      <xdr:row>7</xdr:row>
      <xdr:rowOff>123825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210425" y="8858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4</xdr:row>
      <xdr:rowOff>9525</xdr:rowOff>
    </xdr:from>
    <xdr:to>
      <xdr:col>10</xdr:col>
      <xdr:colOff>523875</xdr:colOff>
      <xdr:row>6</xdr:row>
      <xdr:rowOff>152400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10400" y="10001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409575</xdr:colOff>
      <xdr:row>2</xdr:row>
      <xdr:rowOff>66675</xdr:rowOff>
    </xdr:from>
    <xdr:to>
      <xdr:col>13</xdr:col>
      <xdr:colOff>533400</xdr:colOff>
      <xdr:row>4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58025" y="5238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0</xdr:row>
      <xdr:rowOff>0</xdr:rowOff>
    </xdr:from>
    <xdr:to>
      <xdr:col>5</xdr:col>
      <xdr:colOff>695325</xdr:colOff>
      <xdr:row>0</xdr:row>
      <xdr:rowOff>200025</xdr:rowOff>
    </xdr:to>
    <xdr:sp macro="" textlink="">
      <xdr:nvSpPr>
        <xdr:cNvPr id="2050" name="Text Box 1"/>
        <xdr:cNvSpPr txBox="1">
          <a:spLocks noChangeArrowheads="1"/>
        </xdr:cNvSpPr>
      </xdr:nvSpPr>
      <xdr:spPr bwMode="auto">
        <a:xfrm>
          <a:off x="4752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476250</xdr:colOff>
      <xdr:row>4</xdr:row>
      <xdr:rowOff>123825</xdr:rowOff>
    </xdr:from>
    <xdr:to>
      <xdr:col>10</xdr:col>
      <xdr:colOff>600075</xdr:colOff>
      <xdr:row>6</xdr:row>
      <xdr:rowOff>171450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6953250" y="11525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2</xdr:row>
      <xdr:rowOff>0</xdr:rowOff>
    </xdr:from>
    <xdr:to>
      <xdr:col>5</xdr:col>
      <xdr:colOff>695325</xdr:colOff>
      <xdr:row>2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8672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523875</xdr:colOff>
      <xdr:row>3</xdr:row>
      <xdr:rowOff>228600</xdr:rowOff>
    </xdr:from>
    <xdr:to>
      <xdr:col>11</xdr:col>
      <xdr:colOff>38100</xdr:colOff>
      <xdr:row>5</xdr:row>
      <xdr:rowOff>161925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7048500" y="847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2</xdr:row>
      <xdr:rowOff>57150</xdr:rowOff>
    </xdr:from>
    <xdr:to>
      <xdr:col>7</xdr:col>
      <xdr:colOff>152400</xdr:colOff>
      <xdr:row>3</xdr:row>
      <xdr:rowOff>228600</xdr:rowOff>
    </xdr:to>
    <xdr:sp macro="" textlink="">
      <xdr:nvSpPr>
        <xdr:cNvPr id="54" name="Flowchart: Process 53">
          <a:hlinkClick xmlns:r="http://schemas.openxmlformats.org/officeDocument/2006/relationships" r:id="rId1"/>
        </xdr:cNvPr>
        <xdr:cNvSpPr/>
      </xdr:nvSpPr>
      <xdr:spPr>
        <a:xfrm>
          <a:off x="6172200" y="666750"/>
          <a:ext cx="1219200" cy="685800"/>
        </a:xfrm>
        <a:prstGeom prst="flowChartProcess">
          <a:avLst/>
        </a:prstGeom>
        <a:ln>
          <a:solidFill>
            <a:srgbClr val="00B0F0"/>
          </a:solidFill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latin typeface="Times New Roman" pitchFamily="18" charset="0"/>
              <a:cs typeface="Times New Roman" pitchFamily="18" charset="0"/>
            </a:rPr>
            <a:t>HOW TO USE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</xdr:col>
      <xdr:colOff>161925</xdr:colOff>
      <xdr:row>4</xdr:row>
      <xdr:rowOff>47624</xdr:rowOff>
    </xdr:from>
    <xdr:to>
      <xdr:col>7</xdr:col>
      <xdr:colOff>285750</xdr:colOff>
      <xdr:row>5</xdr:row>
      <xdr:rowOff>400050</xdr:rowOff>
    </xdr:to>
    <xdr:sp macro="" textlink="">
      <xdr:nvSpPr>
        <xdr:cNvPr id="56" name="Rectangle 55">
          <a:hlinkClick xmlns:r="http://schemas.openxmlformats.org/officeDocument/2006/relationships" r:id="rId2"/>
        </xdr:cNvPr>
        <xdr:cNvSpPr/>
      </xdr:nvSpPr>
      <xdr:spPr>
        <a:xfrm>
          <a:off x="6181725" y="1638299"/>
          <a:ext cx="1343025" cy="819151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5</xdr:col>
      <xdr:colOff>190500</xdr:colOff>
      <xdr:row>7</xdr:row>
      <xdr:rowOff>209550</xdr:rowOff>
    </xdr:from>
    <xdr:to>
      <xdr:col>7</xdr:col>
      <xdr:colOff>314325</xdr:colOff>
      <xdr:row>10</xdr:row>
      <xdr:rowOff>428625</xdr:rowOff>
    </xdr:to>
    <xdr:sp macro="" textlink="">
      <xdr:nvSpPr>
        <xdr:cNvPr id="57" name="Oval 56">
          <a:hlinkClick xmlns:r="http://schemas.openxmlformats.org/officeDocument/2006/relationships" r:id="rId3"/>
        </xdr:cNvPr>
        <xdr:cNvSpPr/>
      </xdr:nvSpPr>
      <xdr:spPr>
        <a:xfrm>
          <a:off x="12306300" y="3638550"/>
          <a:ext cx="1343025" cy="11525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Times New Roman" pitchFamily="18" charset="0"/>
              <a:cs typeface="Times New Roman" pitchFamily="18" charset="0"/>
            </a:rPr>
            <a:t>PAY MANAGER INFO ADVISE</a:t>
          </a:r>
        </a:p>
      </xdr:txBody>
    </xdr:sp>
    <xdr:clientData/>
  </xdr:twoCellAnchor>
  <xdr:twoCellAnchor>
    <xdr:from>
      <xdr:col>3</xdr:col>
      <xdr:colOff>152400</xdr:colOff>
      <xdr:row>48</xdr:row>
      <xdr:rowOff>76200</xdr:rowOff>
    </xdr:from>
    <xdr:to>
      <xdr:col>3</xdr:col>
      <xdr:colOff>952500</xdr:colOff>
      <xdr:row>48</xdr:row>
      <xdr:rowOff>390525</xdr:rowOff>
    </xdr:to>
    <xdr:sp macro="" textlink="">
      <xdr:nvSpPr>
        <xdr:cNvPr id="58" name="Rounded Rectangle 57">
          <a:hlinkClick xmlns:r="http://schemas.openxmlformats.org/officeDocument/2006/relationships" r:id="rId4"/>
        </xdr:cNvPr>
        <xdr:cNvSpPr/>
      </xdr:nvSpPr>
      <xdr:spPr>
        <a:xfrm>
          <a:off x="4876800" y="20774025"/>
          <a:ext cx="800100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47</xdr:row>
      <xdr:rowOff>190500</xdr:rowOff>
    </xdr:from>
    <xdr:to>
      <xdr:col>3</xdr:col>
      <xdr:colOff>923925</xdr:colOff>
      <xdr:row>47</xdr:row>
      <xdr:rowOff>504825</xdr:rowOff>
    </xdr:to>
    <xdr:sp macro="" textlink="">
      <xdr:nvSpPr>
        <xdr:cNvPr id="59" name="Rounded Rectangle 58">
          <a:hlinkClick xmlns:r="http://schemas.openxmlformats.org/officeDocument/2006/relationships" r:id="rId5"/>
        </xdr:cNvPr>
        <xdr:cNvSpPr/>
      </xdr:nvSpPr>
      <xdr:spPr>
        <a:xfrm>
          <a:off x="4981575" y="20697825"/>
          <a:ext cx="800100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57</xdr:row>
      <xdr:rowOff>66675</xdr:rowOff>
    </xdr:from>
    <xdr:to>
      <xdr:col>3</xdr:col>
      <xdr:colOff>895350</xdr:colOff>
      <xdr:row>57</xdr:row>
      <xdr:rowOff>381000</xdr:rowOff>
    </xdr:to>
    <xdr:sp macro="" textlink="">
      <xdr:nvSpPr>
        <xdr:cNvPr id="55" name="Rounded Rectangle 54">
          <a:hlinkClick xmlns:r="http://schemas.openxmlformats.org/officeDocument/2006/relationships" r:id="rId6"/>
        </xdr:cNvPr>
        <xdr:cNvSpPr/>
      </xdr:nvSpPr>
      <xdr:spPr>
        <a:xfrm>
          <a:off x="5086350" y="25603200"/>
          <a:ext cx="800100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68</xdr:row>
      <xdr:rowOff>85725</xdr:rowOff>
    </xdr:from>
    <xdr:to>
      <xdr:col>3</xdr:col>
      <xdr:colOff>885825</xdr:colOff>
      <xdr:row>68</xdr:row>
      <xdr:rowOff>400050</xdr:rowOff>
    </xdr:to>
    <xdr:sp macro="" textlink="">
      <xdr:nvSpPr>
        <xdr:cNvPr id="60" name="Rounded Rectangle 59">
          <a:hlinkClick xmlns:r="http://schemas.openxmlformats.org/officeDocument/2006/relationships" r:id="rId7"/>
        </xdr:cNvPr>
        <xdr:cNvSpPr/>
      </xdr:nvSpPr>
      <xdr:spPr>
        <a:xfrm>
          <a:off x="5076825" y="30289500"/>
          <a:ext cx="800100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142875</xdr:colOff>
      <xdr:row>77</xdr:row>
      <xdr:rowOff>66675</xdr:rowOff>
    </xdr:from>
    <xdr:to>
      <xdr:col>3</xdr:col>
      <xdr:colOff>942975</xdr:colOff>
      <xdr:row>77</xdr:row>
      <xdr:rowOff>381000</xdr:rowOff>
    </xdr:to>
    <xdr:sp macro="" textlink="">
      <xdr:nvSpPr>
        <xdr:cNvPr id="61" name="Rounded Rectangle 60">
          <a:hlinkClick xmlns:r="http://schemas.openxmlformats.org/officeDocument/2006/relationships" r:id="rId8"/>
        </xdr:cNvPr>
        <xdr:cNvSpPr/>
      </xdr:nvSpPr>
      <xdr:spPr>
        <a:xfrm>
          <a:off x="5133975" y="34470975"/>
          <a:ext cx="800100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79</xdr:row>
      <xdr:rowOff>66675</xdr:rowOff>
    </xdr:from>
    <xdr:to>
      <xdr:col>3</xdr:col>
      <xdr:colOff>904875</xdr:colOff>
      <xdr:row>79</xdr:row>
      <xdr:rowOff>381000</xdr:rowOff>
    </xdr:to>
    <xdr:sp macro="" textlink="">
      <xdr:nvSpPr>
        <xdr:cNvPr id="62" name="Rounded Rectangle 61">
          <a:hlinkClick xmlns:r="http://schemas.openxmlformats.org/officeDocument/2006/relationships" r:id="rId9"/>
        </xdr:cNvPr>
        <xdr:cNvSpPr/>
      </xdr:nvSpPr>
      <xdr:spPr>
        <a:xfrm>
          <a:off x="5095875" y="35871150"/>
          <a:ext cx="800100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81</xdr:row>
      <xdr:rowOff>76200</xdr:rowOff>
    </xdr:from>
    <xdr:to>
      <xdr:col>3</xdr:col>
      <xdr:colOff>914400</xdr:colOff>
      <xdr:row>81</xdr:row>
      <xdr:rowOff>390525</xdr:rowOff>
    </xdr:to>
    <xdr:sp macro="" textlink="">
      <xdr:nvSpPr>
        <xdr:cNvPr id="63" name="Rounded Rectangle 62">
          <a:hlinkClick xmlns:r="http://schemas.openxmlformats.org/officeDocument/2006/relationships" r:id="rId10"/>
        </xdr:cNvPr>
        <xdr:cNvSpPr/>
      </xdr:nvSpPr>
      <xdr:spPr>
        <a:xfrm>
          <a:off x="5105400" y="36814125"/>
          <a:ext cx="800100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133350</xdr:colOff>
      <xdr:row>3</xdr:row>
      <xdr:rowOff>57150</xdr:rowOff>
    </xdr:from>
    <xdr:to>
      <xdr:col>3</xdr:col>
      <xdr:colOff>962024</xdr:colOff>
      <xdr:row>3</xdr:row>
      <xdr:rowOff>371475</xdr:rowOff>
    </xdr:to>
    <xdr:sp macro="" textlink="">
      <xdr:nvSpPr>
        <xdr:cNvPr id="64" name="Rounded Rectangle 63">
          <a:hlinkClick xmlns:r="http://schemas.openxmlformats.org/officeDocument/2006/relationships" r:id="rId1"/>
        </xdr:cNvPr>
        <xdr:cNvSpPr/>
      </xdr:nvSpPr>
      <xdr:spPr>
        <a:xfrm>
          <a:off x="4991100" y="11811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4</xdr:row>
      <xdr:rowOff>47625</xdr:rowOff>
    </xdr:from>
    <xdr:to>
      <xdr:col>3</xdr:col>
      <xdr:colOff>942974</xdr:colOff>
      <xdr:row>4</xdr:row>
      <xdr:rowOff>361950</xdr:rowOff>
    </xdr:to>
    <xdr:sp macro="" textlink="">
      <xdr:nvSpPr>
        <xdr:cNvPr id="65" name="Rounded Rectangle 64">
          <a:hlinkClick xmlns:r="http://schemas.openxmlformats.org/officeDocument/2006/relationships" r:id="rId11"/>
        </xdr:cNvPr>
        <xdr:cNvSpPr/>
      </xdr:nvSpPr>
      <xdr:spPr>
        <a:xfrm>
          <a:off x="4972050" y="16383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5</xdr:row>
      <xdr:rowOff>85725</xdr:rowOff>
    </xdr:from>
    <xdr:to>
      <xdr:col>3</xdr:col>
      <xdr:colOff>952499</xdr:colOff>
      <xdr:row>5</xdr:row>
      <xdr:rowOff>400050</xdr:rowOff>
    </xdr:to>
    <xdr:sp macro="" textlink="">
      <xdr:nvSpPr>
        <xdr:cNvPr id="66" name="Rounded Rectangle 65">
          <a:hlinkClick xmlns:r="http://schemas.openxmlformats.org/officeDocument/2006/relationships" r:id="rId3"/>
        </xdr:cNvPr>
        <xdr:cNvSpPr/>
      </xdr:nvSpPr>
      <xdr:spPr>
        <a:xfrm>
          <a:off x="4981575" y="21431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6</xdr:row>
      <xdr:rowOff>47625</xdr:rowOff>
    </xdr:from>
    <xdr:to>
      <xdr:col>3</xdr:col>
      <xdr:colOff>933449</xdr:colOff>
      <xdr:row>6</xdr:row>
      <xdr:rowOff>361950</xdr:rowOff>
    </xdr:to>
    <xdr:sp macro="" textlink="">
      <xdr:nvSpPr>
        <xdr:cNvPr id="67" name="Rounded Rectangle 66">
          <a:hlinkClick xmlns:r="http://schemas.openxmlformats.org/officeDocument/2006/relationships" r:id="rId2"/>
        </xdr:cNvPr>
        <xdr:cNvSpPr/>
      </xdr:nvSpPr>
      <xdr:spPr>
        <a:xfrm>
          <a:off x="4962525" y="25717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7</xdr:row>
      <xdr:rowOff>85725</xdr:rowOff>
    </xdr:from>
    <xdr:to>
      <xdr:col>3</xdr:col>
      <xdr:colOff>933449</xdr:colOff>
      <xdr:row>7</xdr:row>
      <xdr:rowOff>400050</xdr:rowOff>
    </xdr:to>
    <xdr:sp macro="" textlink="">
      <xdr:nvSpPr>
        <xdr:cNvPr id="68" name="Rounded Rectangle 67">
          <a:hlinkClick xmlns:r="http://schemas.openxmlformats.org/officeDocument/2006/relationships" r:id="rId12"/>
        </xdr:cNvPr>
        <xdr:cNvSpPr/>
      </xdr:nvSpPr>
      <xdr:spPr>
        <a:xfrm>
          <a:off x="4962525" y="30765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8</xdr:row>
      <xdr:rowOff>85725</xdr:rowOff>
    </xdr:from>
    <xdr:to>
      <xdr:col>3</xdr:col>
      <xdr:colOff>952499</xdr:colOff>
      <xdr:row>8</xdr:row>
      <xdr:rowOff>400050</xdr:rowOff>
    </xdr:to>
    <xdr:sp macro="" textlink="">
      <xdr:nvSpPr>
        <xdr:cNvPr id="69" name="Rounded Rectangle 68">
          <a:hlinkClick xmlns:r="http://schemas.openxmlformats.org/officeDocument/2006/relationships" r:id="rId13"/>
        </xdr:cNvPr>
        <xdr:cNvSpPr/>
      </xdr:nvSpPr>
      <xdr:spPr>
        <a:xfrm>
          <a:off x="4981575" y="35433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10</xdr:row>
      <xdr:rowOff>85725</xdr:rowOff>
    </xdr:from>
    <xdr:to>
      <xdr:col>3</xdr:col>
      <xdr:colOff>914399</xdr:colOff>
      <xdr:row>10</xdr:row>
      <xdr:rowOff>400050</xdr:rowOff>
    </xdr:to>
    <xdr:sp macro="" textlink="">
      <xdr:nvSpPr>
        <xdr:cNvPr id="70" name="Rounded Rectangle 69">
          <a:hlinkClick xmlns:r="http://schemas.openxmlformats.org/officeDocument/2006/relationships" r:id="rId14"/>
        </xdr:cNvPr>
        <xdr:cNvSpPr/>
      </xdr:nvSpPr>
      <xdr:spPr>
        <a:xfrm>
          <a:off x="4943475" y="40100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11</xdr:row>
      <xdr:rowOff>85725</xdr:rowOff>
    </xdr:from>
    <xdr:to>
      <xdr:col>3</xdr:col>
      <xdr:colOff>942974</xdr:colOff>
      <xdr:row>11</xdr:row>
      <xdr:rowOff>400050</xdr:rowOff>
    </xdr:to>
    <xdr:sp macro="" textlink="">
      <xdr:nvSpPr>
        <xdr:cNvPr id="71" name="Rounded Rectangle 70">
          <a:hlinkClick xmlns:r="http://schemas.openxmlformats.org/officeDocument/2006/relationships" r:id="rId15"/>
        </xdr:cNvPr>
        <xdr:cNvSpPr/>
      </xdr:nvSpPr>
      <xdr:spPr>
        <a:xfrm>
          <a:off x="4972050" y="44767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12</xdr:row>
      <xdr:rowOff>85725</xdr:rowOff>
    </xdr:from>
    <xdr:to>
      <xdr:col>3</xdr:col>
      <xdr:colOff>952499</xdr:colOff>
      <xdr:row>12</xdr:row>
      <xdr:rowOff>400050</xdr:rowOff>
    </xdr:to>
    <xdr:sp macro="" textlink="">
      <xdr:nvSpPr>
        <xdr:cNvPr id="72" name="Rounded Rectangle 71">
          <a:hlinkClick xmlns:r="http://schemas.openxmlformats.org/officeDocument/2006/relationships" r:id="rId16"/>
        </xdr:cNvPr>
        <xdr:cNvSpPr/>
      </xdr:nvSpPr>
      <xdr:spPr>
        <a:xfrm>
          <a:off x="4981575" y="49434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13</xdr:row>
      <xdr:rowOff>57150</xdr:rowOff>
    </xdr:from>
    <xdr:to>
      <xdr:col>3</xdr:col>
      <xdr:colOff>942974</xdr:colOff>
      <xdr:row>13</xdr:row>
      <xdr:rowOff>400050</xdr:rowOff>
    </xdr:to>
    <xdr:sp macro="" textlink="">
      <xdr:nvSpPr>
        <xdr:cNvPr id="73" name="Rounded Rectangle 72">
          <a:hlinkClick xmlns:r="http://schemas.openxmlformats.org/officeDocument/2006/relationships" r:id="rId17"/>
        </xdr:cNvPr>
        <xdr:cNvSpPr/>
      </xdr:nvSpPr>
      <xdr:spPr>
        <a:xfrm>
          <a:off x="4972050" y="5381625"/>
          <a:ext cx="828674" cy="342900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14</xdr:row>
      <xdr:rowOff>85725</xdr:rowOff>
    </xdr:from>
    <xdr:to>
      <xdr:col>3</xdr:col>
      <xdr:colOff>952499</xdr:colOff>
      <xdr:row>14</xdr:row>
      <xdr:rowOff>400050</xdr:rowOff>
    </xdr:to>
    <xdr:sp macro="" textlink="">
      <xdr:nvSpPr>
        <xdr:cNvPr id="74" name="Rounded Rectangle 73">
          <a:hlinkClick xmlns:r="http://schemas.openxmlformats.org/officeDocument/2006/relationships" r:id="rId18"/>
        </xdr:cNvPr>
        <xdr:cNvSpPr/>
      </xdr:nvSpPr>
      <xdr:spPr>
        <a:xfrm>
          <a:off x="4981575" y="58769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15</xdr:row>
      <xdr:rowOff>85725</xdr:rowOff>
    </xdr:from>
    <xdr:to>
      <xdr:col>3</xdr:col>
      <xdr:colOff>942974</xdr:colOff>
      <xdr:row>15</xdr:row>
      <xdr:rowOff>400050</xdr:rowOff>
    </xdr:to>
    <xdr:sp macro="" textlink="">
      <xdr:nvSpPr>
        <xdr:cNvPr id="75" name="Rounded Rectangle 74">
          <a:hlinkClick xmlns:r="http://schemas.openxmlformats.org/officeDocument/2006/relationships" r:id="rId19"/>
        </xdr:cNvPr>
        <xdr:cNvSpPr/>
      </xdr:nvSpPr>
      <xdr:spPr>
        <a:xfrm>
          <a:off x="4972050" y="63436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16</xdr:row>
      <xdr:rowOff>76200</xdr:rowOff>
    </xdr:from>
    <xdr:to>
      <xdr:col>3</xdr:col>
      <xdr:colOff>942974</xdr:colOff>
      <xdr:row>16</xdr:row>
      <xdr:rowOff>390525</xdr:rowOff>
    </xdr:to>
    <xdr:sp macro="" textlink="">
      <xdr:nvSpPr>
        <xdr:cNvPr id="76" name="Rounded Rectangle 75">
          <a:hlinkClick xmlns:r="http://schemas.openxmlformats.org/officeDocument/2006/relationships" r:id="rId20"/>
        </xdr:cNvPr>
        <xdr:cNvSpPr/>
      </xdr:nvSpPr>
      <xdr:spPr>
        <a:xfrm>
          <a:off x="4972050" y="68008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17</xdr:row>
      <xdr:rowOff>76200</xdr:rowOff>
    </xdr:from>
    <xdr:to>
      <xdr:col>3</xdr:col>
      <xdr:colOff>942974</xdr:colOff>
      <xdr:row>17</xdr:row>
      <xdr:rowOff>390525</xdr:rowOff>
    </xdr:to>
    <xdr:sp macro="" textlink="">
      <xdr:nvSpPr>
        <xdr:cNvPr id="77" name="Rounded Rectangle 76">
          <a:hlinkClick xmlns:r="http://schemas.openxmlformats.org/officeDocument/2006/relationships" r:id="rId21"/>
        </xdr:cNvPr>
        <xdr:cNvSpPr/>
      </xdr:nvSpPr>
      <xdr:spPr>
        <a:xfrm>
          <a:off x="4972050" y="72675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18</xdr:row>
      <xdr:rowOff>76200</xdr:rowOff>
    </xdr:from>
    <xdr:to>
      <xdr:col>3</xdr:col>
      <xdr:colOff>933449</xdr:colOff>
      <xdr:row>18</xdr:row>
      <xdr:rowOff>390525</xdr:rowOff>
    </xdr:to>
    <xdr:sp macro="" textlink="">
      <xdr:nvSpPr>
        <xdr:cNvPr id="78" name="Rounded Rectangle 77">
          <a:hlinkClick xmlns:r="http://schemas.openxmlformats.org/officeDocument/2006/relationships" r:id="rId22"/>
        </xdr:cNvPr>
        <xdr:cNvSpPr/>
      </xdr:nvSpPr>
      <xdr:spPr>
        <a:xfrm>
          <a:off x="4962525" y="77343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19</xdr:row>
      <xdr:rowOff>47625</xdr:rowOff>
    </xdr:from>
    <xdr:to>
      <xdr:col>3</xdr:col>
      <xdr:colOff>942974</xdr:colOff>
      <xdr:row>19</xdr:row>
      <xdr:rowOff>361950</xdr:rowOff>
    </xdr:to>
    <xdr:sp macro="" textlink="">
      <xdr:nvSpPr>
        <xdr:cNvPr id="79" name="Rounded Rectangle 78">
          <a:hlinkClick xmlns:r="http://schemas.openxmlformats.org/officeDocument/2006/relationships" r:id="rId23"/>
        </xdr:cNvPr>
        <xdr:cNvSpPr/>
      </xdr:nvSpPr>
      <xdr:spPr>
        <a:xfrm>
          <a:off x="4972050" y="81724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20</xdr:row>
      <xdr:rowOff>85725</xdr:rowOff>
    </xdr:from>
    <xdr:to>
      <xdr:col>3</xdr:col>
      <xdr:colOff>952499</xdr:colOff>
      <xdr:row>20</xdr:row>
      <xdr:rowOff>400050</xdr:rowOff>
    </xdr:to>
    <xdr:sp macro="" textlink="">
      <xdr:nvSpPr>
        <xdr:cNvPr id="80" name="Rounded Rectangle 79">
          <a:hlinkClick xmlns:r="http://schemas.openxmlformats.org/officeDocument/2006/relationships" r:id="rId24"/>
        </xdr:cNvPr>
        <xdr:cNvSpPr/>
      </xdr:nvSpPr>
      <xdr:spPr>
        <a:xfrm>
          <a:off x="4981575" y="86772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21</xdr:row>
      <xdr:rowOff>76200</xdr:rowOff>
    </xdr:from>
    <xdr:to>
      <xdr:col>3</xdr:col>
      <xdr:colOff>942974</xdr:colOff>
      <xdr:row>21</xdr:row>
      <xdr:rowOff>390525</xdr:rowOff>
    </xdr:to>
    <xdr:sp macro="" textlink="">
      <xdr:nvSpPr>
        <xdr:cNvPr id="81" name="Rounded Rectangle 80">
          <a:hlinkClick xmlns:r="http://schemas.openxmlformats.org/officeDocument/2006/relationships" r:id="rId25"/>
        </xdr:cNvPr>
        <xdr:cNvSpPr/>
      </xdr:nvSpPr>
      <xdr:spPr>
        <a:xfrm>
          <a:off x="4972050" y="91344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22</xdr:row>
      <xdr:rowOff>66675</xdr:rowOff>
    </xdr:from>
    <xdr:to>
      <xdr:col>3</xdr:col>
      <xdr:colOff>952499</xdr:colOff>
      <xdr:row>22</xdr:row>
      <xdr:rowOff>381000</xdr:rowOff>
    </xdr:to>
    <xdr:sp macro="" textlink="">
      <xdr:nvSpPr>
        <xdr:cNvPr id="82" name="Rounded Rectangle 81">
          <a:hlinkClick xmlns:r="http://schemas.openxmlformats.org/officeDocument/2006/relationships" r:id="rId26"/>
        </xdr:cNvPr>
        <xdr:cNvSpPr/>
      </xdr:nvSpPr>
      <xdr:spPr>
        <a:xfrm>
          <a:off x="4981575" y="95916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23</xdr:row>
      <xdr:rowOff>76200</xdr:rowOff>
    </xdr:from>
    <xdr:to>
      <xdr:col>3</xdr:col>
      <xdr:colOff>914399</xdr:colOff>
      <xdr:row>23</xdr:row>
      <xdr:rowOff>390525</xdr:rowOff>
    </xdr:to>
    <xdr:sp macro="" textlink="">
      <xdr:nvSpPr>
        <xdr:cNvPr id="83" name="Rounded Rectangle 82">
          <a:hlinkClick xmlns:r="http://schemas.openxmlformats.org/officeDocument/2006/relationships" r:id="rId27"/>
        </xdr:cNvPr>
        <xdr:cNvSpPr/>
      </xdr:nvSpPr>
      <xdr:spPr>
        <a:xfrm>
          <a:off x="4943475" y="100679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24</xdr:row>
      <xdr:rowOff>66675</xdr:rowOff>
    </xdr:from>
    <xdr:to>
      <xdr:col>3</xdr:col>
      <xdr:colOff>914399</xdr:colOff>
      <xdr:row>24</xdr:row>
      <xdr:rowOff>381000</xdr:rowOff>
    </xdr:to>
    <xdr:sp macro="" textlink="">
      <xdr:nvSpPr>
        <xdr:cNvPr id="84" name="Rounded Rectangle 83">
          <a:hlinkClick xmlns:r="http://schemas.openxmlformats.org/officeDocument/2006/relationships" r:id="rId28"/>
        </xdr:cNvPr>
        <xdr:cNvSpPr/>
      </xdr:nvSpPr>
      <xdr:spPr>
        <a:xfrm>
          <a:off x="4943475" y="105251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25</xdr:row>
      <xdr:rowOff>95250</xdr:rowOff>
    </xdr:from>
    <xdr:to>
      <xdr:col>3</xdr:col>
      <xdr:colOff>923924</xdr:colOff>
      <xdr:row>25</xdr:row>
      <xdr:rowOff>409575</xdr:rowOff>
    </xdr:to>
    <xdr:sp macro="" textlink="">
      <xdr:nvSpPr>
        <xdr:cNvPr id="85" name="Rounded Rectangle 84">
          <a:hlinkClick xmlns:r="http://schemas.openxmlformats.org/officeDocument/2006/relationships" r:id="rId29"/>
        </xdr:cNvPr>
        <xdr:cNvSpPr/>
      </xdr:nvSpPr>
      <xdr:spPr>
        <a:xfrm>
          <a:off x="4953000" y="110204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26</xdr:row>
      <xdr:rowOff>76200</xdr:rowOff>
    </xdr:from>
    <xdr:to>
      <xdr:col>3</xdr:col>
      <xdr:colOff>923924</xdr:colOff>
      <xdr:row>26</xdr:row>
      <xdr:rowOff>390525</xdr:rowOff>
    </xdr:to>
    <xdr:sp macro="" textlink="">
      <xdr:nvSpPr>
        <xdr:cNvPr id="86" name="Rounded Rectangle 85">
          <a:hlinkClick xmlns:r="http://schemas.openxmlformats.org/officeDocument/2006/relationships" r:id="rId30"/>
        </xdr:cNvPr>
        <xdr:cNvSpPr/>
      </xdr:nvSpPr>
      <xdr:spPr>
        <a:xfrm>
          <a:off x="4953000" y="114681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27</xdr:row>
      <xdr:rowOff>85725</xdr:rowOff>
    </xdr:from>
    <xdr:to>
      <xdr:col>3</xdr:col>
      <xdr:colOff>914399</xdr:colOff>
      <xdr:row>27</xdr:row>
      <xdr:rowOff>400050</xdr:rowOff>
    </xdr:to>
    <xdr:sp macro="" textlink="">
      <xdr:nvSpPr>
        <xdr:cNvPr id="87" name="Rounded Rectangle 86">
          <a:hlinkClick xmlns:r="http://schemas.openxmlformats.org/officeDocument/2006/relationships" r:id="rId31"/>
        </xdr:cNvPr>
        <xdr:cNvSpPr/>
      </xdr:nvSpPr>
      <xdr:spPr>
        <a:xfrm>
          <a:off x="4943475" y="119443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28</xdr:row>
      <xdr:rowOff>85725</xdr:rowOff>
    </xdr:from>
    <xdr:to>
      <xdr:col>3</xdr:col>
      <xdr:colOff>904874</xdr:colOff>
      <xdr:row>28</xdr:row>
      <xdr:rowOff>400050</xdr:rowOff>
    </xdr:to>
    <xdr:sp macro="" textlink="">
      <xdr:nvSpPr>
        <xdr:cNvPr id="88" name="Rounded Rectangle 87">
          <a:hlinkClick xmlns:r="http://schemas.openxmlformats.org/officeDocument/2006/relationships" r:id="rId32"/>
        </xdr:cNvPr>
        <xdr:cNvSpPr/>
      </xdr:nvSpPr>
      <xdr:spPr>
        <a:xfrm>
          <a:off x="4933950" y="124110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29</xdr:row>
      <xdr:rowOff>85725</xdr:rowOff>
    </xdr:from>
    <xdr:to>
      <xdr:col>3</xdr:col>
      <xdr:colOff>914399</xdr:colOff>
      <xdr:row>29</xdr:row>
      <xdr:rowOff>400050</xdr:rowOff>
    </xdr:to>
    <xdr:sp macro="" textlink="">
      <xdr:nvSpPr>
        <xdr:cNvPr id="89" name="Rounded Rectangle 88">
          <a:hlinkClick xmlns:r="http://schemas.openxmlformats.org/officeDocument/2006/relationships" r:id="rId33"/>
        </xdr:cNvPr>
        <xdr:cNvSpPr/>
      </xdr:nvSpPr>
      <xdr:spPr>
        <a:xfrm>
          <a:off x="4943475" y="128778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30</xdr:row>
      <xdr:rowOff>76200</xdr:rowOff>
    </xdr:from>
    <xdr:to>
      <xdr:col>3</xdr:col>
      <xdr:colOff>933449</xdr:colOff>
      <xdr:row>30</xdr:row>
      <xdr:rowOff>390525</xdr:rowOff>
    </xdr:to>
    <xdr:sp macro="" textlink="">
      <xdr:nvSpPr>
        <xdr:cNvPr id="90" name="Rounded Rectangle 89">
          <a:hlinkClick xmlns:r="http://schemas.openxmlformats.org/officeDocument/2006/relationships" r:id="rId34"/>
        </xdr:cNvPr>
        <xdr:cNvSpPr/>
      </xdr:nvSpPr>
      <xdr:spPr>
        <a:xfrm>
          <a:off x="4962525" y="133350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31</xdr:row>
      <xdr:rowOff>47625</xdr:rowOff>
    </xdr:from>
    <xdr:to>
      <xdr:col>3</xdr:col>
      <xdr:colOff>942974</xdr:colOff>
      <xdr:row>31</xdr:row>
      <xdr:rowOff>361950</xdr:rowOff>
    </xdr:to>
    <xdr:sp macro="" textlink="">
      <xdr:nvSpPr>
        <xdr:cNvPr id="91" name="Rounded Rectangle 90">
          <a:hlinkClick xmlns:r="http://schemas.openxmlformats.org/officeDocument/2006/relationships" r:id="rId35"/>
        </xdr:cNvPr>
        <xdr:cNvSpPr/>
      </xdr:nvSpPr>
      <xdr:spPr>
        <a:xfrm>
          <a:off x="4972050" y="145542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161925</xdr:colOff>
      <xdr:row>32</xdr:row>
      <xdr:rowOff>66675</xdr:rowOff>
    </xdr:from>
    <xdr:to>
      <xdr:col>3</xdr:col>
      <xdr:colOff>990599</xdr:colOff>
      <xdr:row>32</xdr:row>
      <xdr:rowOff>381000</xdr:rowOff>
    </xdr:to>
    <xdr:sp macro="" textlink="">
      <xdr:nvSpPr>
        <xdr:cNvPr id="92" name="Rounded Rectangle 91">
          <a:hlinkClick xmlns:r="http://schemas.openxmlformats.org/officeDocument/2006/relationships" r:id="rId36"/>
        </xdr:cNvPr>
        <xdr:cNvSpPr/>
      </xdr:nvSpPr>
      <xdr:spPr>
        <a:xfrm>
          <a:off x="5019675" y="150399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133350</xdr:colOff>
      <xdr:row>33</xdr:row>
      <xdr:rowOff>85725</xdr:rowOff>
    </xdr:from>
    <xdr:to>
      <xdr:col>3</xdr:col>
      <xdr:colOff>962024</xdr:colOff>
      <xdr:row>33</xdr:row>
      <xdr:rowOff>400050</xdr:rowOff>
    </xdr:to>
    <xdr:sp macro="" textlink="">
      <xdr:nvSpPr>
        <xdr:cNvPr id="93" name="Rounded Rectangle 92">
          <a:hlinkClick xmlns:r="http://schemas.openxmlformats.org/officeDocument/2006/relationships" r:id="rId37"/>
        </xdr:cNvPr>
        <xdr:cNvSpPr/>
      </xdr:nvSpPr>
      <xdr:spPr>
        <a:xfrm>
          <a:off x="4991100" y="155257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152400</xdr:colOff>
      <xdr:row>34</xdr:row>
      <xdr:rowOff>76200</xdr:rowOff>
    </xdr:from>
    <xdr:to>
      <xdr:col>3</xdr:col>
      <xdr:colOff>981074</xdr:colOff>
      <xdr:row>34</xdr:row>
      <xdr:rowOff>390525</xdr:rowOff>
    </xdr:to>
    <xdr:sp macro="" textlink="">
      <xdr:nvSpPr>
        <xdr:cNvPr id="94" name="Rounded Rectangle 93">
          <a:hlinkClick xmlns:r="http://schemas.openxmlformats.org/officeDocument/2006/relationships" r:id="rId38"/>
        </xdr:cNvPr>
        <xdr:cNvSpPr/>
      </xdr:nvSpPr>
      <xdr:spPr>
        <a:xfrm>
          <a:off x="5010150" y="159829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35</xdr:row>
      <xdr:rowOff>104775</xdr:rowOff>
    </xdr:from>
    <xdr:to>
      <xdr:col>3</xdr:col>
      <xdr:colOff>952499</xdr:colOff>
      <xdr:row>35</xdr:row>
      <xdr:rowOff>419100</xdr:rowOff>
    </xdr:to>
    <xdr:sp macro="" textlink="">
      <xdr:nvSpPr>
        <xdr:cNvPr id="95" name="Rounded Rectangle 94">
          <a:hlinkClick xmlns:r="http://schemas.openxmlformats.org/officeDocument/2006/relationships" r:id="rId39"/>
        </xdr:cNvPr>
        <xdr:cNvSpPr/>
      </xdr:nvSpPr>
      <xdr:spPr>
        <a:xfrm>
          <a:off x="4981575" y="164782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142875</xdr:colOff>
      <xdr:row>36</xdr:row>
      <xdr:rowOff>85725</xdr:rowOff>
    </xdr:from>
    <xdr:to>
      <xdr:col>3</xdr:col>
      <xdr:colOff>971549</xdr:colOff>
      <xdr:row>36</xdr:row>
      <xdr:rowOff>400050</xdr:rowOff>
    </xdr:to>
    <xdr:sp macro="" textlink="">
      <xdr:nvSpPr>
        <xdr:cNvPr id="96" name="Rounded Rectangle 95">
          <a:hlinkClick xmlns:r="http://schemas.openxmlformats.org/officeDocument/2006/relationships" r:id="rId40"/>
        </xdr:cNvPr>
        <xdr:cNvSpPr/>
      </xdr:nvSpPr>
      <xdr:spPr>
        <a:xfrm>
          <a:off x="5000625" y="169259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190500</xdr:colOff>
      <xdr:row>37</xdr:row>
      <xdr:rowOff>57150</xdr:rowOff>
    </xdr:from>
    <xdr:to>
      <xdr:col>3</xdr:col>
      <xdr:colOff>1019174</xdr:colOff>
      <xdr:row>37</xdr:row>
      <xdr:rowOff>371475</xdr:rowOff>
    </xdr:to>
    <xdr:sp macro="" textlink="">
      <xdr:nvSpPr>
        <xdr:cNvPr id="97" name="Rounded Rectangle 96">
          <a:hlinkClick xmlns:r="http://schemas.openxmlformats.org/officeDocument/2006/relationships" r:id="rId41"/>
        </xdr:cNvPr>
        <xdr:cNvSpPr/>
      </xdr:nvSpPr>
      <xdr:spPr>
        <a:xfrm>
          <a:off x="5048250" y="173640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39</xdr:row>
      <xdr:rowOff>66675</xdr:rowOff>
    </xdr:from>
    <xdr:to>
      <xdr:col>3</xdr:col>
      <xdr:colOff>895349</xdr:colOff>
      <xdr:row>39</xdr:row>
      <xdr:rowOff>381000</xdr:rowOff>
    </xdr:to>
    <xdr:sp macro="" textlink="">
      <xdr:nvSpPr>
        <xdr:cNvPr id="98" name="Rounded Rectangle 97">
          <a:hlinkClick xmlns:r="http://schemas.openxmlformats.org/officeDocument/2006/relationships" r:id="rId42"/>
        </xdr:cNvPr>
        <xdr:cNvSpPr/>
      </xdr:nvSpPr>
      <xdr:spPr>
        <a:xfrm>
          <a:off x="4924425" y="170592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41</xdr:row>
      <xdr:rowOff>76200</xdr:rowOff>
    </xdr:from>
    <xdr:to>
      <xdr:col>3</xdr:col>
      <xdr:colOff>914399</xdr:colOff>
      <xdr:row>41</xdr:row>
      <xdr:rowOff>390525</xdr:rowOff>
    </xdr:to>
    <xdr:sp macro="" textlink="">
      <xdr:nvSpPr>
        <xdr:cNvPr id="99" name="Rounded Rectangle 98">
          <a:hlinkClick xmlns:r="http://schemas.openxmlformats.org/officeDocument/2006/relationships" r:id="rId43"/>
        </xdr:cNvPr>
        <xdr:cNvSpPr/>
      </xdr:nvSpPr>
      <xdr:spPr>
        <a:xfrm>
          <a:off x="4943475" y="175355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42</xdr:row>
      <xdr:rowOff>76200</xdr:rowOff>
    </xdr:from>
    <xdr:to>
      <xdr:col>3</xdr:col>
      <xdr:colOff>904874</xdr:colOff>
      <xdr:row>42</xdr:row>
      <xdr:rowOff>390525</xdr:rowOff>
    </xdr:to>
    <xdr:sp macro="" textlink="">
      <xdr:nvSpPr>
        <xdr:cNvPr id="100" name="Rounded Rectangle 99">
          <a:hlinkClick xmlns:r="http://schemas.openxmlformats.org/officeDocument/2006/relationships" r:id="rId44"/>
        </xdr:cNvPr>
        <xdr:cNvSpPr/>
      </xdr:nvSpPr>
      <xdr:spPr>
        <a:xfrm>
          <a:off x="4933950" y="180022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43</xdr:row>
      <xdr:rowOff>95250</xdr:rowOff>
    </xdr:from>
    <xdr:to>
      <xdr:col>3</xdr:col>
      <xdr:colOff>942974</xdr:colOff>
      <xdr:row>43</xdr:row>
      <xdr:rowOff>409575</xdr:rowOff>
    </xdr:to>
    <xdr:sp macro="" textlink="">
      <xdr:nvSpPr>
        <xdr:cNvPr id="101" name="Rounded Rectangle 100">
          <a:hlinkClick xmlns:r="http://schemas.openxmlformats.org/officeDocument/2006/relationships" r:id="rId45"/>
        </xdr:cNvPr>
        <xdr:cNvSpPr/>
      </xdr:nvSpPr>
      <xdr:spPr>
        <a:xfrm>
          <a:off x="4972050" y="185070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44</xdr:row>
      <xdr:rowOff>66675</xdr:rowOff>
    </xdr:from>
    <xdr:to>
      <xdr:col>3</xdr:col>
      <xdr:colOff>904874</xdr:colOff>
      <xdr:row>44</xdr:row>
      <xdr:rowOff>381000</xdr:rowOff>
    </xdr:to>
    <xdr:sp macro="" textlink="">
      <xdr:nvSpPr>
        <xdr:cNvPr id="102" name="Rounded Rectangle 101">
          <a:hlinkClick xmlns:r="http://schemas.openxmlformats.org/officeDocument/2006/relationships" r:id="rId46"/>
        </xdr:cNvPr>
        <xdr:cNvSpPr/>
      </xdr:nvSpPr>
      <xdr:spPr>
        <a:xfrm>
          <a:off x="4933950" y="189452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45</xdr:row>
      <xdr:rowOff>142875</xdr:rowOff>
    </xdr:from>
    <xdr:to>
      <xdr:col>3</xdr:col>
      <xdr:colOff>904874</xdr:colOff>
      <xdr:row>45</xdr:row>
      <xdr:rowOff>457200</xdr:rowOff>
    </xdr:to>
    <xdr:sp macro="" textlink="">
      <xdr:nvSpPr>
        <xdr:cNvPr id="103" name="Rounded Rectangle 102">
          <a:hlinkClick xmlns:r="http://schemas.openxmlformats.org/officeDocument/2006/relationships" r:id="rId47"/>
        </xdr:cNvPr>
        <xdr:cNvSpPr/>
      </xdr:nvSpPr>
      <xdr:spPr>
        <a:xfrm>
          <a:off x="4933950" y="195167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46</xdr:row>
      <xdr:rowOff>114300</xdr:rowOff>
    </xdr:from>
    <xdr:to>
      <xdr:col>3</xdr:col>
      <xdr:colOff>904874</xdr:colOff>
      <xdr:row>46</xdr:row>
      <xdr:rowOff>428625</xdr:rowOff>
    </xdr:to>
    <xdr:sp macro="" textlink="">
      <xdr:nvSpPr>
        <xdr:cNvPr id="104" name="Rounded Rectangle 103">
          <a:hlinkClick xmlns:r="http://schemas.openxmlformats.org/officeDocument/2006/relationships" r:id="rId48"/>
        </xdr:cNvPr>
        <xdr:cNvSpPr/>
      </xdr:nvSpPr>
      <xdr:spPr>
        <a:xfrm>
          <a:off x="4933950" y="200977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49</xdr:row>
      <xdr:rowOff>47625</xdr:rowOff>
    </xdr:from>
    <xdr:to>
      <xdr:col>3</xdr:col>
      <xdr:colOff>942974</xdr:colOff>
      <xdr:row>49</xdr:row>
      <xdr:rowOff>361950</xdr:rowOff>
    </xdr:to>
    <xdr:sp macro="" textlink="">
      <xdr:nvSpPr>
        <xdr:cNvPr id="105" name="Rounded Rectangle 104">
          <a:hlinkClick xmlns:r="http://schemas.openxmlformats.org/officeDocument/2006/relationships" r:id="rId49"/>
        </xdr:cNvPr>
        <xdr:cNvSpPr/>
      </xdr:nvSpPr>
      <xdr:spPr>
        <a:xfrm>
          <a:off x="4972050" y="217741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51</xdr:row>
      <xdr:rowOff>57150</xdr:rowOff>
    </xdr:from>
    <xdr:to>
      <xdr:col>3</xdr:col>
      <xdr:colOff>933449</xdr:colOff>
      <xdr:row>51</xdr:row>
      <xdr:rowOff>371475</xdr:rowOff>
    </xdr:to>
    <xdr:sp macro="" textlink="">
      <xdr:nvSpPr>
        <xdr:cNvPr id="106" name="Rounded Rectangle 105">
          <a:hlinkClick xmlns:r="http://schemas.openxmlformats.org/officeDocument/2006/relationships" r:id="rId50"/>
        </xdr:cNvPr>
        <xdr:cNvSpPr/>
      </xdr:nvSpPr>
      <xdr:spPr>
        <a:xfrm>
          <a:off x="4962525" y="222504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52</xdr:row>
      <xdr:rowOff>76200</xdr:rowOff>
    </xdr:from>
    <xdr:to>
      <xdr:col>3</xdr:col>
      <xdr:colOff>914399</xdr:colOff>
      <xdr:row>52</xdr:row>
      <xdr:rowOff>390525</xdr:rowOff>
    </xdr:to>
    <xdr:sp macro="" textlink="">
      <xdr:nvSpPr>
        <xdr:cNvPr id="107" name="Rounded Rectangle 106">
          <a:hlinkClick xmlns:r="http://schemas.openxmlformats.org/officeDocument/2006/relationships" r:id="rId51"/>
        </xdr:cNvPr>
        <xdr:cNvSpPr/>
      </xdr:nvSpPr>
      <xdr:spPr>
        <a:xfrm>
          <a:off x="4943475" y="227361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53</xdr:row>
      <xdr:rowOff>66675</xdr:rowOff>
    </xdr:from>
    <xdr:to>
      <xdr:col>3</xdr:col>
      <xdr:colOff>933449</xdr:colOff>
      <xdr:row>53</xdr:row>
      <xdr:rowOff>381000</xdr:rowOff>
    </xdr:to>
    <xdr:sp macro="" textlink="">
      <xdr:nvSpPr>
        <xdr:cNvPr id="108" name="Rounded Rectangle 107">
          <a:hlinkClick xmlns:r="http://schemas.openxmlformats.org/officeDocument/2006/relationships" r:id="rId52"/>
        </xdr:cNvPr>
        <xdr:cNvSpPr/>
      </xdr:nvSpPr>
      <xdr:spPr>
        <a:xfrm>
          <a:off x="4962525" y="231933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54</xdr:row>
      <xdr:rowOff>66675</xdr:rowOff>
    </xdr:from>
    <xdr:to>
      <xdr:col>3</xdr:col>
      <xdr:colOff>895349</xdr:colOff>
      <xdr:row>54</xdr:row>
      <xdr:rowOff>381000</xdr:rowOff>
    </xdr:to>
    <xdr:sp macro="" textlink="">
      <xdr:nvSpPr>
        <xdr:cNvPr id="109" name="Rounded Rectangle 108">
          <a:hlinkClick xmlns:r="http://schemas.openxmlformats.org/officeDocument/2006/relationships" r:id="rId53"/>
        </xdr:cNvPr>
        <xdr:cNvSpPr/>
      </xdr:nvSpPr>
      <xdr:spPr>
        <a:xfrm>
          <a:off x="4924425" y="236601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55</xdr:row>
      <xdr:rowOff>66675</xdr:rowOff>
    </xdr:from>
    <xdr:to>
      <xdr:col>3</xdr:col>
      <xdr:colOff>923924</xdr:colOff>
      <xdr:row>55</xdr:row>
      <xdr:rowOff>381000</xdr:rowOff>
    </xdr:to>
    <xdr:sp macro="" textlink="">
      <xdr:nvSpPr>
        <xdr:cNvPr id="110" name="Rounded Rectangle 109">
          <a:hlinkClick xmlns:r="http://schemas.openxmlformats.org/officeDocument/2006/relationships" r:id="rId54"/>
        </xdr:cNvPr>
        <xdr:cNvSpPr/>
      </xdr:nvSpPr>
      <xdr:spPr>
        <a:xfrm>
          <a:off x="4953000" y="241268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56</xdr:row>
      <xdr:rowOff>85725</xdr:rowOff>
    </xdr:from>
    <xdr:to>
      <xdr:col>3</xdr:col>
      <xdr:colOff>923924</xdr:colOff>
      <xdr:row>56</xdr:row>
      <xdr:rowOff>400050</xdr:rowOff>
    </xdr:to>
    <xdr:sp macro="" textlink="">
      <xdr:nvSpPr>
        <xdr:cNvPr id="111" name="Rounded Rectangle 110">
          <a:hlinkClick xmlns:r="http://schemas.openxmlformats.org/officeDocument/2006/relationships" r:id="rId55"/>
        </xdr:cNvPr>
        <xdr:cNvSpPr/>
      </xdr:nvSpPr>
      <xdr:spPr>
        <a:xfrm>
          <a:off x="4953000" y="246126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58</xdr:row>
      <xdr:rowOff>85725</xdr:rowOff>
    </xdr:from>
    <xdr:to>
      <xdr:col>3</xdr:col>
      <xdr:colOff>923924</xdr:colOff>
      <xdr:row>58</xdr:row>
      <xdr:rowOff>400050</xdr:rowOff>
    </xdr:to>
    <xdr:sp macro="" textlink="">
      <xdr:nvSpPr>
        <xdr:cNvPr id="112" name="Rounded Rectangle 111">
          <a:hlinkClick xmlns:r="http://schemas.openxmlformats.org/officeDocument/2006/relationships" r:id="rId56"/>
        </xdr:cNvPr>
        <xdr:cNvSpPr/>
      </xdr:nvSpPr>
      <xdr:spPr>
        <a:xfrm>
          <a:off x="4953000" y="255460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59</xdr:row>
      <xdr:rowOff>76200</xdr:rowOff>
    </xdr:from>
    <xdr:to>
      <xdr:col>3</xdr:col>
      <xdr:colOff>914399</xdr:colOff>
      <xdr:row>59</xdr:row>
      <xdr:rowOff>390525</xdr:rowOff>
    </xdr:to>
    <xdr:sp macro="" textlink="">
      <xdr:nvSpPr>
        <xdr:cNvPr id="113" name="Rounded Rectangle 112">
          <a:hlinkClick xmlns:r="http://schemas.openxmlformats.org/officeDocument/2006/relationships" r:id="rId57"/>
        </xdr:cNvPr>
        <xdr:cNvSpPr/>
      </xdr:nvSpPr>
      <xdr:spPr>
        <a:xfrm>
          <a:off x="4943475" y="260032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60</xdr:row>
      <xdr:rowOff>66675</xdr:rowOff>
    </xdr:from>
    <xdr:to>
      <xdr:col>3</xdr:col>
      <xdr:colOff>923924</xdr:colOff>
      <xdr:row>60</xdr:row>
      <xdr:rowOff>381000</xdr:rowOff>
    </xdr:to>
    <xdr:sp macro="" textlink="">
      <xdr:nvSpPr>
        <xdr:cNvPr id="114" name="Rounded Rectangle 113">
          <a:hlinkClick xmlns:r="http://schemas.openxmlformats.org/officeDocument/2006/relationships" r:id="rId58"/>
        </xdr:cNvPr>
        <xdr:cNvSpPr/>
      </xdr:nvSpPr>
      <xdr:spPr>
        <a:xfrm>
          <a:off x="4953000" y="264604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62</xdr:row>
      <xdr:rowOff>85725</xdr:rowOff>
    </xdr:from>
    <xdr:to>
      <xdr:col>3</xdr:col>
      <xdr:colOff>923924</xdr:colOff>
      <xdr:row>62</xdr:row>
      <xdr:rowOff>400050</xdr:rowOff>
    </xdr:to>
    <xdr:sp macro="" textlink="">
      <xdr:nvSpPr>
        <xdr:cNvPr id="115" name="Rounded Rectangle 114">
          <a:hlinkClick xmlns:r="http://schemas.openxmlformats.org/officeDocument/2006/relationships" r:id="rId59"/>
        </xdr:cNvPr>
        <xdr:cNvSpPr/>
      </xdr:nvSpPr>
      <xdr:spPr>
        <a:xfrm>
          <a:off x="4953000" y="269462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63</xdr:row>
      <xdr:rowOff>66675</xdr:rowOff>
    </xdr:from>
    <xdr:to>
      <xdr:col>3</xdr:col>
      <xdr:colOff>914399</xdr:colOff>
      <xdr:row>63</xdr:row>
      <xdr:rowOff>381000</xdr:rowOff>
    </xdr:to>
    <xdr:sp macro="" textlink="">
      <xdr:nvSpPr>
        <xdr:cNvPr id="116" name="Rounded Rectangle 115">
          <a:hlinkClick xmlns:r="http://schemas.openxmlformats.org/officeDocument/2006/relationships" r:id="rId60"/>
        </xdr:cNvPr>
        <xdr:cNvSpPr/>
      </xdr:nvSpPr>
      <xdr:spPr>
        <a:xfrm>
          <a:off x="4943475" y="273939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64</xdr:row>
      <xdr:rowOff>57150</xdr:rowOff>
    </xdr:from>
    <xdr:to>
      <xdr:col>3</xdr:col>
      <xdr:colOff>952499</xdr:colOff>
      <xdr:row>64</xdr:row>
      <xdr:rowOff>371475</xdr:rowOff>
    </xdr:to>
    <xdr:sp macro="" textlink="">
      <xdr:nvSpPr>
        <xdr:cNvPr id="117" name="Rounded Rectangle 116">
          <a:hlinkClick xmlns:r="http://schemas.openxmlformats.org/officeDocument/2006/relationships" r:id="rId61"/>
        </xdr:cNvPr>
        <xdr:cNvSpPr/>
      </xdr:nvSpPr>
      <xdr:spPr>
        <a:xfrm>
          <a:off x="4981575" y="278511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65</xdr:row>
      <xdr:rowOff>85725</xdr:rowOff>
    </xdr:from>
    <xdr:to>
      <xdr:col>3</xdr:col>
      <xdr:colOff>914399</xdr:colOff>
      <xdr:row>65</xdr:row>
      <xdr:rowOff>400050</xdr:rowOff>
    </xdr:to>
    <xdr:sp macro="" textlink="">
      <xdr:nvSpPr>
        <xdr:cNvPr id="118" name="Rounded Rectangle 117">
          <a:hlinkClick xmlns:r="http://schemas.openxmlformats.org/officeDocument/2006/relationships" r:id="rId62"/>
        </xdr:cNvPr>
        <xdr:cNvSpPr/>
      </xdr:nvSpPr>
      <xdr:spPr>
        <a:xfrm>
          <a:off x="4943475" y="283464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66</xdr:row>
      <xdr:rowOff>66675</xdr:rowOff>
    </xdr:from>
    <xdr:to>
      <xdr:col>3</xdr:col>
      <xdr:colOff>895349</xdr:colOff>
      <xdr:row>66</xdr:row>
      <xdr:rowOff>381000</xdr:rowOff>
    </xdr:to>
    <xdr:sp macro="" textlink="">
      <xdr:nvSpPr>
        <xdr:cNvPr id="119" name="Rounded Rectangle 118">
          <a:hlinkClick xmlns:r="http://schemas.openxmlformats.org/officeDocument/2006/relationships" r:id="rId63"/>
        </xdr:cNvPr>
        <xdr:cNvSpPr/>
      </xdr:nvSpPr>
      <xdr:spPr>
        <a:xfrm>
          <a:off x="4924425" y="287940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67</xdr:row>
      <xdr:rowOff>76200</xdr:rowOff>
    </xdr:from>
    <xdr:to>
      <xdr:col>3</xdr:col>
      <xdr:colOff>895349</xdr:colOff>
      <xdr:row>67</xdr:row>
      <xdr:rowOff>390525</xdr:rowOff>
    </xdr:to>
    <xdr:sp macro="" textlink="">
      <xdr:nvSpPr>
        <xdr:cNvPr id="120" name="Rounded Rectangle 119">
          <a:hlinkClick xmlns:r="http://schemas.openxmlformats.org/officeDocument/2006/relationships" r:id="rId64"/>
        </xdr:cNvPr>
        <xdr:cNvSpPr/>
      </xdr:nvSpPr>
      <xdr:spPr>
        <a:xfrm>
          <a:off x="4924425" y="292703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69</xdr:row>
      <xdr:rowOff>76200</xdr:rowOff>
    </xdr:from>
    <xdr:to>
      <xdr:col>3</xdr:col>
      <xdr:colOff>914399</xdr:colOff>
      <xdr:row>69</xdr:row>
      <xdr:rowOff>390525</xdr:rowOff>
    </xdr:to>
    <xdr:sp macro="" textlink="">
      <xdr:nvSpPr>
        <xdr:cNvPr id="121" name="Rounded Rectangle 120">
          <a:hlinkClick xmlns:r="http://schemas.openxmlformats.org/officeDocument/2006/relationships" r:id="rId65"/>
        </xdr:cNvPr>
        <xdr:cNvSpPr/>
      </xdr:nvSpPr>
      <xdr:spPr>
        <a:xfrm>
          <a:off x="4943475" y="302037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57150</xdr:colOff>
      <xdr:row>70</xdr:row>
      <xdr:rowOff>66675</xdr:rowOff>
    </xdr:from>
    <xdr:to>
      <xdr:col>3</xdr:col>
      <xdr:colOff>885824</xdr:colOff>
      <xdr:row>70</xdr:row>
      <xdr:rowOff>381000</xdr:rowOff>
    </xdr:to>
    <xdr:sp macro="" textlink="">
      <xdr:nvSpPr>
        <xdr:cNvPr id="122" name="Rounded Rectangle 121">
          <a:hlinkClick xmlns:r="http://schemas.openxmlformats.org/officeDocument/2006/relationships" r:id="rId66"/>
        </xdr:cNvPr>
        <xdr:cNvSpPr/>
      </xdr:nvSpPr>
      <xdr:spPr>
        <a:xfrm>
          <a:off x="4914900" y="306609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71</xdr:row>
      <xdr:rowOff>57150</xdr:rowOff>
    </xdr:from>
    <xdr:to>
      <xdr:col>3</xdr:col>
      <xdr:colOff>914399</xdr:colOff>
      <xdr:row>71</xdr:row>
      <xdr:rowOff>371475</xdr:rowOff>
    </xdr:to>
    <xdr:sp macro="" textlink="">
      <xdr:nvSpPr>
        <xdr:cNvPr id="123" name="Rounded Rectangle 122">
          <a:hlinkClick xmlns:r="http://schemas.openxmlformats.org/officeDocument/2006/relationships" r:id="rId67"/>
        </xdr:cNvPr>
        <xdr:cNvSpPr/>
      </xdr:nvSpPr>
      <xdr:spPr>
        <a:xfrm>
          <a:off x="4943475" y="311181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72</xdr:row>
      <xdr:rowOff>85725</xdr:rowOff>
    </xdr:from>
    <xdr:to>
      <xdr:col>3</xdr:col>
      <xdr:colOff>895349</xdr:colOff>
      <xdr:row>72</xdr:row>
      <xdr:rowOff>400050</xdr:rowOff>
    </xdr:to>
    <xdr:sp macro="" textlink="">
      <xdr:nvSpPr>
        <xdr:cNvPr id="124" name="Rounded Rectangle 123">
          <a:hlinkClick xmlns:r="http://schemas.openxmlformats.org/officeDocument/2006/relationships" r:id="rId68"/>
        </xdr:cNvPr>
        <xdr:cNvSpPr/>
      </xdr:nvSpPr>
      <xdr:spPr>
        <a:xfrm>
          <a:off x="4924425" y="316134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73</xdr:row>
      <xdr:rowOff>85725</xdr:rowOff>
    </xdr:from>
    <xdr:to>
      <xdr:col>3</xdr:col>
      <xdr:colOff>895349</xdr:colOff>
      <xdr:row>73</xdr:row>
      <xdr:rowOff>400050</xdr:rowOff>
    </xdr:to>
    <xdr:sp macro="" textlink="">
      <xdr:nvSpPr>
        <xdr:cNvPr id="125" name="Rounded Rectangle 124">
          <a:hlinkClick xmlns:r="http://schemas.openxmlformats.org/officeDocument/2006/relationships" r:id="rId69"/>
        </xdr:cNvPr>
        <xdr:cNvSpPr/>
      </xdr:nvSpPr>
      <xdr:spPr>
        <a:xfrm>
          <a:off x="4924425" y="320802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74</xdr:row>
      <xdr:rowOff>76200</xdr:rowOff>
    </xdr:from>
    <xdr:to>
      <xdr:col>3</xdr:col>
      <xdr:colOff>904874</xdr:colOff>
      <xdr:row>74</xdr:row>
      <xdr:rowOff>390525</xdr:rowOff>
    </xdr:to>
    <xdr:sp macro="" textlink="">
      <xdr:nvSpPr>
        <xdr:cNvPr id="126" name="Rounded Rectangle 125">
          <a:hlinkClick xmlns:r="http://schemas.openxmlformats.org/officeDocument/2006/relationships" r:id="rId70"/>
        </xdr:cNvPr>
        <xdr:cNvSpPr/>
      </xdr:nvSpPr>
      <xdr:spPr>
        <a:xfrm>
          <a:off x="4933950" y="325374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75</xdr:row>
      <xdr:rowOff>66675</xdr:rowOff>
    </xdr:from>
    <xdr:to>
      <xdr:col>3</xdr:col>
      <xdr:colOff>904874</xdr:colOff>
      <xdr:row>75</xdr:row>
      <xdr:rowOff>381000</xdr:rowOff>
    </xdr:to>
    <xdr:sp macro="" textlink="">
      <xdr:nvSpPr>
        <xdr:cNvPr id="127" name="Rounded Rectangle 126">
          <a:hlinkClick xmlns:r="http://schemas.openxmlformats.org/officeDocument/2006/relationships" r:id="rId71"/>
        </xdr:cNvPr>
        <xdr:cNvSpPr/>
      </xdr:nvSpPr>
      <xdr:spPr>
        <a:xfrm>
          <a:off x="4933950" y="329946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76</xdr:row>
      <xdr:rowOff>76200</xdr:rowOff>
    </xdr:from>
    <xdr:to>
      <xdr:col>3</xdr:col>
      <xdr:colOff>914399</xdr:colOff>
      <xdr:row>76</xdr:row>
      <xdr:rowOff>390525</xdr:rowOff>
    </xdr:to>
    <xdr:sp macro="" textlink="">
      <xdr:nvSpPr>
        <xdr:cNvPr id="128" name="Rounded Rectangle 127">
          <a:hlinkClick xmlns:r="http://schemas.openxmlformats.org/officeDocument/2006/relationships" r:id="rId72"/>
        </xdr:cNvPr>
        <xdr:cNvSpPr/>
      </xdr:nvSpPr>
      <xdr:spPr>
        <a:xfrm>
          <a:off x="4943475" y="334708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78</xdr:row>
      <xdr:rowOff>95250</xdr:rowOff>
    </xdr:from>
    <xdr:to>
      <xdr:col>3</xdr:col>
      <xdr:colOff>904874</xdr:colOff>
      <xdr:row>78</xdr:row>
      <xdr:rowOff>409575</xdr:rowOff>
    </xdr:to>
    <xdr:sp macro="" textlink="">
      <xdr:nvSpPr>
        <xdr:cNvPr id="129" name="Rounded Rectangle 128">
          <a:hlinkClick xmlns:r="http://schemas.openxmlformats.org/officeDocument/2006/relationships" r:id="rId73"/>
        </xdr:cNvPr>
        <xdr:cNvSpPr/>
      </xdr:nvSpPr>
      <xdr:spPr>
        <a:xfrm>
          <a:off x="4933950" y="344233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80</xdr:row>
      <xdr:rowOff>95250</xdr:rowOff>
    </xdr:from>
    <xdr:to>
      <xdr:col>3</xdr:col>
      <xdr:colOff>914399</xdr:colOff>
      <xdr:row>80</xdr:row>
      <xdr:rowOff>409575</xdr:rowOff>
    </xdr:to>
    <xdr:sp macro="" textlink="">
      <xdr:nvSpPr>
        <xdr:cNvPr id="130" name="Rounded Rectangle 129">
          <a:hlinkClick xmlns:r="http://schemas.openxmlformats.org/officeDocument/2006/relationships" r:id="rId74"/>
        </xdr:cNvPr>
        <xdr:cNvSpPr/>
      </xdr:nvSpPr>
      <xdr:spPr>
        <a:xfrm>
          <a:off x="4943475" y="353568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82</xdr:row>
      <xdr:rowOff>85725</xdr:rowOff>
    </xdr:from>
    <xdr:to>
      <xdr:col>3</xdr:col>
      <xdr:colOff>923924</xdr:colOff>
      <xdr:row>82</xdr:row>
      <xdr:rowOff>400050</xdr:rowOff>
    </xdr:to>
    <xdr:sp macro="" textlink="">
      <xdr:nvSpPr>
        <xdr:cNvPr id="131" name="Rounded Rectangle 130">
          <a:hlinkClick xmlns:r="http://schemas.openxmlformats.org/officeDocument/2006/relationships" r:id="rId75"/>
        </xdr:cNvPr>
        <xdr:cNvSpPr/>
      </xdr:nvSpPr>
      <xdr:spPr>
        <a:xfrm>
          <a:off x="4953000" y="362807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83</xdr:row>
      <xdr:rowOff>66675</xdr:rowOff>
    </xdr:from>
    <xdr:to>
      <xdr:col>3</xdr:col>
      <xdr:colOff>923924</xdr:colOff>
      <xdr:row>83</xdr:row>
      <xdr:rowOff>381000</xdr:rowOff>
    </xdr:to>
    <xdr:sp macro="" textlink="">
      <xdr:nvSpPr>
        <xdr:cNvPr id="132" name="Rounded Rectangle 131">
          <a:hlinkClick xmlns:r="http://schemas.openxmlformats.org/officeDocument/2006/relationships" r:id="rId76"/>
        </xdr:cNvPr>
        <xdr:cNvSpPr/>
      </xdr:nvSpPr>
      <xdr:spPr>
        <a:xfrm>
          <a:off x="4953000" y="367284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84</xdr:row>
      <xdr:rowOff>142875</xdr:rowOff>
    </xdr:from>
    <xdr:to>
      <xdr:col>3</xdr:col>
      <xdr:colOff>914399</xdr:colOff>
      <xdr:row>84</xdr:row>
      <xdr:rowOff>457200</xdr:rowOff>
    </xdr:to>
    <xdr:sp macro="" textlink="">
      <xdr:nvSpPr>
        <xdr:cNvPr id="133" name="Rounded Rectangle 132">
          <a:hlinkClick xmlns:r="http://schemas.openxmlformats.org/officeDocument/2006/relationships" r:id="rId77"/>
        </xdr:cNvPr>
        <xdr:cNvSpPr/>
      </xdr:nvSpPr>
      <xdr:spPr>
        <a:xfrm>
          <a:off x="4943475" y="372713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85</xdr:row>
      <xdr:rowOff>85725</xdr:rowOff>
    </xdr:from>
    <xdr:to>
      <xdr:col>3</xdr:col>
      <xdr:colOff>923924</xdr:colOff>
      <xdr:row>85</xdr:row>
      <xdr:rowOff>400050</xdr:rowOff>
    </xdr:to>
    <xdr:sp macro="" textlink="">
      <xdr:nvSpPr>
        <xdr:cNvPr id="134" name="Rounded Rectangle 133">
          <a:hlinkClick xmlns:r="http://schemas.openxmlformats.org/officeDocument/2006/relationships" r:id="rId78"/>
        </xdr:cNvPr>
        <xdr:cNvSpPr/>
      </xdr:nvSpPr>
      <xdr:spPr>
        <a:xfrm>
          <a:off x="4953000" y="379761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86</xdr:row>
      <xdr:rowOff>66675</xdr:rowOff>
    </xdr:from>
    <xdr:to>
      <xdr:col>3</xdr:col>
      <xdr:colOff>923924</xdr:colOff>
      <xdr:row>86</xdr:row>
      <xdr:rowOff>381000</xdr:rowOff>
    </xdr:to>
    <xdr:sp macro="" textlink="">
      <xdr:nvSpPr>
        <xdr:cNvPr id="135" name="Rounded Rectangle 134">
          <a:hlinkClick xmlns:r="http://schemas.openxmlformats.org/officeDocument/2006/relationships" r:id="rId79"/>
        </xdr:cNvPr>
        <xdr:cNvSpPr/>
      </xdr:nvSpPr>
      <xdr:spPr>
        <a:xfrm>
          <a:off x="4953000" y="384238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50</xdr:row>
      <xdr:rowOff>76200</xdr:rowOff>
    </xdr:from>
    <xdr:to>
      <xdr:col>3</xdr:col>
      <xdr:colOff>933449</xdr:colOff>
      <xdr:row>50</xdr:row>
      <xdr:rowOff>390525</xdr:rowOff>
    </xdr:to>
    <xdr:sp macro="" textlink="">
      <xdr:nvSpPr>
        <xdr:cNvPr id="136" name="Rounded Rectangle 135">
          <a:hlinkClick xmlns:r="http://schemas.openxmlformats.org/officeDocument/2006/relationships" r:id="rId80"/>
        </xdr:cNvPr>
        <xdr:cNvSpPr/>
      </xdr:nvSpPr>
      <xdr:spPr>
        <a:xfrm>
          <a:off x="4962525" y="222694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152400</xdr:colOff>
      <xdr:row>9</xdr:row>
      <xdr:rowOff>57150</xdr:rowOff>
    </xdr:from>
    <xdr:to>
      <xdr:col>3</xdr:col>
      <xdr:colOff>981074</xdr:colOff>
      <xdr:row>9</xdr:row>
      <xdr:rowOff>371475</xdr:rowOff>
    </xdr:to>
    <xdr:sp macro="" textlink="">
      <xdr:nvSpPr>
        <xdr:cNvPr id="137" name="Rounded Rectangle 136">
          <a:hlinkClick xmlns:r="http://schemas.openxmlformats.org/officeDocument/2006/relationships" r:id="rId81"/>
        </xdr:cNvPr>
        <xdr:cNvSpPr/>
      </xdr:nvSpPr>
      <xdr:spPr>
        <a:xfrm>
          <a:off x="5010150" y="39814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40</xdr:row>
      <xdr:rowOff>95250</xdr:rowOff>
    </xdr:from>
    <xdr:to>
      <xdr:col>3</xdr:col>
      <xdr:colOff>914399</xdr:colOff>
      <xdr:row>40</xdr:row>
      <xdr:rowOff>409575</xdr:rowOff>
    </xdr:to>
    <xdr:sp macro="" textlink="">
      <xdr:nvSpPr>
        <xdr:cNvPr id="138" name="Rounded Rectangle 137">
          <a:hlinkClick xmlns:r="http://schemas.openxmlformats.org/officeDocument/2006/relationships" r:id="rId82"/>
        </xdr:cNvPr>
        <xdr:cNvSpPr/>
      </xdr:nvSpPr>
      <xdr:spPr>
        <a:xfrm>
          <a:off x="4943475" y="188023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38</xdr:row>
      <xdr:rowOff>57150</xdr:rowOff>
    </xdr:from>
    <xdr:to>
      <xdr:col>3</xdr:col>
      <xdr:colOff>942974</xdr:colOff>
      <xdr:row>38</xdr:row>
      <xdr:rowOff>371475</xdr:rowOff>
    </xdr:to>
    <xdr:sp macro="" textlink="">
      <xdr:nvSpPr>
        <xdr:cNvPr id="139" name="Rounded Rectangle 138">
          <a:hlinkClick xmlns:r="http://schemas.openxmlformats.org/officeDocument/2006/relationships" r:id="rId83"/>
        </xdr:cNvPr>
        <xdr:cNvSpPr/>
      </xdr:nvSpPr>
      <xdr:spPr>
        <a:xfrm>
          <a:off x="4972050" y="178308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61</xdr:row>
      <xdr:rowOff>76200</xdr:rowOff>
    </xdr:from>
    <xdr:to>
      <xdr:col>3</xdr:col>
      <xdr:colOff>942974</xdr:colOff>
      <xdr:row>61</xdr:row>
      <xdr:rowOff>390525</xdr:rowOff>
    </xdr:to>
    <xdr:sp macro="" textlink="">
      <xdr:nvSpPr>
        <xdr:cNvPr id="140" name="Rounded Rectangle 139">
          <a:hlinkClick xmlns:r="http://schemas.openxmlformats.org/officeDocument/2006/relationships" r:id="rId84"/>
        </xdr:cNvPr>
        <xdr:cNvSpPr/>
      </xdr:nvSpPr>
      <xdr:spPr>
        <a:xfrm>
          <a:off x="4972050" y="291179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3</xdr:row>
      <xdr:rowOff>152400</xdr:rowOff>
    </xdr:from>
    <xdr:to>
      <xdr:col>11</xdr:col>
      <xdr:colOff>428625</xdr:colOff>
      <xdr:row>5</xdr:row>
      <xdr:rowOff>161925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991350" y="9620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3</xdr:row>
      <xdr:rowOff>76200</xdr:rowOff>
    </xdr:from>
    <xdr:to>
      <xdr:col>11</xdr:col>
      <xdr:colOff>581025</xdr:colOff>
      <xdr:row>5</xdr:row>
      <xdr:rowOff>142875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00875" y="847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2</xdr:row>
      <xdr:rowOff>228600</xdr:rowOff>
    </xdr:from>
    <xdr:to>
      <xdr:col>8</xdr:col>
      <xdr:colOff>238125</xdr:colOff>
      <xdr:row>5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962775" y="5524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4</xdr:row>
      <xdr:rowOff>57150</xdr:rowOff>
    </xdr:from>
    <xdr:to>
      <xdr:col>11</xdr:col>
      <xdr:colOff>390525</xdr:colOff>
      <xdr:row>6</xdr:row>
      <xdr:rowOff>104775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610350" y="9144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3</xdr:row>
      <xdr:rowOff>104775</xdr:rowOff>
    </xdr:from>
    <xdr:to>
      <xdr:col>8</xdr:col>
      <xdr:colOff>247650</xdr:colOff>
      <xdr:row>5</xdr:row>
      <xdr:rowOff>104775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972300" y="6667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3</xdr:row>
      <xdr:rowOff>19050</xdr:rowOff>
    </xdr:from>
    <xdr:to>
      <xdr:col>10</xdr:col>
      <xdr:colOff>323850</xdr:colOff>
      <xdr:row>5</xdr:row>
      <xdr:rowOff>142875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553200" y="6953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419100</xdr:colOff>
      <xdr:row>1</xdr:row>
      <xdr:rowOff>314325</xdr:rowOff>
    </xdr:from>
    <xdr:to>
      <xdr:col>12</xdr:col>
      <xdr:colOff>542925</xdr:colOff>
      <xdr:row>3</xdr:row>
      <xdr:rowOff>95250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972300" y="5715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4</xdr:row>
      <xdr:rowOff>133350</xdr:rowOff>
    </xdr:from>
    <xdr:to>
      <xdr:col>11</xdr:col>
      <xdr:colOff>295275</xdr:colOff>
      <xdr:row>7</xdr:row>
      <xdr:rowOff>19050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905625" y="8572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1</xdr:row>
      <xdr:rowOff>66675</xdr:rowOff>
    </xdr:from>
    <xdr:to>
      <xdr:col>16</xdr:col>
      <xdr:colOff>247650</xdr:colOff>
      <xdr:row>3</xdr:row>
      <xdr:rowOff>19050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610350" y="5238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819150</xdr:colOff>
      <xdr:row>2</xdr:row>
      <xdr:rowOff>95250</xdr:rowOff>
    </xdr:from>
    <xdr:to>
      <xdr:col>15</xdr:col>
      <xdr:colOff>457200</xdr:colOff>
      <xdr:row>7</xdr:row>
      <xdr:rowOff>28575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553325" y="419100"/>
          <a:ext cx="1343025" cy="971550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438150</xdr:colOff>
      <xdr:row>4</xdr:row>
      <xdr:rowOff>371474</xdr:rowOff>
    </xdr:from>
    <xdr:to>
      <xdr:col>13</xdr:col>
      <xdr:colOff>561975</xdr:colOff>
      <xdr:row>6</xdr:row>
      <xdr:rowOff>47624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143750" y="1476374"/>
          <a:ext cx="1343025" cy="8286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11</xdr:col>
      <xdr:colOff>390525</xdr:colOff>
      <xdr:row>1</xdr:row>
      <xdr:rowOff>95249</xdr:rowOff>
    </xdr:from>
    <xdr:to>
      <xdr:col>13</xdr:col>
      <xdr:colOff>514350</xdr:colOff>
      <xdr:row>4</xdr:row>
      <xdr:rowOff>38099</xdr:rowOff>
    </xdr:to>
    <xdr:sp macro="" textlink="">
      <xdr:nvSpPr>
        <xdr:cNvPr id="3" name="Flowchart: Process 2">
          <a:hlinkClick xmlns:r="http://schemas.openxmlformats.org/officeDocument/2006/relationships" r:id="rId2"/>
        </xdr:cNvPr>
        <xdr:cNvSpPr/>
      </xdr:nvSpPr>
      <xdr:spPr>
        <a:xfrm>
          <a:off x="7096125" y="314324"/>
          <a:ext cx="1343025" cy="828675"/>
        </a:xfrm>
        <a:prstGeom prst="flowChartProcess">
          <a:avLst/>
        </a:prstGeom>
        <a:ln>
          <a:solidFill>
            <a:srgbClr val="00B0F0"/>
          </a:solidFill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latin typeface="Times New Roman" pitchFamily="18" charset="0"/>
              <a:cs typeface="Times New Roman" pitchFamily="18" charset="0"/>
            </a:rPr>
            <a:t>HOW TO USE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11</xdr:col>
      <xdr:colOff>352425</xdr:colOff>
      <xdr:row>6</xdr:row>
      <xdr:rowOff>247650</xdr:rowOff>
    </xdr:from>
    <xdr:to>
      <xdr:col>14</xdr:col>
      <xdr:colOff>76200</xdr:colOff>
      <xdr:row>8</xdr:row>
      <xdr:rowOff>28575</xdr:rowOff>
    </xdr:to>
    <xdr:sp macro="" textlink="">
      <xdr:nvSpPr>
        <xdr:cNvPr id="4" name="Flowchart: Terminator 3">
          <a:hlinkClick xmlns:r="http://schemas.openxmlformats.org/officeDocument/2006/relationships" r:id="rId3"/>
        </xdr:cNvPr>
        <xdr:cNvSpPr/>
      </xdr:nvSpPr>
      <xdr:spPr>
        <a:xfrm>
          <a:off x="7058025" y="2505075"/>
          <a:ext cx="1552575" cy="1266825"/>
        </a:xfrm>
        <a:prstGeom prst="flowChartTerminator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000">
              <a:latin typeface="Times New Roman" pitchFamily="18" charset="0"/>
              <a:cs typeface="Times New Roman" pitchFamily="18" charset="0"/>
            </a:rPr>
            <a:t>INDEX</a:t>
          </a:r>
          <a:r>
            <a:rPr lang="en-US" sz="2000" baseline="0">
              <a:latin typeface="Times New Roman" pitchFamily="18" charset="0"/>
              <a:cs typeface="Times New Roman" pitchFamily="18" charset="0"/>
            </a:rPr>
            <a:t> AND ALL BUTTONS</a:t>
          </a:r>
          <a:endParaRPr lang="en-US" sz="20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5</xdr:row>
      <xdr:rowOff>257175</xdr:rowOff>
    </xdr:from>
    <xdr:to>
      <xdr:col>13</xdr:col>
      <xdr:colOff>295275</xdr:colOff>
      <xdr:row>7</xdr:row>
      <xdr:rowOff>114300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305675" y="12382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3</xdr:row>
      <xdr:rowOff>47625</xdr:rowOff>
    </xdr:from>
    <xdr:to>
      <xdr:col>10</xdr:col>
      <xdr:colOff>571500</xdr:colOff>
      <xdr:row>6</xdr:row>
      <xdr:rowOff>85725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115175" y="6858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342900</xdr:colOff>
      <xdr:row>2</xdr:row>
      <xdr:rowOff>19050</xdr:rowOff>
    </xdr:from>
    <xdr:to>
      <xdr:col>10</xdr:col>
      <xdr:colOff>466725</xdr:colOff>
      <xdr:row>4</xdr:row>
      <xdr:rowOff>57150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86600" y="466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2</xdr:row>
      <xdr:rowOff>9525</xdr:rowOff>
    </xdr:from>
    <xdr:to>
      <xdr:col>12</xdr:col>
      <xdr:colOff>180975</xdr:colOff>
      <xdr:row>4</xdr:row>
      <xdr:rowOff>133350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791325" y="466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571500</xdr:colOff>
      <xdr:row>3</xdr:row>
      <xdr:rowOff>85725</xdr:rowOff>
    </xdr:from>
    <xdr:to>
      <xdr:col>14</xdr:col>
      <xdr:colOff>85725</xdr:colOff>
      <xdr:row>6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58025" y="5905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5</xdr:row>
      <xdr:rowOff>76200</xdr:rowOff>
    </xdr:from>
    <xdr:to>
      <xdr:col>10</xdr:col>
      <xdr:colOff>180975</xdr:colOff>
      <xdr:row>8</xdr:row>
      <xdr:rowOff>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305675" y="9620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109141</xdr:colOff>
      <xdr:row>3</xdr:row>
      <xdr:rowOff>168672</xdr:rowOff>
    </xdr:from>
    <xdr:to>
      <xdr:col>10</xdr:col>
      <xdr:colOff>241697</xdr:colOff>
      <xdr:row>5</xdr:row>
      <xdr:rowOff>176609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24688" y="724297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200025</xdr:rowOff>
    </xdr:from>
    <xdr:to>
      <xdr:col>11</xdr:col>
      <xdr:colOff>123825</xdr:colOff>
      <xdr:row>6</xdr:row>
      <xdr:rowOff>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229475" y="8382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504825</xdr:colOff>
      <xdr:row>2</xdr:row>
      <xdr:rowOff>85725</xdr:rowOff>
    </xdr:from>
    <xdr:to>
      <xdr:col>12</xdr:col>
      <xdr:colOff>19050</xdr:colOff>
      <xdr:row>4</xdr:row>
      <xdr:rowOff>76200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334250" y="4476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10</xdr:col>
      <xdr:colOff>123825</xdr:colOff>
      <xdr:row>3</xdr:row>
      <xdr:rowOff>171450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124825" y="6477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2</xdr:row>
      <xdr:rowOff>0</xdr:rowOff>
    </xdr:from>
    <xdr:to>
      <xdr:col>29</xdr:col>
      <xdr:colOff>126756</xdr:colOff>
      <xdr:row>6</xdr:row>
      <xdr:rowOff>152399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348904" y="381000"/>
          <a:ext cx="1343025" cy="914399"/>
        </a:xfrm>
        <a:prstGeom prst="flowChartProcess">
          <a:avLst/>
        </a:prstGeom>
        <a:ln>
          <a:solidFill>
            <a:srgbClr val="00B0F0"/>
          </a:solidFill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latin typeface="Times New Roman" pitchFamily="18" charset="0"/>
              <a:cs typeface="Times New Roman" pitchFamily="18" charset="0"/>
            </a:rPr>
            <a:t>HOW TO USE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27</xdr:col>
      <xdr:colOff>0</xdr:colOff>
      <xdr:row>9</xdr:row>
      <xdr:rowOff>0</xdr:rowOff>
    </xdr:from>
    <xdr:to>
      <xdr:col>29</xdr:col>
      <xdr:colOff>336306</xdr:colOff>
      <xdr:row>12</xdr:row>
      <xdr:rowOff>152400</xdr:rowOff>
    </xdr:to>
    <xdr:sp macro="" textlink="">
      <xdr:nvSpPr>
        <xdr:cNvPr id="3" name="Flowchart: Terminator 2">
          <a:hlinkClick xmlns:r="http://schemas.openxmlformats.org/officeDocument/2006/relationships" r:id="rId2"/>
        </xdr:cNvPr>
        <xdr:cNvSpPr/>
      </xdr:nvSpPr>
      <xdr:spPr>
        <a:xfrm>
          <a:off x="7348904" y="1714500"/>
          <a:ext cx="1552575" cy="723900"/>
        </a:xfrm>
        <a:prstGeom prst="flowChartTerminator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Times New Roman" pitchFamily="18" charset="0"/>
              <a:cs typeface="Times New Roman" pitchFamily="18" charset="0"/>
            </a:rPr>
            <a:t>INDEX</a:t>
          </a:r>
          <a:r>
            <a:rPr lang="en-US" sz="1400" baseline="0">
              <a:latin typeface="Times New Roman" pitchFamily="18" charset="0"/>
              <a:cs typeface="Times New Roman" pitchFamily="18" charset="0"/>
            </a:rPr>
            <a:t> AND ALL BUTTONS</a:t>
          </a:r>
          <a:endParaRPr lang="en-US" sz="14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27</xdr:col>
      <xdr:colOff>0</xdr:colOff>
      <xdr:row>15</xdr:row>
      <xdr:rowOff>0</xdr:rowOff>
    </xdr:from>
    <xdr:to>
      <xdr:col>29</xdr:col>
      <xdr:colOff>383931</xdr:colOff>
      <xdr:row>20</xdr:row>
      <xdr:rowOff>163390</xdr:rowOff>
    </xdr:to>
    <xdr:sp macro="" textlink="">
      <xdr:nvSpPr>
        <xdr:cNvPr id="4" name="Oval 3">
          <a:hlinkClick xmlns:r="http://schemas.openxmlformats.org/officeDocument/2006/relationships" r:id="rId3"/>
        </xdr:cNvPr>
        <xdr:cNvSpPr/>
      </xdr:nvSpPr>
      <xdr:spPr>
        <a:xfrm>
          <a:off x="7348904" y="2864827"/>
          <a:ext cx="1600200" cy="11525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Times New Roman" pitchFamily="18" charset="0"/>
              <a:cs typeface="Times New Roman" pitchFamily="18" charset="0"/>
            </a:rPr>
            <a:t>PAY MANAGER INFO ADVISE</a:t>
          </a:r>
        </a:p>
      </xdr:txBody>
    </xdr:sp>
    <xdr:clientData/>
  </xdr:twoCellAnchor>
  <xdr:twoCellAnchor>
    <xdr:from>
      <xdr:col>9</xdr:col>
      <xdr:colOff>212480</xdr:colOff>
      <xdr:row>49</xdr:row>
      <xdr:rowOff>1</xdr:rowOff>
    </xdr:from>
    <xdr:to>
      <xdr:col>30</xdr:col>
      <xdr:colOff>249114</xdr:colOff>
      <xdr:row>50</xdr:row>
      <xdr:rowOff>131886</xdr:rowOff>
    </xdr:to>
    <xdr:sp macro="" textlink="">
      <xdr:nvSpPr>
        <xdr:cNvPr id="6" name="Left Arrow Callout 5"/>
        <xdr:cNvSpPr/>
      </xdr:nvSpPr>
      <xdr:spPr>
        <a:xfrm>
          <a:off x="6953249" y="10404232"/>
          <a:ext cx="2073519" cy="322385"/>
        </a:xfrm>
        <a:prstGeom prst="leftArrowCallout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>
              <a:latin typeface="DevLys 010" pitchFamily="2" charset="0"/>
            </a:rPr>
            <a:t>QSfeyh</a:t>
          </a:r>
          <a:r>
            <a:rPr lang="en-US" sz="1100" baseline="0">
              <a:latin typeface="DevLys 010" pitchFamily="2" charset="0"/>
            </a:rPr>
            <a:t> isa'ku tks feysxh og jkf'k fy[kh xbZ gS </a:t>
          </a:r>
          <a:endParaRPr lang="en-US" sz="1100">
            <a:latin typeface="DevLys 010" pitchFamily="2" charset="0"/>
          </a:endParaRPr>
        </a:p>
      </xdr:txBody>
    </xdr:sp>
    <xdr:clientData/>
  </xdr:twoCellAnchor>
  <xdr:twoCellAnchor>
    <xdr:from>
      <xdr:col>4</xdr:col>
      <xdr:colOff>109905</xdr:colOff>
      <xdr:row>1</xdr:row>
      <xdr:rowOff>43961</xdr:rowOff>
    </xdr:from>
    <xdr:to>
      <xdr:col>26</xdr:col>
      <xdr:colOff>29309</xdr:colOff>
      <xdr:row>2</xdr:row>
      <xdr:rowOff>146538</xdr:rowOff>
    </xdr:to>
    <xdr:sp macro="" textlink="">
      <xdr:nvSpPr>
        <xdr:cNvPr id="7" name="Oval Callout 6"/>
        <xdr:cNvSpPr/>
      </xdr:nvSpPr>
      <xdr:spPr>
        <a:xfrm>
          <a:off x="3927232" y="234461"/>
          <a:ext cx="2842846" cy="293077"/>
        </a:xfrm>
        <a:prstGeom prst="wedgeEllipseCallou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200" b="1">
              <a:solidFill>
                <a:srgbClr val="FFC000"/>
              </a:solidFill>
              <a:latin typeface="Times New Roman" pitchFamily="18" charset="0"/>
              <a:cs typeface="Times New Roman" pitchFamily="18" charset="0"/>
            </a:rPr>
            <a:t>UPDATE ON 26.04.2022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20</xdr:row>
      <xdr:rowOff>0</xdr:rowOff>
    </xdr:from>
    <xdr:to>
      <xdr:col>15</xdr:col>
      <xdr:colOff>123825</xdr:colOff>
      <xdr:row>23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953500" y="32385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11</xdr:col>
      <xdr:colOff>123825</xdr:colOff>
      <xdr:row>4</xdr:row>
      <xdr:rowOff>76200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696200" y="8001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13</xdr:col>
      <xdr:colOff>123825</xdr:colOff>
      <xdr:row>6</xdr:row>
      <xdr:rowOff>9525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267575" y="7239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9</xdr:col>
      <xdr:colOff>123825</xdr:colOff>
      <xdr:row>6</xdr:row>
      <xdr:rowOff>9525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734300" y="7239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16</xdr:col>
      <xdr:colOff>123825</xdr:colOff>
      <xdr:row>7</xdr:row>
      <xdr:rowOff>133350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886825" y="21431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8</xdr:row>
      <xdr:rowOff>0</xdr:rowOff>
    </xdr:from>
    <xdr:to>
      <xdr:col>14</xdr:col>
      <xdr:colOff>323850</xdr:colOff>
      <xdr:row>20</xdr:row>
      <xdr:rowOff>171450</xdr:rowOff>
    </xdr:to>
    <xdr:sp macro="" textlink="">
      <xdr:nvSpPr>
        <xdr:cNvPr id="2" name="Left Arrow 1"/>
        <xdr:cNvSpPr/>
      </xdr:nvSpPr>
      <xdr:spPr>
        <a:xfrm>
          <a:off x="7410450" y="1752600"/>
          <a:ext cx="4905375" cy="3133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e`rd </a:t>
          </a:r>
          <a:r>
            <a:rPr lang="en-US" sz="2400">
              <a:latin typeface="DevLys 010" pitchFamily="2" charset="0"/>
            </a:rPr>
            <a:t>dkfeZd  ds fy, mi;ksx esa ysosa A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10</xdr:col>
      <xdr:colOff>123825</xdr:colOff>
      <xdr:row>5</xdr:row>
      <xdr:rowOff>28575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8334375" y="4857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14</xdr:row>
      <xdr:rowOff>0</xdr:rowOff>
    </xdr:from>
    <xdr:to>
      <xdr:col>16</xdr:col>
      <xdr:colOff>9524</xdr:colOff>
      <xdr:row>25</xdr:row>
      <xdr:rowOff>123825</xdr:rowOff>
    </xdr:to>
    <xdr:sp macro="" textlink="">
      <xdr:nvSpPr>
        <xdr:cNvPr id="2" name="Left Arrow 1"/>
        <xdr:cNvSpPr/>
      </xdr:nvSpPr>
      <xdr:spPr>
        <a:xfrm>
          <a:off x="7734300" y="3333750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e`rd </a:t>
          </a:r>
          <a:r>
            <a:rPr lang="en-US" sz="2400">
              <a:latin typeface="DevLys 010" pitchFamily="2" charset="0"/>
            </a:rPr>
            <a:t>dkfeZd  ds fy, mi;ksx esa ysosa A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13</xdr:col>
      <xdr:colOff>123825</xdr:colOff>
      <xdr:row>9</xdr:row>
      <xdr:rowOff>47625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8953500" y="1190625"/>
          <a:ext cx="1343025" cy="100012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14</xdr:row>
      <xdr:rowOff>0</xdr:rowOff>
    </xdr:from>
    <xdr:to>
      <xdr:col>18</xdr:col>
      <xdr:colOff>9524</xdr:colOff>
      <xdr:row>28</xdr:row>
      <xdr:rowOff>95250</xdr:rowOff>
    </xdr:to>
    <xdr:sp macro="" textlink="">
      <xdr:nvSpPr>
        <xdr:cNvPr id="2" name="Left Arrow 1"/>
        <xdr:cNvSpPr/>
      </xdr:nvSpPr>
      <xdr:spPr>
        <a:xfrm>
          <a:off x="7553325" y="2838450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e`rd </a:t>
          </a:r>
          <a:r>
            <a:rPr lang="en-US" sz="2400">
              <a:latin typeface="DevLys 010" pitchFamily="2" charset="0"/>
            </a:rPr>
            <a:t>dkfeZd  ds fy, mi;ksx esa ysosa A</a:t>
          </a:r>
        </a:p>
      </xdr:txBody>
    </xdr:sp>
    <xdr:clientData/>
  </xdr:twoCellAnchor>
  <xdr:twoCellAnchor>
    <xdr:from>
      <xdr:col>13</xdr:col>
      <xdr:colOff>0</xdr:colOff>
      <xdr:row>7</xdr:row>
      <xdr:rowOff>0</xdr:rowOff>
    </xdr:from>
    <xdr:to>
      <xdr:col>15</xdr:col>
      <xdr:colOff>123825</xdr:colOff>
      <xdr:row>9</xdr:row>
      <xdr:rowOff>123825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8772525" y="14001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7</xdr:row>
      <xdr:rowOff>133350</xdr:rowOff>
    </xdr:from>
    <xdr:to>
      <xdr:col>22</xdr:col>
      <xdr:colOff>123824</xdr:colOff>
      <xdr:row>14</xdr:row>
      <xdr:rowOff>219075</xdr:rowOff>
    </xdr:to>
    <xdr:sp macro="" textlink="">
      <xdr:nvSpPr>
        <xdr:cNvPr id="2" name="Left Arrow 1"/>
        <xdr:cNvSpPr/>
      </xdr:nvSpPr>
      <xdr:spPr>
        <a:xfrm>
          <a:off x="7162800" y="1876425"/>
          <a:ext cx="4276724" cy="19526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e`rd </a:t>
          </a:r>
          <a:r>
            <a:rPr lang="en-US" sz="2400">
              <a:latin typeface="DevLys 010" pitchFamily="2" charset="0"/>
            </a:rPr>
            <a:t>dkfeZd  ds fy, mi;ksx esa ysosa A</a:t>
          </a:r>
        </a:p>
      </xdr:txBody>
    </xdr:sp>
    <xdr:clientData/>
  </xdr:twoCellAnchor>
  <xdr:twoCellAnchor>
    <xdr:from>
      <xdr:col>15</xdr:col>
      <xdr:colOff>323850</xdr:colOff>
      <xdr:row>2</xdr:row>
      <xdr:rowOff>0</xdr:rowOff>
    </xdr:from>
    <xdr:to>
      <xdr:col>17</xdr:col>
      <xdr:colOff>447675</xdr:colOff>
      <xdr:row>4</xdr:row>
      <xdr:rowOff>104775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7372350" y="419100"/>
          <a:ext cx="1343025" cy="666750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</xdr:colOff>
      <xdr:row>5</xdr:row>
      <xdr:rowOff>133351</xdr:rowOff>
    </xdr:from>
    <xdr:to>
      <xdr:col>19</xdr:col>
      <xdr:colOff>9525</xdr:colOff>
      <xdr:row>14</xdr:row>
      <xdr:rowOff>161926</xdr:rowOff>
    </xdr:to>
    <xdr:sp macro="" textlink="">
      <xdr:nvSpPr>
        <xdr:cNvPr id="2" name="Left Arrow 1"/>
        <xdr:cNvSpPr/>
      </xdr:nvSpPr>
      <xdr:spPr>
        <a:xfrm>
          <a:off x="7343776" y="1133476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e`rd </a:t>
          </a:r>
          <a:r>
            <a:rPr lang="en-US" sz="2400">
              <a:latin typeface="DevLys 010" pitchFamily="2" charset="0"/>
            </a:rPr>
            <a:t>dkfeZd  ds fy, mi;ksx esa ysosa A</a:t>
          </a:r>
        </a:p>
      </xdr:txBody>
    </xdr:sp>
    <xdr:clientData/>
  </xdr:twoCellAnchor>
  <xdr:twoCellAnchor>
    <xdr:from>
      <xdr:col>15</xdr:col>
      <xdr:colOff>0</xdr:colOff>
      <xdr:row>2</xdr:row>
      <xdr:rowOff>0</xdr:rowOff>
    </xdr:from>
    <xdr:to>
      <xdr:col>17</xdr:col>
      <xdr:colOff>123825</xdr:colOff>
      <xdr:row>4</xdr:row>
      <xdr:rowOff>9525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9172575" y="3238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410307</xdr:colOff>
      <xdr:row>3</xdr:row>
      <xdr:rowOff>168519</xdr:rowOff>
    </xdr:from>
    <xdr:to>
      <xdr:col>12</xdr:col>
      <xdr:colOff>280621</xdr:colOff>
      <xdr:row>6</xdr:row>
      <xdr:rowOff>120894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576038" y="740019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</xdr:row>
      <xdr:rowOff>0</xdr:rowOff>
    </xdr:from>
    <xdr:to>
      <xdr:col>16</xdr:col>
      <xdr:colOff>9524</xdr:colOff>
      <xdr:row>21</xdr:row>
      <xdr:rowOff>104775</xdr:rowOff>
    </xdr:to>
    <xdr:sp macro="" textlink="">
      <xdr:nvSpPr>
        <xdr:cNvPr id="2" name="Left Arrow 1"/>
        <xdr:cNvSpPr/>
      </xdr:nvSpPr>
      <xdr:spPr>
        <a:xfrm>
          <a:off x="8105775" y="2505075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e`rd </a:t>
          </a:r>
          <a:r>
            <a:rPr lang="en-US" sz="2400">
              <a:latin typeface="DevLys 010" pitchFamily="2" charset="0"/>
            </a:rPr>
            <a:t>dkfeZd  ds fy, mi;ksx esa ysosa A</a:t>
          </a: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13</xdr:col>
      <xdr:colOff>123825</xdr:colOff>
      <xdr:row>3</xdr:row>
      <xdr:rowOff>104775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9324975" y="2571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438150</xdr:colOff>
      <xdr:row>5</xdr:row>
      <xdr:rowOff>47625</xdr:rowOff>
    </xdr:from>
    <xdr:to>
      <xdr:col>12</xdr:col>
      <xdr:colOff>561975</xdr:colOff>
      <xdr:row>6</xdr:row>
      <xdr:rowOff>333375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600950" y="1228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13</xdr:col>
      <xdr:colOff>123825</xdr:colOff>
      <xdr:row>2</xdr:row>
      <xdr:rowOff>523875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686675" y="5429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4</xdr:row>
      <xdr:rowOff>0</xdr:rowOff>
    </xdr:from>
    <xdr:to>
      <xdr:col>32</xdr:col>
      <xdr:colOff>123825</xdr:colOff>
      <xdr:row>6</xdr:row>
      <xdr:rowOff>95250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10934700" y="9715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5</xdr:row>
      <xdr:rowOff>0</xdr:rowOff>
    </xdr:from>
    <xdr:to>
      <xdr:col>18</xdr:col>
      <xdr:colOff>123825</xdr:colOff>
      <xdr:row>7</xdr:row>
      <xdr:rowOff>180975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553450" y="8286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933450</xdr:colOff>
      <xdr:row>19</xdr:row>
      <xdr:rowOff>28575</xdr:rowOff>
    </xdr:from>
    <xdr:to>
      <xdr:col>9</xdr:col>
      <xdr:colOff>381000</xdr:colOff>
      <xdr:row>23</xdr:row>
      <xdr:rowOff>171450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124825" y="3105150"/>
          <a:ext cx="1343025" cy="88582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oneCellAnchor>
    <xdr:from>
      <xdr:col>5</xdr:col>
      <xdr:colOff>753056</xdr:colOff>
      <xdr:row>23</xdr:row>
      <xdr:rowOff>0</xdr:rowOff>
    </xdr:from>
    <xdr:ext cx="57150" cy="53975"/>
    <xdr:pic>
      <xdr:nvPicPr>
        <xdr:cNvPr id="3" name="image1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781" y="12193365"/>
          <a:ext cx="57150" cy="53975"/>
        </a:xfrm>
        <a:prstGeom prst="rect">
          <a:avLst/>
        </a:prstGeom>
      </xdr:spPr>
    </xdr:pic>
    <xdr:clientData/>
  </xdr:oneCellAnchor>
  <xdr:oneCellAnchor>
    <xdr:from>
      <xdr:col>3</xdr:col>
      <xdr:colOff>201957</xdr:colOff>
      <xdr:row>23</xdr:row>
      <xdr:rowOff>0</xdr:rowOff>
    </xdr:from>
    <xdr:ext cx="47625" cy="44450"/>
    <xdr:pic>
      <xdr:nvPicPr>
        <xdr:cNvPr id="4" name="image2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7432" y="19073126"/>
          <a:ext cx="47625" cy="44450"/>
        </a:xfrm>
        <a:prstGeom prst="rect">
          <a:avLst/>
        </a:prstGeom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266700</xdr:colOff>
      <xdr:row>4</xdr:row>
      <xdr:rowOff>28575</xdr:rowOff>
    </xdr:from>
    <xdr:to>
      <xdr:col>14</xdr:col>
      <xdr:colOff>390525</xdr:colOff>
      <xdr:row>5</xdr:row>
      <xdr:rowOff>190500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153400" y="1171575"/>
          <a:ext cx="1343025" cy="7524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9</xdr:col>
      <xdr:colOff>123825</xdr:colOff>
      <xdr:row>3</xdr:row>
      <xdr:rowOff>57150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515225" y="9906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12</xdr:col>
      <xdr:colOff>123825</xdr:colOff>
      <xdr:row>7</xdr:row>
      <xdr:rowOff>9525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153400" y="11525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12</xdr:col>
      <xdr:colOff>123825</xdr:colOff>
      <xdr:row>6</xdr:row>
      <xdr:rowOff>9525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153400" y="11525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600075</xdr:colOff>
      <xdr:row>12</xdr:row>
      <xdr:rowOff>47625</xdr:rowOff>
    </xdr:from>
    <xdr:to>
      <xdr:col>13</xdr:col>
      <xdr:colOff>114300</xdr:colOff>
      <xdr:row>15</xdr:row>
      <xdr:rowOff>85725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743825" y="1990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2</xdr:row>
      <xdr:rowOff>180975</xdr:rowOff>
    </xdr:from>
    <xdr:to>
      <xdr:col>12</xdr:col>
      <xdr:colOff>390525</xdr:colOff>
      <xdr:row>4</xdr:row>
      <xdr:rowOff>228600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296150" y="6572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13</xdr:col>
      <xdr:colOff>123825</xdr:colOff>
      <xdr:row>5</xdr:row>
      <xdr:rowOff>19050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219950" y="1228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13</xdr:col>
      <xdr:colOff>123825</xdr:colOff>
      <xdr:row>5</xdr:row>
      <xdr:rowOff>523875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524750" y="14859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12</xdr:col>
      <xdr:colOff>123825</xdr:colOff>
      <xdr:row>5</xdr:row>
      <xdr:rowOff>523875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810500" y="13335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14</xdr:col>
      <xdr:colOff>123825</xdr:colOff>
      <xdr:row>6</xdr:row>
      <xdr:rowOff>161925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220075" y="14763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14</xdr:col>
      <xdr:colOff>123825</xdr:colOff>
      <xdr:row>6</xdr:row>
      <xdr:rowOff>180975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220075" y="13335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0</xdr:rowOff>
    </xdr:from>
    <xdr:to>
      <xdr:col>14</xdr:col>
      <xdr:colOff>123825</xdr:colOff>
      <xdr:row>5</xdr:row>
      <xdr:rowOff>180975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905875" y="13620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</xdr:row>
      <xdr:rowOff>0</xdr:rowOff>
    </xdr:from>
    <xdr:to>
      <xdr:col>14</xdr:col>
      <xdr:colOff>123825</xdr:colOff>
      <xdr:row>13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905875" y="16192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11</xdr:row>
      <xdr:rowOff>0</xdr:rowOff>
    </xdr:from>
    <xdr:to>
      <xdr:col>12</xdr:col>
      <xdr:colOff>123825</xdr:colOff>
      <xdr:row>14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743825" y="17811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19</xdr:row>
      <xdr:rowOff>0</xdr:rowOff>
    </xdr:from>
    <xdr:to>
      <xdr:col>14</xdr:col>
      <xdr:colOff>123825</xdr:colOff>
      <xdr:row>22</xdr:row>
      <xdr:rowOff>57150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963025" y="30765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13</xdr:col>
      <xdr:colOff>590550</xdr:colOff>
      <xdr:row>7</xdr:row>
      <xdr:rowOff>9526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581900" y="400050"/>
          <a:ext cx="1343025" cy="819151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19</xdr:row>
      <xdr:rowOff>0</xdr:rowOff>
    </xdr:from>
    <xdr:to>
      <xdr:col>14</xdr:col>
      <xdr:colOff>123825</xdr:colOff>
      <xdr:row>22</xdr:row>
      <xdr:rowOff>57150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963025" y="30765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21</xdr:row>
      <xdr:rowOff>0</xdr:rowOff>
    </xdr:from>
    <xdr:to>
      <xdr:col>14</xdr:col>
      <xdr:colOff>123825</xdr:colOff>
      <xdr:row>23</xdr:row>
      <xdr:rowOff>123825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963025" y="34004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22</xdr:row>
      <xdr:rowOff>0</xdr:rowOff>
    </xdr:from>
    <xdr:to>
      <xdr:col>15</xdr:col>
      <xdr:colOff>123825</xdr:colOff>
      <xdr:row>23</xdr:row>
      <xdr:rowOff>266700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9572625" y="35433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22</xdr:row>
      <xdr:rowOff>0</xdr:rowOff>
    </xdr:from>
    <xdr:to>
      <xdr:col>15</xdr:col>
      <xdr:colOff>123825</xdr:colOff>
      <xdr:row>23</xdr:row>
      <xdr:rowOff>266700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9572625" y="35433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0</xdr:rowOff>
    </xdr:from>
    <xdr:to>
      <xdr:col>13</xdr:col>
      <xdr:colOff>123825</xdr:colOff>
      <xdr:row>10</xdr:row>
      <xdr:rowOff>47625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353425" y="18954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13</xdr:row>
      <xdr:rowOff>0</xdr:rowOff>
    </xdr:from>
    <xdr:to>
      <xdr:col>14</xdr:col>
      <xdr:colOff>123825</xdr:colOff>
      <xdr:row>14</xdr:row>
      <xdr:rowOff>257175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905875" y="26860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19</xdr:row>
      <xdr:rowOff>0</xdr:rowOff>
    </xdr:from>
    <xdr:to>
      <xdr:col>17</xdr:col>
      <xdr:colOff>123825</xdr:colOff>
      <xdr:row>19</xdr:row>
      <xdr:rowOff>523875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9144000" y="30765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13</xdr:col>
      <xdr:colOff>123825</xdr:colOff>
      <xdr:row>7</xdr:row>
      <xdr:rowOff>47625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9001125" y="1228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16</xdr:col>
      <xdr:colOff>9524</xdr:colOff>
      <xdr:row>23</xdr:row>
      <xdr:rowOff>47625</xdr:rowOff>
    </xdr:to>
    <xdr:sp macro="" textlink="">
      <xdr:nvSpPr>
        <xdr:cNvPr id="3" name="Left Arrow 2"/>
        <xdr:cNvSpPr/>
      </xdr:nvSpPr>
      <xdr:spPr>
        <a:xfrm>
          <a:off x="7781925" y="2895600"/>
          <a:ext cx="4276724" cy="289560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solidFill>
                <a:srgbClr val="00B050"/>
              </a:solidFill>
              <a:latin typeface="DevLys 010" pitchFamily="2" charset="0"/>
            </a:rPr>
            <a:t>dsoy f'k{kk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foHkkx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okys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e`rd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13</xdr:col>
      <xdr:colOff>123825</xdr:colOff>
      <xdr:row>5</xdr:row>
      <xdr:rowOff>9525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305800" y="7715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10</xdr:col>
      <xdr:colOff>0</xdr:colOff>
      <xdr:row>10</xdr:row>
      <xdr:rowOff>0</xdr:rowOff>
    </xdr:from>
    <xdr:to>
      <xdr:col>17</xdr:col>
      <xdr:colOff>9524</xdr:colOff>
      <xdr:row>20</xdr:row>
      <xdr:rowOff>19050</xdr:rowOff>
    </xdr:to>
    <xdr:sp macro="" textlink="">
      <xdr:nvSpPr>
        <xdr:cNvPr id="3" name="Left Arrow 2"/>
        <xdr:cNvSpPr/>
      </xdr:nvSpPr>
      <xdr:spPr>
        <a:xfrm>
          <a:off x="7696200" y="2619375"/>
          <a:ext cx="4276724" cy="289560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solidFill>
                <a:srgbClr val="00B050"/>
              </a:solidFill>
              <a:latin typeface="DevLys 010" pitchFamily="2" charset="0"/>
            </a:rPr>
            <a:t>dsoy f'k{kk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foHkkx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okys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e`rd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12</xdr:col>
      <xdr:colOff>123825</xdr:colOff>
      <xdr:row>7</xdr:row>
      <xdr:rowOff>76200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543925" y="11144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9</xdr:col>
      <xdr:colOff>0</xdr:colOff>
      <xdr:row>11</xdr:row>
      <xdr:rowOff>0</xdr:rowOff>
    </xdr:from>
    <xdr:to>
      <xdr:col>16</xdr:col>
      <xdr:colOff>9524</xdr:colOff>
      <xdr:row>24</xdr:row>
      <xdr:rowOff>47625</xdr:rowOff>
    </xdr:to>
    <xdr:sp macro="" textlink="">
      <xdr:nvSpPr>
        <xdr:cNvPr id="3" name="Left Arrow 2"/>
        <xdr:cNvSpPr/>
      </xdr:nvSpPr>
      <xdr:spPr>
        <a:xfrm>
          <a:off x="7934325" y="2438400"/>
          <a:ext cx="4276724" cy="289560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solidFill>
                <a:srgbClr val="00B050"/>
              </a:solidFill>
              <a:latin typeface="DevLys 010" pitchFamily="2" charset="0"/>
            </a:rPr>
            <a:t>dsoy f'k{kk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foHkkx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okys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e`rd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4</xdr:row>
      <xdr:rowOff>180975</xdr:rowOff>
    </xdr:from>
    <xdr:to>
      <xdr:col>10</xdr:col>
      <xdr:colOff>504825</xdr:colOff>
      <xdr:row>6</xdr:row>
      <xdr:rowOff>228600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905625" y="14382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0</xdr:rowOff>
    </xdr:from>
    <xdr:to>
      <xdr:col>13</xdr:col>
      <xdr:colOff>123825</xdr:colOff>
      <xdr:row>8</xdr:row>
      <xdr:rowOff>9525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305800" y="15430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11</xdr:col>
      <xdr:colOff>0</xdr:colOff>
      <xdr:row>12</xdr:row>
      <xdr:rowOff>0</xdr:rowOff>
    </xdr:from>
    <xdr:to>
      <xdr:col>18</xdr:col>
      <xdr:colOff>9524</xdr:colOff>
      <xdr:row>21</xdr:row>
      <xdr:rowOff>285750</xdr:rowOff>
    </xdr:to>
    <xdr:sp macro="" textlink="">
      <xdr:nvSpPr>
        <xdr:cNvPr id="3" name="Left Arrow 2"/>
        <xdr:cNvSpPr/>
      </xdr:nvSpPr>
      <xdr:spPr>
        <a:xfrm>
          <a:off x="8305800" y="3143250"/>
          <a:ext cx="4276724" cy="289560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solidFill>
                <a:srgbClr val="00B050"/>
              </a:solidFill>
              <a:latin typeface="DevLys 010" pitchFamily="2" charset="0"/>
            </a:rPr>
            <a:t>dsoy f'k{kk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foHkkx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okys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e`rd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15</xdr:col>
      <xdr:colOff>123825</xdr:colOff>
      <xdr:row>7</xdr:row>
      <xdr:rowOff>9525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334375" y="11620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8</xdr:row>
      <xdr:rowOff>0</xdr:rowOff>
    </xdr:from>
    <xdr:to>
      <xdr:col>15</xdr:col>
      <xdr:colOff>123825</xdr:colOff>
      <xdr:row>10</xdr:row>
      <xdr:rowOff>47625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686800" y="18859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</xdr:row>
      <xdr:rowOff>0</xdr:rowOff>
    </xdr:from>
    <xdr:to>
      <xdr:col>16</xdr:col>
      <xdr:colOff>123825</xdr:colOff>
      <xdr:row>7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534400" y="3238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171451</xdr:colOff>
      <xdr:row>0</xdr:row>
      <xdr:rowOff>0</xdr:rowOff>
    </xdr:from>
    <xdr:to>
      <xdr:col>24</xdr:col>
      <xdr:colOff>161926</xdr:colOff>
      <xdr:row>1</xdr:row>
      <xdr:rowOff>152400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020051" y="0"/>
          <a:ext cx="1771650" cy="342900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3</xdr:row>
      <xdr:rowOff>28575</xdr:rowOff>
    </xdr:from>
    <xdr:to>
      <xdr:col>8</xdr:col>
      <xdr:colOff>295275</xdr:colOff>
      <xdr:row>5</xdr:row>
      <xdr:rowOff>228600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677025" y="990600"/>
          <a:ext cx="1343025" cy="7905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wnloads/Pension-Kulak%20Update%2027.03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M"/>
      <sheetName val="HOW TO USE"/>
      <sheetName val="INDEX and ALL BUTTONS"/>
      <sheetName val="MASTER"/>
      <sheetName val="MASTER BLANK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 (3)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 (2)"/>
      <sheetName val="22 (2)"/>
      <sheetName val="23"/>
      <sheetName val="24"/>
      <sheetName val="25"/>
      <sheetName val="26"/>
      <sheetName val="27"/>
      <sheetName val="28"/>
      <sheetName val="29"/>
      <sheetName val="30"/>
      <sheetName val="DDO FORWARDING"/>
      <sheetName val="SB CHECK RULE"/>
      <sheetName val="GA 126"/>
      <sheetName val="NO DUES"/>
      <sheetName val="FROM 6"/>
      <sheetName val="SI FORWARDING"/>
      <sheetName val="GPF FORWARDING"/>
      <sheetName val=" GPF AFFIDAVIT"/>
      <sheetName val="CUTTING PAGE IN SB "/>
      <sheetName val="PL FORM"/>
      <sheetName val="PL SENCTION ORDER"/>
      <sheetName val="LEAVE ACCOUNT GA 46"/>
      <sheetName val="LPC"/>
      <sheetName val="MEDICAL DIARY APPLICATION"/>
      <sheetName val="TREASURY AFFIDAVIT"/>
      <sheetName val="VOLUNTARY  RETIRDMENT APPLICAT"/>
      <sheetName val="CSS AAO PAY CHART"/>
    </sheetNames>
    <sheetDataSet>
      <sheetData sheetId="0"/>
      <sheetData sheetId="1"/>
      <sheetData sheetId="2"/>
      <sheetData sheetId="3">
        <row r="9">
          <cell r="C9" t="str">
            <v>f'k{kk foHkkx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8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7.xml"/><Relationship Id="rId2" Type="http://schemas.openxmlformats.org/officeDocument/2006/relationships/printerSettings" Target="../printerSettings/printerSettings82.bin"/><Relationship Id="rId1" Type="http://schemas.openxmlformats.org/officeDocument/2006/relationships/hyperlink" Target="mailto:fookfgr@vfookfgr" TargetMode="External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84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5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6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7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4.xml"/><Relationship Id="rId2" Type="http://schemas.openxmlformats.org/officeDocument/2006/relationships/printerSettings" Target="../printerSettings/printerSettings89.bin"/><Relationship Id="rId1" Type="http://schemas.openxmlformats.org/officeDocument/2006/relationships/hyperlink" Target="mailto:shekharhemla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53"/>
  <sheetViews>
    <sheetView workbookViewId="0">
      <selection activeCell="A3" sqref="A3:XFD52"/>
    </sheetView>
  </sheetViews>
  <sheetFormatPr defaultRowHeight="12.75"/>
  <cols>
    <col min="1" max="1" width="12.85546875" customWidth="1"/>
    <col min="2" max="2" width="13.28515625" customWidth="1"/>
    <col min="3" max="3" width="10.5703125" customWidth="1"/>
    <col min="4" max="4" width="1.28515625" customWidth="1"/>
    <col min="5" max="5" width="15.140625" customWidth="1"/>
    <col min="6" max="6" width="18.5703125" customWidth="1"/>
    <col min="7" max="8" width="9.85546875" customWidth="1"/>
    <col min="9" max="9" width="10.140625" customWidth="1"/>
    <col min="10" max="10" width="12" customWidth="1"/>
    <col min="11" max="11" width="19.140625" customWidth="1"/>
    <col min="12" max="12" width="12.140625" customWidth="1"/>
    <col min="13" max="13" width="14.5703125" customWidth="1"/>
  </cols>
  <sheetData>
    <row r="1" spans="1:12" s="821" customFormat="1" ht="21" customHeight="1">
      <c r="A1" s="1303" t="s">
        <v>309</v>
      </c>
      <c r="B1" s="1303"/>
      <c r="C1" s="1303"/>
      <c r="D1" s="1303"/>
      <c r="E1" s="1303"/>
      <c r="F1" s="1303"/>
      <c r="G1" s="1303"/>
      <c r="H1" s="1303"/>
      <c r="I1" s="1303"/>
    </row>
    <row r="2" spans="1:12" s="821" customFormat="1" ht="21" customHeight="1">
      <c r="A2" s="1310" t="s">
        <v>386</v>
      </c>
      <c r="B2" s="1310"/>
      <c r="C2" s="822" t="s">
        <v>385</v>
      </c>
      <c r="E2" s="1314" t="s">
        <v>2427</v>
      </c>
      <c r="F2" s="1314"/>
      <c r="G2" s="1314"/>
      <c r="H2" s="1314"/>
    </row>
    <row r="3" spans="1:12" s="821" customFormat="1" ht="21" hidden="1" customHeight="1">
      <c r="A3" s="823">
        <v>39083</v>
      </c>
      <c r="B3" s="823">
        <v>39263</v>
      </c>
      <c r="C3" s="825">
        <v>6</v>
      </c>
    </row>
    <row r="4" spans="1:12" s="821" customFormat="1" ht="21" hidden="1" customHeight="1">
      <c r="A4" s="823">
        <v>39264</v>
      </c>
      <c r="B4" s="823">
        <v>39447</v>
      </c>
      <c r="C4" s="825">
        <v>9</v>
      </c>
      <c r="E4" s="1087" t="s">
        <v>1987</v>
      </c>
      <c r="F4" s="1086">
        <f>MASTER!C44</f>
        <v>44676</v>
      </c>
      <c r="G4" s="967"/>
    </row>
    <row r="5" spans="1:12" s="821" customFormat="1" ht="21" hidden="1" customHeight="1">
      <c r="A5" s="823">
        <v>39448</v>
      </c>
      <c r="B5" s="823">
        <v>39629</v>
      </c>
      <c r="C5" s="825">
        <v>12</v>
      </c>
      <c r="E5" s="1088">
        <f>YEAR(F4)</f>
        <v>2022</v>
      </c>
      <c r="F5" s="968" t="str">
        <f>IF(OR(MOD(E5,400)=0,AND(MOD(E5,4)=0,MOD(E5,100)&lt;&gt;0)),"Leap Year", "NOT a Leap Year")</f>
        <v>NOT a Leap Year</v>
      </c>
      <c r="G5" s="968">
        <f>E5/4</f>
        <v>505.5</v>
      </c>
    </row>
    <row r="6" spans="1:12" s="821" customFormat="1" ht="21" hidden="1" customHeight="1">
      <c r="A6" s="823">
        <v>39630</v>
      </c>
      <c r="B6" s="823">
        <v>39813</v>
      </c>
      <c r="C6" s="825">
        <v>16</v>
      </c>
      <c r="E6" s="1087" t="s">
        <v>1988</v>
      </c>
      <c r="F6" s="968">
        <f>IF(F5="Leap Year",1,0)</f>
        <v>0</v>
      </c>
      <c r="G6" s="969" t="str">
        <f>IF(F6&gt;0,"NO","YES")</f>
        <v>YES</v>
      </c>
    </row>
    <row r="7" spans="1:12" s="821" customFormat="1" ht="21" hidden="1" customHeight="1">
      <c r="A7" s="823">
        <v>39814</v>
      </c>
      <c r="B7" s="823">
        <v>39994</v>
      </c>
      <c r="C7" s="825">
        <v>22</v>
      </c>
      <c r="E7" s="1089"/>
    </row>
    <row r="8" spans="1:12" s="821" customFormat="1" ht="21" hidden="1" customHeight="1">
      <c r="A8" s="823">
        <v>39995</v>
      </c>
      <c r="B8" s="823">
        <v>40178</v>
      </c>
      <c r="C8" s="825">
        <v>27</v>
      </c>
      <c r="E8" s="1090" t="s">
        <v>2003</v>
      </c>
      <c r="F8" s="966">
        <f>DAY(F4)</f>
        <v>25</v>
      </c>
    </row>
    <row r="9" spans="1:12" s="821" customFormat="1" ht="21" hidden="1" customHeight="1">
      <c r="A9" s="823">
        <v>40179</v>
      </c>
      <c r="B9" s="823">
        <v>40359</v>
      </c>
      <c r="C9" s="825">
        <v>35</v>
      </c>
      <c r="E9" s="1090" t="s">
        <v>2004</v>
      </c>
      <c r="F9" s="966">
        <f>H26</f>
        <v>30</v>
      </c>
    </row>
    <row r="10" spans="1:12" s="821" customFormat="1" ht="21" hidden="1" customHeight="1">
      <c r="A10" s="823">
        <v>40360</v>
      </c>
      <c r="B10" s="823">
        <v>40543</v>
      </c>
      <c r="C10" s="825">
        <v>45</v>
      </c>
      <c r="E10" s="1090" t="s">
        <v>2002</v>
      </c>
      <c r="F10" s="970">
        <f>MASTER!C46</f>
        <v>75000</v>
      </c>
    </row>
    <row r="11" spans="1:12" s="821" customFormat="1" ht="21" hidden="1" customHeight="1">
      <c r="A11" s="823">
        <v>40544</v>
      </c>
      <c r="B11" s="823">
        <v>40724</v>
      </c>
      <c r="C11" s="825">
        <v>51</v>
      </c>
      <c r="E11" s="1090" t="s">
        <v>2005</v>
      </c>
      <c r="F11" s="970">
        <f>ROUND(F10*F8/F9,0)</f>
        <v>62500</v>
      </c>
    </row>
    <row r="12" spans="1:12" s="821" customFormat="1" ht="21" hidden="1" customHeight="1">
      <c r="A12" s="823">
        <v>40725</v>
      </c>
      <c r="B12" s="823">
        <v>40908</v>
      </c>
      <c r="C12" s="825">
        <v>58</v>
      </c>
      <c r="H12"/>
      <c r="I12"/>
    </row>
    <row r="13" spans="1:12" s="821" customFormat="1" ht="39.75" hidden="1" customHeight="1">
      <c r="A13" s="823">
        <v>40909</v>
      </c>
      <c r="B13" s="823">
        <v>41090</v>
      </c>
      <c r="C13" s="826">
        <v>65</v>
      </c>
      <c r="E13" s="971" t="s">
        <v>1989</v>
      </c>
      <c r="F13" s="972" t="s">
        <v>1989</v>
      </c>
      <c r="G13" s="972" t="s">
        <v>1990</v>
      </c>
      <c r="H13" s="971" t="s">
        <v>1991</v>
      </c>
      <c r="I13" s="972" t="s">
        <v>1992</v>
      </c>
      <c r="J13"/>
      <c r="K13"/>
      <c r="L13"/>
    </row>
    <row r="14" spans="1:12" s="821" customFormat="1" ht="18.75" hidden="1">
      <c r="A14" s="823">
        <v>41091</v>
      </c>
      <c r="B14" s="823">
        <v>41274</v>
      </c>
      <c r="C14" s="826">
        <v>72</v>
      </c>
      <c r="E14" s="959">
        <v>1</v>
      </c>
      <c r="F14" s="960" t="s">
        <v>1993</v>
      </c>
      <c r="G14" s="961" t="s">
        <v>536</v>
      </c>
      <c r="H14" s="959">
        <v>31</v>
      </c>
      <c r="I14" s="959">
        <f>H25</f>
        <v>31</v>
      </c>
      <c r="J14"/>
      <c r="K14"/>
      <c r="L14"/>
    </row>
    <row r="15" spans="1:12" s="821" customFormat="1" ht="21" hidden="1" customHeight="1">
      <c r="A15" s="823">
        <v>41275</v>
      </c>
      <c r="B15" s="823">
        <v>41455</v>
      </c>
      <c r="C15" s="825">
        <v>80</v>
      </c>
      <c r="E15" s="959">
        <v>2</v>
      </c>
      <c r="F15" s="962" t="s">
        <v>1994</v>
      </c>
      <c r="G15" s="963" t="s">
        <v>537</v>
      </c>
      <c r="H15" s="959">
        <f>IF(F5="Leap Year",29,28)</f>
        <v>28</v>
      </c>
      <c r="I15" s="959">
        <f t="shared" ref="I15:I25" si="0">H14</f>
        <v>31</v>
      </c>
      <c r="J15"/>
      <c r="K15"/>
      <c r="L15"/>
    </row>
    <row r="16" spans="1:12" s="821" customFormat="1" ht="18.75" hidden="1">
      <c r="A16" s="823">
        <v>41456</v>
      </c>
      <c r="B16" s="823">
        <v>41639</v>
      </c>
      <c r="C16" s="825">
        <v>90</v>
      </c>
      <c r="E16" s="959">
        <v>3</v>
      </c>
      <c r="F16" s="960" t="s">
        <v>1995</v>
      </c>
      <c r="G16" s="961" t="s">
        <v>538</v>
      </c>
      <c r="H16" s="959">
        <v>31</v>
      </c>
      <c r="I16" s="959">
        <f t="shared" si="0"/>
        <v>28</v>
      </c>
    </row>
    <row r="17" spans="1:12" s="821" customFormat="1" ht="21" hidden="1" customHeight="1">
      <c r="A17" s="823">
        <v>41640</v>
      </c>
      <c r="B17" s="823">
        <v>41820</v>
      </c>
      <c r="C17" s="825">
        <v>100</v>
      </c>
      <c r="E17" s="959">
        <v>4</v>
      </c>
      <c r="F17" s="960" t="s">
        <v>1996</v>
      </c>
      <c r="G17" s="961" t="s">
        <v>527</v>
      </c>
      <c r="H17" s="959">
        <v>30</v>
      </c>
      <c r="I17" s="959">
        <f t="shared" si="0"/>
        <v>31</v>
      </c>
    </row>
    <row r="18" spans="1:12" s="821" customFormat="1" ht="21" hidden="1" customHeight="1">
      <c r="A18" s="823">
        <v>41821</v>
      </c>
      <c r="B18" s="823">
        <v>42004</v>
      </c>
      <c r="C18" s="825">
        <v>107</v>
      </c>
      <c r="E18" s="959">
        <v>5</v>
      </c>
      <c r="F18" s="960" t="s">
        <v>1997</v>
      </c>
      <c r="G18" s="961" t="s">
        <v>528</v>
      </c>
      <c r="H18" s="959">
        <v>31</v>
      </c>
      <c r="I18" s="959">
        <f t="shared" si="0"/>
        <v>30</v>
      </c>
    </row>
    <row r="19" spans="1:12" s="821" customFormat="1" ht="21" hidden="1" customHeight="1">
      <c r="A19" s="823">
        <v>42005</v>
      </c>
      <c r="B19" s="823">
        <v>42185</v>
      </c>
      <c r="C19" s="825">
        <v>113</v>
      </c>
      <c r="E19" s="959">
        <v>6</v>
      </c>
      <c r="F19" s="960" t="s">
        <v>1998</v>
      </c>
      <c r="G19" s="961" t="s">
        <v>529</v>
      </c>
      <c r="H19" s="959">
        <v>30</v>
      </c>
      <c r="I19" s="959">
        <f t="shared" si="0"/>
        <v>31</v>
      </c>
    </row>
    <row r="20" spans="1:12" s="821" customFormat="1" ht="21" hidden="1" customHeight="1">
      <c r="A20" s="823">
        <v>42186</v>
      </c>
      <c r="B20" s="823">
        <v>42369</v>
      </c>
      <c r="C20" s="825">
        <v>119</v>
      </c>
      <c r="E20" s="959">
        <v>7</v>
      </c>
      <c r="F20" s="960" t="s">
        <v>1999</v>
      </c>
      <c r="G20" s="961" t="s">
        <v>530</v>
      </c>
      <c r="H20" s="959">
        <v>31</v>
      </c>
      <c r="I20" s="959">
        <f t="shared" si="0"/>
        <v>30</v>
      </c>
    </row>
    <row r="21" spans="1:12" s="821" customFormat="1" ht="21" hidden="1" customHeight="1">
      <c r="A21" s="823">
        <v>42370</v>
      </c>
      <c r="B21" s="823">
        <v>42551</v>
      </c>
      <c r="C21" s="825">
        <v>125</v>
      </c>
      <c r="E21" s="959">
        <v>8</v>
      </c>
      <c r="F21" s="960" t="s">
        <v>2000</v>
      </c>
      <c r="G21" s="961" t="s">
        <v>531</v>
      </c>
      <c r="H21" s="959">
        <v>31</v>
      </c>
      <c r="I21" s="959">
        <f t="shared" si="0"/>
        <v>31</v>
      </c>
    </row>
    <row r="22" spans="1:12" s="821" customFormat="1" ht="21" hidden="1" customHeight="1">
      <c r="A22" s="823">
        <v>42552</v>
      </c>
      <c r="B22" s="823">
        <v>42735</v>
      </c>
      <c r="C22" s="825">
        <v>132</v>
      </c>
      <c r="E22" s="959">
        <v>9</v>
      </c>
      <c r="F22" s="960" t="s">
        <v>2001</v>
      </c>
      <c r="G22" s="961" t="s">
        <v>532</v>
      </c>
      <c r="H22" s="959">
        <v>30</v>
      </c>
      <c r="I22" s="959">
        <f t="shared" si="0"/>
        <v>31</v>
      </c>
      <c r="J22"/>
      <c r="K22" s="620"/>
      <c r="L22" s="620"/>
    </row>
    <row r="23" spans="1:12" s="821" customFormat="1" ht="21" hidden="1" customHeight="1">
      <c r="A23" s="823">
        <v>42736</v>
      </c>
      <c r="B23" s="823">
        <v>42916</v>
      </c>
      <c r="C23" s="825">
        <v>4</v>
      </c>
      <c r="E23" s="959">
        <v>10</v>
      </c>
      <c r="F23" s="960">
        <v>10</v>
      </c>
      <c r="G23" s="961" t="s">
        <v>533</v>
      </c>
      <c r="H23" s="959">
        <v>31</v>
      </c>
      <c r="I23" s="959">
        <f t="shared" si="0"/>
        <v>30</v>
      </c>
      <c r="J23"/>
      <c r="K23" s="620"/>
      <c r="L23" s="620"/>
    </row>
    <row r="24" spans="1:12" s="821" customFormat="1" ht="21" hidden="1" customHeight="1">
      <c r="A24" s="823">
        <v>42917</v>
      </c>
      <c r="B24" s="823">
        <v>43100</v>
      </c>
      <c r="C24" s="825">
        <v>5</v>
      </c>
      <c r="E24" s="959">
        <v>11</v>
      </c>
      <c r="F24" s="960">
        <v>11</v>
      </c>
      <c r="G24" s="961" t="s">
        <v>534</v>
      </c>
      <c r="H24" s="959">
        <v>30</v>
      </c>
      <c r="I24" s="959">
        <f t="shared" si="0"/>
        <v>31</v>
      </c>
      <c r="J24"/>
      <c r="K24" s="620"/>
      <c r="L24" s="620"/>
    </row>
    <row r="25" spans="1:12" s="821" customFormat="1" ht="21" hidden="1" customHeight="1">
      <c r="A25" s="1298">
        <v>43101</v>
      </c>
      <c r="B25" s="1298" t="s">
        <v>2718</v>
      </c>
      <c r="C25" s="1299">
        <v>7</v>
      </c>
      <c r="E25" s="964">
        <v>12</v>
      </c>
      <c r="F25" s="960">
        <v>12</v>
      </c>
      <c r="G25" s="961" t="s">
        <v>535</v>
      </c>
      <c r="H25" s="959">
        <v>31</v>
      </c>
      <c r="I25" s="959">
        <f t="shared" si="0"/>
        <v>30</v>
      </c>
      <c r="J25"/>
      <c r="K25" s="620"/>
      <c r="L25" s="620"/>
    </row>
    <row r="26" spans="1:12" s="821" customFormat="1" ht="21" hidden="1" customHeight="1">
      <c r="A26" s="1298">
        <v>43282</v>
      </c>
      <c r="B26" s="1298" t="s">
        <v>2719</v>
      </c>
      <c r="C26" s="1299">
        <v>9</v>
      </c>
      <c r="E26" s="965">
        <f>MONTH(F4)</f>
        <v>4</v>
      </c>
      <c r="F26" s="965" t="str">
        <f>INDEX(F14:F25,MATCH($E$26,$E$14:$E$25,0))</f>
        <v>04</v>
      </c>
      <c r="G26" s="1085" t="str">
        <f>INDEX(G14:G25,MATCH($E$26,$E$14:$E$25,0))</f>
        <v>April</v>
      </c>
      <c r="H26" s="965">
        <f>INDEX(H14:H25,MATCH($E$26,$E$14:$E$25,0))</f>
        <v>30</v>
      </c>
      <c r="I26" s="965">
        <f>INDEX(I14:I25,MATCH($E$26,$E$14:$E$25,0))</f>
        <v>31</v>
      </c>
      <c r="J26"/>
      <c r="K26" s="620"/>
      <c r="L26" s="620"/>
    </row>
    <row r="27" spans="1:12" s="821" customFormat="1" ht="21" hidden="1" customHeight="1">
      <c r="A27" s="1298">
        <v>43466</v>
      </c>
      <c r="B27" s="1298" t="s">
        <v>2720</v>
      </c>
      <c r="C27" s="1299">
        <v>12</v>
      </c>
      <c r="J27"/>
      <c r="K27" s="620"/>
      <c r="L27" s="620"/>
    </row>
    <row r="28" spans="1:12" s="821" customFormat="1" ht="21" hidden="1" customHeight="1">
      <c r="A28" s="1298">
        <v>43647</v>
      </c>
      <c r="B28" s="1298" t="s">
        <v>2721</v>
      </c>
      <c r="C28" s="1299">
        <v>17</v>
      </c>
      <c r="J28"/>
      <c r="K28" s="620"/>
      <c r="L28" s="620"/>
    </row>
    <row r="29" spans="1:12" s="821" customFormat="1" ht="21" hidden="1" customHeight="1">
      <c r="A29" s="1298">
        <v>43831</v>
      </c>
      <c r="B29" s="1298" t="s">
        <v>2713</v>
      </c>
      <c r="C29" s="1299">
        <v>21</v>
      </c>
      <c r="J29"/>
      <c r="K29"/>
      <c r="L29"/>
    </row>
    <row r="30" spans="1:12" s="821" customFormat="1" ht="21" hidden="1" customHeight="1">
      <c r="A30" s="1298">
        <v>44013</v>
      </c>
      <c r="B30" s="1298" t="s">
        <v>2714</v>
      </c>
      <c r="C30" s="1299">
        <v>24</v>
      </c>
      <c r="E30" s="1311" t="s">
        <v>1733</v>
      </c>
      <c r="F30" s="1312"/>
      <c r="G30" s="1313"/>
      <c r="H30" s="926">
        <f>MASTER!G25</f>
        <v>25</v>
      </c>
    </row>
    <row r="31" spans="1:12" s="821" customFormat="1" ht="21" hidden="1" customHeight="1">
      <c r="A31" s="1298">
        <v>44197</v>
      </c>
      <c r="B31" s="1298" t="s">
        <v>2715</v>
      </c>
      <c r="C31" s="1299">
        <v>28</v>
      </c>
      <c r="E31" s="1305" t="s">
        <v>1971</v>
      </c>
      <c r="F31" s="1306"/>
      <c r="G31" s="1307"/>
      <c r="H31" s="1077">
        <f>MASTER!G26</f>
        <v>4</v>
      </c>
    </row>
    <row r="32" spans="1:12" s="821" customFormat="1" ht="21" hidden="1" customHeight="1">
      <c r="A32" s="1298">
        <v>44378</v>
      </c>
      <c r="B32" s="1298" t="s">
        <v>2716</v>
      </c>
      <c r="C32" s="1299">
        <v>31</v>
      </c>
      <c r="E32" s="1079" t="s">
        <v>2370</v>
      </c>
      <c r="F32" s="1080"/>
      <c r="G32" s="1081"/>
      <c r="H32" s="1091">
        <f>MASTER!G28</f>
        <v>30</v>
      </c>
    </row>
    <row r="33" spans="1:9" s="821" customFormat="1" ht="21" hidden="1" customHeight="1">
      <c r="A33" s="1298">
        <v>44562</v>
      </c>
      <c r="B33" s="1298" t="s">
        <v>2717</v>
      </c>
      <c r="C33" s="1299">
        <v>34</v>
      </c>
      <c r="E33" s="1304" t="s">
        <v>1732</v>
      </c>
      <c r="F33" s="1304"/>
      <c r="G33" s="1304"/>
      <c r="H33" s="1309">
        <f>MASTER!C46</f>
        <v>75000</v>
      </c>
      <c r="I33" s="1309"/>
    </row>
    <row r="34" spans="1:9" s="821" customFormat="1" ht="21" hidden="1" customHeight="1">
      <c r="A34" s="1298">
        <v>44743</v>
      </c>
      <c r="B34" s="1298" t="s">
        <v>2722</v>
      </c>
      <c r="C34" s="1299">
        <v>34</v>
      </c>
      <c r="E34" s="1304" t="s">
        <v>2006</v>
      </c>
      <c r="F34" s="1304"/>
      <c r="G34" s="1304"/>
      <c r="H34" s="1308">
        <f>ROUND(H30*H33/H32,0)</f>
        <v>62500</v>
      </c>
      <c r="I34" s="1308"/>
    </row>
    <row r="35" spans="1:9" s="821" customFormat="1" ht="21" hidden="1" customHeight="1">
      <c r="A35" s="1298">
        <v>44927</v>
      </c>
      <c r="B35" s="1298" t="s">
        <v>2723</v>
      </c>
      <c r="C35" s="1299">
        <v>34</v>
      </c>
    </row>
    <row r="36" spans="1:9" s="821" customFormat="1" ht="21" hidden="1" customHeight="1">
      <c r="A36" s="1298">
        <v>45108</v>
      </c>
      <c r="B36" s="1298" t="s">
        <v>2724</v>
      </c>
      <c r="C36" s="1299">
        <v>34</v>
      </c>
    </row>
    <row r="37" spans="1:9" s="821" customFormat="1" ht="21" hidden="1" customHeight="1">
      <c r="A37" s="1298">
        <v>45292</v>
      </c>
      <c r="B37" s="1298" t="s">
        <v>2725</v>
      </c>
      <c r="C37" s="1299">
        <v>34</v>
      </c>
      <c r="E37" s="949" t="s">
        <v>1986</v>
      </c>
      <c r="F37" s="949">
        <v>2000000</v>
      </c>
      <c r="G37" s="949"/>
      <c r="H37" s="950" t="s">
        <v>1984</v>
      </c>
    </row>
    <row r="38" spans="1:9" s="821" customFormat="1" ht="21" hidden="1" customHeight="1">
      <c r="A38" s="1298">
        <v>45474</v>
      </c>
      <c r="B38" s="1298" t="s">
        <v>2726</v>
      </c>
      <c r="C38" s="1299">
        <v>34</v>
      </c>
      <c r="E38" s="1301" t="s">
        <v>1985</v>
      </c>
      <c r="F38" s="1301"/>
      <c r="G38" s="951">
        <f>MASTER!G44</f>
        <v>66</v>
      </c>
      <c r="H38" s="952">
        <f>MASTER!F46</f>
        <v>100500</v>
      </c>
    </row>
    <row r="39" spans="1:9" s="821" customFormat="1" ht="21" hidden="1" customHeight="1">
      <c r="A39" s="1298">
        <v>45658</v>
      </c>
      <c r="B39" s="1298" t="s">
        <v>2727</v>
      </c>
      <c r="C39" s="1299">
        <v>34</v>
      </c>
      <c r="E39" s="953">
        <v>0</v>
      </c>
      <c r="F39" s="953">
        <v>1</v>
      </c>
      <c r="G39" s="953">
        <v>2</v>
      </c>
      <c r="H39" s="952" t="str">
        <f>IF(($H$38*G39)&gt;$F$37,$F$37,IF($G$43=G39,$H$38*G39,"N.A."))</f>
        <v>N.A.</v>
      </c>
    </row>
    <row r="40" spans="1:9" s="821" customFormat="1" ht="21" hidden="1" customHeight="1">
      <c r="A40" s="1298">
        <v>45839</v>
      </c>
      <c r="B40" s="1298" t="s">
        <v>2728</v>
      </c>
      <c r="C40" s="1299">
        <v>34</v>
      </c>
      <c r="E40" s="953">
        <v>1</v>
      </c>
      <c r="F40" s="953">
        <v>5</v>
      </c>
      <c r="G40" s="953">
        <v>6</v>
      </c>
      <c r="H40" s="952" t="str">
        <f>IF(($H$38*G40)&gt;$F$37,$F$37,IF($G$43=G40,$H$38*G40,"N.A."))</f>
        <v>N.A.</v>
      </c>
    </row>
    <row r="41" spans="1:9" s="821" customFormat="1" ht="21" hidden="1" customHeight="1">
      <c r="A41" s="1298">
        <v>46023</v>
      </c>
      <c r="B41" s="1298" t="s">
        <v>2729</v>
      </c>
      <c r="C41" s="1299">
        <v>34</v>
      </c>
      <c r="E41" s="953">
        <v>5</v>
      </c>
      <c r="F41" s="953">
        <v>20</v>
      </c>
      <c r="G41" s="953">
        <v>12</v>
      </c>
      <c r="H41" s="952" t="str">
        <f>IF(($H$38*G41)&gt;$F$37,$F$37,IF($G$43=G41,$H$38*G41,"N.A."))</f>
        <v>N.A.</v>
      </c>
    </row>
    <row r="42" spans="1:9" s="821" customFormat="1" ht="21" hidden="1" customHeight="1">
      <c r="A42" s="823">
        <v>46204</v>
      </c>
      <c r="B42" s="823">
        <v>46387</v>
      </c>
      <c r="C42" s="824">
        <v>34</v>
      </c>
      <c r="E42" s="953">
        <v>20</v>
      </c>
      <c r="F42" s="954"/>
      <c r="G42" s="953">
        <f>G38</f>
        <v>66</v>
      </c>
      <c r="H42" s="952">
        <f>IF(($H$38*G42/2)&gt;$F$37,$F$37,IF($G$43=G42,$H$38*G42/2,"N.A."))</f>
        <v>2000000</v>
      </c>
    </row>
    <row r="43" spans="1:9" s="821" customFormat="1" ht="21" hidden="1" customHeight="1">
      <c r="A43" s="823">
        <v>46388</v>
      </c>
      <c r="B43" s="823">
        <v>46568</v>
      </c>
      <c r="C43" s="824">
        <v>34</v>
      </c>
      <c r="E43" s="953"/>
      <c r="F43" s="955">
        <f>IF(G38&gt;66,33,G38/2)</f>
        <v>33</v>
      </c>
      <c r="G43" s="953">
        <f>VLOOKUP(F43,$E$39:$G$42,3)</f>
        <v>66</v>
      </c>
      <c r="H43" s="952">
        <f>MAX(H39:H42)</f>
        <v>2000000</v>
      </c>
    </row>
    <row r="44" spans="1:9" s="821" customFormat="1" ht="21" hidden="1" customHeight="1">
      <c r="A44" s="823">
        <v>46569</v>
      </c>
      <c r="B44" s="823">
        <v>46752</v>
      </c>
      <c r="C44" s="824">
        <v>34</v>
      </c>
      <c r="E44" s="1302" t="str">
        <f>CONCATENATE("(","  ","Q.S.","  ",F43,"  ","Years","  ",")")</f>
        <v>(  Q.S.  33  Years  )</v>
      </c>
      <c r="F44" s="1302"/>
      <c r="G44" s="948"/>
      <c r="H44" s="948"/>
    </row>
    <row r="45" spans="1:9" s="821" customFormat="1" ht="21" hidden="1" customHeight="1">
      <c r="A45" s="823">
        <v>46753</v>
      </c>
      <c r="B45" s="823">
        <v>46934</v>
      </c>
      <c r="C45" s="824">
        <v>34</v>
      </c>
      <c r="E45" s="4"/>
      <c r="F45" s="4"/>
      <c r="G45" s="4"/>
      <c r="H45" s="4"/>
    </row>
    <row r="46" spans="1:9" s="821" customFormat="1" ht="21" hidden="1" customHeight="1">
      <c r="A46" s="823">
        <v>46935</v>
      </c>
      <c r="B46" s="823">
        <v>47118</v>
      </c>
      <c r="C46" s="824">
        <v>34</v>
      </c>
      <c r="E46" s="4"/>
      <c r="F46" s="4"/>
      <c r="G46" s="4"/>
      <c r="H46" s="4"/>
    </row>
    <row r="47" spans="1:9" s="821" customFormat="1" ht="21" hidden="1" customHeight="1">
      <c r="A47" s="823">
        <v>47119</v>
      </c>
      <c r="B47" s="823">
        <v>47299</v>
      </c>
      <c r="C47" s="824">
        <v>34</v>
      </c>
      <c r="E47" s="947" t="str">
        <f>DATEDIF(MASTER!C43,MASTER!C44,"y") &amp;" years,"&amp;DATEDIF(MASTER!C43,MASTER!C44,"ym") &amp;" months," &amp;DATEDIF(MASTER!C43,MASTER!C44,"md") &amp;" days"</f>
        <v>34 years,7 months,12 days</v>
      </c>
      <c r="F47" s="4"/>
      <c r="G47" s="4"/>
      <c r="H47" s="4"/>
    </row>
    <row r="48" spans="1:9" s="821" customFormat="1" ht="21" hidden="1" customHeight="1">
      <c r="A48" s="823">
        <v>47300</v>
      </c>
      <c r="B48" s="823">
        <v>47483</v>
      </c>
      <c r="C48" s="824">
        <v>34</v>
      </c>
    </row>
    <row r="49" s="821" customFormat="1" ht="21" hidden="1" customHeight="1"/>
    <row r="50" s="821" customFormat="1" ht="21" hidden="1" customHeight="1"/>
    <row r="51" s="821" customFormat="1" ht="21" hidden="1" customHeight="1"/>
    <row r="52" s="821" customFormat="1" ht="21" hidden="1" customHeight="1"/>
    <row r="53" s="821" customFormat="1" ht="21" customHeight="1"/>
  </sheetData>
  <sheetProtection algorithmName="SHA-512" hashValue="j8M5I7aI9hURssHbj/aAYgtql3tYi0HCHkfFSHyPr0HdY5SXYdc1uKmNsXJo5sTSBPPhLMHFURSY8yLspqXHXw==" saltValue="HjnuPtm7ynuinfhzfz26NQ==" spinCount="100000" sheet="1" objects="1" scenarios="1" selectLockedCells="1" selectUnlockedCells="1"/>
  <mergeCells count="11">
    <mergeCell ref="E38:F38"/>
    <mergeCell ref="E44:F44"/>
    <mergeCell ref="A1:I1"/>
    <mergeCell ref="E33:G33"/>
    <mergeCell ref="E31:G31"/>
    <mergeCell ref="E34:G34"/>
    <mergeCell ref="H34:I34"/>
    <mergeCell ref="H33:I33"/>
    <mergeCell ref="A2:B2"/>
    <mergeCell ref="E30:G30"/>
    <mergeCell ref="E2:H2"/>
  </mergeCells>
  <pageMargins left="0.25" right="0.25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J135"/>
  <sheetViews>
    <sheetView showGridLines="0" zoomScale="130" zoomScaleNormal="130" workbookViewId="0">
      <selection activeCell="L11" sqref="L11"/>
    </sheetView>
  </sheetViews>
  <sheetFormatPr defaultRowHeight="15"/>
  <cols>
    <col min="1" max="1" width="4.28515625" style="4" customWidth="1"/>
    <col min="2" max="2" width="23.28515625" style="4" customWidth="1"/>
    <col min="3" max="3" width="15.85546875" style="4" customWidth="1"/>
    <col min="4" max="4" width="10.7109375" style="4" customWidth="1"/>
    <col min="5" max="5" width="12.28515625" style="4" customWidth="1"/>
    <col min="6" max="6" width="8.5703125" style="4" customWidth="1"/>
    <col min="7" max="7" width="7.5703125" style="4" customWidth="1"/>
    <col min="8" max="8" width="10.28515625" style="4" customWidth="1"/>
    <col min="9" max="9" width="5.5703125" style="4" customWidth="1"/>
    <col min="10" max="10" width="12.7109375" style="44" bestFit="1" customWidth="1"/>
    <col min="11" max="11" width="3.7109375" style="4" customWidth="1"/>
    <col min="12" max="12" width="5.5703125" style="4" bestFit="1" customWidth="1"/>
    <col min="13" max="13" width="7.85546875" style="4" bestFit="1" customWidth="1"/>
    <col min="14" max="16384" width="9.140625" style="4"/>
  </cols>
  <sheetData>
    <row r="1" spans="1:10">
      <c r="A1" s="1519" t="s">
        <v>236</v>
      </c>
      <c r="B1" s="1519"/>
      <c r="C1" s="1519"/>
      <c r="D1" s="1519"/>
      <c r="E1" s="1519"/>
      <c r="F1" s="1519"/>
      <c r="G1" s="1519"/>
      <c r="H1" s="1519"/>
      <c r="I1" s="1519"/>
      <c r="J1" s="4"/>
    </row>
    <row r="2" spans="1:10">
      <c r="A2" s="834">
        <v>1</v>
      </c>
      <c r="B2" s="835" t="s">
        <v>907</v>
      </c>
      <c r="C2" s="1475"/>
      <c r="D2" s="1475"/>
      <c r="E2" s="836"/>
      <c r="F2" s="836"/>
      <c r="G2" s="836"/>
      <c r="H2" s="837"/>
      <c r="J2" s="4"/>
    </row>
    <row r="3" spans="1:10">
      <c r="A3" s="834">
        <v>2</v>
      </c>
      <c r="B3" s="834" t="s">
        <v>931</v>
      </c>
      <c r="C3" s="1525"/>
      <c r="D3" s="1525"/>
      <c r="E3" s="836"/>
      <c r="F3" s="836"/>
      <c r="G3" s="836"/>
      <c r="H3" s="837"/>
      <c r="J3" s="4"/>
    </row>
    <row r="4" spans="1:10">
      <c r="A4" s="834">
        <v>3</v>
      </c>
      <c r="B4" s="838" t="s">
        <v>930</v>
      </c>
      <c r="C4" s="839"/>
      <c r="D4" s="827"/>
      <c r="E4" s="827"/>
      <c r="F4" s="828"/>
      <c r="G4" s="836"/>
      <c r="H4" s="837"/>
      <c r="J4" s="4"/>
    </row>
    <row r="5" spans="1:10">
      <c r="A5" s="834">
        <v>4</v>
      </c>
      <c r="B5" s="835" t="s">
        <v>932</v>
      </c>
      <c r="C5" s="839"/>
      <c r="D5" s="836"/>
      <c r="E5" s="836"/>
      <c r="F5" s="836"/>
      <c r="G5" s="836"/>
      <c r="H5" s="837"/>
      <c r="J5" s="4"/>
    </row>
    <row r="6" spans="1:10">
      <c r="A6" s="834">
        <v>5</v>
      </c>
      <c r="B6" s="835" t="s">
        <v>908</v>
      </c>
      <c r="C6" s="840"/>
      <c r="D6" s="1522" t="s">
        <v>2119</v>
      </c>
      <c r="E6" s="1523"/>
      <c r="F6" s="1520"/>
      <c r="G6" s="1520"/>
      <c r="H6" s="837"/>
      <c r="J6" s="293"/>
    </row>
    <row r="7" spans="1:10">
      <c r="A7" s="834">
        <v>6</v>
      </c>
      <c r="B7" s="841" t="s">
        <v>906</v>
      </c>
      <c r="C7" s="1526"/>
      <c r="D7" s="1526"/>
      <c r="E7" s="842" t="s">
        <v>1448</v>
      </c>
      <c r="F7" s="1475"/>
      <c r="G7" s="1475"/>
      <c r="H7" s="837"/>
      <c r="J7" s="293"/>
    </row>
    <row r="8" spans="1:10">
      <c r="A8" s="834">
        <v>7</v>
      </c>
      <c r="B8" s="841" t="s">
        <v>43</v>
      </c>
      <c r="C8" s="843"/>
      <c r="D8" s="836"/>
      <c r="E8" s="836"/>
      <c r="F8" s="836"/>
      <c r="G8" s="836"/>
      <c r="H8" s="837"/>
      <c r="J8" s="293"/>
    </row>
    <row r="9" spans="1:10">
      <c r="A9" s="834">
        <v>8</v>
      </c>
      <c r="B9" s="841" t="s">
        <v>570</v>
      </c>
      <c r="C9" s="1527"/>
      <c r="D9" s="1528"/>
      <c r="E9" s="1528"/>
      <c r="F9" s="1528"/>
      <c r="G9" s="1529"/>
      <c r="H9" s="844"/>
      <c r="J9" s="293"/>
    </row>
    <row r="10" spans="1:10">
      <c r="A10" s="834">
        <v>9</v>
      </c>
      <c r="B10" s="841" t="s">
        <v>373</v>
      </c>
      <c r="C10" s="843"/>
      <c r="D10" s="836"/>
      <c r="E10" s="836"/>
      <c r="F10" s="836"/>
      <c r="G10" s="836"/>
      <c r="H10" s="837"/>
      <c r="J10" s="293"/>
    </row>
    <row r="11" spans="1:10">
      <c r="A11" s="834">
        <v>10</v>
      </c>
      <c r="B11" s="841" t="s">
        <v>374</v>
      </c>
      <c r="C11" s="1475"/>
      <c r="D11" s="1475"/>
      <c r="E11" s="1475"/>
      <c r="F11" s="1475"/>
      <c r="G11" s="845"/>
      <c r="H11" s="837"/>
      <c r="J11" s="293"/>
    </row>
    <row r="12" spans="1:10">
      <c r="A12" s="834">
        <v>11</v>
      </c>
      <c r="B12" s="841" t="s">
        <v>571</v>
      </c>
      <c r="C12" s="1475"/>
      <c r="D12" s="1475"/>
      <c r="E12" s="1475"/>
      <c r="F12" s="846"/>
      <c r="G12" s="845"/>
      <c r="H12" s="837"/>
      <c r="J12" s="293"/>
    </row>
    <row r="13" spans="1:10">
      <c r="A13" s="834">
        <v>12</v>
      </c>
      <c r="B13" s="841" t="s">
        <v>375</v>
      </c>
      <c r="C13" s="847"/>
      <c r="D13" s="848"/>
      <c r="E13" s="836"/>
      <c r="F13" s="837"/>
      <c r="G13" s="837"/>
      <c r="H13" s="837"/>
      <c r="J13" s="293"/>
    </row>
    <row r="14" spans="1:10">
      <c r="A14" s="834">
        <v>13</v>
      </c>
      <c r="B14" s="841" t="s">
        <v>1061</v>
      </c>
      <c r="C14" s="1475"/>
      <c r="D14" s="1475"/>
      <c r="E14" s="836"/>
      <c r="F14" s="837"/>
      <c r="G14" s="837"/>
      <c r="H14" s="837"/>
      <c r="J14" s="293"/>
    </row>
    <row r="15" spans="1:10" ht="15.75" customHeight="1">
      <c r="A15" s="834">
        <v>14</v>
      </c>
      <c r="B15" s="841" t="s">
        <v>572</v>
      </c>
      <c r="C15" s="1475"/>
      <c r="D15" s="1475"/>
      <c r="E15" s="836"/>
      <c r="F15" s="837"/>
      <c r="G15" s="837"/>
      <c r="H15" s="837"/>
      <c r="J15" s="293"/>
    </row>
    <row r="16" spans="1:10" ht="15.75" customHeight="1">
      <c r="A16" s="842">
        <v>15</v>
      </c>
      <c r="B16" s="841" t="s">
        <v>764</v>
      </c>
      <c r="C16" s="841" t="s">
        <v>761</v>
      </c>
      <c r="D16" s="849" t="s">
        <v>762</v>
      </c>
      <c r="E16" s="850" t="s">
        <v>763</v>
      </c>
      <c r="F16" s="846"/>
      <c r="G16" s="837"/>
      <c r="H16" s="837"/>
      <c r="J16" s="293"/>
    </row>
    <row r="17" spans="1:10" ht="15.75" customHeight="1">
      <c r="A17" s="842">
        <v>16</v>
      </c>
      <c r="B17" s="841" t="s">
        <v>765</v>
      </c>
      <c r="C17" s="847"/>
      <c r="D17" s="847"/>
      <c r="E17" s="847"/>
      <c r="F17" s="846"/>
      <c r="G17" s="837"/>
      <c r="H17" s="837"/>
      <c r="J17" s="293"/>
    </row>
    <row r="18" spans="1:10" ht="15.75" customHeight="1">
      <c r="A18" s="842">
        <v>17</v>
      </c>
      <c r="B18" s="841" t="s">
        <v>766</v>
      </c>
      <c r="C18" s="847"/>
      <c r="D18" s="847"/>
      <c r="E18" s="847"/>
      <c r="F18" s="846"/>
      <c r="G18" s="845"/>
      <c r="H18" s="837"/>
      <c r="J18" s="293"/>
    </row>
    <row r="19" spans="1:10" ht="15.75" customHeight="1">
      <c r="A19" s="842">
        <v>18</v>
      </c>
      <c r="B19" s="841" t="s">
        <v>767</v>
      </c>
      <c r="C19" s="847"/>
      <c r="D19" s="847"/>
      <c r="E19" s="847"/>
      <c r="F19" s="846"/>
      <c r="G19" s="845"/>
      <c r="H19" s="837"/>
      <c r="J19" s="293"/>
    </row>
    <row r="20" spans="1:10" ht="15.75" customHeight="1">
      <c r="A20" s="842">
        <v>19</v>
      </c>
      <c r="B20" s="849" t="s">
        <v>380</v>
      </c>
      <c r="C20" s="851"/>
      <c r="D20" s="836"/>
      <c r="E20" s="836"/>
      <c r="F20" s="846"/>
      <c r="G20" s="845"/>
      <c r="H20" s="837"/>
      <c r="J20" s="293"/>
    </row>
    <row r="21" spans="1:10" ht="15.75" customHeight="1">
      <c r="A21" s="842">
        <v>20</v>
      </c>
      <c r="B21" s="841" t="s">
        <v>383</v>
      </c>
      <c r="C21" s="1471"/>
      <c r="D21" s="1471"/>
      <c r="E21" s="1470" t="s">
        <v>2192</v>
      </c>
      <c r="F21" s="1471"/>
      <c r="G21" s="1471"/>
      <c r="H21" s="1471"/>
      <c r="I21" s="1471"/>
      <c r="J21" s="293"/>
    </row>
    <row r="22" spans="1:10" ht="15.75" customHeight="1">
      <c r="A22" s="842"/>
      <c r="B22" s="841"/>
      <c r="C22" s="1472"/>
      <c r="D22" s="1472"/>
      <c r="E22" s="1470"/>
      <c r="F22" s="1471"/>
      <c r="G22" s="1471"/>
      <c r="H22" s="1471"/>
      <c r="I22" s="1471"/>
      <c r="J22" s="293"/>
    </row>
    <row r="23" spans="1:10" ht="15.75" customHeight="1">
      <c r="A23" s="842"/>
      <c r="B23" s="841"/>
      <c r="C23" s="1471"/>
      <c r="D23" s="1471"/>
      <c r="E23" s="1470"/>
      <c r="F23" s="1471"/>
      <c r="G23" s="1471"/>
      <c r="H23" s="1471"/>
      <c r="I23" s="1471"/>
      <c r="J23" s="293"/>
    </row>
    <row r="24" spans="1:10" ht="24.75" customHeight="1">
      <c r="A24" s="842">
        <v>21</v>
      </c>
      <c r="B24" s="852" t="s">
        <v>395</v>
      </c>
      <c r="C24" s="1477"/>
      <c r="D24" s="1530"/>
      <c r="E24" s="1530"/>
      <c r="F24" s="1478"/>
      <c r="G24" s="836"/>
      <c r="H24" s="837"/>
      <c r="J24" s="293"/>
    </row>
    <row r="25" spans="1:10" ht="15.75" customHeight="1">
      <c r="A25" s="842">
        <v>22</v>
      </c>
      <c r="B25" s="973" t="s">
        <v>2113</v>
      </c>
      <c r="C25" s="853"/>
      <c r="D25" s="1491" t="s">
        <v>1733</v>
      </c>
      <c r="E25" s="1491"/>
      <c r="F25" s="1491"/>
      <c r="G25" s="854"/>
      <c r="H25" s="837"/>
      <c r="J25" s="293"/>
    </row>
    <row r="26" spans="1:10" ht="15.75" customHeight="1">
      <c r="A26" s="842">
        <v>23</v>
      </c>
      <c r="B26" s="850" t="s">
        <v>403</v>
      </c>
      <c r="C26" s="847"/>
      <c r="D26" s="1491" t="s">
        <v>1734</v>
      </c>
      <c r="E26" s="1491"/>
      <c r="F26" s="1491"/>
      <c r="G26" s="855"/>
      <c r="H26" s="837"/>
      <c r="J26" s="293"/>
    </row>
    <row r="27" spans="1:10" ht="15.75" customHeight="1">
      <c r="A27" s="842">
        <v>24</v>
      </c>
      <c r="B27" s="842" t="s">
        <v>550</v>
      </c>
      <c r="C27" s="856"/>
      <c r="D27" s="836"/>
      <c r="E27" s="836"/>
      <c r="F27" s="836"/>
      <c r="G27" s="836"/>
      <c r="H27" s="837"/>
      <c r="J27" s="293"/>
    </row>
    <row r="28" spans="1:10" ht="15.75" customHeight="1">
      <c r="A28" s="842">
        <v>25</v>
      </c>
      <c r="B28" s="842" t="s">
        <v>551</v>
      </c>
      <c r="C28" s="856"/>
      <c r="D28" s="836"/>
      <c r="E28" s="836"/>
      <c r="F28" s="836"/>
      <c r="G28" s="836"/>
      <c r="H28" s="837"/>
      <c r="J28" s="293"/>
    </row>
    <row r="29" spans="1:10" ht="15.75" customHeight="1">
      <c r="A29" s="842">
        <v>26</v>
      </c>
      <c r="B29" s="842" t="s">
        <v>552</v>
      </c>
      <c r="C29" s="856"/>
      <c r="D29" s="836"/>
      <c r="E29" s="836"/>
      <c r="F29" s="836"/>
      <c r="G29" s="836"/>
      <c r="H29" s="837"/>
      <c r="J29" s="293"/>
    </row>
    <row r="30" spans="1:10" ht="15.75" customHeight="1">
      <c r="A30" s="842">
        <v>27</v>
      </c>
      <c r="B30" s="857" t="s">
        <v>553</v>
      </c>
      <c r="C30" s="851"/>
      <c r="D30" s="836"/>
      <c r="E30" s="836"/>
      <c r="F30" s="836"/>
      <c r="G30" s="836"/>
      <c r="H30" s="837"/>
      <c r="J30" s="293"/>
    </row>
    <row r="31" spans="1:10" ht="15.75" customHeight="1">
      <c r="A31" s="834">
        <v>28</v>
      </c>
      <c r="B31" s="858" t="s">
        <v>760</v>
      </c>
      <c r="C31" s="1531"/>
      <c r="D31" s="1531"/>
      <c r="E31" s="836"/>
      <c r="F31" s="837"/>
      <c r="G31" s="837"/>
      <c r="H31" s="837"/>
      <c r="J31" s="293"/>
    </row>
    <row r="32" spans="1:10" ht="16.5" customHeight="1">
      <c r="A32" s="842">
        <v>29</v>
      </c>
      <c r="B32" s="841" t="s">
        <v>914</v>
      </c>
      <c r="C32" s="1475"/>
      <c r="D32" s="1532"/>
      <c r="E32" s="836"/>
      <c r="F32" s="837"/>
      <c r="G32" s="837"/>
      <c r="H32" s="837"/>
      <c r="J32" s="293"/>
    </row>
    <row r="33" spans="1:10">
      <c r="A33" s="842">
        <v>30</v>
      </c>
      <c r="B33" s="835" t="s">
        <v>909</v>
      </c>
      <c r="C33" s="859"/>
      <c r="D33" s="1491" t="s">
        <v>2344</v>
      </c>
      <c r="E33" s="1491"/>
      <c r="F33" s="1520"/>
      <c r="G33" s="1520"/>
      <c r="H33" s="837"/>
      <c r="J33" s="293"/>
    </row>
    <row r="34" spans="1:10">
      <c r="A34" s="842">
        <v>31</v>
      </c>
      <c r="B34" s="841" t="s">
        <v>919</v>
      </c>
      <c r="C34" s="861"/>
      <c r="D34" s="1491" t="s">
        <v>2345</v>
      </c>
      <c r="E34" s="1491"/>
      <c r="F34" s="1521"/>
      <c r="G34" s="1521"/>
      <c r="H34" s="837"/>
      <c r="J34" s="293"/>
    </row>
    <row r="35" spans="1:10">
      <c r="A35" s="842">
        <v>32</v>
      </c>
      <c r="B35" s="841" t="s">
        <v>920</v>
      </c>
      <c r="C35" s="1475"/>
      <c r="D35" s="1475"/>
      <c r="E35" s="836"/>
      <c r="F35" s="837"/>
      <c r="G35" s="837"/>
      <c r="H35" s="837"/>
      <c r="J35" s="293"/>
    </row>
    <row r="36" spans="1:10">
      <c r="A36" s="863">
        <v>33</v>
      </c>
      <c r="B36" s="864" t="s">
        <v>572</v>
      </c>
      <c r="C36" s="1475"/>
      <c r="D36" s="1475"/>
      <c r="E36" s="836"/>
      <c r="F36" s="837"/>
      <c r="G36" s="837"/>
      <c r="H36" s="837"/>
      <c r="J36" s="293"/>
    </row>
    <row r="37" spans="1:10">
      <c r="A37" s="863">
        <v>34</v>
      </c>
      <c r="B37" s="864" t="s">
        <v>1129</v>
      </c>
      <c r="C37" s="1475"/>
      <c r="D37" s="1475"/>
      <c r="E37" s="836"/>
      <c r="F37" s="837"/>
      <c r="G37" s="837"/>
      <c r="H37" s="837"/>
      <c r="J37" s="293"/>
    </row>
    <row r="38" spans="1:10">
      <c r="A38" s="863">
        <v>35</v>
      </c>
      <c r="B38" s="864" t="s">
        <v>1130</v>
      </c>
      <c r="C38" s="1475"/>
      <c r="D38" s="1475"/>
      <c r="E38" s="1524" t="s">
        <v>2252</v>
      </c>
      <c r="F38" s="1524"/>
      <c r="G38" s="1490"/>
      <c r="H38" s="1490"/>
      <c r="I38" s="1490"/>
      <c r="J38" s="293"/>
    </row>
    <row r="39" spans="1:10" ht="18.75">
      <c r="A39" s="863">
        <v>36</v>
      </c>
      <c r="B39" s="864" t="s">
        <v>1131</v>
      </c>
      <c r="C39" s="1476"/>
      <c r="D39" s="1476"/>
      <c r="E39" s="1488" t="s">
        <v>2253</v>
      </c>
      <c r="F39" s="1489"/>
      <c r="G39" s="1490"/>
      <c r="H39" s="1490"/>
      <c r="I39" s="1490"/>
      <c r="J39" s="293"/>
    </row>
    <row r="40" spans="1:10" ht="21" customHeight="1">
      <c r="A40" s="1484">
        <v>37</v>
      </c>
      <c r="B40" s="1486" t="s">
        <v>928</v>
      </c>
      <c r="C40" s="1475"/>
      <c r="D40" s="1475"/>
      <c r="E40" s="1475"/>
      <c r="F40" s="1475"/>
      <c r="G40" s="837"/>
      <c r="H40" s="837"/>
      <c r="J40" s="293"/>
    </row>
    <row r="41" spans="1:10">
      <c r="A41" s="1485"/>
      <c r="B41" s="1487"/>
      <c r="C41" s="1475"/>
      <c r="D41" s="1475"/>
      <c r="E41" s="1475"/>
      <c r="F41" s="1475"/>
      <c r="G41" s="837"/>
      <c r="H41" s="837"/>
      <c r="J41" s="293"/>
    </row>
    <row r="42" spans="1:10">
      <c r="A42" s="842">
        <v>38</v>
      </c>
      <c r="B42" s="850" t="s">
        <v>929</v>
      </c>
      <c r="C42" s="865"/>
      <c r="D42" s="828"/>
      <c r="E42" s="828"/>
      <c r="F42" s="828"/>
      <c r="G42" s="828"/>
      <c r="H42" s="831"/>
      <c r="I42" s="17"/>
      <c r="J42" s="293"/>
    </row>
    <row r="43" spans="1:10">
      <c r="A43" s="842">
        <v>39</v>
      </c>
      <c r="B43" s="841" t="s">
        <v>377</v>
      </c>
      <c r="C43" s="866"/>
      <c r="D43" s="832"/>
      <c r="E43" s="832"/>
      <c r="F43" s="832"/>
      <c r="G43" s="832"/>
      <c r="H43" s="833"/>
      <c r="I43" s="17"/>
      <c r="J43" s="293"/>
    </row>
    <row r="44" spans="1:10">
      <c r="A44" s="842">
        <v>40</v>
      </c>
      <c r="B44" s="841" t="s">
        <v>910</v>
      </c>
      <c r="C44" s="866"/>
      <c r="D44" s="828"/>
      <c r="E44" s="828"/>
      <c r="F44" s="828"/>
      <c r="G44" s="828"/>
      <c r="H44" s="831"/>
      <c r="I44" s="43"/>
      <c r="J44" s="293"/>
    </row>
    <row r="45" spans="1:10" ht="24.75" customHeight="1">
      <c r="A45" s="842">
        <v>41</v>
      </c>
      <c r="B45" s="841" t="s">
        <v>378</v>
      </c>
      <c r="C45" s="867" t="s">
        <v>381</v>
      </c>
      <c r="D45" s="828"/>
      <c r="E45" s="828"/>
      <c r="F45" s="828"/>
      <c r="G45" s="828"/>
      <c r="H45" s="832"/>
      <c r="I45" s="43"/>
      <c r="J45" s="293"/>
    </row>
    <row r="46" spans="1:10">
      <c r="A46" s="842"/>
      <c r="B46" s="841"/>
      <c r="C46" s="868"/>
      <c r="D46" s="828"/>
      <c r="E46" s="828"/>
      <c r="F46" s="828"/>
      <c r="G46" s="828"/>
      <c r="H46" s="831"/>
      <c r="I46" s="43"/>
      <c r="J46" s="293"/>
    </row>
    <row r="47" spans="1:10">
      <c r="A47" s="842">
        <v>42</v>
      </c>
      <c r="B47" s="841" t="s">
        <v>1071</v>
      </c>
      <c r="C47" s="868"/>
      <c r="D47" s="829"/>
      <c r="E47" s="829"/>
      <c r="F47" s="829"/>
      <c r="G47" s="829"/>
      <c r="H47" s="830"/>
      <c r="I47" s="43"/>
      <c r="J47" s="293"/>
    </row>
    <row r="48" spans="1:10" ht="15.75" thickBot="1">
      <c r="A48" s="842">
        <v>43</v>
      </c>
      <c r="B48" s="841" t="s">
        <v>379</v>
      </c>
      <c r="C48" s="869"/>
      <c r="D48" s="845"/>
      <c r="E48" s="836"/>
      <c r="F48" s="836"/>
      <c r="G48" s="845"/>
      <c r="H48" s="837"/>
      <c r="J48" s="293"/>
    </row>
    <row r="49" spans="1:10" ht="46.5" customHeight="1">
      <c r="A49" s="842"/>
      <c r="B49" s="870" t="s">
        <v>174</v>
      </c>
      <c r="C49" s="871" t="s">
        <v>175</v>
      </c>
      <c r="D49" s="871" t="s">
        <v>173</v>
      </c>
      <c r="E49" s="871" t="s">
        <v>176</v>
      </c>
      <c r="F49" s="871" t="s">
        <v>96</v>
      </c>
      <c r="G49" s="857" t="s">
        <v>554</v>
      </c>
      <c r="H49" s="857" t="s">
        <v>1074</v>
      </c>
      <c r="I49" s="904" t="s">
        <v>951</v>
      </c>
      <c r="J49" s="293"/>
    </row>
    <row r="50" spans="1:10">
      <c r="A50" s="842"/>
      <c r="B50" s="872"/>
      <c r="C50" s="839"/>
      <c r="D50" s="873"/>
      <c r="E50" s="874"/>
      <c r="F50" s="874"/>
      <c r="G50" s="875"/>
      <c r="H50" s="876"/>
      <c r="I50" s="905"/>
      <c r="J50" s="293"/>
    </row>
    <row r="51" spans="1:10">
      <c r="A51" s="842"/>
      <c r="B51" s="872"/>
      <c r="C51" s="839"/>
      <c r="D51" s="873"/>
      <c r="E51" s="874"/>
      <c r="F51" s="874"/>
      <c r="G51" s="877"/>
      <c r="H51" s="878"/>
      <c r="I51" s="906"/>
      <c r="J51" s="293"/>
    </row>
    <row r="52" spans="1:10">
      <c r="A52" s="842"/>
      <c r="B52" s="872"/>
      <c r="C52" s="839"/>
      <c r="D52" s="873"/>
      <c r="E52" s="874"/>
      <c r="F52" s="874"/>
      <c r="G52" s="877"/>
      <c r="H52" s="878"/>
      <c r="I52" s="906"/>
      <c r="J52" s="293"/>
    </row>
    <row r="53" spans="1:10">
      <c r="A53" s="842"/>
      <c r="B53" s="872"/>
      <c r="C53" s="839"/>
      <c r="D53" s="873"/>
      <c r="E53" s="874"/>
      <c r="F53" s="874"/>
      <c r="G53" s="875"/>
      <c r="H53" s="878"/>
      <c r="I53" s="906"/>
      <c r="J53" s="293"/>
    </row>
    <row r="54" spans="1:10">
      <c r="A54" s="842"/>
      <c r="B54" s="872"/>
      <c r="C54" s="839"/>
      <c r="D54" s="873"/>
      <c r="E54" s="874"/>
      <c r="F54" s="874"/>
      <c r="G54" s="875"/>
      <c r="H54" s="879"/>
      <c r="I54" s="907"/>
      <c r="J54" s="293"/>
    </row>
    <row r="55" spans="1:10">
      <c r="A55" s="842"/>
      <c r="B55" s="872"/>
      <c r="C55" s="839"/>
      <c r="D55" s="873"/>
      <c r="E55" s="874"/>
      <c r="F55" s="874"/>
      <c r="G55" s="875"/>
      <c r="H55" s="879"/>
      <c r="I55" s="907"/>
      <c r="J55" s="293"/>
    </row>
    <row r="56" spans="1:10">
      <c r="A56" s="842"/>
      <c r="B56" s="872"/>
      <c r="C56" s="839"/>
      <c r="D56" s="873"/>
      <c r="E56" s="874"/>
      <c r="F56" s="874"/>
      <c r="G56" s="875"/>
      <c r="H56" s="879"/>
      <c r="I56" s="907"/>
      <c r="J56" s="293"/>
    </row>
    <row r="57" spans="1:10" ht="15.75" customHeight="1">
      <c r="A57" s="842">
        <v>44</v>
      </c>
      <c r="B57" s="841" t="s">
        <v>768</v>
      </c>
      <c r="C57" s="1477"/>
      <c r="D57" s="1478"/>
      <c r="E57" s="836"/>
      <c r="F57" s="836"/>
      <c r="G57" s="836"/>
      <c r="H57" s="837"/>
      <c r="J57" s="293"/>
    </row>
    <row r="58" spans="1:10" ht="26.25" customHeight="1">
      <c r="A58" s="842">
        <v>45</v>
      </c>
      <c r="B58" s="880" t="s">
        <v>376</v>
      </c>
      <c r="C58" s="881"/>
      <c r="D58" s="836"/>
      <c r="E58" s="836"/>
      <c r="F58" s="836"/>
      <c r="G58" s="836"/>
      <c r="H58" s="837"/>
      <c r="J58" s="293"/>
    </row>
    <row r="59" spans="1:10" s="6" customFormat="1" ht="12.75">
      <c r="A59" s="1479" t="s">
        <v>309</v>
      </c>
      <c r="B59" s="1479"/>
      <c r="C59" s="1479"/>
      <c r="D59" s="1479"/>
      <c r="E59" s="1479"/>
      <c r="F59" s="1479"/>
      <c r="G59" s="1479"/>
      <c r="H59" s="882"/>
      <c r="J59" s="38"/>
    </row>
    <row r="60" spans="1:10" s="6" customFormat="1" ht="33" customHeight="1">
      <c r="A60" s="1480" t="s">
        <v>292</v>
      </c>
      <c r="B60" s="1480"/>
      <c r="C60" s="1480"/>
      <c r="D60" s="1480"/>
      <c r="E60" s="1480"/>
      <c r="F60" s="1480"/>
      <c r="G60" s="1480"/>
      <c r="H60" s="882"/>
      <c r="J60" s="38"/>
    </row>
    <row r="61" spans="1:10" s="6" customFormat="1" ht="16.5" customHeight="1">
      <c r="A61" s="883" t="s">
        <v>306</v>
      </c>
      <c r="B61" s="1481" t="s">
        <v>307</v>
      </c>
      <c r="C61" s="1482"/>
      <c r="D61" s="1483" t="s">
        <v>308</v>
      </c>
      <c r="E61" s="1483"/>
      <c r="F61" s="1483"/>
      <c r="G61" s="1483"/>
      <c r="H61" s="882"/>
      <c r="J61" s="38"/>
    </row>
    <row r="62" spans="1:10" s="6" customFormat="1" ht="12.75">
      <c r="A62" s="884">
        <v>1</v>
      </c>
      <c r="B62" s="1473" t="s">
        <v>213</v>
      </c>
      <c r="C62" s="1474"/>
      <c r="D62" s="1442"/>
      <c r="E62" s="1442"/>
      <c r="F62" s="1442"/>
      <c r="G62" s="1442"/>
      <c r="H62" s="882"/>
      <c r="J62" s="38"/>
    </row>
    <row r="63" spans="1:10" s="6" customFormat="1" ht="12.75">
      <c r="A63" s="884">
        <v>2</v>
      </c>
      <c r="B63" s="1492" t="s">
        <v>294</v>
      </c>
      <c r="C63" s="1492"/>
      <c r="D63" s="1442"/>
      <c r="E63" s="1442"/>
      <c r="F63" s="1442"/>
      <c r="G63" s="1442"/>
      <c r="H63" s="882"/>
      <c r="J63" s="38"/>
    </row>
    <row r="64" spans="1:10" s="6" customFormat="1" ht="12.75">
      <c r="A64" s="884">
        <v>3</v>
      </c>
      <c r="B64" s="1492" t="s">
        <v>295</v>
      </c>
      <c r="C64" s="1492"/>
      <c r="D64" s="1442"/>
      <c r="E64" s="1442"/>
      <c r="F64" s="1442"/>
      <c r="G64" s="1442"/>
      <c r="H64" s="882"/>
      <c r="J64" s="38"/>
    </row>
    <row r="65" spans="1:10" s="6" customFormat="1" ht="12.75">
      <c r="A65" s="1493">
        <v>4</v>
      </c>
      <c r="B65" s="1495" t="s">
        <v>214</v>
      </c>
      <c r="C65" s="1496"/>
      <c r="D65" s="1442"/>
      <c r="E65" s="1442"/>
      <c r="F65" s="1442"/>
      <c r="G65" s="1442"/>
      <c r="H65" s="882"/>
      <c r="J65" s="38"/>
    </row>
    <row r="66" spans="1:10" s="6" customFormat="1" ht="24" customHeight="1">
      <c r="A66" s="1494"/>
      <c r="B66" s="1497"/>
      <c r="C66" s="1498"/>
      <c r="D66" s="1499"/>
      <c r="E66" s="1499"/>
      <c r="F66" s="1499"/>
      <c r="G66" s="1499"/>
      <c r="H66" s="882"/>
      <c r="J66" s="38"/>
    </row>
    <row r="67" spans="1:10" s="6" customFormat="1" ht="12.75">
      <c r="A67" s="884">
        <v>5</v>
      </c>
      <c r="B67" s="1492" t="s">
        <v>296</v>
      </c>
      <c r="C67" s="1492"/>
      <c r="D67" s="1447"/>
      <c r="E67" s="1447"/>
      <c r="F67" s="1447"/>
      <c r="G67" s="1447"/>
      <c r="H67" s="882"/>
      <c r="J67" s="38"/>
    </row>
    <row r="68" spans="1:10" s="6" customFormat="1" ht="39.75" customHeight="1">
      <c r="A68" s="885">
        <v>6</v>
      </c>
      <c r="B68" s="1495" t="s">
        <v>297</v>
      </c>
      <c r="C68" s="1496"/>
      <c r="D68" s="1499"/>
      <c r="E68" s="1499"/>
      <c r="F68" s="1499"/>
      <c r="G68" s="1499"/>
      <c r="H68" s="882"/>
      <c r="J68" s="38"/>
    </row>
    <row r="69" spans="1:10" s="6" customFormat="1" ht="12.75">
      <c r="A69" s="884">
        <v>7</v>
      </c>
      <c r="B69" s="1500" t="s">
        <v>299</v>
      </c>
      <c r="C69" s="1501"/>
      <c r="D69" s="1442"/>
      <c r="E69" s="1442"/>
      <c r="F69" s="1442"/>
      <c r="G69" s="1442"/>
      <c r="H69" s="882"/>
      <c r="J69" s="38"/>
    </row>
    <row r="70" spans="1:10" s="6" customFormat="1" ht="24" customHeight="1">
      <c r="A70" s="884">
        <v>8</v>
      </c>
      <c r="B70" s="1503" t="s">
        <v>300</v>
      </c>
      <c r="C70" s="1504"/>
      <c r="D70" s="1442"/>
      <c r="E70" s="1442"/>
      <c r="F70" s="1442"/>
      <c r="G70" s="1442"/>
      <c r="H70" s="882"/>
      <c r="J70" s="38"/>
    </row>
    <row r="71" spans="1:10" s="6" customFormat="1" ht="12.75" customHeight="1">
      <c r="A71" s="884">
        <v>9</v>
      </c>
      <c r="B71" s="1492" t="s">
        <v>301</v>
      </c>
      <c r="C71" s="1492"/>
      <c r="D71" s="1505"/>
      <c r="E71" s="1505"/>
      <c r="F71" s="1505"/>
      <c r="G71" s="1505"/>
      <c r="H71" s="882"/>
      <c r="J71" s="35"/>
    </row>
    <row r="72" spans="1:10" s="6" customFormat="1" ht="12.75">
      <c r="A72" s="884">
        <v>10</v>
      </c>
      <c r="B72" s="1492" t="s">
        <v>1126</v>
      </c>
      <c r="C72" s="1492"/>
      <c r="D72" s="1442"/>
      <c r="E72" s="1442"/>
      <c r="F72" s="1442"/>
      <c r="G72" s="1442"/>
      <c r="H72" s="882"/>
      <c r="J72" s="35"/>
    </row>
    <row r="73" spans="1:10" s="6" customFormat="1" ht="24" customHeight="1">
      <c r="A73" s="884">
        <v>11</v>
      </c>
      <c r="B73" s="1500" t="s">
        <v>303</v>
      </c>
      <c r="C73" s="1501"/>
      <c r="D73" s="1441"/>
      <c r="E73" s="1441"/>
      <c r="F73" s="1441"/>
      <c r="G73" s="1441"/>
      <c r="H73" s="882"/>
      <c r="J73" s="35"/>
    </row>
    <row r="74" spans="1:10" s="6" customFormat="1" ht="12.75">
      <c r="A74" s="884">
        <v>12</v>
      </c>
      <c r="B74" s="1492" t="s">
        <v>304</v>
      </c>
      <c r="C74" s="1492"/>
      <c r="D74" s="1442"/>
      <c r="E74" s="1442"/>
      <c r="F74" s="1442"/>
      <c r="G74" s="1442"/>
      <c r="H74" s="882"/>
      <c r="J74" s="35"/>
    </row>
    <row r="75" spans="1:10" s="6" customFormat="1" ht="12.75">
      <c r="A75" s="884">
        <v>13</v>
      </c>
      <c r="B75" s="1506" t="s">
        <v>217</v>
      </c>
      <c r="C75" s="1507"/>
      <c r="D75" s="1507"/>
      <c r="E75" s="1507"/>
      <c r="F75" s="1507"/>
      <c r="G75" s="1507"/>
      <c r="H75" s="882"/>
      <c r="J75" s="35"/>
    </row>
    <row r="76" spans="1:10" s="6" customFormat="1" ht="24.75" customHeight="1">
      <c r="A76" s="886" t="s">
        <v>306</v>
      </c>
      <c r="B76" s="887" t="s">
        <v>218</v>
      </c>
      <c r="C76" s="887" t="s">
        <v>219</v>
      </c>
      <c r="D76" s="887" t="s">
        <v>220</v>
      </c>
      <c r="E76" s="887" t="s">
        <v>221</v>
      </c>
      <c r="F76" s="1502" t="s">
        <v>222</v>
      </c>
      <c r="G76" s="1502"/>
      <c r="H76" s="882"/>
      <c r="J76" s="35"/>
    </row>
    <row r="77" spans="1:10" s="6" customFormat="1" ht="12.75">
      <c r="A77" s="888"/>
      <c r="B77" s="889"/>
      <c r="C77" s="888"/>
      <c r="D77" s="890"/>
      <c r="E77" s="891"/>
      <c r="F77" s="1516"/>
      <c r="G77" s="1516"/>
      <c r="H77" s="882"/>
      <c r="J77" s="35"/>
    </row>
    <row r="78" spans="1:10" s="6" customFormat="1" ht="12.75">
      <c r="A78" s="888"/>
      <c r="B78" s="892"/>
      <c r="C78" s="888"/>
      <c r="D78" s="890"/>
      <c r="E78" s="891"/>
      <c r="F78" s="1516"/>
      <c r="G78" s="1516"/>
      <c r="H78" s="882"/>
      <c r="J78" s="35"/>
    </row>
    <row r="79" spans="1:10" s="6" customFormat="1" ht="12.75">
      <c r="A79" s="888"/>
      <c r="B79" s="889"/>
      <c r="C79" s="888"/>
      <c r="D79" s="890"/>
      <c r="E79" s="891"/>
      <c r="F79" s="1516"/>
      <c r="G79" s="1516"/>
      <c r="H79" s="882"/>
      <c r="J79" s="35"/>
    </row>
    <row r="80" spans="1:10" s="6" customFormat="1" ht="12.75">
      <c r="A80" s="888"/>
      <c r="B80" s="889"/>
      <c r="C80" s="888"/>
      <c r="D80" s="890"/>
      <c r="E80" s="889"/>
      <c r="F80" s="1516"/>
      <c r="G80" s="1516"/>
      <c r="H80" s="882"/>
      <c r="J80" s="35"/>
    </row>
    <row r="81" spans="1:10" s="6" customFormat="1" ht="12.75">
      <c r="A81" s="888"/>
      <c r="B81" s="889"/>
      <c r="C81" s="888"/>
      <c r="D81" s="890"/>
      <c r="E81" s="889"/>
      <c r="F81" s="1516"/>
      <c r="G81" s="1516"/>
      <c r="H81" s="882"/>
      <c r="J81" s="35"/>
    </row>
    <row r="82" spans="1:10" s="6" customFormat="1" ht="12.75">
      <c r="A82" s="888"/>
      <c r="B82" s="889"/>
      <c r="C82" s="888"/>
      <c r="D82" s="890"/>
      <c r="E82" s="889"/>
      <c r="F82" s="1516"/>
      <c r="G82" s="1516"/>
      <c r="H82" s="882"/>
      <c r="J82" s="35"/>
    </row>
    <row r="83" spans="1:10" s="6" customFormat="1" ht="12.75">
      <c r="A83" s="888"/>
      <c r="B83" s="889"/>
      <c r="C83" s="888"/>
      <c r="D83" s="890"/>
      <c r="E83" s="889"/>
      <c r="F83" s="1516"/>
      <c r="G83" s="1516"/>
      <c r="H83" s="882"/>
      <c r="J83" s="35"/>
    </row>
    <row r="84" spans="1:10" s="6" customFormat="1" ht="12.75">
      <c r="A84" s="893"/>
      <c r="B84" s="1517" t="s">
        <v>338</v>
      </c>
      <c r="C84" s="1517"/>
      <c r="D84" s="1517"/>
      <c r="E84" s="1517"/>
      <c r="F84" s="894"/>
      <c r="G84" s="882"/>
      <c r="H84" s="882"/>
      <c r="J84" s="35"/>
    </row>
    <row r="85" spans="1:10" ht="20.25">
      <c r="A85" s="837"/>
      <c r="B85" s="1518" t="s">
        <v>1136</v>
      </c>
      <c r="C85" s="1518"/>
      <c r="D85" s="1518"/>
      <c r="E85" s="1518"/>
      <c r="F85" s="1518"/>
      <c r="G85" s="1518"/>
      <c r="H85" s="1518"/>
    </row>
    <row r="86" spans="1:10">
      <c r="A86" s="895">
        <v>1</v>
      </c>
      <c r="B86" s="841" t="s">
        <v>914</v>
      </c>
      <c r="C86" s="1475"/>
      <c r="D86" s="1475"/>
      <c r="E86" s="848"/>
      <c r="F86" s="896"/>
      <c r="G86" s="837"/>
      <c r="H86" s="837"/>
    </row>
    <row r="87" spans="1:10">
      <c r="A87" s="895">
        <v>2</v>
      </c>
      <c r="B87" s="835" t="s">
        <v>909</v>
      </c>
      <c r="C87" s="897"/>
      <c r="D87" s="860"/>
      <c r="E87" s="848"/>
      <c r="F87" s="896"/>
      <c r="G87" s="837"/>
      <c r="H87" s="837"/>
    </row>
    <row r="88" spans="1:10">
      <c r="A88" s="895">
        <v>3</v>
      </c>
      <c r="B88" s="898" t="s">
        <v>1154</v>
      </c>
      <c r="C88" s="861"/>
      <c r="D88" s="862"/>
      <c r="E88" s="848"/>
      <c r="F88" s="896"/>
      <c r="G88" s="837"/>
      <c r="H88" s="837"/>
    </row>
    <row r="89" spans="1:10">
      <c r="A89" s="895">
        <v>4</v>
      </c>
      <c r="B89" s="841" t="s">
        <v>1215</v>
      </c>
      <c r="C89" s="1475"/>
      <c r="D89" s="1475"/>
      <c r="E89" s="848"/>
      <c r="F89" s="896"/>
      <c r="G89" s="837"/>
      <c r="H89" s="837"/>
    </row>
    <row r="90" spans="1:10">
      <c r="A90" s="895">
        <v>5</v>
      </c>
      <c r="B90" s="835" t="s">
        <v>1137</v>
      </c>
      <c r="C90" s="1475"/>
      <c r="D90" s="1475"/>
      <c r="E90" s="848"/>
      <c r="F90" s="896"/>
      <c r="G90" s="837"/>
      <c r="H90" s="837"/>
    </row>
    <row r="91" spans="1:10">
      <c r="A91" s="895">
        <v>6</v>
      </c>
      <c r="B91" s="841" t="s">
        <v>1138</v>
      </c>
      <c r="C91" s="1475"/>
      <c r="D91" s="1475"/>
      <c r="E91" s="848"/>
      <c r="F91" s="896"/>
      <c r="G91" s="837"/>
      <c r="H91" s="837"/>
    </row>
    <row r="92" spans="1:10">
      <c r="A92" s="895">
        <v>7</v>
      </c>
      <c r="B92" s="841" t="s">
        <v>1139</v>
      </c>
      <c r="C92" s="1475"/>
      <c r="D92" s="1475"/>
      <c r="E92" s="848"/>
      <c r="F92" s="896"/>
      <c r="G92" s="837"/>
      <c r="H92" s="837"/>
    </row>
    <row r="93" spans="1:10" ht="15.75">
      <c r="A93" s="895">
        <v>8</v>
      </c>
      <c r="B93" s="841" t="s">
        <v>1140</v>
      </c>
      <c r="C93" s="1514"/>
      <c r="D93" s="1515"/>
      <c r="E93" s="848"/>
      <c r="F93" s="896"/>
      <c r="G93" s="837"/>
      <c r="H93" s="837"/>
    </row>
    <row r="94" spans="1:10">
      <c r="A94" s="1508">
        <v>9</v>
      </c>
      <c r="B94" s="1509" t="s">
        <v>928</v>
      </c>
      <c r="C94" s="1475"/>
      <c r="D94" s="1475"/>
      <c r="E94" s="1475"/>
      <c r="F94" s="1475"/>
      <c r="G94" s="837"/>
      <c r="H94" s="837"/>
    </row>
    <row r="95" spans="1:10">
      <c r="A95" s="1508"/>
      <c r="B95" s="1509"/>
      <c r="C95" s="1475"/>
      <c r="D95" s="1475"/>
      <c r="E95" s="1475"/>
      <c r="F95" s="1475"/>
      <c r="G95" s="837"/>
      <c r="H95" s="837"/>
    </row>
    <row r="96" spans="1:10" ht="15.75">
      <c r="A96" s="895">
        <v>10</v>
      </c>
      <c r="B96" s="895" t="s">
        <v>1217</v>
      </c>
      <c r="C96" s="1510"/>
      <c r="D96" s="1510"/>
      <c r="E96" s="1510"/>
      <c r="F96" s="1510"/>
      <c r="G96" s="837"/>
      <c r="H96" s="837"/>
    </row>
    <row r="97" spans="1:9">
      <c r="A97" s="837"/>
      <c r="B97" s="837"/>
      <c r="C97" s="837"/>
      <c r="D97" s="837"/>
      <c r="E97" s="837"/>
      <c r="F97" s="837"/>
      <c r="G97" s="837"/>
      <c r="H97" s="837"/>
    </row>
    <row r="98" spans="1:9" ht="18.75">
      <c r="A98" s="1511" t="s">
        <v>608</v>
      </c>
      <c r="B98" s="1511" t="s">
        <v>1013</v>
      </c>
      <c r="C98" s="1511" t="s">
        <v>80</v>
      </c>
      <c r="D98" s="1511" t="s">
        <v>1014</v>
      </c>
      <c r="E98" s="1511"/>
      <c r="F98" s="1511"/>
      <c r="G98" s="1511"/>
      <c r="H98" s="837"/>
    </row>
    <row r="99" spans="1:9" ht="18.75">
      <c r="A99" s="1511"/>
      <c r="B99" s="1511"/>
      <c r="C99" s="1511"/>
      <c r="D99" s="1511" t="s">
        <v>324</v>
      </c>
      <c r="E99" s="1511"/>
      <c r="F99" s="1511" t="s">
        <v>325</v>
      </c>
      <c r="G99" s="1511"/>
      <c r="H99" s="837"/>
    </row>
    <row r="100" spans="1:9" ht="18.75">
      <c r="A100" s="899"/>
      <c r="B100" s="900"/>
      <c r="C100" s="900"/>
      <c r="D100" s="1512"/>
      <c r="E100" s="1512"/>
      <c r="F100" s="1512"/>
      <c r="G100" s="1512"/>
      <c r="H100" s="837"/>
    </row>
    <row r="101" spans="1:9" ht="18.75">
      <c r="A101" s="899"/>
      <c r="B101" s="900"/>
      <c r="C101" s="900"/>
      <c r="D101" s="1512"/>
      <c r="E101" s="1512"/>
      <c r="F101" s="1512"/>
      <c r="G101" s="1512"/>
      <c r="H101" s="837"/>
    </row>
    <row r="102" spans="1:9" ht="18.75">
      <c r="A102" s="899"/>
      <c r="B102" s="900"/>
      <c r="C102" s="900"/>
      <c r="D102" s="1512"/>
      <c r="E102" s="1512"/>
      <c r="F102" s="1512"/>
      <c r="G102" s="1512"/>
      <c r="H102" s="837"/>
    </row>
    <row r="103" spans="1:9" ht="18.75">
      <c r="A103" s="899"/>
      <c r="B103" s="900"/>
      <c r="C103" s="900"/>
      <c r="D103" s="1512"/>
      <c r="E103" s="1512"/>
      <c r="F103" s="1512"/>
      <c r="G103" s="1512"/>
      <c r="H103" s="837"/>
    </row>
    <row r="104" spans="1:9" ht="18.75">
      <c r="A104" s="899"/>
      <c r="B104" s="900"/>
      <c r="C104" s="900"/>
      <c r="D104" s="1512"/>
      <c r="E104" s="1512"/>
      <c r="F104" s="1512"/>
      <c r="G104" s="1512"/>
      <c r="H104" s="837"/>
    </row>
    <row r="105" spans="1:9" ht="18.75">
      <c r="A105" s="899"/>
      <c r="B105" s="900"/>
      <c r="C105" s="900"/>
      <c r="D105" s="1512"/>
      <c r="E105" s="1512"/>
      <c r="F105" s="1512"/>
      <c r="G105" s="1512"/>
      <c r="H105" s="837"/>
    </row>
    <row r="106" spans="1:9" ht="18.75">
      <c r="A106" s="899"/>
      <c r="B106" s="900"/>
      <c r="C106" s="900"/>
      <c r="D106" s="1512"/>
      <c r="E106" s="1512"/>
      <c r="F106" s="1512"/>
      <c r="G106" s="1512"/>
      <c r="H106" s="837"/>
    </row>
    <row r="107" spans="1:9" ht="18.75">
      <c r="A107" s="902"/>
      <c r="B107" s="900"/>
      <c r="C107" s="900"/>
      <c r="D107" s="1512"/>
      <c r="E107" s="1512"/>
      <c r="F107" s="1512"/>
      <c r="G107" s="1512"/>
      <c r="H107" s="837"/>
    </row>
    <row r="108" spans="1:9" ht="18.75">
      <c r="A108" s="902"/>
      <c r="B108" s="900"/>
      <c r="C108" s="900"/>
      <c r="D108" s="1512"/>
      <c r="E108" s="1512"/>
      <c r="F108" s="1512"/>
      <c r="G108" s="1512"/>
      <c r="H108" s="749"/>
      <c r="I108" s="749"/>
    </row>
    <row r="109" spans="1:9" ht="18.75">
      <c r="A109" s="902"/>
      <c r="B109" s="900"/>
      <c r="C109" s="900"/>
      <c r="D109" s="1512"/>
      <c r="E109" s="1512"/>
      <c r="F109" s="1512"/>
      <c r="G109" s="1512"/>
      <c r="H109" s="620"/>
      <c r="I109" s="620"/>
    </row>
    <row r="110" spans="1:9" ht="15.75" hidden="1">
      <c r="A110" s="286"/>
      <c r="B110" s="692" t="s">
        <v>1732</v>
      </c>
      <c r="C110" s="760"/>
      <c r="D110" s="142"/>
      <c r="H110" s="37"/>
      <c r="I110" s="620"/>
    </row>
    <row r="111" spans="1:9" ht="15.75" hidden="1">
      <c r="A111" s="286"/>
      <c r="B111" s="692" t="s">
        <v>1732</v>
      </c>
      <c r="C111" s="760"/>
      <c r="D111" s="142"/>
      <c r="H111" s="37"/>
      <c r="I111" s="620"/>
    </row>
    <row r="112" spans="1:9" ht="15.75" hidden="1">
      <c r="A112" s="286"/>
      <c r="B112" s="692" t="s">
        <v>1732</v>
      </c>
      <c r="C112" s="760"/>
      <c r="D112" s="142"/>
      <c r="H112" s="37"/>
      <c r="I112" s="620"/>
    </row>
    <row r="113" spans="1:9" ht="15.75" hidden="1">
      <c r="A113" s="286"/>
      <c r="B113" s="692" t="s">
        <v>1732</v>
      </c>
      <c r="C113" s="760"/>
      <c r="D113" s="142"/>
      <c r="H113" s="1513"/>
      <c r="I113" s="1513"/>
    </row>
    <row r="114" spans="1:9" ht="15.75" hidden="1">
      <c r="A114" s="286"/>
      <c r="B114" s="692" t="s">
        <v>1732</v>
      </c>
      <c r="C114" s="760"/>
      <c r="D114" s="142"/>
      <c r="H114" s="818"/>
      <c r="I114" s="287"/>
    </row>
    <row r="115" spans="1:9" ht="15.75" hidden="1">
      <c r="A115" s="286"/>
      <c r="B115" s="692" t="s">
        <v>1732</v>
      </c>
      <c r="C115" s="760"/>
      <c r="D115" s="142"/>
      <c r="H115" s="620"/>
      <c r="I115" s="620"/>
    </row>
    <row r="116" spans="1:9" ht="15.75" hidden="1">
      <c r="A116" s="286"/>
      <c r="B116" s="692" t="s">
        <v>1732</v>
      </c>
      <c r="C116" s="760"/>
      <c r="D116" s="142"/>
      <c r="H116" s="620"/>
      <c r="I116" s="620"/>
    </row>
    <row r="117" spans="1:9" ht="15.75" hidden="1">
      <c r="A117" s="286"/>
      <c r="B117" s="692" t="s">
        <v>1732</v>
      </c>
      <c r="C117" s="760"/>
      <c r="D117" s="142"/>
      <c r="H117" s="620"/>
      <c r="I117" s="620"/>
    </row>
    <row r="118" spans="1:9" ht="15.75" hidden="1">
      <c r="A118" s="286"/>
      <c r="B118" s="692" t="s">
        <v>1732</v>
      </c>
      <c r="C118" s="760"/>
      <c r="D118" s="142"/>
      <c r="H118" s="37"/>
      <c r="I118" s="620"/>
    </row>
    <row r="119" spans="1:9" ht="15.75" hidden="1">
      <c r="A119" s="286"/>
      <c r="B119" s="692" t="s">
        <v>1732</v>
      </c>
      <c r="C119" s="760"/>
      <c r="D119" s="142"/>
      <c r="H119" s="37"/>
      <c r="I119" s="620"/>
    </row>
    <row r="120" spans="1:9" ht="15.75" hidden="1">
      <c r="A120" s="286"/>
      <c r="B120" s="692" t="s">
        <v>1732</v>
      </c>
      <c r="C120" s="760"/>
      <c r="D120" s="142"/>
      <c r="H120" s="37"/>
      <c r="I120" s="620"/>
    </row>
    <row r="121" spans="1:9" ht="15.75" hidden="1">
      <c r="A121" s="286"/>
      <c r="B121" s="692" t="s">
        <v>1732</v>
      </c>
      <c r="C121" s="760"/>
      <c r="D121" s="142"/>
      <c r="H121" s="37"/>
      <c r="I121" s="620"/>
    </row>
    <row r="122" spans="1:9" ht="15.75" hidden="1">
      <c r="A122" s="286"/>
      <c r="B122" s="692" t="s">
        <v>1732</v>
      </c>
      <c r="C122" s="760"/>
      <c r="D122" s="142"/>
      <c r="H122" s="37"/>
      <c r="I122" s="620"/>
    </row>
    <row r="123" spans="1:9" ht="15.75" hidden="1">
      <c r="A123" s="286"/>
      <c r="B123" s="692" t="s">
        <v>1732</v>
      </c>
      <c r="C123" s="760"/>
      <c r="D123" s="142"/>
      <c r="H123" s="37"/>
      <c r="I123" s="620"/>
    </row>
    <row r="124" spans="1:9" ht="15.75" hidden="1">
      <c r="A124" s="286"/>
      <c r="B124" s="692" t="s">
        <v>1732</v>
      </c>
      <c r="C124" s="760"/>
      <c r="D124" s="142"/>
      <c r="H124" s="37"/>
      <c r="I124" s="620"/>
    </row>
    <row r="125" spans="1:9" ht="15.75" hidden="1">
      <c r="A125" s="286"/>
      <c r="B125" s="692" t="s">
        <v>1732</v>
      </c>
      <c r="C125" s="760"/>
      <c r="D125" s="142"/>
      <c r="H125" s="37"/>
      <c r="I125" s="620"/>
    </row>
    <row r="126" spans="1:9" ht="15.75" hidden="1">
      <c r="A126" s="286"/>
      <c r="B126" s="692" t="s">
        <v>1732</v>
      </c>
      <c r="C126" s="760"/>
      <c r="D126" s="142"/>
      <c r="H126" s="37"/>
      <c r="I126" s="620"/>
    </row>
    <row r="127" spans="1:9" ht="15.75" hidden="1">
      <c r="A127" s="286"/>
      <c r="B127" s="692" t="s">
        <v>1732</v>
      </c>
      <c r="C127" s="760"/>
      <c r="D127" s="142"/>
      <c r="H127" s="37"/>
      <c r="I127" s="620"/>
    </row>
    <row r="128" spans="1:9" ht="15.75" hidden="1">
      <c r="A128" s="286"/>
      <c r="B128" s="692" t="s">
        <v>1732</v>
      </c>
      <c r="C128" s="760"/>
      <c r="D128" s="142"/>
      <c r="H128" s="37"/>
      <c r="I128" s="620"/>
    </row>
    <row r="129" spans="1:9" ht="15.75" hidden="1">
      <c r="A129" s="286"/>
      <c r="B129" s="692" t="s">
        <v>1732</v>
      </c>
      <c r="C129" s="760"/>
      <c r="D129" s="142"/>
      <c r="H129" s="37"/>
      <c r="I129" s="620"/>
    </row>
    <row r="130" spans="1:9" ht="15.75" hidden="1">
      <c r="A130" s="141"/>
      <c r="B130" s="692" t="s">
        <v>1732</v>
      </c>
      <c r="C130" s="760"/>
      <c r="D130" s="142"/>
      <c r="H130" s="37"/>
      <c r="I130" s="620"/>
    </row>
    <row r="131" spans="1:9" ht="15.75" hidden="1">
      <c r="A131" s="141"/>
      <c r="B131" s="692" t="s">
        <v>1732</v>
      </c>
      <c r="C131" s="760"/>
      <c r="D131" s="142"/>
      <c r="H131" s="37"/>
      <c r="I131" s="620"/>
    </row>
    <row r="132" spans="1:9" ht="15.75" hidden="1">
      <c r="A132" s="141"/>
      <c r="B132" s="692" t="s">
        <v>1732</v>
      </c>
      <c r="C132" s="760"/>
      <c r="D132" s="142"/>
      <c r="H132" s="37"/>
      <c r="I132" s="620"/>
    </row>
    <row r="133" spans="1:9" ht="15.75" hidden="1">
      <c r="A133" s="141"/>
      <c r="B133" s="692" t="s">
        <v>1732</v>
      </c>
      <c r="C133" s="760"/>
      <c r="D133" s="142"/>
      <c r="H133" s="37"/>
      <c r="I133" s="620"/>
    </row>
    <row r="134" spans="1:9" ht="15.75" hidden="1">
      <c r="A134" s="141"/>
      <c r="B134" s="692" t="s">
        <v>1732</v>
      </c>
      <c r="C134" s="760"/>
      <c r="D134" s="142"/>
      <c r="H134" s="37"/>
      <c r="I134" s="620"/>
    </row>
    <row r="135" spans="1:9" ht="15.75" hidden="1">
      <c r="A135" s="141"/>
      <c r="B135" s="692" t="s">
        <v>1732</v>
      </c>
      <c r="C135" s="760"/>
      <c r="D135" s="142"/>
      <c r="H135" s="37"/>
      <c r="I135" s="620"/>
    </row>
  </sheetData>
  <sheetProtection password="D3C5" sheet="1" objects="1" scenarios="1" selectLockedCells="1" selectUnlockedCells="1"/>
  <mergeCells count="121">
    <mergeCell ref="A1:I1"/>
    <mergeCell ref="D33:E33"/>
    <mergeCell ref="F33:G33"/>
    <mergeCell ref="D34:E34"/>
    <mergeCell ref="F34:G34"/>
    <mergeCell ref="F23:I23"/>
    <mergeCell ref="D6:E6"/>
    <mergeCell ref="F6:G6"/>
    <mergeCell ref="E38:F38"/>
    <mergeCell ref="G38:I38"/>
    <mergeCell ref="C35:D35"/>
    <mergeCell ref="C2:D2"/>
    <mergeCell ref="C3:D3"/>
    <mergeCell ref="C7:D7"/>
    <mergeCell ref="F7:G7"/>
    <mergeCell ref="C9:G9"/>
    <mergeCell ref="C11:F11"/>
    <mergeCell ref="C12:E12"/>
    <mergeCell ref="C14:D14"/>
    <mergeCell ref="C15:D15"/>
    <mergeCell ref="C24:F24"/>
    <mergeCell ref="C31:D31"/>
    <mergeCell ref="C32:D32"/>
    <mergeCell ref="C21:D21"/>
    <mergeCell ref="C90:D90"/>
    <mergeCell ref="F77:G77"/>
    <mergeCell ref="F78:G78"/>
    <mergeCell ref="F79:G79"/>
    <mergeCell ref="F80:G80"/>
    <mergeCell ref="F81:G81"/>
    <mergeCell ref="F82:G82"/>
    <mergeCell ref="F83:G83"/>
    <mergeCell ref="B84:E84"/>
    <mergeCell ref="B85:H85"/>
    <mergeCell ref="C86:D86"/>
    <mergeCell ref="C89:D89"/>
    <mergeCell ref="D100:E100"/>
    <mergeCell ref="F100:G100"/>
    <mergeCell ref="D101:E101"/>
    <mergeCell ref="F101:G101"/>
    <mergeCell ref="D102:E102"/>
    <mergeCell ref="F102:G102"/>
    <mergeCell ref="C91:D91"/>
    <mergeCell ref="C92:D92"/>
    <mergeCell ref="C93:D93"/>
    <mergeCell ref="D106:E106"/>
    <mergeCell ref="F106:G106"/>
    <mergeCell ref="H113:I113"/>
    <mergeCell ref="D103:E103"/>
    <mergeCell ref="F103:G103"/>
    <mergeCell ref="D104:E104"/>
    <mergeCell ref="F104:G104"/>
    <mergeCell ref="D105:E105"/>
    <mergeCell ref="F105:G105"/>
    <mergeCell ref="D107:E107"/>
    <mergeCell ref="F107:G107"/>
    <mergeCell ref="D108:E108"/>
    <mergeCell ref="F108:G108"/>
    <mergeCell ref="D109:E109"/>
    <mergeCell ref="F109:G109"/>
    <mergeCell ref="A94:A95"/>
    <mergeCell ref="B94:B95"/>
    <mergeCell ref="C94:F94"/>
    <mergeCell ref="C95:F95"/>
    <mergeCell ref="C96:F96"/>
    <mergeCell ref="A98:A99"/>
    <mergeCell ref="B98:B99"/>
    <mergeCell ref="C98:C99"/>
    <mergeCell ref="D98:G98"/>
    <mergeCell ref="D99:E99"/>
    <mergeCell ref="F99:G99"/>
    <mergeCell ref="B68:C68"/>
    <mergeCell ref="D68:G68"/>
    <mergeCell ref="B69:C69"/>
    <mergeCell ref="D69:G69"/>
    <mergeCell ref="F76:G76"/>
    <mergeCell ref="B70:C70"/>
    <mergeCell ref="D70:G70"/>
    <mergeCell ref="B71:C71"/>
    <mergeCell ref="D71:G71"/>
    <mergeCell ref="B72:C72"/>
    <mergeCell ref="D72:G72"/>
    <mergeCell ref="B73:C73"/>
    <mergeCell ref="D73:G73"/>
    <mergeCell ref="B74:C74"/>
    <mergeCell ref="D74:G74"/>
    <mergeCell ref="B75:G75"/>
    <mergeCell ref="B63:C63"/>
    <mergeCell ref="D63:G63"/>
    <mergeCell ref="B64:C64"/>
    <mergeCell ref="D64:G64"/>
    <mergeCell ref="A65:A66"/>
    <mergeCell ref="B65:C66"/>
    <mergeCell ref="D65:G65"/>
    <mergeCell ref="D66:G66"/>
    <mergeCell ref="B67:C67"/>
    <mergeCell ref="D67:G67"/>
    <mergeCell ref="E21:E23"/>
    <mergeCell ref="F21:I21"/>
    <mergeCell ref="C22:D22"/>
    <mergeCell ref="F22:I22"/>
    <mergeCell ref="C23:D23"/>
    <mergeCell ref="B62:C62"/>
    <mergeCell ref="D62:G62"/>
    <mergeCell ref="C36:D36"/>
    <mergeCell ref="C37:D37"/>
    <mergeCell ref="C38:D38"/>
    <mergeCell ref="C39:D39"/>
    <mergeCell ref="C57:D57"/>
    <mergeCell ref="A59:G59"/>
    <mergeCell ref="A60:G60"/>
    <mergeCell ref="B61:C61"/>
    <mergeCell ref="D61:G61"/>
    <mergeCell ref="A40:A41"/>
    <mergeCell ref="B40:B41"/>
    <mergeCell ref="C40:F40"/>
    <mergeCell ref="C41:F41"/>
    <mergeCell ref="E39:F39"/>
    <mergeCell ref="G39:I39"/>
    <mergeCell ref="D25:F25"/>
    <mergeCell ref="D26:F26"/>
  </mergeCells>
  <pageMargins left="0.5" right="0.21" top="0.38" bottom="0.15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B21:H48"/>
  <sheetViews>
    <sheetView topLeftCell="B1" workbookViewId="0">
      <selection activeCell="M21" sqref="M21"/>
    </sheetView>
  </sheetViews>
  <sheetFormatPr defaultRowHeight="12.75"/>
  <cols>
    <col min="1" max="1" width="2.140625" style="620" customWidth="1"/>
    <col min="2" max="2" width="7" style="620" customWidth="1"/>
    <col min="3" max="3" width="3.140625" style="620" customWidth="1"/>
    <col min="4" max="4" width="5.140625" style="620" customWidth="1"/>
    <col min="5" max="5" width="22.42578125" style="620" customWidth="1"/>
    <col min="6" max="6" width="16" style="620" customWidth="1"/>
    <col min="7" max="7" width="22.140625" style="620" customWidth="1"/>
    <col min="8" max="8" width="10.85546875" style="620" customWidth="1"/>
    <col min="9" max="16384" width="9.140625" style="620"/>
  </cols>
  <sheetData>
    <row r="21" spans="2:8" ht="23.25">
      <c r="B21" s="1536" t="str">
        <f>MASTER!C9</f>
        <v>jktdh; mPp ek/;fed fo|ky; fg   ftyk cwUnh</v>
      </c>
      <c r="C21" s="1536"/>
      <c r="D21" s="1536"/>
      <c r="E21" s="1536"/>
      <c r="F21" s="1536"/>
      <c r="G21" s="1536"/>
      <c r="H21" s="1536"/>
    </row>
    <row r="22" spans="2:8" ht="14.25" customHeight="1">
      <c r="B22" s="1533" t="s">
        <v>606</v>
      </c>
      <c r="C22" s="1533"/>
      <c r="D22" s="1533"/>
      <c r="E22" s="1533"/>
      <c r="F22" s="1533"/>
      <c r="G22" s="1533"/>
      <c r="H22" s="1533"/>
    </row>
    <row r="23" spans="2:8" ht="16.5" customHeight="1">
      <c r="B23" s="1534" t="s">
        <v>427</v>
      </c>
      <c r="C23" s="1534"/>
      <c r="D23" s="1534"/>
      <c r="E23" s="1534"/>
      <c r="F23" s="1534"/>
      <c r="G23" s="1534"/>
      <c r="H23" s="1534"/>
    </row>
    <row r="24" spans="2:8" ht="18" customHeight="1">
      <c r="B24" s="1535" t="s">
        <v>428</v>
      </c>
      <c r="C24" s="1535"/>
      <c r="D24" s="1535"/>
      <c r="E24" s="1535"/>
      <c r="F24" s="1535"/>
      <c r="G24" s="1535"/>
      <c r="H24" s="1535"/>
    </row>
    <row r="25" spans="2:8" ht="16.5" customHeight="1">
      <c r="B25" s="1534" t="s">
        <v>44</v>
      </c>
      <c r="C25" s="1534"/>
      <c r="D25" s="1534"/>
      <c r="E25" s="1534"/>
      <c r="F25" s="1534"/>
      <c r="G25" s="1534"/>
      <c r="H25" s="1534"/>
    </row>
    <row r="26" spans="2:8" ht="18.75">
      <c r="B26" s="63" t="s">
        <v>605</v>
      </c>
      <c r="C26" s="231"/>
      <c r="D26" s="231"/>
      <c r="E26" s="231"/>
      <c r="F26" s="231"/>
      <c r="G26" s="232" t="s">
        <v>315</v>
      </c>
      <c r="H26" s="231"/>
    </row>
    <row r="27" spans="2:8" ht="20.25">
      <c r="B27" s="1319" t="s">
        <v>604</v>
      </c>
      <c r="C27" s="1319"/>
      <c r="D27" s="1319"/>
      <c r="E27" s="1319"/>
      <c r="F27" s="1319"/>
      <c r="G27" s="1319"/>
      <c r="H27" s="1319"/>
    </row>
    <row r="28" spans="2:8" ht="18.75" customHeight="1">
      <c r="C28" s="1"/>
      <c r="E28" s="607" t="s">
        <v>1447</v>
      </c>
      <c r="F28" s="610" t="str">
        <f>MASTER!C2</f>
        <v xml:space="preserve">Lo-Jh </v>
      </c>
      <c r="G28" s="627"/>
      <c r="H28" s="627" t="s">
        <v>224</v>
      </c>
    </row>
    <row r="29" spans="2:8" ht="15.75" customHeight="1">
      <c r="B29" s="1538" t="str">
        <f>MASTER!C7</f>
        <v>O;k[;krk</v>
      </c>
      <c r="C29" s="1538"/>
      <c r="D29" s="1538"/>
      <c r="E29" s="1538"/>
      <c r="F29" s="607" t="s">
        <v>1448</v>
      </c>
      <c r="G29" s="607" t="str">
        <f>MASTER!F7</f>
        <v>fgUnh lkfgR;</v>
      </c>
      <c r="H29" s="607" t="s">
        <v>1449</v>
      </c>
    </row>
    <row r="30" spans="2:8" ht="18.75" customHeight="1">
      <c r="B30" s="628" t="s">
        <v>1450</v>
      </c>
      <c r="C30" s="221"/>
      <c r="D30" s="221"/>
      <c r="E30" s="235" t="str">
        <f>MASTER!C9</f>
        <v>jktdh; mPp ek/;fed fo|ky; fg   ftyk cwUnh</v>
      </c>
      <c r="G30" s="221"/>
      <c r="H30" s="234"/>
    </row>
    <row r="31" spans="2:8" ht="15.75">
      <c r="B31" s="608" t="s">
        <v>1451</v>
      </c>
      <c r="C31" s="604"/>
      <c r="D31" s="604"/>
      <c r="E31" s="604"/>
      <c r="F31" s="229">
        <f>MASTER!C6</f>
        <v>23507</v>
      </c>
      <c r="G31" s="607" t="s">
        <v>1458</v>
      </c>
      <c r="H31" s="233"/>
    </row>
    <row r="32" spans="2:8" ht="15.75">
      <c r="B32" s="608" t="s">
        <v>4</v>
      </c>
      <c r="C32" s="604"/>
      <c r="D32" s="1539">
        <f>MASTER!C44</f>
        <v>44676</v>
      </c>
      <c r="E32" s="1539"/>
      <c r="F32" s="1540" t="s">
        <v>1452</v>
      </c>
      <c r="G32" s="1540"/>
      <c r="H32" s="604"/>
    </row>
    <row r="33" spans="2:8" ht="15.75">
      <c r="B33" s="608" t="s">
        <v>1453</v>
      </c>
      <c r="C33" s="604"/>
      <c r="D33" s="604"/>
      <c r="E33" s="604"/>
      <c r="F33" s="604"/>
      <c r="G33" s="604"/>
      <c r="H33" s="604"/>
    </row>
    <row r="34" spans="2:8" ht="33" customHeight="1">
      <c r="B34" s="1543" t="s">
        <v>1457</v>
      </c>
      <c r="C34" s="1543"/>
      <c r="D34" s="1543"/>
      <c r="E34" s="1543"/>
      <c r="F34" s="1543"/>
      <c r="G34" s="1543"/>
      <c r="H34" s="1543"/>
    </row>
    <row r="35" spans="2:8" ht="34.5" customHeight="1">
      <c r="B35" s="1543" t="s">
        <v>1456</v>
      </c>
      <c r="C35" s="1543"/>
      <c r="D35" s="1543"/>
      <c r="E35" s="1543"/>
      <c r="F35" s="1543"/>
      <c r="G35" s="1543"/>
      <c r="H35" s="1543"/>
    </row>
    <row r="36" spans="2:8" ht="20.25" customHeight="1">
      <c r="B36" s="1543" t="s">
        <v>1454</v>
      </c>
      <c r="C36" s="1543"/>
      <c r="D36" s="1543"/>
      <c r="E36" s="1543"/>
      <c r="F36" s="1543"/>
      <c r="G36" s="1543"/>
      <c r="H36" s="1543"/>
    </row>
    <row r="37" spans="2:8" ht="15.75">
      <c r="B37" s="1542" t="s">
        <v>3</v>
      </c>
      <c r="C37" s="1542"/>
      <c r="D37" s="1542"/>
      <c r="E37" s="1542"/>
      <c r="F37" s="1"/>
      <c r="G37" s="1"/>
      <c r="H37" s="1"/>
    </row>
    <row r="38" spans="2:8" ht="15.75">
      <c r="B38" s="1542" t="s">
        <v>4</v>
      </c>
      <c r="C38" s="1542"/>
      <c r="D38" s="1542"/>
      <c r="E38" s="1542"/>
      <c r="F38" s="1"/>
      <c r="G38" s="1"/>
      <c r="H38" s="1"/>
    </row>
    <row r="39" spans="2:8" ht="15.75">
      <c r="B39" s="230"/>
      <c r="C39" s="1"/>
      <c r="D39" s="1"/>
      <c r="E39" s="1"/>
      <c r="F39" s="1541" t="s">
        <v>67</v>
      </c>
      <c r="G39" s="1541"/>
      <c r="H39" s="64"/>
    </row>
    <row r="40" spans="2:8" ht="15.75">
      <c r="B40" s="230"/>
      <c r="C40" s="1"/>
      <c r="D40" s="1"/>
      <c r="E40" s="1"/>
      <c r="F40" s="221"/>
      <c r="G40" s="221"/>
      <c r="H40" s="64"/>
    </row>
    <row r="41" spans="2:8" ht="15.75">
      <c r="B41" s="230"/>
      <c r="C41" s="1"/>
      <c r="D41" s="1"/>
      <c r="E41" s="1"/>
      <c r="F41" s="221"/>
      <c r="G41" s="221"/>
      <c r="H41" s="64"/>
    </row>
    <row r="42" spans="2:8" ht="15.75">
      <c r="B42" s="608"/>
      <c r="C42" s="604"/>
      <c r="D42" s="604"/>
      <c r="E42" s="604"/>
      <c r="F42" s="1537" t="str">
        <f>MASTER!C10</f>
        <v>iz/kkukpk;Z</v>
      </c>
      <c r="G42" s="1537"/>
      <c r="H42" s="604"/>
    </row>
    <row r="43" spans="2:8" ht="15.75">
      <c r="B43" s="608" t="s">
        <v>1459</v>
      </c>
      <c r="C43" s="604"/>
      <c r="D43" s="604"/>
      <c r="E43" s="604"/>
      <c r="F43" s="1537" t="str">
        <f>MASTER!C11</f>
        <v>jktdh; mPp ek/;fed fo|ky; fg   ftyk cwUnh</v>
      </c>
      <c r="G43" s="1537"/>
      <c r="H43" s="604"/>
    </row>
    <row r="44" spans="2:8" ht="15.75">
      <c r="B44" s="62"/>
      <c r="C44" s="1"/>
      <c r="D44" s="1"/>
      <c r="E44" s="1"/>
      <c r="F44" s="1537" t="str">
        <f>MASTER!C12</f>
        <v xml:space="preserve"> fg  ftyk &amp;cwUnh</v>
      </c>
      <c r="G44" s="1537"/>
      <c r="H44" s="1"/>
    </row>
    <row r="45" spans="2:8" ht="15.75">
      <c r="B45" s="1537"/>
      <c r="C45" s="1537"/>
      <c r="D45" s="1537"/>
      <c r="E45" s="1537"/>
      <c r="F45" s="1"/>
      <c r="G45" s="1"/>
      <c r="H45" s="1"/>
    </row>
    <row r="46" spans="2:8" ht="8.25" customHeight="1">
      <c r="B46" s="604"/>
      <c r="C46" s="604"/>
      <c r="D46" s="604"/>
      <c r="E46" s="604"/>
      <c r="F46" s="1"/>
      <c r="G46" s="1"/>
      <c r="H46" s="1"/>
    </row>
    <row r="47" spans="2:8" ht="15.75">
      <c r="B47" s="1537"/>
      <c r="C47" s="1537"/>
      <c r="D47" s="1537"/>
      <c r="E47" s="1537"/>
      <c r="F47" s="1"/>
      <c r="G47" s="1"/>
      <c r="H47" s="1"/>
    </row>
    <row r="48" spans="2:8">
      <c r="B48" s="609" t="s">
        <v>1455</v>
      </c>
    </row>
  </sheetData>
  <sheetProtection password="D3C5" sheet="1" objects="1" scenarios="1" selectLockedCells="1" selectUnlockedCells="1"/>
  <mergeCells count="20">
    <mergeCell ref="B27:H27"/>
    <mergeCell ref="F44:G44"/>
    <mergeCell ref="B45:E45"/>
    <mergeCell ref="B47:E47"/>
    <mergeCell ref="B29:E29"/>
    <mergeCell ref="D32:E32"/>
    <mergeCell ref="F32:G32"/>
    <mergeCell ref="F43:G43"/>
    <mergeCell ref="F39:G39"/>
    <mergeCell ref="F42:G42"/>
    <mergeCell ref="B37:E37"/>
    <mergeCell ref="B38:E38"/>
    <mergeCell ref="B34:H34"/>
    <mergeCell ref="B35:H35"/>
    <mergeCell ref="B36:H36"/>
    <mergeCell ref="B22:H22"/>
    <mergeCell ref="B23:H23"/>
    <mergeCell ref="B24:H24"/>
    <mergeCell ref="B25:H25"/>
    <mergeCell ref="B21:H21"/>
  </mergeCells>
  <pageMargins left="0.7" right="0.7" top="0.34" bottom="0.34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workbookViewId="0">
      <selection activeCell="B48" sqref="B48:K49"/>
    </sheetView>
  </sheetViews>
  <sheetFormatPr defaultRowHeight="12.75"/>
  <cols>
    <col min="1" max="1" width="3.140625" style="620" customWidth="1"/>
    <col min="4" max="4" width="6.85546875" customWidth="1"/>
    <col min="7" max="7" width="11.7109375" customWidth="1"/>
    <col min="11" max="11" width="11.5703125" customWidth="1"/>
    <col min="12" max="12" width="7.28515625" customWidth="1"/>
    <col min="13" max="13" width="11.28515625" customWidth="1"/>
    <col min="14" max="14" width="18.42578125" customWidth="1"/>
    <col min="15" max="22" width="0" hidden="1" customWidth="1"/>
  </cols>
  <sheetData>
    <row r="1" spans="2:15" ht="18.75">
      <c r="B1" s="1143" t="s">
        <v>2432</v>
      </c>
      <c r="C1" s="1143"/>
      <c r="D1" s="1143"/>
      <c r="E1" s="1143"/>
      <c r="F1" s="1143"/>
      <c r="G1" s="1143"/>
      <c r="H1" s="1143"/>
      <c r="I1" s="1143"/>
      <c r="J1" s="1143"/>
      <c r="K1" s="546"/>
    </row>
    <row r="2" spans="2:15">
      <c r="B2" s="620"/>
      <c r="C2" s="620"/>
      <c r="D2" s="620"/>
      <c r="E2" s="620"/>
      <c r="F2" s="620"/>
      <c r="G2" s="620"/>
      <c r="H2" s="620"/>
      <c r="I2" s="620"/>
      <c r="J2" s="620"/>
    </row>
    <row r="3" spans="2:15">
      <c r="B3" s="35" t="s">
        <v>2469</v>
      </c>
      <c r="D3" s="620"/>
      <c r="E3" s="620"/>
      <c r="F3" s="620"/>
      <c r="G3" s="620"/>
      <c r="H3" s="620"/>
      <c r="I3" s="620"/>
      <c r="J3" s="620"/>
    </row>
    <row r="4" spans="2:15" s="620" customFormat="1">
      <c r="B4" s="35"/>
      <c r="C4" s="1565" t="s">
        <v>2468</v>
      </c>
      <c r="D4" s="1565"/>
      <c r="E4" s="1565"/>
      <c r="F4" s="1565"/>
      <c r="G4" s="1565"/>
    </row>
    <row r="5" spans="2:15">
      <c r="C5" s="1565" t="s">
        <v>2433</v>
      </c>
      <c r="D5" s="1565"/>
      <c r="E5" s="1565"/>
      <c r="F5" s="1565"/>
      <c r="G5" s="1565"/>
      <c r="H5" s="620"/>
      <c r="I5" s="620"/>
      <c r="J5" s="620"/>
    </row>
    <row r="6" spans="2:15">
      <c r="C6" s="1565" t="s">
        <v>2434</v>
      </c>
      <c r="D6" s="1565"/>
      <c r="E6" s="1565"/>
      <c r="F6" s="1565"/>
      <c r="G6" s="1565"/>
      <c r="H6" s="620"/>
      <c r="I6" s="620"/>
      <c r="J6" s="620"/>
    </row>
    <row r="7" spans="2:15">
      <c r="B7" s="620"/>
      <c r="C7" s="620"/>
      <c r="D7" s="620"/>
      <c r="E7" s="620"/>
      <c r="F7" s="620"/>
      <c r="G7" s="620"/>
      <c r="H7" s="620"/>
      <c r="I7" s="620"/>
      <c r="J7" s="620"/>
    </row>
    <row r="8" spans="2:15">
      <c r="B8" s="620" t="s">
        <v>2435</v>
      </c>
      <c r="C8" s="620"/>
      <c r="D8" s="620"/>
      <c r="E8" s="620"/>
      <c r="F8" s="620"/>
      <c r="G8" s="620"/>
      <c r="H8" s="620"/>
      <c r="I8" s="620"/>
      <c r="J8" s="620"/>
      <c r="O8" s="821"/>
    </row>
    <row r="9" spans="2:15">
      <c r="B9" s="620" t="s">
        <v>48</v>
      </c>
      <c r="C9" s="620"/>
      <c r="D9" s="620" t="s">
        <v>2436</v>
      </c>
      <c r="E9" s="620"/>
      <c r="F9" s="620"/>
      <c r="G9" s="620"/>
      <c r="H9" s="620"/>
      <c r="I9" s="620"/>
      <c r="J9" s="620"/>
      <c r="O9" s="821"/>
    </row>
    <row r="10" spans="2:15">
      <c r="B10" s="620"/>
      <c r="C10" s="620" t="s">
        <v>2437</v>
      </c>
      <c r="D10" s="620"/>
      <c r="E10" s="620"/>
      <c r="F10" s="620"/>
      <c r="G10" s="620"/>
      <c r="H10" s="620"/>
      <c r="I10" s="620"/>
      <c r="J10" s="620"/>
      <c r="O10" s="821"/>
    </row>
    <row r="11" spans="2:15">
      <c r="B11" s="620"/>
      <c r="C11" s="620"/>
      <c r="D11" s="620"/>
      <c r="E11" s="620"/>
      <c r="F11" s="620"/>
      <c r="G11" s="620"/>
      <c r="H11" s="620"/>
      <c r="I11" s="620"/>
      <c r="J11" s="620"/>
      <c r="O11" s="66"/>
    </row>
    <row r="12" spans="2:15" ht="15">
      <c r="B12" s="1545" t="s">
        <v>2465</v>
      </c>
      <c r="C12" s="1546"/>
      <c r="D12" s="1546"/>
      <c r="E12" s="1546"/>
      <c r="F12" s="1546"/>
      <c r="G12" s="1546"/>
      <c r="H12" s="1544" t="str">
        <f>MASTER!C2</f>
        <v xml:space="preserve">Lo-Jh </v>
      </c>
      <c r="I12" s="1544"/>
      <c r="J12" s="1544"/>
      <c r="K12" s="1544"/>
    </row>
    <row r="13" spans="2:15" ht="15.75">
      <c r="B13" s="1549" t="str">
        <f>MASTER!C9</f>
        <v>jktdh; mPp ek/;fed fo|ky; fg   ftyk cwUnh</v>
      </c>
      <c r="C13" s="1549"/>
      <c r="D13" s="1549"/>
      <c r="E13" s="1549"/>
      <c r="F13" s="1549"/>
      <c r="G13" s="1549"/>
      <c r="H13" s="1549"/>
      <c r="I13" s="620" t="s">
        <v>2438</v>
      </c>
      <c r="J13" s="1140"/>
    </row>
    <row r="14" spans="2:15" ht="15.75">
      <c r="B14" s="1550" t="str">
        <f>MASTER!C7</f>
        <v>O;k[;krk</v>
      </c>
      <c r="C14" s="1551"/>
      <c r="D14" s="1551"/>
      <c r="E14" s="1564" t="s">
        <v>2466</v>
      </c>
      <c r="F14" s="1553"/>
      <c r="G14" s="1553"/>
      <c r="H14" s="1552">
        <f>MASTER!C44</f>
        <v>44676</v>
      </c>
      <c r="I14" s="1553"/>
      <c r="J14" s="1544" t="s">
        <v>2463</v>
      </c>
      <c r="K14" s="1544"/>
    </row>
    <row r="15" spans="2:15">
      <c r="B15" s="35" t="s">
        <v>2462</v>
      </c>
      <c r="C15" s="620"/>
      <c r="D15" s="620"/>
      <c r="E15" s="620"/>
      <c r="F15" s="620"/>
      <c r="G15" s="620"/>
      <c r="H15" s="620"/>
      <c r="I15" s="620"/>
      <c r="J15" s="620"/>
    </row>
    <row r="16" spans="2:15">
      <c r="B16" s="620"/>
      <c r="C16" s="620"/>
      <c r="D16" s="620"/>
      <c r="E16" s="620"/>
      <c r="F16" s="620"/>
      <c r="G16" s="620"/>
      <c r="H16" s="620"/>
      <c r="I16" s="620"/>
      <c r="J16" s="620"/>
    </row>
    <row r="17" spans="2:22">
      <c r="B17" s="620" t="s">
        <v>2439</v>
      </c>
      <c r="C17" s="620"/>
      <c r="D17" s="620"/>
      <c r="E17" s="620"/>
      <c r="F17" s="620"/>
      <c r="G17" s="620"/>
      <c r="H17" s="620"/>
      <c r="I17" s="620"/>
      <c r="J17" s="620"/>
    </row>
    <row r="18" spans="2:22" ht="18.75">
      <c r="B18" s="1016" t="s">
        <v>2440</v>
      </c>
      <c r="C18" s="1547" t="s">
        <v>2441</v>
      </c>
      <c r="D18" s="1547"/>
      <c r="E18" s="1547"/>
      <c r="F18" s="1547" t="s">
        <v>917</v>
      </c>
      <c r="G18" s="1547"/>
      <c r="H18" s="1548" t="s">
        <v>173</v>
      </c>
      <c r="I18" s="1548"/>
      <c r="J18" s="1548"/>
      <c r="O18" s="1016" t="s">
        <v>2440</v>
      </c>
      <c r="P18" s="1547" t="s">
        <v>2441</v>
      </c>
      <c r="Q18" s="1547"/>
      <c r="R18" s="1547"/>
      <c r="S18" s="1547" t="s">
        <v>917</v>
      </c>
      <c r="T18" s="1547"/>
      <c r="U18" s="1548" t="s">
        <v>173</v>
      </c>
      <c r="V18" s="1548"/>
    </row>
    <row r="19" spans="2:22" ht="18.75">
      <c r="B19" s="1016">
        <f>IF(O19="","",O19)</f>
        <v>1</v>
      </c>
      <c r="C19" s="1554" t="str">
        <f>IF(P19="","",P19)</f>
        <v xml:space="preserve">Jhefr pUnz </v>
      </c>
      <c r="D19" s="1554"/>
      <c r="E19" s="1554"/>
      <c r="F19" s="1556" t="str">
        <f>IF(S19="","",S19)</f>
        <v>iRuh</v>
      </c>
      <c r="G19" s="1556"/>
      <c r="H19" s="1557">
        <f>IF(U19="","",U19)</f>
        <v>24661</v>
      </c>
      <c r="I19" s="1557"/>
      <c r="J19" s="1557"/>
      <c r="O19" s="1016">
        <f>MASTER!L50</f>
        <v>1</v>
      </c>
      <c r="P19" s="1554" t="str">
        <f>MASTER!M50</f>
        <v xml:space="preserve">Jhefr pUnz </v>
      </c>
      <c r="Q19" s="1554"/>
      <c r="R19" s="1554"/>
      <c r="S19" s="1555" t="str">
        <f>MASTER!O50</f>
        <v>iRuh</v>
      </c>
      <c r="T19" s="1556"/>
      <c r="U19" s="1557">
        <f>MASTER!N50</f>
        <v>24661</v>
      </c>
      <c r="V19" s="1557"/>
    </row>
    <row r="20" spans="2:22" ht="18.75">
      <c r="B20" s="1016" t="str">
        <f t="shared" ref="B20:B25" si="0">IF(O20="","",O20)</f>
        <v/>
      </c>
      <c r="C20" s="1554" t="str">
        <f t="shared" ref="C20:C25" si="1">IF(P20="","",P20)</f>
        <v/>
      </c>
      <c r="D20" s="1554"/>
      <c r="E20" s="1554"/>
      <c r="F20" s="1556" t="str">
        <f t="shared" ref="F20:F25" si="2">IF(S20="","",S20)</f>
        <v xml:space="preserve">iq=h </v>
      </c>
      <c r="G20" s="1556"/>
      <c r="H20" s="1557" t="str">
        <f t="shared" ref="H20:H25" si="3">IF(U20="","",U20)</f>
        <v/>
      </c>
      <c r="I20" s="1557"/>
      <c r="J20" s="1557"/>
      <c r="O20" s="1016" t="str">
        <f>MASTER!L51</f>
        <v/>
      </c>
      <c r="P20" s="1554" t="str">
        <f>MASTER!M51</f>
        <v/>
      </c>
      <c r="Q20" s="1554"/>
      <c r="R20" s="1554"/>
      <c r="S20" s="1555" t="str">
        <f>MASTER!O51</f>
        <v xml:space="preserve">iq=h </v>
      </c>
      <c r="T20" s="1556"/>
      <c r="U20" s="1557" t="str">
        <f>MASTER!N51</f>
        <v/>
      </c>
      <c r="V20" s="1557"/>
    </row>
    <row r="21" spans="2:22" ht="18.75">
      <c r="B21" s="1016" t="str">
        <f t="shared" si="0"/>
        <v/>
      </c>
      <c r="C21" s="1554" t="str">
        <f t="shared" si="1"/>
        <v/>
      </c>
      <c r="D21" s="1554"/>
      <c r="E21" s="1554"/>
      <c r="F21" s="1556" t="str">
        <f t="shared" si="2"/>
        <v>iq=</v>
      </c>
      <c r="G21" s="1556"/>
      <c r="H21" s="1557" t="str">
        <f t="shared" si="3"/>
        <v/>
      </c>
      <c r="I21" s="1557"/>
      <c r="J21" s="1557"/>
      <c r="O21" s="1016" t="str">
        <f>MASTER!L52</f>
        <v/>
      </c>
      <c r="P21" s="1554" t="str">
        <f>MASTER!M52</f>
        <v/>
      </c>
      <c r="Q21" s="1554"/>
      <c r="R21" s="1554"/>
      <c r="S21" s="1555" t="str">
        <f>MASTER!O52</f>
        <v>iq=</v>
      </c>
      <c r="T21" s="1556"/>
      <c r="U21" s="1557" t="str">
        <f>MASTER!N52</f>
        <v/>
      </c>
      <c r="V21" s="1557"/>
    </row>
    <row r="22" spans="2:22" ht="18.75">
      <c r="B22" s="1016" t="str">
        <f t="shared" si="0"/>
        <v/>
      </c>
      <c r="C22" s="1554" t="str">
        <f t="shared" si="1"/>
        <v/>
      </c>
      <c r="D22" s="1554"/>
      <c r="E22" s="1554"/>
      <c r="F22" s="1556" t="str">
        <f t="shared" si="2"/>
        <v xml:space="preserve">iq=h </v>
      </c>
      <c r="G22" s="1556"/>
      <c r="H22" s="1557" t="str">
        <f t="shared" si="3"/>
        <v/>
      </c>
      <c r="I22" s="1557"/>
      <c r="J22" s="1557"/>
      <c r="O22" s="1016" t="str">
        <f>MASTER!L53</f>
        <v/>
      </c>
      <c r="P22" s="1554" t="str">
        <f>MASTER!M53</f>
        <v/>
      </c>
      <c r="Q22" s="1554"/>
      <c r="R22" s="1554"/>
      <c r="S22" s="1555" t="str">
        <f>MASTER!O53</f>
        <v xml:space="preserve">iq=h </v>
      </c>
      <c r="T22" s="1556"/>
      <c r="U22" s="1557" t="str">
        <f>MASTER!N53</f>
        <v/>
      </c>
      <c r="V22" s="1557"/>
    </row>
    <row r="23" spans="2:22" ht="18.75">
      <c r="B23" s="1016" t="str">
        <f t="shared" si="0"/>
        <v/>
      </c>
      <c r="C23" s="1554" t="str">
        <f t="shared" si="1"/>
        <v/>
      </c>
      <c r="D23" s="1554"/>
      <c r="E23" s="1554"/>
      <c r="F23" s="1556" t="str">
        <f t="shared" si="2"/>
        <v>iq=</v>
      </c>
      <c r="G23" s="1556"/>
      <c r="H23" s="1557" t="str">
        <f t="shared" si="3"/>
        <v/>
      </c>
      <c r="I23" s="1557"/>
      <c r="J23" s="1557"/>
      <c r="O23" s="1016" t="str">
        <f>MASTER!L54</f>
        <v/>
      </c>
      <c r="P23" s="1554" t="str">
        <f>MASTER!M54</f>
        <v/>
      </c>
      <c r="Q23" s="1554"/>
      <c r="R23" s="1554"/>
      <c r="S23" s="1555" t="str">
        <f>MASTER!O54</f>
        <v>iq=</v>
      </c>
      <c r="T23" s="1556"/>
      <c r="U23" s="1557" t="str">
        <f>MASTER!N54</f>
        <v/>
      </c>
      <c r="V23" s="1557"/>
    </row>
    <row r="24" spans="2:22" ht="18.75">
      <c r="B24" s="1016" t="str">
        <f t="shared" si="0"/>
        <v/>
      </c>
      <c r="C24" s="1554" t="str">
        <f t="shared" si="1"/>
        <v/>
      </c>
      <c r="D24" s="1554"/>
      <c r="E24" s="1554"/>
      <c r="F24" s="1556" t="str">
        <f t="shared" si="2"/>
        <v/>
      </c>
      <c r="G24" s="1556"/>
      <c r="H24" s="1557" t="str">
        <f t="shared" si="3"/>
        <v/>
      </c>
      <c r="I24" s="1557"/>
      <c r="J24" s="1557"/>
      <c r="O24" s="1016" t="str">
        <f>MASTER!L55</f>
        <v/>
      </c>
      <c r="P24" s="1554" t="str">
        <f>MASTER!M55</f>
        <v/>
      </c>
      <c r="Q24" s="1554"/>
      <c r="R24" s="1554"/>
      <c r="S24" s="1555" t="str">
        <f>MASTER!O55</f>
        <v/>
      </c>
      <c r="T24" s="1556"/>
      <c r="U24" s="1557" t="str">
        <f>MASTER!N55</f>
        <v/>
      </c>
      <c r="V24" s="1557"/>
    </row>
    <row r="25" spans="2:22" ht="18.75">
      <c r="B25" s="1016" t="str">
        <f t="shared" si="0"/>
        <v/>
      </c>
      <c r="C25" s="1554" t="str">
        <f t="shared" si="1"/>
        <v/>
      </c>
      <c r="D25" s="1554"/>
      <c r="E25" s="1554"/>
      <c r="F25" s="1556" t="str">
        <f t="shared" si="2"/>
        <v/>
      </c>
      <c r="G25" s="1556"/>
      <c r="H25" s="1557" t="str">
        <f t="shared" si="3"/>
        <v/>
      </c>
      <c r="I25" s="1557"/>
      <c r="J25" s="1557"/>
      <c r="O25" s="1016" t="str">
        <f>MASTER!L56</f>
        <v/>
      </c>
      <c r="P25" s="1554" t="str">
        <f>MASTER!M56</f>
        <v/>
      </c>
      <c r="Q25" s="1554"/>
      <c r="R25" s="1554"/>
      <c r="S25" s="1555" t="str">
        <f>MASTER!O56</f>
        <v/>
      </c>
      <c r="T25" s="1556"/>
      <c r="U25" s="1557" t="str">
        <f>MASTER!N56</f>
        <v/>
      </c>
      <c r="V25" s="1557"/>
    </row>
    <row r="26" spans="2:22" ht="24.75" customHeight="1">
      <c r="B26" s="1134"/>
      <c r="C26" s="1559" t="s">
        <v>2442</v>
      </c>
      <c r="D26" s="1559"/>
      <c r="E26" s="1559"/>
      <c r="F26" s="1559"/>
      <c r="G26" s="1560" t="str">
        <f>MASTER!C86</f>
        <v>Jh d</v>
      </c>
      <c r="H26" s="1560"/>
      <c r="I26" s="1560"/>
      <c r="J26" s="1560"/>
    </row>
    <row r="27" spans="2:22" ht="15">
      <c r="B27" s="1142" t="s">
        <v>2443</v>
      </c>
      <c r="C27" s="1142"/>
      <c r="D27" s="1142"/>
      <c r="E27" s="1142"/>
      <c r="F27" s="1142"/>
      <c r="G27" s="1142"/>
      <c r="H27" s="1142"/>
      <c r="I27" s="1141" t="str">
        <f>MASTER!C88</f>
        <v>lhfu;j gk;j lSd.Mh ] vkj-,l-vkbZ-Vh-</v>
      </c>
    </row>
    <row r="28" spans="2:22" ht="18.75">
      <c r="B28" s="1561" t="s">
        <v>2444</v>
      </c>
      <c r="C28" s="1561"/>
      <c r="D28" s="1561"/>
      <c r="E28" s="1561"/>
      <c r="F28" s="1561"/>
      <c r="G28" s="1561"/>
      <c r="H28" s="1561"/>
      <c r="I28" s="1561"/>
      <c r="J28" s="1562" t="s">
        <v>2655</v>
      </c>
      <c r="K28" s="1562"/>
    </row>
    <row r="29" spans="2:22">
      <c r="B29" s="1135" t="s">
        <v>2445</v>
      </c>
      <c r="C29" s="620"/>
      <c r="D29" s="620"/>
      <c r="E29" s="620"/>
      <c r="F29" s="620"/>
      <c r="G29" s="620"/>
      <c r="H29" s="620"/>
      <c r="I29" s="620"/>
      <c r="J29" s="620"/>
    </row>
    <row r="30" spans="2:22">
      <c r="B30" s="1135" t="s">
        <v>2446</v>
      </c>
      <c r="C30" s="620"/>
      <c r="D30" s="620"/>
      <c r="E30" s="620"/>
      <c r="F30" s="620"/>
      <c r="G30" s="620"/>
      <c r="H30" s="620"/>
      <c r="I30" s="620"/>
      <c r="J30" s="620"/>
    </row>
    <row r="31" spans="2:22">
      <c r="B31" s="1135" t="s">
        <v>2447</v>
      </c>
      <c r="C31" s="620"/>
      <c r="D31" s="620"/>
      <c r="E31" s="620"/>
      <c r="F31" s="620"/>
      <c r="G31" s="620"/>
      <c r="H31" s="620"/>
      <c r="I31" s="620"/>
      <c r="J31" s="620"/>
    </row>
    <row r="32" spans="2:22">
      <c r="B32" s="1546" t="s">
        <v>2448</v>
      </c>
      <c r="C32" s="1546"/>
      <c r="D32" s="1546"/>
      <c r="E32" s="1546"/>
      <c r="F32" s="1546"/>
      <c r="G32" s="1546"/>
      <c r="H32" s="1546"/>
      <c r="I32" s="1546"/>
      <c r="J32" s="1546"/>
    </row>
    <row r="33" spans="2:11">
      <c r="B33" s="620" t="s">
        <v>2449</v>
      </c>
      <c r="C33" s="620"/>
      <c r="D33" s="620"/>
      <c r="E33" s="620"/>
      <c r="F33" s="620"/>
      <c r="G33" s="620"/>
      <c r="H33" s="620"/>
      <c r="I33" s="620"/>
      <c r="J33" s="620"/>
    </row>
    <row r="34" spans="2:11">
      <c r="B34" s="620" t="s">
        <v>2450</v>
      </c>
      <c r="C34" s="620"/>
      <c r="D34" s="620"/>
      <c r="E34" s="620"/>
      <c r="F34" s="620"/>
      <c r="G34" s="620"/>
      <c r="H34" s="620"/>
      <c r="I34" s="620"/>
      <c r="J34" s="620"/>
    </row>
    <row r="35" spans="2:11">
      <c r="B35" s="620" t="s">
        <v>2451</v>
      </c>
      <c r="C35" s="620"/>
      <c r="D35" s="620"/>
      <c r="E35" s="620"/>
      <c r="F35" s="620"/>
      <c r="G35" s="620"/>
      <c r="H35" s="620"/>
      <c r="I35" s="620"/>
      <c r="J35" s="620"/>
    </row>
    <row r="36" spans="2:11">
      <c r="B36" s="620"/>
      <c r="C36" s="620"/>
      <c r="D36" s="620"/>
      <c r="E36" s="620"/>
      <c r="F36" s="620"/>
      <c r="G36" s="1546" t="s">
        <v>2452</v>
      </c>
      <c r="H36" s="1546"/>
      <c r="I36" s="1546"/>
      <c r="J36" s="1546"/>
    </row>
    <row r="37" spans="2:11">
      <c r="B37" s="620"/>
      <c r="C37" s="620"/>
      <c r="D37" s="620"/>
      <c r="E37" s="620"/>
      <c r="F37" s="620"/>
      <c r="G37" s="517"/>
      <c r="H37" s="517"/>
      <c r="I37" s="517"/>
      <c r="J37" s="517"/>
    </row>
    <row r="38" spans="2:11" ht="27" customHeight="1">
      <c r="B38" s="620"/>
      <c r="C38" s="620"/>
      <c r="D38" s="620"/>
      <c r="E38" s="620"/>
      <c r="F38" s="620"/>
      <c r="G38" s="620"/>
      <c r="H38" s="620"/>
      <c r="I38" s="620"/>
      <c r="J38" s="620"/>
    </row>
    <row r="39" spans="2:11">
      <c r="B39" s="620"/>
      <c r="C39" s="620"/>
      <c r="D39" s="620"/>
      <c r="E39" s="620"/>
      <c r="F39" s="620"/>
      <c r="G39" s="1545" t="s">
        <v>2467</v>
      </c>
      <c r="H39" s="1546"/>
      <c r="I39" s="1546"/>
      <c r="J39" s="1546"/>
    </row>
    <row r="40" spans="2:11">
      <c r="B40" s="620"/>
      <c r="C40" s="620"/>
      <c r="D40" s="620"/>
      <c r="E40" s="1546" t="s">
        <v>2453</v>
      </c>
      <c r="F40" s="1546"/>
      <c r="G40" s="1563" t="str">
        <f>MASTER!C40</f>
        <v>]xzke xqw&lt;   ftyk cw</v>
      </c>
      <c r="H40" s="1563"/>
      <c r="I40" s="1563"/>
      <c r="J40" s="1563"/>
    </row>
    <row r="41" spans="2:11">
      <c r="B41" s="620"/>
      <c r="C41" s="620"/>
      <c r="D41" s="620"/>
      <c r="E41" s="620"/>
      <c r="F41" s="620"/>
      <c r="G41" s="1563" t="str">
        <f>MASTER!C41</f>
        <v>cw   ftyk&amp;cw   fiu&amp;32</v>
      </c>
      <c r="H41" s="1563"/>
      <c r="I41" s="1563"/>
      <c r="J41" s="1563"/>
    </row>
    <row r="42" spans="2:11">
      <c r="B42" s="620"/>
      <c r="C42" s="620"/>
      <c r="D42" s="620"/>
      <c r="E42" s="620"/>
      <c r="F42" s="620" t="s">
        <v>2454</v>
      </c>
      <c r="G42" s="620"/>
      <c r="H42" s="1558">
        <f>MASTER!G39</f>
        <v>8</v>
      </c>
      <c r="I42" s="1558"/>
      <c r="J42" s="1558"/>
    </row>
    <row r="43" spans="2:11">
      <c r="B43" s="620"/>
      <c r="C43" s="620"/>
      <c r="D43" s="620"/>
      <c r="E43" s="620"/>
      <c r="F43" s="620" t="s">
        <v>2455</v>
      </c>
      <c r="G43" s="620"/>
      <c r="H43" s="1569" t="str">
        <f>MASTER!C96</f>
        <v xml:space="preserve"> @gmail.com</v>
      </c>
      <c r="I43" s="1570"/>
      <c r="J43" s="1570"/>
      <c r="K43" s="1570"/>
    </row>
    <row r="44" spans="2:11" s="620" customFormat="1">
      <c r="H44" s="1144"/>
      <c r="I44" s="1144"/>
      <c r="J44" s="1144"/>
      <c r="K44" s="1144"/>
    </row>
    <row r="45" spans="2:11" s="620" customFormat="1" ht="23.25" customHeight="1">
      <c r="B45" s="1567" t="s">
        <v>2456</v>
      </c>
      <c r="C45" s="1567"/>
      <c r="D45" s="1567"/>
      <c r="E45" s="1567"/>
      <c r="F45" s="1567"/>
      <c r="G45" s="1567"/>
      <c r="H45" s="1567"/>
      <c r="I45" s="1567"/>
      <c r="J45" s="1567"/>
      <c r="K45" s="1567"/>
    </row>
    <row r="46" spans="2:11" s="620" customFormat="1" ht="18.75">
      <c r="B46" s="1571" t="str">
        <f>MASTER!C9</f>
        <v>jktdh; mPp ek/;fed fo|ky; fg   ftyk cwUnh</v>
      </c>
      <c r="C46" s="1571"/>
      <c r="D46" s="1571"/>
      <c r="E46" s="1571"/>
      <c r="F46" s="1571"/>
      <c r="G46" s="1571"/>
      <c r="H46" s="1571"/>
      <c r="I46" s="1571"/>
      <c r="J46" s="1571"/>
      <c r="K46" s="1571"/>
    </row>
    <row r="47" spans="2:11" ht="15.75">
      <c r="B47" s="1568" t="s">
        <v>2656</v>
      </c>
      <c r="C47" s="1568"/>
      <c r="D47" s="1568"/>
      <c r="E47" s="1568"/>
      <c r="F47" s="1568"/>
      <c r="G47" s="1568"/>
      <c r="H47" s="1568"/>
      <c r="I47" s="1568"/>
      <c r="J47" s="1568"/>
      <c r="K47" s="1568"/>
    </row>
    <row r="48" spans="2:11" ht="12.75" customHeight="1">
      <c r="B48" s="1566" t="s">
        <v>2464</v>
      </c>
      <c r="C48" s="1566"/>
      <c r="D48" s="1566"/>
      <c r="E48" s="1566"/>
      <c r="F48" s="1566"/>
      <c r="G48" s="1566"/>
      <c r="H48" s="1566"/>
      <c r="I48" s="1566"/>
      <c r="J48" s="1566"/>
      <c r="K48" s="1566"/>
    </row>
    <row r="49" spans="2:11" ht="39.75" customHeight="1">
      <c r="B49" s="1566"/>
      <c r="C49" s="1566"/>
      <c r="D49" s="1566"/>
      <c r="E49" s="1566"/>
      <c r="F49" s="1566"/>
      <c r="G49" s="1566"/>
      <c r="H49" s="1566"/>
      <c r="I49" s="1566"/>
      <c r="J49" s="1566"/>
      <c r="K49" s="1566"/>
    </row>
    <row r="50" spans="2:11">
      <c r="C50" s="620"/>
      <c r="D50" s="620"/>
      <c r="E50" s="620"/>
      <c r="F50" s="620"/>
      <c r="G50" s="620"/>
      <c r="H50" s="620" t="s">
        <v>2457</v>
      </c>
      <c r="I50" s="620"/>
      <c r="J50" s="620"/>
    </row>
  </sheetData>
  <sheetProtection sheet="1" objects="1" scenarios="1" selectLockedCells="1"/>
  <mergeCells count="74">
    <mergeCell ref="C4:G4"/>
    <mergeCell ref="C5:G5"/>
    <mergeCell ref="C6:G6"/>
    <mergeCell ref="B48:K49"/>
    <mergeCell ref="B45:K45"/>
    <mergeCell ref="B47:K47"/>
    <mergeCell ref="H43:K43"/>
    <mergeCell ref="B46:K46"/>
    <mergeCell ref="C24:E24"/>
    <mergeCell ref="F24:G24"/>
    <mergeCell ref="H24:J24"/>
    <mergeCell ref="C25:E25"/>
    <mergeCell ref="F25:G25"/>
    <mergeCell ref="H25:J25"/>
    <mergeCell ref="C22:E22"/>
    <mergeCell ref="F22:G22"/>
    <mergeCell ref="F19:G19"/>
    <mergeCell ref="H19:J19"/>
    <mergeCell ref="E14:G14"/>
    <mergeCell ref="H22:J22"/>
    <mergeCell ref="C23:E23"/>
    <mergeCell ref="F23:G23"/>
    <mergeCell ref="H23:J23"/>
    <mergeCell ref="C19:E19"/>
    <mergeCell ref="C21:E21"/>
    <mergeCell ref="F21:G21"/>
    <mergeCell ref="H21:J21"/>
    <mergeCell ref="C20:E20"/>
    <mergeCell ref="F20:G20"/>
    <mergeCell ref="H20:J20"/>
    <mergeCell ref="P25:R25"/>
    <mergeCell ref="S25:T25"/>
    <mergeCell ref="U25:V25"/>
    <mergeCell ref="H42:J42"/>
    <mergeCell ref="C26:F26"/>
    <mergeCell ref="G26:J26"/>
    <mergeCell ref="B28:I28"/>
    <mergeCell ref="B32:J32"/>
    <mergeCell ref="G36:J36"/>
    <mergeCell ref="J28:K28"/>
    <mergeCell ref="G40:J40"/>
    <mergeCell ref="G41:J41"/>
    <mergeCell ref="G39:J39"/>
    <mergeCell ref="E40:F40"/>
    <mergeCell ref="P23:R23"/>
    <mergeCell ref="S23:T23"/>
    <mergeCell ref="U23:V23"/>
    <mergeCell ref="P24:R24"/>
    <mergeCell ref="S24:T24"/>
    <mergeCell ref="U24:V24"/>
    <mergeCell ref="P21:R21"/>
    <mergeCell ref="S21:T21"/>
    <mergeCell ref="U21:V21"/>
    <mergeCell ref="P22:R22"/>
    <mergeCell ref="S22:T22"/>
    <mergeCell ref="U22:V22"/>
    <mergeCell ref="P19:R19"/>
    <mergeCell ref="S19:T19"/>
    <mergeCell ref="U19:V19"/>
    <mergeCell ref="P20:R20"/>
    <mergeCell ref="S20:T20"/>
    <mergeCell ref="U20:V20"/>
    <mergeCell ref="H12:K12"/>
    <mergeCell ref="B12:G12"/>
    <mergeCell ref="P18:R18"/>
    <mergeCell ref="S18:T18"/>
    <mergeCell ref="U18:V18"/>
    <mergeCell ref="B13:H13"/>
    <mergeCell ref="C18:E18"/>
    <mergeCell ref="F18:G18"/>
    <mergeCell ref="H18:J18"/>
    <mergeCell ref="B14:D14"/>
    <mergeCell ref="H14:I14"/>
    <mergeCell ref="J14:K14"/>
  </mergeCells>
  <pageMargins left="0.25" right="0.25" top="0.37" bottom="0.32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</sheetPr>
  <dimension ref="B1:H42"/>
  <sheetViews>
    <sheetView workbookViewId="0">
      <selection activeCell="K11" sqref="K11"/>
    </sheetView>
  </sheetViews>
  <sheetFormatPr defaultRowHeight="15.75"/>
  <cols>
    <col min="1" max="1" width="1.42578125" style="67" customWidth="1"/>
    <col min="2" max="2" width="5.5703125" style="67" customWidth="1"/>
    <col min="3" max="3" width="25.42578125" style="67" customWidth="1"/>
    <col min="4" max="4" width="11.7109375" style="67" customWidth="1"/>
    <col min="5" max="5" width="16.5703125" style="67" customWidth="1"/>
    <col min="6" max="6" width="20.5703125" style="67" customWidth="1"/>
    <col min="7" max="7" width="7.42578125" style="67" customWidth="1"/>
    <col min="8" max="16384" width="9.140625" style="67"/>
  </cols>
  <sheetData>
    <row r="1" spans="2:8" ht="26.25">
      <c r="B1" s="1578" t="s">
        <v>791</v>
      </c>
      <c r="C1" s="1578"/>
      <c r="D1" s="1578"/>
      <c r="E1" s="1578"/>
      <c r="F1" s="1578"/>
      <c r="G1" s="1578"/>
      <c r="H1" s="328"/>
    </row>
    <row r="2" spans="2:8" ht="23.25">
      <c r="B2" s="1577" t="s">
        <v>802</v>
      </c>
      <c r="C2" s="1577"/>
      <c r="D2" s="1577"/>
      <c r="E2" s="1577"/>
      <c r="F2" s="1577"/>
      <c r="G2" s="1577"/>
      <c r="H2" s="328"/>
    </row>
    <row r="3" spans="2:8" ht="23.25">
      <c r="B3" s="1577" t="s">
        <v>792</v>
      </c>
      <c r="C3" s="1577"/>
      <c r="D3" s="1577"/>
      <c r="E3" s="1577"/>
      <c r="F3" s="1577"/>
      <c r="G3" s="1577"/>
      <c r="H3" s="328"/>
    </row>
    <row r="4" spans="2:8" ht="26.25">
      <c r="B4" s="1578" t="s">
        <v>803</v>
      </c>
      <c r="C4" s="1578"/>
      <c r="D4" s="1578"/>
      <c r="E4" s="1578"/>
      <c r="F4" s="1578"/>
      <c r="G4" s="1578"/>
      <c r="H4" s="328"/>
    </row>
    <row r="5" spans="2:8" ht="18.75">
      <c r="B5" s="328"/>
      <c r="C5" s="328"/>
      <c r="D5" s="328"/>
      <c r="E5" s="328"/>
      <c r="F5" s="328"/>
      <c r="G5" s="328"/>
      <c r="H5" s="328"/>
    </row>
    <row r="6" spans="2:8" ht="18.75">
      <c r="B6" s="1571" t="s">
        <v>812</v>
      </c>
      <c r="C6" s="1571"/>
      <c r="D6" s="1571"/>
      <c r="E6" s="1571"/>
      <c r="F6" s="1571"/>
      <c r="G6" s="1571"/>
      <c r="H6" s="328"/>
    </row>
    <row r="7" spans="2:8" ht="18.75">
      <c r="B7" s="1579" t="s">
        <v>813</v>
      </c>
      <c r="C7" s="1579"/>
      <c r="D7" s="1579"/>
      <c r="E7" s="1579"/>
      <c r="F7" s="1579"/>
      <c r="G7" s="1579"/>
      <c r="H7" s="328"/>
    </row>
    <row r="8" spans="2:8" ht="18.75">
      <c r="B8" s="232"/>
      <c r="C8" s="232"/>
      <c r="D8" s="232"/>
      <c r="E8" s="232"/>
      <c r="F8" s="232"/>
      <c r="G8" s="232"/>
      <c r="H8" s="328"/>
    </row>
    <row r="9" spans="2:8" ht="111.75" customHeight="1">
      <c r="B9" s="330" t="s">
        <v>608</v>
      </c>
      <c r="C9" s="331" t="s">
        <v>793</v>
      </c>
      <c r="D9" s="331" t="s">
        <v>794</v>
      </c>
      <c r="E9" s="331" t="s">
        <v>795</v>
      </c>
      <c r="F9" s="1583" t="s">
        <v>796</v>
      </c>
      <c r="G9" s="1583"/>
      <c r="H9" s="328"/>
    </row>
    <row r="10" spans="2:8" ht="36.75" customHeight="1">
      <c r="B10" s="908"/>
      <c r="C10" s="909"/>
      <c r="D10" s="928"/>
      <c r="E10" s="1070"/>
      <c r="F10" s="1584"/>
      <c r="G10" s="1584"/>
      <c r="H10" s="328"/>
    </row>
    <row r="11" spans="2:8" ht="57.75" customHeight="1">
      <c r="B11" s="908"/>
      <c r="C11" s="909"/>
      <c r="D11" s="909"/>
      <c r="E11" s="1070"/>
      <c r="F11" s="1584"/>
      <c r="G11" s="1584"/>
      <c r="H11" s="328"/>
    </row>
    <row r="12" spans="2:8" ht="61.5" customHeight="1">
      <c r="B12" s="908"/>
      <c r="C12" s="909"/>
      <c r="D12" s="908"/>
      <c r="E12" s="1071"/>
      <c r="F12" s="1584"/>
      <c r="G12" s="1584"/>
      <c r="H12" s="328"/>
    </row>
    <row r="13" spans="2:8" ht="18.75">
      <c r="B13" s="1072"/>
      <c r="C13" s="1072"/>
      <c r="D13" s="1072"/>
      <c r="E13" s="1072"/>
      <c r="F13" s="1072"/>
      <c r="G13" s="1072"/>
      <c r="H13" s="328"/>
    </row>
    <row r="14" spans="2:8" ht="23.25" customHeight="1">
      <c r="B14" s="1585" t="s">
        <v>811</v>
      </c>
      <c r="C14" s="1585"/>
      <c r="D14" s="1585"/>
      <c r="E14" s="1585"/>
      <c r="F14" s="1585"/>
      <c r="G14" s="1585"/>
      <c r="H14" s="328"/>
    </row>
    <row r="15" spans="2:8" ht="18.75">
      <c r="B15" s="1072"/>
      <c r="C15" s="1072"/>
      <c r="D15" s="1072"/>
      <c r="E15" s="1072"/>
      <c r="F15" s="1072"/>
      <c r="G15" s="1072"/>
      <c r="H15" s="328"/>
    </row>
    <row r="16" spans="2:8" ht="18.75">
      <c r="B16" s="1072"/>
      <c r="C16" s="1072"/>
      <c r="D16" s="1072"/>
      <c r="E16" s="1072"/>
      <c r="F16" s="1072"/>
      <c r="G16" s="1072"/>
      <c r="H16" s="328"/>
    </row>
    <row r="17" spans="2:8" ht="18.75">
      <c r="B17" s="1072" t="s">
        <v>797</v>
      </c>
      <c r="C17" s="1072"/>
      <c r="D17" s="1072"/>
      <c r="E17" s="1572" t="s">
        <v>799</v>
      </c>
      <c r="F17" s="1572"/>
      <c r="G17" s="1572"/>
      <c r="H17" s="328"/>
    </row>
    <row r="18" spans="2:8" ht="18.75">
      <c r="B18" s="1072"/>
      <c r="C18" s="1072"/>
      <c r="D18" s="1072"/>
      <c r="E18" s="1073"/>
      <c r="F18" s="1073"/>
      <c r="G18" s="1073"/>
      <c r="H18" s="328"/>
    </row>
    <row r="19" spans="2:8" ht="18.75">
      <c r="B19" s="1072" t="s">
        <v>798</v>
      </c>
      <c r="C19" s="1072"/>
      <c r="D19" s="1072"/>
      <c r="E19" s="1072" t="s">
        <v>804</v>
      </c>
      <c r="F19" s="1580"/>
      <c r="G19" s="1580"/>
      <c r="H19" s="328"/>
    </row>
    <row r="20" spans="2:8" ht="18.75">
      <c r="B20" s="1074"/>
      <c r="C20" s="1072"/>
      <c r="D20" s="1072"/>
      <c r="E20" s="1072" t="s">
        <v>224</v>
      </c>
      <c r="F20" s="1581"/>
      <c r="G20" s="1581"/>
      <c r="H20" s="328"/>
    </row>
    <row r="21" spans="2:8" ht="18.75" customHeight="1">
      <c r="B21" s="1072" t="s">
        <v>79</v>
      </c>
      <c r="C21" s="1072"/>
      <c r="D21" s="1072"/>
      <c r="E21" s="1072" t="s">
        <v>805</v>
      </c>
      <c r="F21" s="1582"/>
      <c r="G21" s="1582"/>
      <c r="H21" s="328"/>
    </row>
    <row r="22" spans="2:8" ht="43.5" customHeight="1">
      <c r="B22" s="1072"/>
      <c r="C22" s="1072"/>
      <c r="D22" s="1072"/>
      <c r="E22" s="1072"/>
      <c r="F22" s="1582"/>
      <c r="G22" s="1582"/>
      <c r="H22" s="328"/>
    </row>
    <row r="23" spans="2:8" ht="18.75">
      <c r="B23" s="1072"/>
      <c r="C23" s="1072"/>
      <c r="D23" s="1072"/>
      <c r="E23" s="1072"/>
      <c r="F23" s="1072"/>
      <c r="G23" s="1072"/>
      <c r="H23" s="328"/>
    </row>
    <row r="24" spans="2:8" ht="23.25">
      <c r="B24" s="1576" t="s">
        <v>800</v>
      </c>
      <c r="C24" s="1576"/>
      <c r="D24" s="1576"/>
      <c r="E24" s="1576"/>
      <c r="F24" s="1576"/>
      <c r="G24" s="1576"/>
      <c r="H24" s="328"/>
    </row>
    <row r="25" spans="2:8" ht="23.25">
      <c r="B25" s="1075"/>
      <c r="C25" s="1075"/>
      <c r="D25" s="1075"/>
      <c r="E25" s="1075"/>
      <c r="F25" s="1075"/>
      <c r="G25" s="1075"/>
      <c r="H25" s="328"/>
    </row>
    <row r="26" spans="2:8" ht="18.75">
      <c r="B26" s="1072"/>
      <c r="C26" s="1072"/>
      <c r="D26" s="1072"/>
      <c r="E26" s="1072"/>
      <c r="F26" s="1072"/>
      <c r="G26" s="1072"/>
      <c r="H26" s="328"/>
    </row>
    <row r="27" spans="2:8" ht="18.75">
      <c r="B27" s="1573" t="s">
        <v>806</v>
      </c>
      <c r="C27" s="1573"/>
      <c r="D27" s="1574"/>
      <c r="E27" s="1574"/>
      <c r="F27" s="1572" t="s">
        <v>801</v>
      </c>
      <c r="G27" s="1572"/>
      <c r="H27" s="328"/>
    </row>
    <row r="28" spans="2:8" ht="18.75">
      <c r="B28" s="1573" t="s">
        <v>807</v>
      </c>
      <c r="C28" s="1573"/>
      <c r="D28" s="1573"/>
      <c r="E28" s="1573"/>
      <c r="F28" s="1573" t="s">
        <v>810</v>
      </c>
      <c r="G28" s="1573"/>
      <c r="H28" s="328"/>
    </row>
    <row r="29" spans="2:8" ht="18.75">
      <c r="B29" s="1573" t="s">
        <v>808</v>
      </c>
      <c r="C29" s="1573"/>
      <c r="D29" s="1575"/>
      <c r="E29" s="1575"/>
      <c r="F29" s="1573" t="s">
        <v>809</v>
      </c>
      <c r="G29" s="1573"/>
      <c r="H29" s="328"/>
    </row>
    <row r="30" spans="2:8" ht="18.75">
      <c r="B30" s="1072"/>
      <c r="C30" s="1072"/>
      <c r="D30" s="1575"/>
      <c r="E30" s="1575"/>
      <c r="F30" s="1072"/>
      <c r="G30" s="1072"/>
      <c r="H30" s="328"/>
    </row>
    <row r="31" spans="2:8" ht="18.75">
      <c r="B31" s="328"/>
      <c r="C31" s="328"/>
      <c r="D31" s="328"/>
      <c r="E31" s="328"/>
      <c r="F31" s="328"/>
      <c r="G31" s="328"/>
      <c r="H31" s="328"/>
    </row>
    <row r="32" spans="2:8" ht="18.75">
      <c r="B32" s="328"/>
      <c r="C32" s="328"/>
      <c r="D32" s="328"/>
      <c r="E32" s="328"/>
      <c r="F32" s="328"/>
      <c r="G32" s="328"/>
      <c r="H32" s="328"/>
    </row>
    <row r="33" spans="2:8" ht="18.75">
      <c r="B33" s="328"/>
      <c r="C33" s="328"/>
      <c r="D33" s="328"/>
      <c r="E33" s="328"/>
      <c r="F33" s="328"/>
      <c r="G33" s="328"/>
      <c r="H33" s="328"/>
    </row>
    <row r="34" spans="2:8" ht="18.75">
      <c r="B34" s="328"/>
      <c r="C34" s="328"/>
      <c r="D34" s="328"/>
      <c r="E34" s="328"/>
      <c r="F34" s="328"/>
      <c r="G34" s="328"/>
      <c r="H34" s="328"/>
    </row>
    <row r="35" spans="2:8" ht="18.75">
      <c r="B35" s="328"/>
      <c r="C35" s="328"/>
      <c r="D35" s="328"/>
      <c r="E35" s="328"/>
      <c r="F35" s="328"/>
      <c r="G35" s="328"/>
      <c r="H35" s="328"/>
    </row>
    <row r="36" spans="2:8" ht="18.75">
      <c r="B36" s="328"/>
      <c r="C36" s="328"/>
      <c r="D36" s="328"/>
      <c r="E36" s="328"/>
      <c r="F36" s="328"/>
      <c r="G36" s="328"/>
      <c r="H36" s="328"/>
    </row>
    <row r="37" spans="2:8" ht="18.75">
      <c r="B37" s="328"/>
      <c r="C37" s="328"/>
      <c r="D37" s="328"/>
      <c r="E37" s="328"/>
      <c r="F37" s="328"/>
      <c r="G37" s="328"/>
      <c r="H37" s="328"/>
    </row>
    <row r="38" spans="2:8" ht="18.75">
      <c r="B38" s="328"/>
      <c r="C38" s="328"/>
      <c r="D38" s="328"/>
      <c r="E38" s="328"/>
      <c r="F38" s="328"/>
      <c r="G38" s="328"/>
      <c r="H38" s="328"/>
    </row>
    <row r="39" spans="2:8" ht="18.75">
      <c r="B39" s="328"/>
      <c r="C39" s="328"/>
      <c r="D39" s="328"/>
      <c r="E39" s="328"/>
      <c r="F39" s="328"/>
      <c r="G39" s="328"/>
      <c r="H39" s="328"/>
    </row>
    <row r="40" spans="2:8" ht="18.75">
      <c r="B40" s="328"/>
      <c r="C40" s="328"/>
      <c r="D40" s="328"/>
      <c r="E40" s="328"/>
      <c r="F40" s="328"/>
      <c r="G40" s="328"/>
      <c r="H40" s="328"/>
    </row>
    <row r="41" spans="2:8" ht="18.75">
      <c r="B41" s="328"/>
      <c r="C41" s="328"/>
      <c r="D41" s="328"/>
      <c r="E41" s="328"/>
      <c r="F41" s="328"/>
      <c r="G41" s="328"/>
      <c r="H41" s="328"/>
    </row>
    <row r="42" spans="2:8" ht="18.75">
      <c r="B42" s="328"/>
      <c r="C42" s="328"/>
      <c r="D42" s="328"/>
      <c r="E42" s="328"/>
      <c r="F42" s="328"/>
      <c r="G42" s="328"/>
      <c r="H42" s="328"/>
    </row>
  </sheetData>
  <sheetProtection password="D3C5" sheet="1" objects="1" scenarios="1" selectLockedCells="1" selectUnlockedCells="1"/>
  <mergeCells count="25">
    <mergeCell ref="B24:G24"/>
    <mergeCell ref="B2:G2"/>
    <mergeCell ref="B3:G3"/>
    <mergeCell ref="B1:G1"/>
    <mergeCell ref="B4:G4"/>
    <mergeCell ref="B6:G6"/>
    <mergeCell ref="B7:G7"/>
    <mergeCell ref="F19:G19"/>
    <mergeCell ref="F20:G20"/>
    <mergeCell ref="F21:G22"/>
    <mergeCell ref="E17:G17"/>
    <mergeCell ref="F9:G9"/>
    <mergeCell ref="F12:G12"/>
    <mergeCell ref="F10:G10"/>
    <mergeCell ref="F11:G11"/>
    <mergeCell ref="B14:G14"/>
    <mergeCell ref="F27:G27"/>
    <mergeCell ref="F28:G28"/>
    <mergeCell ref="F29:G29"/>
    <mergeCell ref="B27:C27"/>
    <mergeCell ref="B28:C28"/>
    <mergeCell ref="B29:C29"/>
    <mergeCell ref="D27:E27"/>
    <mergeCell ref="D28:E28"/>
    <mergeCell ref="D29:E30"/>
  </mergeCells>
  <pageMargins left="0.7" right="0.7" top="0.28999999999999998" bottom="0.38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F49"/>
  <sheetViews>
    <sheetView workbookViewId="0">
      <selection activeCell="G31" sqref="G31"/>
    </sheetView>
  </sheetViews>
  <sheetFormatPr defaultRowHeight="12.75"/>
  <cols>
    <col min="1" max="1" width="4" style="18" customWidth="1"/>
    <col min="2" max="2" width="29.85546875" style="18" customWidth="1"/>
    <col min="3" max="3" width="7.42578125" style="18" customWidth="1"/>
    <col min="4" max="4" width="38" style="18" customWidth="1"/>
    <col min="5" max="16384" width="9.140625" style="18"/>
  </cols>
  <sheetData>
    <row r="1" spans="1:6" ht="20.25">
      <c r="B1" s="1588" t="s">
        <v>904</v>
      </c>
      <c r="C1" s="1588"/>
      <c r="D1" s="1588"/>
      <c r="E1" s="1588"/>
      <c r="F1" s="1588"/>
    </row>
    <row r="2" spans="1:6" ht="27.75">
      <c r="B2" s="1586" t="s">
        <v>1970</v>
      </c>
      <c r="C2" s="1586"/>
      <c r="D2" s="1586"/>
      <c r="E2" s="1586"/>
    </row>
    <row r="3" spans="1:6" ht="27.75">
      <c r="B3" s="1586" t="s">
        <v>181</v>
      </c>
      <c r="C3" s="1586"/>
      <c r="D3" s="1586"/>
      <c r="E3" s="1586"/>
    </row>
    <row r="4" spans="1:6" ht="23.25">
      <c r="A4" s="30"/>
      <c r="B4" s="1589" t="s">
        <v>925</v>
      </c>
      <c r="C4" s="1589"/>
      <c r="D4" s="1589"/>
      <c r="E4" s="1589"/>
      <c r="F4" s="1589"/>
    </row>
    <row r="5" spans="1:6" ht="23.25">
      <c r="A5" s="30"/>
      <c r="B5" s="31"/>
      <c r="C5" s="31"/>
      <c r="D5" s="31"/>
    </row>
    <row r="6" spans="1:6" ht="23.25">
      <c r="A6" s="9"/>
      <c r="B6" s="31" t="s">
        <v>40</v>
      </c>
      <c r="C6" s="32" t="s">
        <v>41</v>
      </c>
      <c r="D6" s="52" t="str">
        <f>MASTER!C2</f>
        <v xml:space="preserve">Lo-Jh </v>
      </c>
    </row>
    <row r="7" spans="1:6" ht="23.25">
      <c r="A7" s="9"/>
      <c r="B7" s="31"/>
      <c r="C7" s="32"/>
      <c r="D7" s="52"/>
    </row>
    <row r="8" spans="1:6" ht="23.25">
      <c r="A8" s="9"/>
      <c r="B8" s="31"/>
      <c r="C8" s="32"/>
      <c r="D8" s="52"/>
    </row>
    <row r="9" spans="1:6" ht="23.25">
      <c r="A9" s="9"/>
      <c r="B9" s="31" t="s">
        <v>2428</v>
      </c>
      <c r="C9" s="32" t="s">
        <v>41</v>
      </c>
      <c r="D9" s="1128" t="str">
        <f>MASTER!C3</f>
        <v>RJ</v>
      </c>
    </row>
    <row r="10" spans="1:6" ht="23.25">
      <c r="A10" s="9"/>
      <c r="B10" s="31"/>
      <c r="C10" s="32"/>
      <c r="D10" s="52"/>
    </row>
    <row r="11" spans="1:6" ht="23.25">
      <c r="A11" s="9"/>
      <c r="B11" s="31"/>
      <c r="C11" s="32"/>
      <c r="D11" s="52"/>
    </row>
    <row r="12" spans="1:6" ht="23.25">
      <c r="A12" s="9"/>
      <c r="B12" s="31" t="s">
        <v>122</v>
      </c>
      <c r="C12" s="32" t="s">
        <v>41</v>
      </c>
      <c r="D12" s="52" t="str">
        <f>MASTER!C4</f>
        <v xml:space="preserve">Jh </v>
      </c>
    </row>
    <row r="13" spans="1:6" ht="23.25">
      <c r="A13" s="9"/>
      <c r="B13" s="31"/>
      <c r="C13" s="32"/>
      <c r="D13" s="52"/>
    </row>
    <row r="14" spans="1:6" ht="23.25">
      <c r="A14" s="9"/>
      <c r="B14" s="31"/>
      <c r="C14" s="32"/>
      <c r="D14" s="52"/>
    </row>
    <row r="15" spans="1:6" ht="23.25">
      <c r="A15" s="9"/>
      <c r="B15" s="31" t="s">
        <v>905</v>
      </c>
      <c r="C15" s="32" t="s">
        <v>41</v>
      </c>
      <c r="D15" s="53">
        <f>MASTER!C44</f>
        <v>44676</v>
      </c>
    </row>
    <row r="16" spans="1:6" ht="23.25">
      <c r="A16" s="9"/>
      <c r="B16" s="31"/>
      <c r="C16" s="32"/>
      <c r="D16" s="52"/>
    </row>
    <row r="17" spans="1:6" ht="23.25">
      <c r="A17" s="9"/>
      <c r="B17" s="31"/>
      <c r="C17" s="32"/>
      <c r="D17" s="52"/>
    </row>
    <row r="18" spans="1:6" ht="23.25">
      <c r="A18" s="9"/>
      <c r="B18" s="31"/>
      <c r="C18" s="32"/>
      <c r="D18" s="52"/>
    </row>
    <row r="19" spans="1:6" ht="23.25">
      <c r="A19" s="9"/>
      <c r="B19" s="31" t="s">
        <v>906</v>
      </c>
      <c r="C19" s="32" t="s">
        <v>41</v>
      </c>
      <c r="D19" s="54" t="str">
        <f>MASTER!C7</f>
        <v>O;k[;krk</v>
      </c>
    </row>
    <row r="20" spans="1:6" ht="23.25">
      <c r="A20" s="9"/>
      <c r="B20" s="31"/>
      <c r="C20" s="32"/>
      <c r="D20" s="52"/>
    </row>
    <row r="21" spans="1:6" ht="23.25">
      <c r="A21" s="9"/>
      <c r="B21" s="31"/>
      <c r="C21" s="32"/>
      <c r="D21" s="52"/>
    </row>
    <row r="22" spans="1:6" ht="23.25" customHeight="1">
      <c r="A22" s="9"/>
      <c r="B22" s="31" t="s">
        <v>42</v>
      </c>
      <c r="C22" s="32" t="s">
        <v>41</v>
      </c>
      <c r="D22" s="1587" t="str">
        <f>MASTER!C9</f>
        <v>jktdh; mPp ek/;fed fo|ky; fg   ftyk cwUnh</v>
      </c>
      <c r="E22" s="1587"/>
      <c r="F22" s="1587"/>
    </row>
    <row r="23" spans="1:6" ht="23.25">
      <c r="A23" s="9"/>
      <c r="B23" s="31"/>
      <c r="C23" s="32"/>
      <c r="D23" s="1587"/>
      <c r="E23" s="1587"/>
      <c r="F23" s="1587"/>
    </row>
    <row r="24" spans="1:6" ht="23.25">
      <c r="A24" s="9"/>
      <c r="B24" s="31"/>
      <c r="C24" s="32"/>
      <c r="D24" s="199"/>
      <c r="E24" s="199"/>
      <c r="F24" s="199"/>
    </row>
    <row r="25" spans="1:6" ht="23.25">
      <c r="A25" s="9"/>
      <c r="B25" s="31"/>
      <c r="C25" s="32"/>
      <c r="D25" s="52"/>
    </row>
    <row r="26" spans="1:6" ht="23.25">
      <c r="A26" s="9"/>
      <c r="B26" s="31" t="s">
        <v>43</v>
      </c>
      <c r="C26" s="32" t="s">
        <v>41</v>
      </c>
      <c r="D26" s="55" t="str">
        <f>MASTER!C8</f>
        <v>f'k{kk foHkkx</v>
      </c>
    </row>
    <row r="27" spans="1:6" ht="23.25" customHeight="1">
      <c r="A27" s="9"/>
      <c r="B27" s="27"/>
      <c r="C27" s="27"/>
      <c r="D27" s="56"/>
    </row>
    <row r="28" spans="1:6" ht="23.25" customHeight="1"/>
    <row r="29" spans="1:6" ht="23.25" customHeight="1">
      <c r="D29" s="76" t="s">
        <v>67</v>
      </c>
    </row>
    <row r="30" spans="1:6" ht="23.25" customHeight="1">
      <c r="B30" s="399"/>
      <c r="D30" s="76" t="s">
        <v>212</v>
      </c>
    </row>
    <row r="31" spans="1:6" ht="23.25" customHeight="1"/>
    <row r="32" spans="1:6" ht="23.25" customHeight="1"/>
    <row r="33" spans="2:6" ht="23.25" customHeight="1">
      <c r="C33" s="149"/>
    </row>
    <row r="34" spans="2:6" ht="23.25" customHeight="1">
      <c r="B34" s="1053" t="s">
        <v>2301</v>
      </c>
    </row>
    <row r="35" spans="2:6" ht="23.25" customHeight="1"/>
    <row r="36" spans="2:6" ht="23.25" customHeight="1"/>
    <row r="37" spans="2:6" ht="23.25" customHeight="1"/>
    <row r="38" spans="2:6" ht="23.25" customHeight="1"/>
    <row r="39" spans="2:6" ht="23.25" customHeight="1"/>
    <row r="48" spans="2:6">
      <c r="F48" s="145"/>
    </row>
    <row r="49" spans="6:6">
      <c r="F49" s="145"/>
    </row>
  </sheetData>
  <sheetProtection sheet="1" objects="1" scenarios="1" selectLockedCells="1" selectUnlockedCells="1"/>
  <mergeCells count="5">
    <mergeCell ref="B2:E2"/>
    <mergeCell ref="B3:E3"/>
    <mergeCell ref="D22:F23"/>
    <mergeCell ref="B1:F1"/>
    <mergeCell ref="B4:F4"/>
  </mergeCells>
  <phoneticPr fontId="6" type="noConversion"/>
  <printOptions horizontalCentered="1"/>
  <pageMargins left="0.25" right="0.25" top="0.43" bottom="0.34" header="0.3" footer="0.3"/>
  <pageSetup paperSize="9" orientation="portrait" r:id="rId1"/>
  <headerFooter alignWithMargins="0">
    <oddFooter>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A1:I123"/>
  <sheetViews>
    <sheetView workbookViewId="0">
      <selection activeCell="G14" sqref="G14:I14"/>
    </sheetView>
  </sheetViews>
  <sheetFormatPr defaultRowHeight="12.75"/>
  <cols>
    <col min="1" max="1" width="8.7109375" customWidth="1"/>
    <col min="6" max="6" width="19.85546875" customWidth="1"/>
    <col min="8" max="9" width="11.28515625" bestFit="1" customWidth="1"/>
  </cols>
  <sheetData>
    <row r="1" spans="1:9" ht="20.25">
      <c r="A1" s="1590" t="str">
        <f>MASTER!C9</f>
        <v>jktdh; mPp ek/;fed fo|ky; fg   ftyk cwUnh</v>
      </c>
      <c r="B1" s="1590"/>
      <c r="C1" s="1590"/>
      <c r="D1" s="1590"/>
      <c r="E1" s="1590"/>
      <c r="F1" s="1590"/>
      <c r="G1" s="1590"/>
      <c r="H1" s="1590"/>
      <c r="I1" s="1590"/>
    </row>
    <row r="2" spans="1:9" ht="20.25">
      <c r="A2" s="1590" t="s">
        <v>243</v>
      </c>
      <c r="B2" s="1590"/>
      <c r="C2" s="1590"/>
      <c r="D2" s="1590"/>
      <c r="E2" s="1590"/>
      <c r="F2" s="1590"/>
      <c r="G2" s="1590"/>
      <c r="H2" s="1590"/>
      <c r="I2" s="1590"/>
    </row>
    <row r="3" spans="1:9" ht="18.75">
      <c r="A3" s="300" t="s">
        <v>244</v>
      </c>
      <c r="B3" s="1607" t="str">
        <f>MASTER!C2</f>
        <v xml:space="preserve">Lo-Jh </v>
      </c>
      <c r="C3" s="1607"/>
      <c r="D3" s="1607"/>
      <c r="E3" s="301" t="s">
        <v>224</v>
      </c>
      <c r="F3" s="302" t="str">
        <f>MASTER!C7</f>
        <v>O;k[;krk</v>
      </c>
      <c r="G3" s="301" t="s">
        <v>911</v>
      </c>
      <c r="H3" s="303"/>
      <c r="I3" s="304">
        <f>MASTER!C44</f>
        <v>44676</v>
      </c>
    </row>
    <row r="4" spans="1:9" ht="30.75" customHeight="1">
      <c r="A4" s="1606" t="s">
        <v>245</v>
      </c>
      <c r="B4" s="1606"/>
      <c r="C4" s="1606"/>
      <c r="D4" s="1606"/>
      <c r="E4" s="1606"/>
      <c r="F4" s="1606"/>
      <c r="G4" s="741" t="s">
        <v>46</v>
      </c>
      <c r="H4" s="743">
        <f>MASTER!C58</f>
        <v>44676</v>
      </c>
      <c r="I4" s="742"/>
    </row>
    <row r="5" spans="1:9" ht="12" customHeight="1">
      <c r="A5" s="66"/>
      <c r="B5" s="66"/>
      <c r="C5" s="66"/>
      <c r="D5" s="66"/>
      <c r="E5" s="66"/>
      <c r="F5" s="66"/>
      <c r="G5" s="66"/>
      <c r="H5" s="66"/>
      <c r="I5" s="66"/>
    </row>
    <row r="6" spans="1:9" ht="15.75">
      <c r="A6" s="67" t="s">
        <v>246</v>
      </c>
      <c r="B6" s="67" t="s">
        <v>247</v>
      </c>
      <c r="C6" s="67"/>
      <c r="D6" s="67"/>
      <c r="E6" s="67"/>
      <c r="F6" s="67"/>
      <c r="G6" s="67"/>
      <c r="H6" s="67"/>
      <c r="I6" s="67"/>
    </row>
    <row r="7" spans="1:9" ht="15" customHeight="1">
      <c r="A7" s="68">
        <v>1</v>
      </c>
      <c r="B7" s="1591" t="s">
        <v>248</v>
      </c>
      <c r="C7" s="1591"/>
      <c r="D7" s="1591"/>
      <c r="E7" s="1591"/>
      <c r="F7" s="1591"/>
      <c r="G7" s="1598" t="s">
        <v>249</v>
      </c>
      <c r="H7" s="1598"/>
      <c r="I7" s="1598"/>
    </row>
    <row r="8" spans="1:9" ht="21" customHeight="1">
      <c r="A8" s="68">
        <v>2</v>
      </c>
      <c r="B8" s="1608" t="s">
        <v>250</v>
      </c>
      <c r="C8" s="1609"/>
      <c r="D8" s="1609"/>
      <c r="E8" s="1609"/>
      <c r="F8" s="1610"/>
      <c r="G8" s="1598" t="s">
        <v>249</v>
      </c>
      <c r="H8" s="1598"/>
      <c r="I8" s="1598"/>
    </row>
    <row r="9" spans="1:9" ht="38.25" customHeight="1">
      <c r="A9" s="68">
        <v>3</v>
      </c>
      <c r="B9" s="1591" t="s">
        <v>326</v>
      </c>
      <c r="C9" s="1591"/>
      <c r="D9" s="1591"/>
      <c r="E9" s="1591"/>
      <c r="F9" s="1591"/>
      <c r="G9" s="1599" t="s">
        <v>251</v>
      </c>
      <c r="H9" s="1600"/>
      <c r="I9" s="1601"/>
    </row>
    <row r="10" spans="1:9" ht="18.75" customHeight="1">
      <c r="A10" s="68">
        <v>4</v>
      </c>
      <c r="B10" s="1591" t="s">
        <v>252</v>
      </c>
      <c r="C10" s="1591"/>
      <c r="D10" s="1591"/>
      <c r="E10" s="1591"/>
      <c r="F10" s="1591"/>
      <c r="G10" s="1598" t="s">
        <v>253</v>
      </c>
      <c r="H10" s="1598"/>
      <c r="I10" s="1598"/>
    </row>
    <row r="11" spans="1:9" ht="35.25" customHeight="1">
      <c r="A11" s="68">
        <v>5</v>
      </c>
      <c r="B11" s="1591" t="s">
        <v>254</v>
      </c>
      <c r="C11" s="1591"/>
      <c r="D11" s="1591"/>
      <c r="E11" s="1591"/>
      <c r="F11" s="1591"/>
      <c r="G11" s="1598" t="s">
        <v>253</v>
      </c>
      <c r="H11" s="1598"/>
      <c r="I11" s="1598"/>
    </row>
    <row r="12" spans="1:9" ht="20.25" customHeight="1">
      <c r="A12" s="68">
        <v>6</v>
      </c>
      <c r="B12" s="1591" t="s">
        <v>255</v>
      </c>
      <c r="C12" s="1591"/>
      <c r="D12" s="1591"/>
      <c r="E12" s="1591"/>
      <c r="F12" s="1591"/>
      <c r="G12" s="1598" t="s">
        <v>253</v>
      </c>
      <c r="H12" s="1598"/>
      <c r="I12" s="1598"/>
    </row>
    <row r="13" spans="1:9" ht="30" customHeight="1">
      <c r="A13" s="68">
        <v>7</v>
      </c>
      <c r="B13" s="1591" t="s">
        <v>328</v>
      </c>
      <c r="C13" s="1591"/>
      <c r="D13" s="1591"/>
      <c r="E13" s="1591"/>
      <c r="F13" s="1591"/>
      <c r="G13" s="1598" t="s">
        <v>327</v>
      </c>
      <c r="H13" s="1598"/>
      <c r="I13" s="1598"/>
    </row>
    <row r="14" spans="1:9" ht="19.5" customHeight="1">
      <c r="A14" s="68">
        <v>8</v>
      </c>
      <c r="B14" s="1591" t="s">
        <v>256</v>
      </c>
      <c r="C14" s="1591"/>
      <c r="D14" s="1591"/>
      <c r="E14" s="1591"/>
      <c r="F14" s="1591"/>
      <c r="G14" s="1598" t="s">
        <v>253</v>
      </c>
      <c r="H14" s="1598"/>
      <c r="I14" s="1598"/>
    </row>
    <row r="15" spans="1:9" ht="39.75" customHeight="1">
      <c r="A15" s="68">
        <v>9</v>
      </c>
      <c r="B15" s="1591" t="s">
        <v>329</v>
      </c>
      <c r="C15" s="1591"/>
      <c r="D15" s="1591"/>
      <c r="E15" s="1591"/>
      <c r="F15" s="1591"/>
      <c r="G15" s="1598" t="s">
        <v>257</v>
      </c>
      <c r="H15" s="1598"/>
      <c r="I15" s="1598"/>
    </row>
    <row r="16" spans="1:9" ht="51" customHeight="1">
      <c r="A16" s="68">
        <v>10</v>
      </c>
      <c r="B16" s="1602" t="s">
        <v>258</v>
      </c>
      <c r="C16" s="1603"/>
      <c r="D16" s="1603"/>
      <c r="E16" s="1603"/>
      <c r="F16" s="1604"/>
      <c r="G16" s="1597" t="s">
        <v>1301</v>
      </c>
      <c r="H16" s="1597"/>
      <c r="I16" s="1597"/>
    </row>
    <row r="17" spans="1:9" ht="18.75">
      <c r="A17" s="67" t="s">
        <v>246</v>
      </c>
      <c r="B17" s="67" t="s">
        <v>259</v>
      </c>
      <c r="C17" s="67"/>
      <c r="D17" s="67"/>
      <c r="E17" s="67"/>
      <c r="F17" s="67"/>
      <c r="G17" s="817"/>
      <c r="H17" s="817"/>
      <c r="I17" s="817"/>
    </row>
    <row r="18" spans="1:9" ht="80.25" customHeight="1">
      <c r="A18" s="68">
        <v>1</v>
      </c>
      <c r="B18" s="1605" t="s">
        <v>260</v>
      </c>
      <c r="C18" s="1605"/>
      <c r="D18" s="1605"/>
      <c r="E18" s="1605"/>
      <c r="F18" s="1605"/>
      <c r="G18" s="1599" t="s">
        <v>261</v>
      </c>
      <c r="H18" s="1600"/>
      <c r="I18" s="1601"/>
    </row>
    <row r="19" spans="1:9" ht="19.5" customHeight="1">
      <c r="A19" s="68">
        <v>2</v>
      </c>
      <c r="B19" s="1591" t="s">
        <v>262</v>
      </c>
      <c r="C19" s="1591"/>
      <c r="D19" s="1591"/>
      <c r="E19" s="1591"/>
      <c r="F19" s="1591"/>
      <c r="G19" s="1598" t="s">
        <v>249</v>
      </c>
      <c r="H19" s="1598"/>
      <c r="I19" s="1598"/>
    </row>
    <row r="20" spans="1:9" ht="51" customHeight="1">
      <c r="A20" s="68">
        <v>3</v>
      </c>
      <c r="B20" s="1591" t="s">
        <v>330</v>
      </c>
      <c r="C20" s="1591"/>
      <c r="D20" s="1591"/>
      <c r="E20" s="1591"/>
      <c r="F20" s="1591"/>
      <c r="G20" s="1599" t="s">
        <v>263</v>
      </c>
      <c r="H20" s="1600"/>
      <c r="I20" s="1601"/>
    </row>
    <row r="21" spans="1:9" ht="30.75" customHeight="1">
      <c r="A21" s="68">
        <v>4</v>
      </c>
      <c r="B21" s="1591" t="s">
        <v>264</v>
      </c>
      <c r="C21" s="1591"/>
      <c r="D21" s="1591"/>
      <c r="E21" s="1591"/>
      <c r="F21" s="1591"/>
      <c r="G21" s="1598" t="s">
        <v>265</v>
      </c>
      <c r="H21" s="1598"/>
      <c r="I21" s="1598"/>
    </row>
    <row r="22" spans="1:9" ht="46.5" customHeight="1">
      <c r="A22" s="68">
        <v>5</v>
      </c>
      <c r="B22" s="1591" t="s">
        <v>343</v>
      </c>
      <c r="C22" s="1591"/>
      <c r="D22" s="1591"/>
      <c r="E22" s="1591"/>
      <c r="F22" s="1591"/>
      <c r="G22" s="1597" t="s">
        <v>249</v>
      </c>
      <c r="H22" s="1597"/>
      <c r="I22" s="1597"/>
    </row>
    <row r="23" spans="1:9" ht="21" customHeight="1">
      <c r="A23" s="67"/>
      <c r="B23" s="67"/>
      <c r="C23" s="67"/>
      <c r="D23" s="67"/>
      <c r="E23" s="67"/>
      <c r="F23" s="67"/>
      <c r="G23" s="67"/>
      <c r="H23" s="67"/>
      <c r="I23" s="67"/>
    </row>
    <row r="24" spans="1:9" ht="15.75">
      <c r="A24" s="67"/>
      <c r="B24" s="67"/>
      <c r="C24" s="67"/>
      <c r="D24" s="67"/>
      <c r="E24" s="67"/>
      <c r="F24" s="67"/>
      <c r="G24" s="67"/>
      <c r="H24" s="1196" t="s">
        <v>6</v>
      </c>
      <c r="I24" s="67"/>
    </row>
    <row r="25" spans="1:9" ht="15.75">
      <c r="A25" s="67"/>
      <c r="B25" s="67"/>
      <c r="C25" s="67"/>
      <c r="D25" s="67"/>
      <c r="E25" s="67"/>
      <c r="F25" s="67"/>
      <c r="G25" s="67"/>
      <c r="H25" s="1196" t="s">
        <v>211</v>
      </c>
      <c r="I25" s="67"/>
    </row>
    <row r="26" spans="1:9" ht="30.75" customHeight="1">
      <c r="A26" s="67"/>
      <c r="B26" s="67"/>
      <c r="C26" s="67"/>
      <c r="D26" s="67"/>
      <c r="E26" s="67"/>
      <c r="F26" s="67"/>
      <c r="G26" s="67"/>
      <c r="H26" s="67"/>
      <c r="I26" s="67"/>
    </row>
    <row r="27" spans="1:9" ht="30.75" customHeight="1">
      <c r="A27" s="67"/>
      <c r="B27" s="67"/>
      <c r="C27" s="67"/>
      <c r="D27" s="67"/>
      <c r="E27" s="67"/>
      <c r="F27" s="67"/>
      <c r="G27" s="67"/>
      <c r="H27" s="67"/>
      <c r="I27" s="67"/>
    </row>
    <row r="28" spans="1:9" ht="52.5" customHeight="1">
      <c r="A28" s="68">
        <v>6</v>
      </c>
      <c r="B28" s="1591" t="s">
        <v>344</v>
      </c>
      <c r="C28" s="1591"/>
      <c r="D28" s="1591"/>
      <c r="E28" s="1591"/>
      <c r="F28" s="1591"/>
      <c r="G28" s="1593" t="s">
        <v>327</v>
      </c>
      <c r="H28" s="1593"/>
      <c r="I28" s="1593"/>
    </row>
    <row r="29" spans="1:9" ht="52.5" customHeight="1">
      <c r="A29" s="68">
        <v>7</v>
      </c>
      <c r="B29" s="1591" t="s">
        <v>331</v>
      </c>
      <c r="C29" s="1591"/>
      <c r="D29" s="1591"/>
      <c r="E29" s="1591"/>
      <c r="F29" s="1591"/>
      <c r="G29" s="1593" t="s">
        <v>327</v>
      </c>
      <c r="H29" s="1593"/>
      <c r="I29" s="1593"/>
    </row>
    <row r="30" spans="1:9" ht="66.75" customHeight="1">
      <c r="A30" s="68">
        <v>8</v>
      </c>
      <c r="B30" s="1591" t="s">
        <v>332</v>
      </c>
      <c r="C30" s="1591"/>
      <c r="D30" s="1591"/>
      <c r="E30" s="1591"/>
      <c r="F30" s="1591"/>
      <c r="G30" s="1593" t="s">
        <v>266</v>
      </c>
      <c r="H30" s="1593"/>
      <c r="I30" s="1593"/>
    </row>
    <row r="31" spans="1:9" ht="38.25" customHeight="1">
      <c r="A31" s="68">
        <v>9</v>
      </c>
      <c r="B31" s="1591" t="s">
        <v>267</v>
      </c>
      <c r="C31" s="1591"/>
      <c r="D31" s="1591"/>
      <c r="E31" s="1591"/>
      <c r="F31" s="1591"/>
      <c r="G31" s="1594" t="s">
        <v>333</v>
      </c>
      <c r="H31" s="1595"/>
      <c r="I31" s="1596"/>
    </row>
    <row r="32" spans="1:9" ht="54.75" customHeight="1">
      <c r="A32" s="68">
        <v>10</v>
      </c>
      <c r="B32" s="1591" t="s">
        <v>269</v>
      </c>
      <c r="C32" s="1591"/>
      <c r="D32" s="1591"/>
      <c r="E32" s="1591"/>
      <c r="F32" s="1591"/>
      <c r="G32" s="1594" t="s">
        <v>268</v>
      </c>
      <c r="H32" s="1595"/>
      <c r="I32" s="1596"/>
    </row>
    <row r="33" spans="1:9" ht="40.5" customHeight="1">
      <c r="A33" s="68">
        <v>11</v>
      </c>
      <c r="B33" s="1591" t="s">
        <v>334</v>
      </c>
      <c r="C33" s="1591"/>
      <c r="D33" s="1591"/>
      <c r="E33" s="1591"/>
      <c r="F33" s="1591"/>
      <c r="G33" s="1593" t="s">
        <v>270</v>
      </c>
      <c r="H33" s="1593"/>
      <c r="I33" s="1593"/>
    </row>
    <row r="34" spans="1:9" ht="55.5" customHeight="1">
      <c r="A34" s="68">
        <v>12</v>
      </c>
      <c r="B34" s="1591" t="s">
        <v>271</v>
      </c>
      <c r="C34" s="1591"/>
      <c r="D34" s="1591"/>
      <c r="E34" s="1591"/>
      <c r="F34" s="1591"/>
      <c r="G34" s="1592" t="s">
        <v>345</v>
      </c>
      <c r="H34" s="1592"/>
      <c r="I34" s="1592"/>
    </row>
    <row r="35" spans="1:9" ht="36" customHeight="1">
      <c r="A35" s="68">
        <v>13</v>
      </c>
      <c r="B35" s="1591" t="s">
        <v>346</v>
      </c>
      <c r="C35" s="1591"/>
      <c r="D35" s="1591"/>
      <c r="E35" s="1591"/>
      <c r="F35" s="1591"/>
      <c r="G35" s="1593" t="s">
        <v>272</v>
      </c>
      <c r="H35" s="1593"/>
      <c r="I35" s="1593"/>
    </row>
    <row r="36" spans="1:9" ht="54" customHeight="1">
      <c r="A36" s="68">
        <v>14</v>
      </c>
      <c r="B36" s="1591" t="s">
        <v>273</v>
      </c>
      <c r="C36" s="1591"/>
      <c r="D36" s="1591"/>
      <c r="E36" s="1591"/>
      <c r="F36" s="1591"/>
      <c r="G36" s="1592" t="s">
        <v>274</v>
      </c>
      <c r="H36" s="1592"/>
      <c r="I36" s="1592"/>
    </row>
    <row r="37" spans="1:9" ht="50.25" customHeight="1">
      <c r="A37" s="68">
        <v>15</v>
      </c>
      <c r="B37" s="1591" t="s">
        <v>275</v>
      </c>
      <c r="C37" s="1591"/>
      <c r="D37" s="1591"/>
      <c r="E37" s="1591"/>
      <c r="F37" s="1591"/>
      <c r="G37" s="1593" t="s">
        <v>272</v>
      </c>
      <c r="H37" s="1593"/>
      <c r="I37" s="1593"/>
    </row>
    <row r="38" spans="1:9" ht="35.25" customHeight="1">
      <c r="A38" s="68">
        <v>16</v>
      </c>
      <c r="B38" s="1591" t="s">
        <v>276</v>
      </c>
      <c r="C38" s="1591"/>
      <c r="D38" s="1591"/>
      <c r="E38" s="1591"/>
      <c r="F38" s="1591"/>
      <c r="G38" s="1592" t="s">
        <v>327</v>
      </c>
      <c r="H38" s="1592"/>
      <c r="I38" s="1592"/>
    </row>
    <row r="39" spans="1:9" ht="51" customHeight="1">
      <c r="A39" s="68">
        <v>17</v>
      </c>
      <c r="B39" s="1591" t="s">
        <v>335</v>
      </c>
      <c r="C39" s="1591"/>
      <c r="D39" s="1591"/>
      <c r="E39" s="1591"/>
      <c r="F39" s="1591"/>
      <c r="G39" s="1593" t="s">
        <v>1504</v>
      </c>
      <c r="H39" s="1593"/>
      <c r="I39" s="1593"/>
    </row>
    <row r="40" spans="1:9" ht="42" customHeight="1">
      <c r="A40" s="68">
        <v>18</v>
      </c>
      <c r="B40" s="1591" t="s">
        <v>382</v>
      </c>
      <c r="C40" s="1591"/>
      <c r="D40" s="1591"/>
      <c r="E40" s="1591"/>
      <c r="F40" s="1591"/>
      <c r="G40" s="1592" t="s">
        <v>327</v>
      </c>
      <c r="H40" s="1592"/>
      <c r="I40" s="1592"/>
    </row>
    <row r="41" spans="1:9" ht="15">
      <c r="A41" s="1"/>
      <c r="B41" s="1"/>
      <c r="C41" s="1"/>
      <c r="D41" s="1"/>
      <c r="E41" s="1"/>
      <c r="F41" s="1"/>
      <c r="G41" s="1"/>
      <c r="H41" s="1"/>
      <c r="I41" s="1"/>
    </row>
    <row r="42" spans="1:9" ht="15">
      <c r="A42" s="1"/>
      <c r="B42" s="1"/>
      <c r="C42" s="1"/>
      <c r="D42" s="1"/>
      <c r="E42" s="1"/>
      <c r="F42" s="1"/>
      <c r="G42" s="1"/>
      <c r="H42" s="1"/>
      <c r="I42" s="1"/>
    </row>
    <row r="43" spans="1:9" ht="15.75">
      <c r="A43" s="1"/>
      <c r="B43" s="1"/>
      <c r="C43" s="1"/>
      <c r="D43" s="1"/>
      <c r="E43" s="1"/>
      <c r="F43" s="1"/>
      <c r="G43" s="1"/>
      <c r="H43" s="74" t="s">
        <v>6</v>
      </c>
      <c r="I43" s="1"/>
    </row>
    <row r="44" spans="1:9" ht="15.75">
      <c r="A44" s="1"/>
      <c r="B44" s="1"/>
      <c r="C44" s="1"/>
      <c r="D44" s="1"/>
      <c r="E44" s="1"/>
      <c r="F44" s="1"/>
      <c r="G44" s="1"/>
      <c r="H44" s="74" t="s">
        <v>211</v>
      </c>
      <c r="I44" s="1"/>
    </row>
    <row r="45" spans="1:9" ht="15">
      <c r="A45" s="1"/>
      <c r="B45" s="1"/>
      <c r="C45" s="1"/>
      <c r="D45" s="1"/>
      <c r="E45" s="1"/>
      <c r="F45" s="1"/>
      <c r="G45" s="1"/>
      <c r="H45" s="1"/>
      <c r="I45" s="1"/>
    </row>
    <row r="46" spans="1:9" ht="15">
      <c r="A46" s="1"/>
      <c r="B46" s="1"/>
      <c r="C46" s="1"/>
      <c r="D46" s="1"/>
      <c r="E46" s="1"/>
      <c r="F46" s="1"/>
      <c r="G46" s="1"/>
      <c r="H46" s="1"/>
      <c r="I46" s="1"/>
    </row>
    <row r="47" spans="1:9" ht="15">
      <c r="A47" s="1"/>
      <c r="B47" s="1"/>
      <c r="C47" s="1"/>
      <c r="D47" s="1"/>
      <c r="E47" s="1"/>
      <c r="F47" s="148"/>
      <c r="G47" s="1"/>
      <c r="H47" s="1"/>
      <c r="I47" s="1"/>
    </row>
    <row r="48" spans="1:9" ht="15">
      <c r="A48" s="1"/>
      <c r="B48" s="1"/>
      <c r="C48" s="1"/>
      <c r="D48" s="1"/>
      <c r="E48" s="1"/>
      <c r="F48" s="148"/>
      <c r="G48" s="1"/>
      <c r="H48" s="1"/>
      <c r="I48" s="1"/>
    </row>
    <row r="49" spans="1:9" ht="15">
      <c r="A49" s="1"/>
      <c r="B49" s="1"/>
      <c r="C49" s="1"/>
      <c r="D49" s="1"/>
      <c r="E49" s="1"/>
      <c r="F49" s="1"/>
      <c r="G49" s="1"/>
      <c r="H49" s="1"/>
      <c r="I49" s="1"/>
    </row>
    <row r="50" spans="1:9" ht="15">
      <c r="A50" s="1"/>
      <c r="B50" s="1"/>
      <c r="C50" s="1"/>
      <c r="D50" s="1"/>
      <c r="E50" s="1"/>
      <c r="F50" s="1"/>
      <c r="G50" s="1"/>
      <c r="H50" s="1"/>
      <c r="I50" s="1"/>
    </row>
    <row r="51" spans="1:9" ht="15">
      <c r="A51" s="1"/>
      <c r="B51" s="1"/>
      <c r="C51" s="1"/>
      <c r="D51" s="1"/>
      <c r="E51" s="1"/>
      <c r="F51" s="1"/>
      <c r="G51" s="1"/>
      <c r="H51" s="1"/>
      <c r="I51" s="1"/>
    </row>
    <row r="52" spans="1:9" ht="15">
      <c r="A52" s="1"/>
      <c r="B52" s="1"/>
      <c r="C52" s="1"/>
      <c r="D52" s="1"/>
      <c r="E52" s="1"/>
      <c r="F52" s="1"/>
      <c r="G52" s="1"/>
      <c r="H52" s="1"/>
      <c r="I52" s="1"/>
    </row>
    <row r="53" spans="1:9" ht="15">
      <c r="A53" s="1"/>
      <c r="B53" s="1"/>
      <c r="C53" s="1"/>
      <c r="D53" s="1"/>
      <c r="E53" s="1"/>
      <c r="F53" s="1"/>
      <c r="G53" s="1"/>
      <c r="H53" s="1"/>
      <c r="I53" s="1"/>
    </row>
    <row r="54" spans="1:9" ht="15">
      <c r="A54" s="1"/>
      <c r="B54" s="1"/>
      <c r="C54" s="1"/>
      <c r="D54" s="1"/>
      <c r="E54" s="1"/>
      <c r="F54" s="1"/>
      <c r="G54" s="1"/>
      <c r="H54" s="1"/>
      <c r="I54" s="1"/>
    </row>
    <row r="55" spans="1:9" ht="15">
      <c r="A55" s="1"/>
      <c r="B55" s="1"/>
      <c r="C55" s="1"/>
      <c r="D55" s="1"/>
      <c r="E55" s="1"/>
      <c r="F55" s="1"/>
      <c r="G55" s="1"/>
      <c r="H55" s="1"/>
      <c r="I55" s="1"/>
    </row>
    <row r="56" spans="1:9" ht="15">
      <c r="A56" s="1"/>
      <c r="B56" s="1"/>
      <c r="C56" s="1"/>
      <c r="D56" s="1"/>
      <c r="E56" s="1"/>
      <c r="F56" s="1"/>
      <c r="G56" s="1"/>
      <c r="H56" s="1"/>
      <c r="I56" s="1"/>
    </row>
    <row r="57" spans="1:9" ht="15">
      <c r="A57" s="1"/>
      <c r="B57" s="1"/>
      <c r="C57" s="1"/>
      <c r="D57" s="1"/>
      <c r="E57" s="1"/>
      <c r="F57" s="1"/>
      <c r="G57" s="1"/>
      <c r="H57" s="1"/>
      <c r="I57" s="1"/>
    </row>
    <row r="58" spans="1:9" ht="15">
      <c r="A58" s="1"/>
      <c r="B58" s="1"/>
      <c r="C58" s="1"/>
      <c r="D58" s="1"/>
      <c r="E58" s="1"/>
      <c r="F58" s="1"/>
      <c r="G58" s="1"/>
      <c r="H58" s="1"/>
      <c r="I58" s="1"/>
    </row>
    <row r="59" spans="1:9" ht="15">
      <c r="A59" s="1"/>
      <c r="B59" s="1"/>
      <c r="C59" s="1"/>
      <c r="D59" s="1"/>
      <c r="E59" s="1"/>
      <c r="F59" s="1"/>
      <c r="G59" s="1"/>
      <c r="H59" s="1"/>
      <c r="I59" s="1"/>
    </row>
    <row r="60" spans="1:9" ht="15">
      <c r="A60" s="1"/>
      <c r="B60" s="1"/>
      <c r="C60" s="1"/>
      <c r="D60" s="1"/>
      <c r="E60" s="1"/>
      <c r="F60" s="1"/>
      <c r="G60" s="1"/>
      <c r="H60" s="1"/>
      <c r="I60" s="1"/>
    </row>
    <row r="61" spans="1:9" ht="15">
      <c r="A61" s="1"/>
      <c r="B61" s="1"/>
      <c r="C61" s="1"/>
      <c r="D61" s="1"/>
      <c r="E61" s="1"/>
      <c r="F61" s="1"/>
      <c r="G61" s="1"/>
      <c r="H61" s="1"/>
      <c r="I61" s="1"/>
    </row>
    <row r="62" spans="1:9" ht="15">
      <c r="A62" s="1"/>
      <c r="B62" s="1"/>
      <c r="C62" s="1"/>
      <c r="D62" s="1"/>
      <c r="E62" s="1"/>
      <c r="F62" s="1"/>
      <c r="G62" s="1"/>
      <c r="H62" s="1"/>
      <c r="I62" s="1"/>
    </row>
    <row r="63" spans="1:9" ht="15">
      <c r="A63" s="1"/>
      <c r="B63" s="1"/>
      <c r="C63" s="1"/>
      <c r="D63" s="1"/>
      <c r="E63" s="1"/>
      <c r="F63" s="1"/>
      <c r="G63" s="1"/>
      <c r="H63" s="1"/>
      <c r="I63" s="1"/>
    </row>
    <row r="64" spans="1:9" ht="15">
      <c r="A64" s="1"/>
      <c r="B64" s="1"/>
      <c r="C64" s="1"/>
      <c r="D64" s="1"/>
      <c r="E64" s="1"/>
      <c r="F64" s="1"/>
      <c r="G64" s="1"/>
      <c r="H64" s="1"/>
      <c r="I64" s="1"/>
    </row>
    <row r="65" spans="1:9" ht="15">
      <c r="A65" s="1"/>
      <c r="B65" s="1"/>
      <c r="C65" s="1"/>
      <c r="D65" s="1"/>
      <c r="E65" s="1"/>
      <c r="F65" s="1"/>
      <c r="G65" s="1"/>
      <c r="H65" s="1"/>
      <c r="I65" s="1"/>
    </row>
    <row r="66" spans="1:9" ht="15">
      <c r="A66" s="1"/>
      <c r="B66" s="1"/>
      <c r="C66" s="1"/>
      <c r="D66" s="1"/>
      <c r="E66" s="1"/>
      <c r="F66" s="1"/>
      <c r="G66" s="1"/>
      <c r="H66" s="1"/>
      <c r="I66" s="1"/>
    </row>
    <row r="67" spans="1:9" ht="15">
      <c r="A67" s="1"/>
      <c r="B67" s="1"/>
      <c r="C67" s="1"/>
      <c r="D67" s="1"/>
      <c r="E67" s="1"/>
      <c r="F67" s="1"/>
      <c r="G67" s="1"/>
      <c r="H67" s="1"/>
      <c r="I67" s="1"/>
    </row>
    <row r="68" spans="1:9" ht="15">
      <c r="A68" s="1"/>
      <c r="B68" s="1"/>
      <c r="C68" s="1"/>
      <c r="D68" s="1"/>
      <c r="E68" s="1"/>
      <c r="F68" s="1"/>
      <c r="G68" s="1"/>
      <c r="H68" s="1"/>
      <c r="I68" s="1"/>
    </row>
    <row r="69" spans="1:9" ht="15">
      <c r="A69" s="1"/>
      <c r="B69" s="1"/>
      <c r="C69" s="1"/>
      <c r="D69" s="1"/>
      <c r="E69" s="1"/>
      <c r="F69" s="1"/>
      <c r="G69" s="1"/>
      <c r="H69" s="1"/>
      <c r="I69" s="1"/>
    </row>
    <row r="70" spans="1:9" ht="15">
      <c r="A70" s="1"/>
      <c r="B70" s="1"/>
      <c r="C70" s="1"/>
      <c r="D70" s="1"/>
      <c r="E70" s="1"/>
      <c r="F70" s="1"/>
      <c r="G70" s="1"/>
      <c r="H70" s="1"/>
      <c r="I70" s="1"/>
    </row>
    <row r="71" spans="1:9" ht="15">
      <c r="A71" s="1"/>
      <c r="B71" s="1"/>
      <c r="C71" s="1"/>
      <c r="D71" s="1"/>
      <c r="E71" s="1"/>
      <c r="F71" s="1"/>
      <c r="G71" s="1"/>
      <c r="H71" s="1"/>
      <c r="I71" s="1"/>
    </row>
    <row r="72" spans="1:9" ht="15">
      <c r="A72" s="1"/>
      <c r="B72" s="1"/>
      <c r="C72" s="1"/>
      <c r="D72" s="1"/>
      <c r="E72" s="1"/>
      <c r="F72" s="1"/>
      <c r="G72" s="1"/>
      <c r="H72" s="1"/>
      <c r="I72" s="1"/>
    </row>
    <row r="73" spans="1:9" ht="15">
      <c r="A73" s="1"/>
      <c r="B73" s="1"/>
      <c r="C73" s="1"/>
      <c r="D73" s="1"/>
      <c r="E73" s="1"/>
      <c r="F73" s="1"/>
      <c r="G73" s="1"/>
      <c r="H73" s="1"/>
      <c r="I73" s="1"/>
    </row>
    <row r="74" spans="1:9" ht="15">
      <c r="A74" s="1"/>
      <c r="B74" s="1"/>
      <c r="C74" s="1"/>
      <c r="D74" s="1"/>
      <c r="E74" s="1"/>
      <c r="F74" s="1"/>
      <c r="G74" s="1"/>
      <c r="H74" s="1"/>
      <c r="I74" s="1"/>
    </row>
    <row r="75" spans="1:9" ht="15">
      <c r="A75" s="1"/>
      <c r="B75" s="1"/>
      <c r="C75" s="1"/>
      <c r="D75" s="1"/>
      <c r="E75" s="1"/>
      <c r="F75" s="1"/>
      <c r="G75" s="1"/>
      <c r="H75" s="1"/>
      <c r="I75" s="1"/>
    </row>
    <row r="76" spans="1:9" ht="15">
      <c r="A76" s="1"/>
      <c r="B76" s="1"/>
      <c r="C76" s="1"/>
      <c r="D76" s="1"/>
      <c r="E76" s="1"/>
      <c r="F76" s="1"/>
      <c r="G76" s="1"/>
      <c r="H76" s="1"/>
      <c r="I76" s="1"/>
    </row>
    <row r="77" spans="1:9" ht="15">
      <c r="A77" s="1"/>
      <c r="B77" s="1"/>
      <c r="C77" s="1"/>
      <c r="D77" s="1"/>
      <c r="E77" s="1"/>
      <c r="F77" s="1"/>
      <c r="G77" s="1"/>
      <c r="H77" s="1"/>
      <c r="I77" s="1"/>
    </row>
    <row r="78" spans="1:9" ht="15">
      <c r="A78" s="1"/>
      <c r="B78" s="1"/>
      <c r="C78" s="1"/>
      <c r="D78" s="1"/>
      <c r="E78" s="1"/>
      <c r="F78" s="1"/>
      <c r="G78" s="1"/>
      <c r="H78" s="1"/>
      <c r="I78" s="1"/>
    </row>
    <row r="79" spans="1:9" ht="15">
      <c r="A79" s="1"/>
      <c r="B79" s="1"/>
      <c r="C79" s="1"/>
      <c r="D79" s="1"/>
      <c r="E79" s="1"/>
      <c r="F79" s="1"/>
      <c r="G79" s="1"/>
      <c r="H79" s="1"/>
      <c r="I79" s="1"/>
    </row>
    <row r="80" spans="1:9" ht="15">
      <c r="A80" s="1"/>
      <c r="B80" s="1"/>
      <c r="C80" s="1"/>
      <c r="D80" s="1"/>
      <c r="E80" s="1"/>
      <c r="F80" s="1"/>
      <c r="G80" s="1"/>
      <c r="H80" s="1"/>
      <c r="I80" s="1"/>
    </row>
    <row r="81" spans="1:9" ht="15">
      <c r="A81" s="1"/>
      <c r="B81" s="1"/>
      <c r="C81" s="1"/>
      <c r="D81" s="1"/>
      <c r="E81" s="1"/>
      <c r="F81" s="1"/>
      <c r="G81" s="1"/>
      <c r="H81" s="1"/>
      <c r="I81" s="1"/>
    </row>
    <row r="82" spans="1:9" ht="15">
      <c r="A82" s="1"/>
      <c r="B82" s="1"/>
      <c r="C82" s="1"/>
      <c r="D82" s="1"/>
      <c r="E82" s="1"/>
      <c r="F82" s="1"/>
      <c r="G82" s="1"/>
      <c r="H82" s="1"/>
      <c r="I82" s="1"/>
    </row>
    <row r="83" spans="1:9" ht="15">
      <c r="A83" s="1"/>
      <c r="B83" s="1"/>
      <c r="C83" s="1"/>
      <c r="D83" s="1"/>
      <c r="E83" s="1"/>
      <c r="F83" s="1"/>
      <c r="G83" s="1"/>
      <c r="H83" s="1"/>
      <c r="I83" s="1"/>
    </row>
    <row r="84" spans="1:9" ht="15">
      <c r="A84" s="1"/>
      <c r="B84" s="1"/>
      <c r="C84" s="1"/>
      <c r="D84" s="1"/>
      <c r="E84" s="1"/>
      <c r="F84" s="1"/>
      <c r="G84" s="1"/>
      <c r="H84" s="1"/>
      <c r="I84" s="1"/>
    </row>
    <row r="85" spans="1:9" ht="15">
      <c r="A85" s="1"/>
      <c r="B85" s="1"/>
      <c r="C85" s="1"/>
      <c r="D85" s="1"/>
      <c r="E85" s="1"/>
      <c r="F85" s="1"/>
      <c r="G85" s="1"/>
      <c r="H85" s="1"/>
      <c r="I85" s="1"/>
    </row>
    <row r="86" spans="1:9" ht="15">
      <c r="A86" s="1"/>
      <c r="B86" s="1"/>
      <c r="C86" s="1"/>
      <c r="D86" s="1"/>
      <c r="E86" s="1"/>
      <c r="F86" s="1"/>
      <c r="G86" s="1"/>
      <c r="H86" s="1"/>
      <c r="I86" s="1"/>
    </row>
    <row r="87" spans="1:9" ht="15">
      <c r="A87" s="1"/>
      <c r="B87" s="1"/>
      <c r="C87" s="1"/>
      <c r="D87" s="1"/>
      <c r="E87" s="1"/>
      <c r="F87" s="1"/>
      <c r="G87" s="1"/>
      <c r="H87" s="1"/>
      <c r="I87" s="1"/>
    </row>
    <row r="88" spans="1:9" ht="15">
      <c r="A88" s="1"/>
      <c r="B88" s="1"/>
      <c r="C88" s="1"/>
      <c r="D88" s="1"/>
      <c r="E88" s="1"/>
      <c r="F88" s="1"/>
      <c r="G88" s="1"/>
      <c r="H88" s="1"/>
      <c r="I88" s="1"/>
    </row>
    <row r="89" spans="1:9" ht="15">
      <c r="A89" s="1"/>
      <c r="B89" s="1"/>
      <c r="C89" s="1"/>
      <c r="D89" s="1"/>
      <c r="E89" s="1"/>
      <c r="F89" s="1"/>
      <c r="G89" s="1"/>
      <c r="H89" s="1"/>
      <c r="I89" s="1"/>
    </row>
    <row r="90" spans="1:9" ht="15">
      <c r="A90" s="1"/>
      <c r="B90" s="1"/>
      <c r="C90" s="1"/>
      <c r="D90" s="1"/>
      <c r="E90" s="1"/>
      <c r="F90" s="1"/>
      <c r="G90" s="1"/>
      <c r="H90" s="1"/>
      <c r="I90" s="1"/>
    </row>
    <row r="91" spans="1:9" ht="15">
      <c r="A91" s="1"/>
      <c r="B91" s="1"/>
      <c r="C91" s="1"/>
      <c r="D91" s="1"/>
      <c r="E91" s="1"/>
      <c r="F91" s="1"/>
      <c r="G91" s="1"/>
      <c r="H91" s="1"/>
      <c r="I91" s="1"/>
    </row>
    <row r="92" spans="1:9" ht="15">
      <c r="A92" s="1"/>
      <c r="B92" s="1"/>
      <c r="C92" s="1"/>
      <c r="D92" s="1"/>
      <c r="E92" s="1"/>
      <c r="F92" s="1"/>
      <c r="G92" s="1"/>
      <c r="H92" s="1"/>
      <c r="I92" s="1"/>
    </row>
    <row r="93" spans="1:9" ht="15">
      <c r="A93" s="1"/>
      <c r="B93" s="1"/>
      <c r="C93" s="1"/>
      <c r="D93" s="1"/>
      <c r="E93" s="1"/>
      <c r="F93" s="1"/>
      <c r="G93" s="1"/>
      <c r="H93" s="1"/>
      <c r="I93" s="1"/>
    </row>
    <row r="94" spans="1:9" ht="15">
      <c r="A94" s="1"/>
      <c r="B94" s="1"/>
      <c r="C94" s="1"/>
      <c r="D94" s="1"/>
      <c r="E94" s="1"/>
      <c r="F94" s="1"/>
      <c r="G94" s="1"/>
      <c r="H94" s="1"/>
      <c r="I94" s="1"/>
    </row>
    <row r="95" spans="1:9" ht="15">
      <c r="A95" s="1"/>
      <c r="B95" s="1"/>
      <c r="C95" s="1"/>
      <c r="D95" s="1"/>
      <c r="E95" s="1"/>
      <c r="F95" s="1"/>
      <c r="G95" s="1"/>
      <c r="H95" s="1"/>
      <c r="I95" s="1"/>
    </row>
    <row r="96" spans="1:9" ht="15">
      <c r="A96" s="1"/>
      <c r="B96" s="1"/>
      <c r="C96" s="1"/>
      <c r="D96" s="1"/>
      <c r="E96" s="1"/>
      <c r="F96" s="1"/>
      <c r="G96" s="1"/>
      <c r="H96" s="1"/>
      <c r="I96" s="1"/>
    </row>
    <row r="97" spans="1:9" ht="15">
      <c r="A97" s="1"/>
      <c r="B97" s="1"/>
      <c r="C97" s="1"/>
      <c r="D97" s="1"/>
      <c r="E97" s="1"/>
      <c r="F97" s="1"/>
      <c r="G97" s="1"/>
      <c r="H97" s="1"/>
      <c r="I97" s="1"/>
    </row>
    <row r="98" spans="1:9" ht="15">
      <c r="A98" s="1"/>
      <c r="B98" s="1"/>
      <c r="C98" s="1"/>
      <c r="D98" s="1"/>
      <c r="E98" s="1"/>
      <c r="F98" s="1"/>
      <c r="G98" s="1"/>
      <c r="H98" s="1"/>
      <c r="I98" s="1"/>
    </row>
    <row r="99" spans="1:9" ht="15">
      <c r="A99" s="1"/>
      <c r="B99" s="1"/>
      <c r="C99" s="1"/>
      <c r="D99" s="1"/>
      <c r="E99" s="1"/>
      <c r="F99" s="1"/>
      <c r="G99" s="1"/>
      <c r="H99" s="1"/>
      <c r="I99" s="1"/>
    </row>
    <row r="100" spans="1:9" ht="15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5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15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15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15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15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15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15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15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15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15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15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15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15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15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15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15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15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15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15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1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5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15">
      <c r="A123" s="1"/>
      <c r="B123" s="1"/>
      <c r="C123" s="1"/>
      <c r="D123" s="1"/>
      <c r="E123" s="1"/>
      <c r="F123" s="1"/>
      <c r="G123" s="1"/>
      <c r="H123" s="1"/>
      <c r="I123" s="1"/>
    </row>
  </sheetData>
  <sheetProtection sheet="1" objects="1" scenarios="1" selectLockedCells="1"/>
  <mergeCells count="60">
    <mergeCell ref="A2:I2"/>
    <mergeCell ref="A4:F4"/>
    <mergeCell ref="B7:F7"/>
    <mergeCell ref="B3:D3"/>
    <mergeCell ref="B8:F8"/>
    <mergeCell ref="G7:I7"/>
    <mergeCell ref="G8:I8"/>
    <mergeCell ref="B9:F9"/>
    <mergeCell ref="G9:I9"/>
    <mergeCell ref="B10:F10"/>
    <mergeCell ref="G10:I10"/>
    <mergeCell ref="B11:F11"/>
    <mergeCell ref="G11:I11"/>
    <mergeCell ref="B12:F12"/>
    <mergeCell ref="G12:I12"/>
    <mergeCell ref="B13:F13"/>
    <mergeCell ref="G13:I13"/>
    <mergeCell ref="B14:F14"/>
    <mergeCell ref="G14:I14"/>
    <mergeCell ref="B15:F15"/>
    <mergeCell ref="G15:I15"/>
    <mergeCell ref="B16:F16"/>
    <mergeCell ref="G16:I16"/>
    <mergeCell ref="B18:F18"/>
    <mergeCell ref="G18:I18"/>
    <mergeCell ref="B19:F19"/>
    <mergeCell ref="G19:I19"/>
    <mergeCell ref="B20:F20"/>
    <mergeCell ref="G20:I20"/>
    <mergeCell ref="B21:F21"/>
    <mergeCell ref="G21:I21"/>
    <mergeCell ref="B22:F22"/>
    <mergeCell ref="G22:I22"/>
    <mergeCell ref="B29:F29"/>
    <mergeCell ref="G29:I29"/>
    <mergeCell ref="B30:F30"/>
    <mergeCell ref="G30:I30"/>
    <mergeCell ref="B28:F28"/>
    <mergeCell ref="G28:I28"/>
    <mergeCell ref="G31:I31"/>
    <mergeCell ref="B32:F32"/>
    <mergeCell ref="G32:I32"/>
    <mergeCell ref="B33:F33"/>
    <mergeCell ref="G33:I33"/>
    <mergeCell ref="A1:I1"/>
    <mergeCell ref="B40:F40"/>
    <mergeCell ref="G40:I40"/>
    <mergeCell ref="B37:F37"/>
    <mergeCell ref="G37:I37"/>
    <mergeCell ref="B38:F38"/>
    <mergeCell ref="G38:I38"/>
    <mergeCell ref="B39:F39"/>
    <mergeCell ref="G39:I39"/>
    <mergeCell ref="B34:F34"/>
    <mergeCell ref="G34:I34"/>
    <mergeCell ref="B35:F35"/>
    <mergeCell ref="G35:I35"/>
    <mergeCell ref="B36:F36"/>
    <mergeCell ref="G36:I36"/>
    <mergeCell ref="B31:F31"/>
  </mergeCells>
  <pageMargins left="0.25" right="0.25" top="0.4" bottom="0.41" header="0.3" footer="0.3"/>
  <pageSetup paperSize="9" orientation="portrait" r:id="rId1"/>
  <headerFooter>
    <oddFooter>&amp;C&amp;A&amp;RPage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F49"/>
  <sheetViews>
    <sheetView workbookViewId="0">
      <selection activeCell="G12" sqref="G12"/>
    </sheetView>
  </sheetViews>
  <sheetFormatPr defaultRowHeight="12.75"/>
  <cols>
    <col min="1" max="1" width="5.28515625" style="113" customWidth="1"/>
    <col min="2" max="2" width="31.28515625" style="113" customWidth="1"/>
    <col min="3" max="3" width="11.7109375" style="113" customWidth="1"/>
    <col min="4" max="4" width="13.5703125" style="113" customWidth="1"/>
    <col min="5" max="5" width="14.5703125" style="113" customWidth="1"/>
    <col min="6" max="6" width="24.140625" style="113" customWidth="1"/>
    <col min="7" max="16384" width="9.140625" style="113"/>
  </cols>
  <sheetData>
    <row r="1" spans="1:6" ht="30.75" customHeight="1">
      <c r="A1" s="1638" t="s">
        <v>2356</v>
      </c>
      <c r="B1" s="1639"/>
      <c r="C1" s="1639"/>
      <c r="D1" s="1639"/>
      <c r="E1" s="1639"/>
      <c r="F1" s="1640"/>
    </row>
    <row r="2" spans="1:6" ht="24" customHeight="1">
      <c r="A2" s="208" t="s">
        <v>306</v>
      </c>
      <c r="B2" s="1612" t="s">
        <v>307</v>
      </c>
      <c r="C2" s="1613"/>
      <c r="D2" s="1614" t="s">
        <v>308</v>
      </c>
      <c r="E2" s="1615"/>
      <c r="F2" s="1616"/>
    </row>
    <row r="3" spans="1:6" ht="18.75">
      <c r="A3" s="206">
        <v>1</v>
      </c>
      <c r="B3" s="1641" t="s">
        <v>293</v>
      </c>
      <c r="C3" s="1642"/>
      <c r="D3" s="1622" t="str">
        <f>MASTER!C3</f>
        <v>RJ</v>
      </c>
      <c r="E3" s="1623"/>
      <c r="F3" s="1624"/>
    </row>
    <row r="4" spans="1:6" ht="23.1" customHeight="1">
      <c r="A4" s="206">
        <v>2</v>
      </c>
      <c r="B4" s="1641" t="s">
        <v>213</v>
      </c>
      <c r="C4" s="1642"/>
      <c r="D4" s="1622" t="str">
        <f>MASTER!D62</f>
        <v xml:space="preserve">LET. SHREE BHAWAR </v>
      </c>
      <c r="E4" s="1623"/>
      <c r="F4" s="1624"/>
    </row>
    <row r="5" spans="1:6" ht="23.1" customHeight="1">
      <c r="A5" s="206">
        <v>3</v>
      </c>
      <c r="B5" s="1621" t="s">
        <v>294</v>
      </c>
      <c r="C5" s="1621"/>
      <c r="D5" s="1622" t="str">
        <f>MASTER!D63</f>
        <v xml:space="preserve">SHREE RAM </v>
      </c>
      <c r="E5" s="1623"/>
      <c r="F5" s="1624"/>
    </row>
    <row r="6" spans="1:6" ht="23.1" customHeight="1">
      <c r="A6" s="206">
        <v>4</v>
      </c>
      <c r="B6" s="1621" t="s">
        <v>295</v>
      </c>
      <c r="C6" s="1621"/>
      <c r="D6" s="1622" t="str">
        <f>MASTER!D64</f>
        <v>LECTURAR</v>
      </c>
      <c r="E6" s="1623"/>
      <c r="F6" s="1624"/>
    </row>
    <row r="7" spans="1:6" ht="23.1" customHeight="1">
      <c r="A7" s="1617">
        <v>5</v>
      </c>
      <c r="B7" s="1628" t="s">
        <v>214</v>
      </c>
      <c r="C7" s="1629"/>
      <c r="D7" s="1632" t="str">
        <f>MASTER!D65</f>
        <v>SECONDARY EDUCATION DEPARTMENT</v>
      </c>
      <c r="E7" s="1633"/>
      <c r="F7" s="1634"/>
    </row>
    <row r="8" spans="1:6" ht="31.5" customHeight="1">
      <c r="A8" s="1618"/>
      <c r="B8" s="1630"/>
      <c r="C8" s="1631"/>
      <c r="D8" s="1635" t="str">
        <f>MASTER!D66</f>
        <v>GOVT.SR.SEC.SCHOOL HI TEHSIL-HIN DT.BU PIN 323</v>
      </c>
      <c r="E8" s="1636"/>
      <c r="F8" s="1637"/>
    </row>
    <row r="9" spans="1:6" ht="23.1" customHeight="1">
      <c r="A9" s="206">
        <v>6</v>
      </c>
      <c r="B9" s="1621" t="s">
        <v>296</v>
      </c>
      <c r="C9" s="1621"/>
      <c r="D9" s="1632">
        <f>MASTER!D67</f>
        <v>8</v>
      </c>
      <c r="E9" s="1633"/>
      <c r="F9" s="1634"/>
    </row>
    <row r="10" spans="1:6" ht="44.25" customHeight="1">
      <c r="A10" s="207">
        <v>7</v>
      </c>
      <c r="B10" s="1628" t="s">
        <v>297</v>
      </c>
      <c r="C10" s="1629"/>
      <c r="D10" s="1635" t="str">
        <f>MASTER!D68</f>
        <v>V/P GUD BUPIN-323</v>
      </c>
      <c r="E10" s="1636"/>
      <c r="F10" s="1637"/>
    </row>
    <row r="11" spans="1:6" ht="23.1" customHeight="1">
      <c r="A11" s="206">
        <v>8</v>
      </c>
      <c r="B11" s="1621" t="s">
        <v>298</v>
      </c>
      <c r="C11" s="1621"/>
      <c r="D11" s="1649">
        <f>MASTER!C6</f>
        <v>23507</v>
      </c>
      <c r="E11" s="1650"/>
      <c r="F11" s="1651"/>
    </row>
    <row r="12" spans="1:6" ht="23.1" customHeight="1">
      <c r="A12" s="206">
        <v>9</v>
      </c>
      <c r="B12" s="1621" t="s">
        <v>339</v>
      </c>
      <c r="C12" s="1621"/>
      <c r="D12" s="1649">
        <f>MASTER!C43</f>
        <v>32033</v>
      </c>
      <c r="E12" s="1650"/>
      <c r="F12" s="1651"/>
    </row>
    <row r="13" spans="1:6" ht="23.1" customHeight="1">
      <c r="A13" s="206">
        <v>10</v>
      </c>
      <c r="B13" s="1621" t="s">
        <v>216</v>
      </c>
      <c r="C13" s="1621"/>
      <c r="D13" s="1649">
        <f>MASTER!C44</f>
        <v>44676</v>
      </c>
      <c r="E13" s="1650"/>
      <c r="F13" s="1651"/>
    </row>
    <row r="14" spans="1:6" ht="22.5" customHeight="1">
      <c r="A14" s="206">
        <v>11</v>
      </c>
      <c r="B14" s="1619" t="s">
        <v>299</v>
      </c>
      <c r="C14" s="1620"/>
      <c r="D14" s="1622" t="str">
        <f>MASTER!D69</f>
        <v>BUNDI</v>
      </c>
      <c r="E14" s="1623"/>
      <c r="F14" s="1624"/>
    </row>
    <row r="15" spans="1:6" ht="34.5" customHeight="1">
      <c r="A15" s="206">
        <v>12</v>
      </c>
      <c r="B15" s="1619" t="s">
        <v>300</v>
      </c>
      <c r="C15" s="1620"/>
      <c r="D15" s="1622" t="str">
        <f>MASTER!D70</f>
        <v>STATE BANK OF INDIA</v>
      </c>
      <c r="E15" s="1623"/>
      <c r="F15" s="1624"/>
    </row>
    <row r="16" spans="1:6" ht="19.5" customHeight="1">
      <c r="A16" s="206">
        <v>13</v>
      </c>
      <c r="B16" s="1621" t="s">
        <v>301</v>
      </c>
      <c r="C16" s="1621"/>
      <c r="D16" s="1625" t="str">
        <f>MASTER!D71</f>
        <v>BY-PASS ROAD BU   DISTRICT- BU</v>
      </c>
      <c r="E16" s="1626"/>
      <c r="F16" s="1627"/>
    </row>
    <row r="17" spans="1:6" ht="23.1" customHeight="1">
      <c r="A17" s="206">
        <v>14</v>
      </c>
      <c r="B17" s="1621" t="s">
        <v>302</v>
      </c>
      <c r="C17" s="1621"/>
      <c r="D17" s="1652">
        <f>MASTER!D72</f>
        <v>3</v>
      </c>
      <c r="E17" s="1653"/>
      <c r="F17" s="1654"/>
    </row>
    <row r="18" spans="1:6" ht="29.25" customHeight="1">
      <c r="A18" s="206">
        <v>15</v>
      </c>
      <c r="B18" s="1646" t="s">
        <v>303</v>
      </c>
      <c r="C18" s="1647"/>
      <c r="D18" s="1622" t="str">
        <f>MASTER!D73</f>
        <v>SBIN00315</v>
      </c>
      <c r="E18" s="1623"/>
      <c r="F18" s="1624"/>
    </row>
    <row r="19" spans="1:6" ht="23.1" customHeight="1">
      <c r="A19" s="206">
        <v>16</v>
      </c>
      <c r="B19" s="1648" t="s">
        <v>304</v>
      </c>
      <c r="C19" s="1648"/>
      <c r="D19" s="1622" t="str">
        <f>MASTER!D74</f>
        <v>J</v>
      </c>
      <c r="E19" s="1623"/>
      <c r="F19" s="1624"/>
    </row>
    <row r="20" spans="1:6" ht="17.25" customHeight="1">
      <c r="A20" s="83">
        <v>17</v>
      </c>
      <c r="B20" s="1643" t="s">
        <v>217</v>
      </c>
      <c r="C20" s="1644"/>
      <c r="D20" s="1644"/>
      <c r="E20" s="1644"/>
      <c r="F20" s="1645"/>
    </row>
    <row r="21" spans="1:6" ht="15.75" customHeight="1">
      <c r="A21" s="139" t="s">
        <v>306</v>
      </c>
      <c r="B21" s="78" t="s">
        <v>218</v>
      </c>
      <c r="C21" s="78" t="s">
        <v>219</v>
      </c>
      <c r="D21" s="78" t="s">
        <v>220</v>
      </c>
      <c r="E21" s="78" t="s">
        <v>574</v>
      </c>
      <c r="F21" s="78" t="s">
        <v>222</v>
      </c>
    </row>
    <row r="22" spans="1:6" ht="23.1" customHeight="1">
      <c r="A22" s="136">
        <f>MASTER!L77</f>
        <v>1</v>
      </c>
      <c r="B22" s="310" t="str">
        <f>MASTER!M77</f>
        <v xml:space="preserve"> </v>
      </c>
      <c r="C22" s="136" t="str">
        <f>MASTER!N77</f>
        <v>WIFE</v>
      </c>
      <c r="D22" s="205">
        <f>MASTER!O77</f>
        <v>24661</v>
      </c>
      <c r="E22" s="204" t="str">
        <f>MASTER!P77</f>
        <v>WIDDOW</v>
      </c>
      <c r="F22" s="204" t="str">
        <f>MASTER!Q77</f>
        <v>UNEMPLOYEED</v>
      </c>
    </row>
    <row r="23" spans="1:6" ht="23.1" customHeight="1">
      <c r="A23" s="136">
        <f>MASTER!L78</f>
        <v>2</v>
      </c>
      <c r="B23" s="310" t="str">
        <f>MASTER!M78</f>
        <v/>
      </c>
      <c r="C23" s="136" t="str">
        <f>MASTER!N78</f>
        <v>DOUGHTER</v>
      </c>
      <c r="D23" s="205" t="str">
        <f>MASTER!O78</f>
        <v/>
      </c>
      <c r="E23" s="204" t="str">
        <f>MASTER!P78</f>
        <v>MARRIED</v>
      </c>
      <c r="F23" s="204" t="str">
        <f>MASTER!Q78</f>
        <v>UNEMPLOYEED</v>
      </c>
    </row>
    <row r="24" spans="1:6" ht="23.1" customHeight="1">
      <c r="A24" s="136" t="str">
        <f>MASTER!L79</f>
        <v/>
      </c>
      <c r="B24" s="310" t="str">
        <f>MASTER!M79</f>
        <v/>
      </c>
      <c r="C24" s="136" t="str">
        <f>MASTER!N79</f>
        <v>SON</v>
      </c>
      <c r="D24" s="205" t="str">
        <f>MASTER!O79</f>
        <v/>
      </c>
      <c r="E24" s="204" t="str">
        <f>MASTER!P79</f>
        <v>MARRIED</v>
      </c>
      <c r="F24" s="204" t="str">
        <f>MASTER!Q79</f>
        <v/>
      </c>
    </row>
    <row r="25" spans="1:6" ht="23.1" customHeight="1">
      <c r="A25" s="136" t="str">
        <f>MASTER!L80</f>
        <v/>
      </c>
      <c r="B25" s="310" t="str">
        <f>MASTER!M80</f>
        <v/>
      </c>
      <c r="C25" s="136" t="str">
        <f>MASTER!N80</f>
        <v>DOUGHTER</v>
      </c>
      <c r="D25" s="205" t="str">
        <f>MASTER!O80</f>
        <v/>
      </c>
      <c r="E25" s="204" t="str">
        <f>MASTER!P80</f>
        <v>UNMARRIED</v>
      </c>
      <c r="F25" s="204" t="str">
        <f>MASTER!Q80</f>
        <v/>
      </c>
    </row>
    <row r="26" spans="1:6" ht="23.1" customHeight="1">
      <c r="A26" s="136" t="str">
        <f>MASTER!L81</f>
        <v/>
      </c>
      <c r="B26" s="310" t="str">
        <f>MASTER!M81</f>
        <v/>
      </c>
      <c r="C26" s="136" t="str">
        <f>MASTER!N81</f>
        <v>SON</v>
      </c>
      <c r="D26" s="205" t="str">
        <f>MASTER!O81</f>
        <v/>
      </c>
      <c r="E26" s="204" t="str">
        <f>MASTER!P81</f>
        <v/>
      </c>
      <c r="F26" s="204" t="str">
        <f>MASTER!Q81</f>
        <v/>
      </c>
    </row>
    <row r="27" spans="1:6" ht="23.1" customHeight="1">
      <c r="A27" s="136" t="str">
        <f>MASTER!L82</f>
        <v/>
      </c>
      <c r="B27" s="310" t="str">
        <f>MASTER!M82</f>
        <v/>
      </c>
      <c r="C27" s="136" t="str">
        <f>MASTER!N82</f>
        <v/>
      </c>
      <c r="D27" s="205" t="str">
        <f>MASTER!O82</f>
        <v/>
      </c>
      <c r="E27" s="204" t="str">
        <f>MASTER!P82</f>
        <v/>
      </c>
      <c r="F27" s="204" t="str">
        <f>MASTER!Q82</f>
        <v/>
      </c>
    </row>
    <row r="28" spans="1:6" ht="23.1" customHeight="1">
      <c r="A28" s="136" t="str">
        <f>MASTER!L83</f>
        <v/>
      </c>
      <c r="B28" s="310" t="str">
        <f>MASTER!M83</f>
        <v/>
      </c>
      <c r="C28" s="136" t="str">
        <f>MASTER!N83</f>
        <v/>
      </c>
      <c r="D28" s="205" t="str">
        <f>MASTER!O83</f>
        <v/>
      </c>
      <c r="E28" s="204" t="str">
        <f>MASTER!P83</f>
        <v/>
      </c>
      <c r="F28" s="204" t="str">
        <f>MASTER!Q83</f>
        <v/>
      </c>
    </row>
    <row r="29" spans="1:6" ht="18.75" customHeight="1">
      <c r="A29" s="137"/>
      <c r="B29" s="77" t="s">
        <v>338</v>
      </c>
      <c r="C29" s="138"/>
      <c r="D29" s="138"/>
      <c r="E29" s="138"/>
      <c r="F29" s="138"/>
    </row>
    <row r="30" spans="1:6" s="309" customFormat="1" ht="16.5" customHeight="1">
      <c r="A30" s="305"/>
      <c r="B30" s="306"/>
      <c r="C30" s="307"/>
      <c r="D30" s="307"/>
      <c r="E30" s="308"/>
      <c r="F30" s="307"/>
    </row>
    <row r="31" spans="1:6" s="309" customFormat="1" ht="16.5" customHeight="1">
      <c r="A31" s="305"/>
      <c r="B31" s="306"/>
      <c r="C31" s="307"/>
      <c r="D31" s="307"/>
      <c r="E31" s="308"/>
      <c r="F31" s="307"/>
    </row>
    <row r="32" spans="1:6" ht="13.5" customHeight="1">
      <c r="B32" s="124"/>
      <c r="C32" s="138"/>
    </row>
    <row r="33" spans="2:6">
      <c r="C33" s="151"/>
      <c r="E33" s="1611" t="s">
        <v>278</v>
      </c>
      <c r="F33" s="1611"/>
    </row>
    <row r="34" spans="2:6">
      <c r="B34" s="113" t="s">
        <v>277</v>
      </c>
      <c r="E34" s="1611" t="s">
        <v>305</v>
      </c>
      <c r="F34" s="1611"/>
    </row>
    <row r="35" spans="2:6">
      <c r="B35" s="35"/>
      <c r="C35" s="35"/>
    </row>
    <row r="48" spans="2:6">
      <c r="F48" s="147"/>
    </row>
    <row r="49" spans="6:6">
      <c r="F49" s="147"/>
    </row>
  </sheetData>
  <sheetProtection password="D3C5" sheet="1" objects="1" scenarios="1" selectLockedCells="1" selectUnlockedCells="1"/>
  <mergeCells count="40">
    <mergeCell ref="D9:F9"/>
    <mergeCell ref="D14:F14"/>
    <mergeCell ref="B11:C11"/>
    <mergeCell ref="B12:C12"/>
    <mergeCell ref="B13:C13"/>
    <mergeCell ref="B14:C14"/>
    <mergeCell ref="D11:F11"/>
    <mergeCell ref="D10:F10"/>
    <mergeCell ref="A1:F1"/>
    <mergeCell ref="B4:C4"/>
    <mergeCell ref="B5:C5"/>
    <mergeCell ref="D4:F4"/>
    <mergeCell ref="B20:F20"/>
    <mergeCell ref="B18:C18"/>
    <mergeCell ref="B19:C19"/>
    <mergeCell ref="D18:F18"/>
    <mergeCell ref="D19:F19"/>
    <mergeCell ref="B3:C3"/>
    <mergeCell ref="D3:F3"/>
    <mergeCell ref="D12:F12"/>
    <mergeCell ref="D13:F13"/>
    <mergeCell ref="B17:C17"/>
    <mergeCell ref="D17:F17"/>
    <mergeCell ref="D5:F5"/>
    <mergeCell ref="E34:F34"/>
    <mergeCell ref="B2:C2"/>
    <mergeCell ref="D2:F2"/>
    <mergeCell ref="A7:A8"/>
    <mergeCell ref="B15:C15"/>
    <mergeCell ref="B16:C16"/>
    <mergeCell ref="D15:F15"/>
    <mergeCell ref="D16:F16"/>
    <mergeCell ref="E33:F33"/>
    <mergeCell ref="B6:C6"/>
    <mergeCell ref="D6:F6"/>
    <mergeCell ref="B9:C9"/>
    <mergeCell ref="B10:C10"/>
    <mergeCell ref="B7:C8"/>
    <mergeCell ref="D7:F7"/>
    <mergeCell ref="D8:F8"/>
  </mergeCells>
  <pageMargins left="0.25" right="0.25" top="0.27" bottom="0.3" header="0.27" footer="0.3"/>
  <pageSetup paperSize="9" orientation="portrait" r:id="rId1"/>
  <headerFooter>
    <oddFooter>&amp;C&amp;A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</sheetPr>
  <dimension ref="A3:J51"/>
  <sheetViews>
    <sheetView workbookViewId="0">
      <selection activeCell="L9" sqref="L9"/>
    </sheetView>
  </sheetViews>
  <sheetFormatPr defaultRowHeight="14.25"/>
  <cols>
    <col min="1" max="1" width="4" style="21" customWidth="1"/>
    <col min="2" max="2" width="4.28515625" style="21" customWidth="1"/>
    <col min="3" max="3" width="11" style="21" customWidth="1"/>
    <col min="4" max="4" width="6.28515625" style="21" customWidth="1"/>
    <col min="5" max="5" width="14.85546875" style="21" customWidth="1"/>
    <col min="6" max="6" width="12" style="21" customWidth="1"/>
    <col min="7" max="7" width="11.5703125" style="21" customWidth="1"/>
    <col min="8" max="8" width="12.5703125" style="21" customWidth="1"/>
    <col min="9" max="9" width="7.140625" style="21" customWidth="1"/>
    <col min="10" max="10" width="16.7109375" style="21" customWidth="1"/>
    <col min="11" max="16384" width="9.140625" style="21"/>
  </cols>
  <sheetData>
    <row r="3" spans="1:10" ht="23.25">
      <c r="A3" s="1660" t="str">
        <f>MASTER!C9</f>
        <v>jktdh; mPp ek/;fed fo|ky; fg   ftyk cwUnh</v>
      </c>
      <c r="B3" s="1660"/>
      <c r="C3" s="1660"/>
      <c r="D3" s="1660"/>
      <c r="E3" s="1660"/>
      <c r="F3" s="1660"/>
      <c r="G3" s="1660"/>
      <c r="H3" s="1660"/>
      <c r="I3" s="1660"/>
      <c r="J3" s="1660"/>
    </row>
    <row r="4" spans="1:10" ht="15.75" customHeight="1">
      <c r="A4" s="123"/>
      <c r="B4" s="123"/>
      <c r="C4" s="123"/>
      <c r="D4" s="123"/>
      <c r="E4" s="123"/>
      <c r="F4" s="123"/>
      <c r="G4" s="123"/>
      <c r="H4" s="123"/>
      <c r="I4" s="49"/>
      <c r="J4" s="123"/>
    </row>
    <row r="5" spans="1:10" ht="18.75">
      <c r="A5" s="1657" t="s">
        <v>226</v>
      </c>
      <c r="B5" s="1657"/>
      <c r="C5" s="1657"/>
      <c r="D5" s="1657"/>
      <c r="E5" s="1657"/>
      <c r="F5" s="1657"/>
      <c r="G5" s="1657"/>
      <c r="H5" s="1657"/>
      <c r="I5" s="1657"/>
      <c r="J5" s="1657"/>
    </row>
    <row r="6" spans="1:10" ht="15.75" customHeight="1">
      <c r="A6" s="123"/>
      <c r="B6" s="123"/>
      <c r="C6" s="123"/>
      <c r="D6" s="123"/>
      <c r="E6" s="123"/>
      <c r="F6" s="123"/>
      <c r="G6" s="123"/>
      <c r="H6" s="123"/>
      <c r="I6" s="123"/>
      <c r="J6" s="123"/>
    </row>
    <row r="7" spans="1:10" ht="15">
      <c r="A7" s="126"/>
      <c r="B7" s="17"/>
      <c r="C7" s="17"/>
      <c r="D7" s="17" t="s">
        <v>347</v>
      </c>
      <c r="E7" s="17"/>
      <c r="F7" s="127"/>
      <c r="G7" s="123"/>
      <c r="H7" s="47">
        <f>MASTER!C43</f>
        <v>32033</v>
      </c>
      <c r="I7" s="17" t="s">
        <v>1302</v>
      </c>
    </row>
    <row r="8" spans="1:10" ht="15">
      <c r="A8" s="17" t="s">
        <v>4</v>
      </c>
      <c r="B8" s="17"/>
      <c r="C8" s="128">
        <f>MASTER!C44</f>
        <v>44676</v>
      </c>
      <c r="D8" s="17" t="s">
        <v>227</v>
      </c>
      <c r="E8" s="17"/>
      <c r="F8" s="17"/>
      <c r="G8" s="17"/>
      <c r="H8" s="17"/>
      <c r="I8" s="17"/>
    </row>
    <row r="9" spans="1:10" ht="15">
      <c r="A9" s="17" t="s">
        <v>369</v>
      </c>
      <c r="B9" s="17"/>
      <c r="C9" s="17"/>
      <c r="D9" s="17"/>
      <c r="E9" s="17"/>
      <c r="F9" s="17"/>
      <c r="G9" s="17"/>
      <c r="H9" s="17"/>
      <c r="I9" s="17"/>
    </row>
    <row r="10" spans="1:10" ht="15">
      <c r="A10" s="17" t="s">
        <v>348</v>
      </c>
      <c r="B10" s="17"/>
      <c r="C10" s="17"/>
      <c r="D10" s="17"/>
      <c r="E10" s="17"/>
      <c r="F10" s="17"/>
      <c r="G10" s="17"/>
      <c r="H10" s="17"/>
      <c r="I10" s="17"/>
      <c r="J10" s="129"/>
    </row>
    <row r="11" spans="1:10" ht="15">
      <c r="A11" s="17" t="s">
        <v>336</v>
      </c>
      <c r="B11" s="17"/>
      <c r="C11" s="17"/>
      <c r="D11" s="17"/>
      <c r="E11" s="17"/>
      <c r="F11" s="17"/>
      <c r="G11" s="17"/>
      <c r="H11" s="17"/>
      <c r="I11" s="17"/>
    </row>
    <row r="12" spans="1:10" ht="15">
      <c r="A12" s="17" t="s">
        <v>337</v>
      </c>
      <c r="B12" s="17"/>
      <c r="C12" s="17"/>
      <c r="D12" s="17"/>
      <c r="E12" s="17"/>
      <c r="F12" s="17"/>
      <c r="G12" s="17"/>
      <c r="H12" s="17"/>
      <c r="I12" s="17"/>
    </row>
    <row r="13" spans="1:10" ht="15">
      <c r="A13" s="17"/>
      <c r="B13" s="17"/>
      <c r="C13" s="17"/>
      <c r="D13" s="17"/>
      <c r="E13" s="17"/>
      <c r="F13" s="17"/>
      <c r="G13" s="17"/>
      <c r="H13" s="17"/>
      <c r="I13" s="17"/>
    </row>
    <row r="14" spans="1:10" ht="15">
      <c r="A14" s="17" t="s">
        <v>4</v>
      </c>
      <c r="B14" s="17"/>
      <c r="C14" s="1655">
        <f>MASTER!C58</f>
        <v>44676</v>
      </c>
      <c r="D14" s="1655"/>
      <c r="E14" s="1655"/>
      <c r="F14" s="17"/>
      <c r="G14" s="17"/>
      <c r="H14" s="17"/>
      <c r="I14" s="17"/>
    </row>
    <row r="15" spans="1:10" ht="15">
      <c r="A15" s="17"/>
      <c r="B15" s="17"/>
      <c r="C15" s="17"/>
      <c r="D15" s="17"/>
      <c r="E15" s="17"/>
      <c r="F15" s="17"/>
      <c r="G15" s="1659" t="s">
        <v>2116</v>
      </c>
      <c r="H15" s="1659"/>
      <c r="I15" s="1659"/>
      <c r="J15" s="1659"/>
    </row>
    <row r="16" spans="1:10" ht="25.5" customHeight="1">
      <c r="A16" s="17"/>
      <c r="B16" s="17"/>
      <c r="C16" s="17"/>
      <c r="D16" s="17"/>
      <c r="E16" s="17"/>
      <c r="F16" s="17"/>
      <c r="G16" s="130"/>
      <c r="H16" s="130"/>
      <c r="I16" s="130"/>
      <c r="J16" s="130"/>
    </row>
    <row r="17" spans="1:10" ht="19.5" customHeight="1">
      <c r="A17" s="17"/>
      <c r="B17" s="17"/>
      <c r="C17" s="17"/>
      <c r="D17" s="17"/>
      <c r="E17" s="201" t="s">
        <v>2115</v>
      </c>
      <c r="F17" s="201"/>
      <c r="G17" s="1664" t="str">
        <f>MASTER!C32</f>
        <v xml:space="preserve">Jhefr pUnz </v>
      </c>
      <c r="H17" s="1664"/>
      <c r="I17" s="1664"/>
      <c r="J17" s="1664"/>
    </row>
    <row r="18" spans="1:10" ht="15">
      <c r="A18" s="17"/>
      <c r="B18" s="17"/>
      <c r="C18" s="17"/>
      <c r="D18" s="17"/>
      <c r="E18" s="41" t="s">
        <v>2114</v>
      </c>
      <c r="F18" s="41"/>
      <c r="G18" s="1659" t="str">
        <f>MASTER!C2</f>
        <v xml:space="preserve">Lo-Jh </v>
      </c>
      <c r="H18" s="1659"/>
      <c r="I18" s="1659"/>
      <c r="J18" s="1659"/>
    </row>
    <row r="19" spans="1:10" ht="15">
      <c r="A19" s="17"/>
      <c r="B19" s="17"/>
      <c r="C19" s="17"/>
      <c r="D19" s="17"/>
      <c r="E19" s="41" t="s">
        <v>224</v>
      </c>
      <c r="F19" s="41"/>
      <c r="G19" s="1662" t="str">
        <f>MASTER!C7</f>
        <v>O;k[;krk</v>
      </c>
      <c r="H19" s="1662"/>
      <c r="I19" s="1662"/>
      <c r="J19" s="1662"/>
    </row>
    <row r="20" spans="1:10" ht="15">
      <c r="A20" s="17"/>
      <c r="B20" s="17"/>
      <c r="C20" s="17"/>
      <c r="D20" s="17"/>
      <c r="E20" s="1658" t="s">
        <v>314</v>
      </c>
      <c r="F20" s="1658"/>
      <c r="G20" s="1661" t="str">
        <f>MASTER!C9</f>
        <v>jktdh; mPp ek/;fed fo|ky; fg   ftyk cwUnh</v>
      </c>
      <c r="H20" s="1661"/>
      <c r="I20" s="1661"/>
      <c r="J20" s="1661"/>
    </row>
    <row r="21" spans="1:10" ht="23.25" customHeight="1">
      <c r="A21" s="17"/>
      <c r="B21" s="17"/>
      <c r="C21" s="17"/>
      <c r="D21" s="17"/>
      <c r="E21" s="17"/>
      <c r="F21" s="17"/>
      <c r="G21" s="1661"/>
      <c r="H21" s="1661"/>
      <c r="I21" s="1661"/>
      <c r="J21" s="1661"/>
    </row>
    <row r="22" spans="1:10" ht="15">
      <c r="A22" s="17"/>
      <c r="B22" s="17"/>
      <c r="C22" s="17"/>
      <c r="D22" s="17"/>
      <c r="E22" s="17"/>
      <c r="F22" s="17"/>
      <c r="G22" s="17"/>
      <c r="H22" s="17"/>
      <c r="I22" s="17"/>
    </row>
    <row r="23" spans="1:10" ht="15">
      <c r="A23" s="17"/>
      <c r="B23" s="17"/>
      <c r="C23" s="17"/>
      <c r="D23" s="17"/>
      <c r="E23" s="17"/>
      <c r="F23" s="17"/>
      <c r="G23" s="17"/>
      <c r="H23" s="17"/>
      <c r="I23" s="17"/>
    </row>
    <row r="24" spans="1:10" ht="15">
      <c r="A24" s="17"/>
      <c r="B24" s="17"/>
      <c r="C24" s="17"/>
      <c r="D24" s="17"/>
      <c r="E24" s="17"/>
      <c r="F24" s="17"/>
      <c r="G24" s="17"/>
      <c r="H24" s="17"/>
      <c r="I24" s="17"/>
    </row>
    <row r="25" spans="1:10" ht="23.25">
      <c r="A25" s="1660" t="str">
        <f>A3</f>
        <v>jktdh; mPp ek/;fed fo|ky; fg   ftyk cwUnh</v>
      </c>
      <c r="B25" s="1660"/>
      <c r="C25" s="1660"/>
      <c r="D25" s="1660"/>
      <c r="E25" s="1660"/>
      <c r="F25" s="1660"/>
      <c r="G25" s="1660"/>
      <c r="H25" s="1660"/>
      <c r="I25" s="1660"/>
      <c r="J25" s="1660"/>
    </row>
    <row r="26" spans="1:10" ht="15">
      <c r="A26" s="123"/>
      <c r="B26" s="123"/>
      <c r="C26" s="123"/>
      <c r="D26" s="123"/>
      <c r="E26" s="123"/>
      <c r="F26" s="123"/>
      <c r="G26" s="123"/>
      <c r="H26" s="123"/>
      <c r="I26" s="49"/>
      <c r="J26" s="123"/>
    </row>
    <row r="27" spans="1:10" ht="18.75">
      <c r="A27" s="1657" t="s">
        <v>229</v>
      </c>
      <c r="B27" s="1657"/>
      <c r="C27" s="1657"/>
      <c r="D27" s="1657"/>
      <c r="E27" s="1657"/>
      <c r="F27" s="1657"/>
      <c r="G27" s="1657"/>
      <c r="H27" s="1657"/>
      <c r="I27" s="1657"/>
      <c r="J27" s="1657"/>
    </row>
    <row r="28" spans="1:10" ht="15">
      <c r="A28" s="17"/>
      <c r="B28" s="17"/>
      <c r="C28" s="17"/>
      <c r="D28" s="17"/>
      <c r="E28" s="17"/>
      <c r="F28" s="17"/>
      <c r="G28" s="17"/>
      <c r="H28" s="17"/>
      <c r="I28" s="17"/>
    </row>
    <row r="29" spans="1:10" ht="15">
      <c r="B29" s="120" t="s">
        <v>230</v>
      </c>
      <c r="C29" s="17"/>
      <c r="D29" s="17"/>
      <c r="E29" s="17"/>
      <c r="F29" s="131" t="str">
        <f>MASTER!C2</f>
        <v xml:space="preserve">Lo-Jh </v>
      </c>
      <c r="G29" s="17"/>
      <c r="H29" s="17" t="s">
        <v>224</v>
      </c>
      <c r="I29" s="1663" t="str">
        <f>MASTER!C7</f>
        <v>O;k[;krk</v>
      </c>
      <c r="J29" s="1663"/>
    </row>
    <row r="30" spans="1:10" ht="15">
      <c r="A30" s="126" t="s">
        <v>231</v>
      </c>
      <c r="B30" s="17"/>
      <c r="C30" s="17"/>
      <c r="D30" s="17"/>
      <c r="E30" s="127"/>
      <c r="F30" s="127"/>
      <c r="G30" s="47">
        <f>MASTER!C6</f>
        <v>23507</v>
      </c>
      <c r="H30" s="17" t="s">
        <v>232</v>
      </c>
      <c r="I30" s="1656">
        <f>MASTER!C44</f>
        <v>44676</v>
      </c>
      <c r="J30" s="1656"/>
    </row>
    <row r="31" spans="1:10" ht="15">
      <c r="A31" s="126" t="s">
        <v>1304</v>
      </c>
      <c r="B31" s="17"/>
      <c r="C31" s="17"/>
      <c r="D31" s="17"/>
      <c r="E31" s="17"/>
      <c r="G31" s="47">
        <f>MASTER!C43</f>
        <v>32033</v>
      </c>
      <c r="H31" s="17" t="s">
        <v>1303</v>
      </c>
      <c r="I31" s="1656">
        <f>MASTER!C44</f>
        <v>44676</v>
      </c>
      <c r="J31" s="1656"/>
    </row>
    <row r="32" spans="1:10" ht="15">
      <c r="A32" s="126" t="s">
        <v>233</v>
      </c>
      <c r="B32" s="17"/>
      <c r="C32" s="17"/>
      <c r="D32" s="17"/>
      <c r="E32" s="17"/>
      <c r="F32" s="17"/>
      <c r="G32" s="17"/>
      <c r="H32" s="17"/>
      <c r="I32" s="17"/>
    </row>
    <row r="33" spans="1:9" ht="15">
      <c r="A33" s="17" t="s">
        <v>370</v>
      </c>
      <c r="B33" s="17"/>
      <c r="C33" s="17"/>
      <c r="D33" s="17"/>
      <c r="E33" s="17"/>
      <c r="F33" s="17"/>
      <c r="G33" s="17"/>
      <c r="H33" s="17"/>
      <c r="I33" s="17"/>
    </row>
    <row r="34" spans="1:9" ht="15">
      <c r="A34" s="17"/>
      <c r="B34" s="17"/>
      <c r="C34" s="17"/>
      <c r="D34" s="17"/>
      <c r="E34" s="122"/>
      <c r="F34" s="17"/>
      <c r="G34" s="17"/>
      <c r="H34" s="17"/>
      <c r="I34" s="17"/>
    </row>
    <row r="35" spans="1:9" ht="15">
      <c r="A35" s="17" t="s">
        <v>4</v>
      </c>
      <c r="C35" s="1655">
        <f>MASTER!C58</f>
        <v>44676</v>
      </c>
      <c r="D35" s="1655"/>
      <c r="E35" s="1655"/>
      <c r="F35" s="17"/>
      <c r="G35" s="17"/>
      <c r="H35" s="17"/>
      <c r="I35" s="17"/>
    </row>
    <row r="36" spans="1:9" ht="15">
      <c r="A36" s="17"/>
      <c r="B36" s="17"/>
      <c r="C36" s="17"/>
      <c r="D36" s="17"/>
      <c r="E36" s="17"/>
      <c r="F36" s="17"/>
      <c r="G36" s="17"/>
      <c r="H36" s="123"/>
      <c r="I36" s="17"/>
    </row>
    <row r="37" spans="1:9" ht="15">
      <c r="A37" s="17"/>
      <c r="B37" s="17"/>
      <c r="C37" s="17"/>
      <c r="D37" s="17"/>
      <c r="E37" s="17"/>
      <c r="F37" s="17"/>
      <c r="G37" s="17"/>
      <c r="H37" s="17"/>
      <c r="I37" s="17"/>
    </row>
    <row r="38" spans="1:9" ht="15">
      <c r="A38" s="17"/>
      <c r="B38" s="17"/>
      <c r="C38" s="17"/>
      <c r="D38" s="17"/>
      <c r="E38" s="17"/>
      <c r="F38" s="17"/>
      <c r="G38" s="17"/>
      <c r="H38" s="123" t="s">
        <v>234</v>
      </c>
      <c r="I38" s="17"/>
    </row>
    <row r="39" spans="1:9" ht="15">
      <c r="A39" s="17"/>
      <c r="B39" s="17"/>
      <c r="C39" s="17"/>
      <c r="D39" s="17"/>
      <c r="E39" s="17"/>
      <c r="F39" s="17"/>
      <c r="G39" s="17"/>
      <c r="H39" s="123" t="s">
        <v>148</v>
      </c>
      <c r="I39" s="17"/>
    </row>
    <row r="40" spans="1:9" ht="15">
      <c r="A40" s="17"/>
      <c r="B40" s="17"/>
      <c r="C40" s="17"/>
      <c r="D40" s="17"/>
      <c r="E40" s="17"/>
      <c r="F40" s="17"/>
      <c r="G40" s="17"/>
      <c r="H40" s="17"/>
      <c r="I40" s="17"/>
    </row>
    <row r="41" spans="1:9" ht="15">
      <c r="A41" s="17"/>
      <c r="B41" s="17"/>
      <c r="C41" s="17"/>
      <c r="D41" s="17"/>
      <c r="E41" s="17"/>
      <c r="F41" s="17"/>
      <c r="G41" s="17"/>
      <c r="H41" s="17"/>
      <c r="I41" s="17"/>
    </row>
    <row r="50" spans="6:6">
      <c r="F50" s="143"/>
    </row>
    <row r="51" spans="6:6">
      <c r="F51" s="143"/>
    </row>
  </sheetData>
  <sheetProtection password="D3C5" sheet="1" objects="1" scenarios="1" selectLockedCells="1" selectUnlockedCells="1"/>
  <mergeCells count="15">
    <mergeCell ref="A3:J3"/>
    <mergeCell ref="G20:J21"/>
    <mergeCell ref="G19:J19"/>
    <mergeCell ref="G15:J15"/>
    <mergeCell ref="I29:J29"/>
    <mergeCell ref="G17:J17"/>
    <mergeCell ref="C35:E35"/>
    <mergeCell ref="I31:J31"/>
    <mergeCell ref="A5:J5"/>
    <mergeCell ref="A27:J27"/>
    <mergeCell ref="I30:J30"/>
    <mergeCell ref="C14:E14"/>
    <mergeCell ref="E20:F20"/>
    <mergeCell ref="G18:J18"/>
    <mergeCell ref="A25:J25"/>
  </mergeCells>
  <printOptions horizontalCentered="1"/>
  <pageMargins left="0.25" right="0.25" top="0.75" bottom="0.75" header="0.3" footer="0.3"/>
  <pageSetup paperSize="9" orientation="portrait" r:id="rId1"/>
  <headerFooter alignWithMargins="0">
    <oddFooter>&amp;C&amp;A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K60"/>
  <sheetViews>
    <sheetView workbookViewId="0">
      <selection activeCell="B2" sqref="B2:E2"/>
    </sheetView>
  </sheetViews>
  <sheetFormatPr defaultRowHeight="20.25"/>
  <cols>
    <col min="1" max="1" width="6.28515625" style="114" customWidth="1"/>
    <col min="2" max="2" width="15.42578125" style="114" customWidth="1"/>
    <col min="3" max="3" width="12" style="114" customWidth="1"/>
    <col min="4" max="4" width="18.7109375" style="114" customWidth="1"/>
    <col min="5" max="5" width="11.140625" style="114" customWidth="1"/>
    <col min="6" max="6" width="8.42578125" style="114" customWidth="1"/>
    <col min="7" max="7" width="9" style="114" customWidth="1"/>
    <col min="8" max="9" width="10" style="114" customWidth="1"/>
    <col min="10" max="16384" width="9.140625" style="114"/>
  </cols>
  <sheetData>
    <row r="1" spans="1:9">
      <c r="A1" s="1665" t="str">
        <f>MASTER!C9</f>
        <v>jktdh; mPp ek/;fed fo|ky; fg   ftyk cwUnh</v>
      </c>
      <c r="B1" s="1665"/>
      <c r="C1" s="1665"/>
      <c r="D1" s="1665"/>
      <c r="E1" s="1665"/>
      <c r="F1" s="1665"/>
      <c r="G1" s="1665"/>
      <c r="H1" s="1665"/>
      <c r="I1" s="1665"/>
    </row>
    <row r="2" spans="1:9">
      <c r="A2" s="1198" t="s">
        <v>573</v>
      </c>
      <c r="B2" s="1682" t="s">
        <v>2712</v>
      </c>
      <c r="C2" s="1682"/>
      <c r="D2" s="1682"/>
      <c r="E2" s="1682"/>
      <c r="F2" s="1199" t="s">
        <v>182</v>
      </c>
      <c r="G2" s="1683" t="s">
        <v>2661</v>
      </c>
      <c r="H2" s="1683"/>
    </row>
    <row r="3" spans="1:9">
      <c r="A3" s="392" t="s">
        <v>885</v>
      </c>
      <c r="B3" s="392"/>
      <c r="C3" s="392"/>
      <c r="D3" s="392"/>
      <c r="E3" s="392"/>
      <c r="F3" s="392"/>
      <c r="G3" s="392"/>
      <c r="H3" s="392"/>
      <c r="I3" s="392"/>
    </row>
    <row r="4" spans="1:9">
      <c r="A4" s="392"/>
      <c r="B4" s="393" t="str">
        <f>MASTER!G17</f>
        <v>Jheku~ funs'kd egksn;</v>
      </c>
      <c r="C4" s="392"/>
      <c r="D4" s="392"/>
      <c r="E4" s="392"/>
      <c r="F4" s="392"/>
      <c r="G4" s="392"/>
      <c r="H4" s="392"/>
      <c r="I4" s="392"/>
    </row>
    <row r="5" spans="1:9">
      <c r="A5" s="392"/>
      <c r="B5" s="1197" t="str">
        <f>MASTER!G18</f>
        <v>ek/;fed f'k{kk ] jktLFkku</v>
      </c>
      <c r="C5" s="392"/>
      <c r="D5" s="392"/>
      <c r="E5" s="392"/>
      <c r="F5" s="392"/>
      <c r="G5" s="392"/>
      <c r="H5" s="392"/>
      <c r="I5" s="392"/>
    </row>
    <row r="6" spans="1:9">
      <c r="A6" s="392"/>
      <c r="B6" s="1197" t="str">
        <f>MASTER!G19</f>
        <v>chdkusj</v>
      </c>
      <c r="C6" s="392"/>
      <c r="D6" s="392"/>
      <c r="E6" s="392"/>
      <c r="F6" s="392"/>
      <c r="G6" s="392"/>
      <c r="H6" s="392"/>
      <c r="I6" s="392"/>
    </row>
    <row r="7" spans="1:9">
      <c r="A7" s="392"/>
      <c r="B7" s="573" t="s">
        <v>1307</v>
      </c>
      <c r="C7" s="392"/>
      <c r="D7" s="392"/>
      <c r="E7" s="392"/>
      <c r="F7" s="392"/>
      <c r="G7" s="392"/>
      <c r="H7" s="392"/>
      <c r="I7" s="392"/>
    </row>
    <row r="8" spans="1:9">
      <c r="A8" s="392"/>
      <c r="B8" s="573" t="s">
        <v>1308</v>
      </c>
      <c r="C8" s="392"/>
      <c r="D8" s="392"/>
      <c r="E8" s="392"/>
      <c r="F8" s="392"/>
      <c r="G8" s="392"/>
      <c r="H8" s="392"/>
      <c r="I8" s="392"/>
    </row>
    <row r="9" spans="1:9">
      <c r="A9" s="392"/>
      <c r="B9" s="573" t="s">
        <v>1305</v>
      </c>
      <c r="C9" s="392"/>
      <c r="D9" s="392"/>
      <c r="E9" s="392"/>
      <c r="F9" s="392"/>
      <c r="G9" s="392"/>
      <c r="H9" s="392"/>
      <c r="I9" s="392"/>
    </row>
    <row r="10" spans="1:9">
      <c r="A10" s="559"/>
      <c r="B10" s="573" t="s">
        <v>1306</v>
      </c>
      <c r="C10" s="559"/>
      <c r="D10" s="559"/>
      <c r="E10" s="559"/>
      <c r="F10" s="559"/>
      <c r="G10" s="559"/>
      <c r="H10" s="559"/>
      <c r="I10" s="559"/>
    </row>
    <row r="11" spans="1:9">
      <c r="A11" s="393" t="s">
        <v>225</v>
      </c>
      <c r="B11" s="392"/>
      <c r="C11" s="392"/>
      <c r="D11" s="392"/>
      <c r="E11" s="392"/>
      <c r="F11" s="392"/>
      <c r="G11" s="392"/>
      <c r="H11" s="392"/>
      <c r="I11" s="392"/>
    </row>
    <row r="12" spans="1:9">
      <c r="A12" s="392"/>
      <c r="B12" s="396" t="s">
        <v>883</v>
      </c>
      <c r="C12" s="392"/>
      <c r="D12" s="392"/>
      <c r="E12" s="392"/>
      <c r="F12" s="392"/>
      <c r="G12" s="392"/>
      <c r="H12" s="392"/>
      <c r="I12" s="392"/>
    </row>
    <row r="13" spans="1:9">
      <c r="A13" s="393" t="s">
        <v>884</v>
      </c>
      <c r="B13" s="392"/>
      <c r="C13" s="392"/>
      <c r="D13" s="392"/>
      <c r="E13" s="392"/>
      <c r="F13" s="392"/>
      <c r="G13" s="392"/>
      <c r="H13" s="392"/>
      <c r="I13" s="392"/>
    </row>
    <row r="14" spans="1:9">
      <c r="A14" s="393" t="s">
        <v>881</v>
      </c>
      <c r="B14" s="392"/>
      <c r="C14" s="392"/>
      <c r="D14" s="392"/>
      <c r="E14" s="392"/>
      <c r="F14" s="392"/>
      <c r="G14" s="392"/>
      <c r="H14" s="392"/>
      <c r="I14" s="392"/>
    </row>
    <row r="15" spans="1:9">
      <c r="A15" s="393" t="s">
        <v>882</v>
      </c>
      <c r="B15" s="115"/>
      <c r="C15" s="115"/>
      <c r="D15" s="115"/>
      <c r="E15" s="115"/>
      <c r="F15" s="115"/>
      <c r="G15" s="115"/>
      <c r="H15" s="115"/>
    </row>
    <row r="16" spans="1:9" ht="46.5" customHeight="1">
      <c r="A16" s="1685" t="s">
        <v>341</v>
      </c>
      <c r="B16" s="1685"/>
      <c r="C16" s="1685"/>
      <c r="D16" s="1685"/>
      <c r="E16" s="1685"/>
      <c r="F16" s="1685"/>
      <c r="G16" s="1685"/>
      <c r="H16" s="1685"/>
      <c r="I16" s="1685"/>
    </row>
    <row r="17" spans="1:11" ht="20.25" customHeight="1">
      <c r="A17" s="1676" t="s">
        <v>317</v>
      </c>
      <c r="B17" s="1676" t="s">
        <v>320</v>
      </c>
      <c r="C17" s="1676" t="s">
        <v>318</v>
      </c>
      <c r="D17" s="1676" t="s">
        <v>319</v>
      </c>
      <c r="E17" s="1676" t="s">
        <v>323</v>
      </c>
      <c r="F17" s="1686" t="s">
        <v>372</v>
      </c>
      <c r="G17" s="1675" t="s">
        <v>371</v>
      </c>
      <c r="H17" s="1675"/>
      <c r="I17" s="1675"/>
    </row>
    <row r="18" spans="1:11" ht="46.5" customHeight="1">
      <c r="A18" s="1676"/>
      <c r="B18" s="1676"/>
      <c r="C18" s="1676"/>
      <c r="D18" s="1676"/>
      <c r="E18" s="1676"/>
      <c r="F18" s="1686"/>
      <c r="G18" s="132" t="s">
        <v>321</v>
      </c>
      <c r="H18" s="117" t="s">
        <v>398</v>
      </c>
      <c r="I18" s="116" t="s">
        <v>322</v>
      </c>
    </row>
    <row r="19" spans="1:11" ht="36.75" customHeight="1">
      <c r="A19" s="1669">
        <v>1</v>
      </c>
      <c r="B19" s="1671">
        <f>MASTER!C13</f>
        <v>1</v>
      </c>
      <c r="C19" s="1673" t="str">
        <f>MASTER!G58</f>
        <v xml:space="preserve">           (R)</v>
      </c>
      <c r="D19" s="140" t="str">
        <f>MASTER!C2</f>
        <v xml:space="preserve">Lo-Jh </v>
      </c>
      <c r="E19" s="1666">
        <f>MASTER!C20</f>
        <v>300</v>
      </c>
      <c r="F19" s="1666">
        <f>MASTER!C46</f>
        <v>75000</v>
      </c>
      <c r="G19" s="1666">
        <f>F19/30*E19</f>
        <v>750000</v>
      </c>
      <c r="H19" s="1666">
        <f>ROUND(G19*MASTER!D46%,0)</f>
        <v>255000</v>
      </c>
      <c r="I19" s="1666">
        <f>SUM(G19+H19)</f>
        <v>1005000</v>
      </c>
    </row>
    <row r="20" spans="1:11" ht="42.75" customHeight="1">
      <c r="A20" s="1670"/>
      <c r="B20" s="1672"/>
      <c r="C20" s="1674"/>
      <c r="D20" s="209" t="str">
        <f>MASTER!C3</f>
        <v>RJ</v>
      </c>
      <c r="E20" s="1667"/>
      <c r="F20" s="1667"/>
      <c r="G20" s="1667"/>
      <c r="H20" s="1667"/>
      <c r="I20" s="1667"/>
    </row>
    <row r="21" spans="1:11" ht="27.75" customHeight="1">
      <c r="A21" s="1677" t="s">
        <v>2662</v>
      </c>
      <c r="B21" s="1677"/>
      <c r="C21" s="1677"/>
      <c r="D21" s="1677"/>
      <c r="E21" s="1677"/>
      <c r="F21" s="1677"/>
      <c r="G21" s="1678">
        <v>0</v>
      </c>
      <c r="H21" s="1678"/>
      <c r="I21" s="1678"/>
    </row>
    <row r="22" spans="1:11">
      <c r="A22" s="1668" t="s">
        <v>315</v>
      </c>
      <c r="B22" s="1668"/>
      <c r="C22" s="220">
        <f>MASTER!C58</f>
        <v>44676</v>
      </c>
    </row>
    <row r="23" spans="1:11" ht="12" customHeight="1">
      <c r="K23" s="1093"/>
    </row>
    <row r="24" spans="1:11">
      <c r="E24" s="1665" t="str">
        <f>MASTER!C10</f>
        <v>iz/kkukpk;Z</v>
      </c>
      <c r="F24" s="1665"/>
      <c r="G24" s="1665"/>
      <c r="H24" s="1665"/>
      <c r="I24" s="1665"/>
    </row>
    <row r="25" spans="1:11">
      <c r="E25" s="1681" t="str">
        <f>MASTER!C11</f>
        <v>jktdh; mPp ek/;fed fo|ky; fg   ftyk cwUnh</v>
      </c>
      <c r="F25" s="1681"/>
      <c r="G25" s="1681"/>
      <c r="H25" s="1681"/>
      <c r="I25" s="1681"/>
    </row>
    <row r="26" spans="1:11">
      <c r="E26" s="1665" t="str">
        <f>MASTER!C12</f>
        <v xml:space="preserve"> fg  ftyk &amp;cwUnh</v>
      </c>
      <c r="F26" s="1665"/>
      <c r="G26" s="1665"/>
      <c r="H26" s="1665"/>
      <c r="I26" s="1665"/>
    </row>
    <row r="27" spans="1:11">
      <c r="A27" s="1198" t="s">
        <v>573</v>
      </c>
      <c r="B27" s="1679" t="str">
        <f>B2</f>
        <v>jkmekfo@dkadjksyh@Qk&amp;102@2022&amp;2023@245&amp;246</v>
      </c>
      <c r="C27" s="1679"/>
      <c r="D27" s="1679"/>
      <c r="E27" s="1679"/>
      <c r="F27" s="1199" t="s">
        <v>182</v>
      </c>
      <c r="G27" s="1684" t="str">
        <f>G2</f>
        <v>20.01.2022</v>
      </c>
      <c r="H27" s="1684"/>
    </row>
    <row r="28" spans="1:11">
      <c r="A28" s="1201"/>
      <c r="B28" s="1202" t="s">
        <v>241</v>
      </c>
      <c r="C28" s="1203"/>
      <c r="D28" s="1203"/>
      <c r="E28" s="1203"/>
      <c r="F28" s="1203"/>
      <c r="G28" s="1200"/>
      <c r="H28" s="1200"/>
    </row>
    <row r="29" spans="1:11">
      <c r="A29" s="1201">
        <v>1</v>
      </c>
      <c r="B29" s="1204" t="str">
        <f>MASTER!C21</f>
        <v>Jheku vfrfjDr funs'kd egksn;</v>
      </c>
      <c r="C29" s="1203"/>
      <c r="D29" s="1204" t="str">
        <f>MASTER!C22</f>
        <v xml:space="preserve">isa'ku ,oa isa'kulZ dY;k.k foHkkx ] {kS=h; dk;kZy; ] </v>
      </c>
      <c r="E29" s="1200"/>
      <c r="F29" s="1203"/>
      <c r="G29" s="1205" t="str">
        <f>MASTER!C23</f>
        <v>dks ftyk &amp; dks ¼ jktLFkku ½</v>
      </c>
      <c r="H29" s="1200"/>
    </row>
    <row r="30" spans="1:11">
      <c r="A30" s="1201">
        <v>2</v>
      </c>
      <c r="B30" s="1206" t="s">
        <v>242</v>
      </c>
      <c r="C30" s="1680" t="str">
        <f>MASTER!C2</f>
        <v xml:space="preserve">Lo-Jh </v>
      </c>
      <c r="D30" s="1680"/>
      <c r="E30" s="1207" t="str">
        <f>MASTER!C7</f>
        <v>O;k[;krk</v>
      </c>
      <c r="F30" s="1203"/>
      <c r="G30" s="1200" t="str">
        <f>MASTER!F7</f>
        <v>fgUnh lkfgR;</v>
      </c>
      <c r="H30" s="1200"/>
    </row>
    <row r="31" spans="1:11">
      <c r="A31" s="1201">
        <v>3</v>
      </c>
      <c r="B31" s="1206" t="s">
        <v>555</v>
      </c>
      <c r="C31" s="1203"/>
      <c r="D31" s="1203"/>
      <c r="E31" s="1208"/>
      <c r="F31" s="1208"/>
      <c r="G31" s="1200"/>
      <c r="H31" s="1200"/>
    </row>
    <row r="32" spans="1:11">
      <c r="A32" s="1201"/>
      <c r="B32" s="1206"/>
      <c r="C32" s="1203"/>
      <c r="D32" s="1203"/>
      <c r="E32" s="1208"/>
      <c r="F32" s="1208"/>
      <c r="G32" s="1200"/>
      <c r="H32" s="1200"/>
    </row>
    <row r="33" spans="3:9">
      <c r="E33" s="1665" t="str">
        <f>E24</f>
        <v>iz/kkukpk;Z</v>
      </c>
      <c r="F33" s="1665"/>
      <c r="G33" s="1665"/>
      <c r="H33" s="1665"/>
      <c r="I33" s="1665"/>
    </row>
    <row r="34" spans="3:9">
      <c r="E34" s="1681" t="str">
        <f t="shared" ref="E34:E35" si="0">E25</f>
        <v>jktdh; mPp ek/;fed fo|ky; fg   ftyk cwUnh</v>
      </c>
      <c r="F34" s="1681"/>
      <c r="G34" s="1681"/>
      <c r="H34" s="1681"/>
      <c r="I34" s="1681"/>
    </row>
    <row r="35" spans="3:9">
      <c r="E35" s="1665" t="str">
        <f t="shared" si="0"/>
        <v xml:space="preserve"> fg  ftyk &amp;cwUnh</v>
      </c>
      <c r="F35" s="1665"/>
      <c r="G35" s="1665"/>
      <c r="H35" s="1665"/>
      <c r="I35" s="1665"/>
    </row>
    <row r="44" spans="3:9">
      <c r="C44" s="150"/>
    </row>
    <row r="59" spans="6:6">
      <c r="F59" s="146"/>
    </row>
    <row r="60" spans="6:6">
      <c r="F60" s="146"/>
    </row>
  </sheetData>
  <sheetProtection algorithmName="SHA-512" hashValue="d3HASoL/QL2q/XfsWa5zPKt9/rqLOh2z5FGcEYobB8MMcypGWqwE/+JDCiGfvA0riILtJ4O17F0V+1sVQWbIhQ==" saltValue="4UX65vcX9OZNSLuhqJHwhA==" spinCount="100000" sheet="1" objects="1" scenarios="1" selectLockedCells="1"/>
  <mergeCells count="31">
    <mergeCell ref="B2:E2"/>
    <mergeCell ref="G2:H2"/>
    <mergeCell ref="G27:H27"/>
    <mergeCell ref="E33:I33"/>
    <mergeCell ref="E34:I34"/>
    <mergeCell ref="A16:I16"/>
    <mergeCell ref="D17:D18"/>
    <mergeCell ref="E17:E18"/>
    <mergeCell ref="F17:F18"/>
    <mergeCell ref="E35:I35"/>
    <mergeCell ref="B27:E27"/>
    <mergeCell ref="C30:D30"/>
    <mergeCell ref="E24:I24"/>
    <mergeCell ref="E25:I25"/>
    <mergeCell ref="E26:I26"/>
    <mergeCell ref="A1:I1"/>
    <mergeCell ref="G19:G20"/>
    <mergeCell ref="H19:H20"/>
    <mergeCell ref="I19:I20"/>
    <mergeCell ref="A22:B22"/>
    <mergeCell ref="A19:A20"/>
    <mergeCell ref="B19:B20"/>
    <mergeCell ref="C19:C20"/>
    <mergeCell ref="E19:E20"/>
    <mergeCell ref="F19:F20"/>
    <mergeCell ref="G17:I17"/>
    <mergeCell ref="A17:A18"/>
    <mergeCell ref="A21:F21"/>
    <mergeCell ref="G21:I21"/>
    <mergeCell ref="B17:B18"/>
    <mergeCell ref="C17:C18"/>
  </mergeCells>
  <pageMargins left="0.25" right="0.25" top="0.34" bottom="0.49" header="0.3" footer="0.3"/>
  <pageSetup paperSize="9" orientation="portrait" r:id="rId1"/>
  <headerFooter>
    <oddFooter>&amp;C&amp;A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B1:Z41"/>
  <sheetViews>
    <sheetView workbookViewId="0">
      <selection activeCell="N7" sqref="N7"/>
    </sheetView>
  </sheetViews>
  <sheetFormatPr defaultRowHeight="12.75"/>
  <cols>
    <col min="1" max="1" width="3.7109375" customWidth="1"/>
    <col min="2" max="2" width="3" customWidth="1"/>
  </cols>
  <sheetData>
    <row r="1" spans="2:26" s="191" customFormat="1"/>
    <row r="2" spans="2:26" s="191" customFormat="1"/>
    <row r="3" spans="2:26" ht="56.25" customHeight="1">
      <c r="B3" s="1689" t="s">
        <v>934</v>
      </c>
      <c r="C3" s="1689"/>
      <c r="D3" s="1689"/>
      <c r="E3" s="1689"/>
      <c r="F3" s="1689"/>
      <c r="G3" s="1689"/>
      <c r="H3" s="1689"/>
      <c r="I3" s="1689"/>
      <c r="J3" s="1689"/>
      <c r="K3" s="1689"/>
    </row>
    <row r="4" spans="2:26" ht="50.25" customHeight="1">
      <c r="B4" s="468">
        <v>1</v>
      </c>
      <c r="C4" s="1692" t="s">
        <v>935</v>
      </c>
      <c r="D4" s="1692"/>
      <c r="E4" s="1692"/>
      <c r="F4" s="1692"/>
      <c r="G4" s="1692"/>
      <c r="H4" s="1692"/>
      <c r="I4" s="1692"/>
      <c r="J4" s="1692"/>
      <c r="K4" s="1692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408"/>
      <c r="Z4" s="408"/>
    </row>
    <row r="5" spans="2:26" ht="27">
      <c r="B5" s="467">
        <v>2</v>
      </c>
      <c r="C5" s="409" t="s">
        <v>936</v>
      </c>
      <c r="D5" s="409"/>
      <c r="E5" s="409"/>
      <c r="F5" s="409"/>
      <c r="G5" s="409"/>
      <c r="H5" s="409"/>
      <c r="I5" s="409"/>
      <c r="J5" s="409"/>
      <c r="K5" s="409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8"/>
      <c r="Z5" s="408"/>
    </row>
    <row r="6" spans="2:26" ht="15.75">
      <c r="B6" s="1690" t="s">
        <v>937</v>
      </c>
      <c r="C6" s="1690"/>
      <c r="D6" s="1690"/>
      <c r="E6" s="1690"/>
      <c r="F6" s="1690"/>
      <c r="G6" s="1690"/>
      <c r="H6" s="1690"/>
      <c r="I6" s="1690"/>
      <c r="J6" s="1690"/>
      <c r="K6" s="1690"/>
    </row>
    <row r="7" spans="2:26" ht="15.75">
      <c r="B7" s="64" t="s">
        <v>938</v>
      </c>
      <c r="C7" s="64"/>
      <c r="D7" s="64"/>
      <c r="E7" s="64"/>
      <c r="F7" s="64"/>
      <c r="G7" s="64"/>
      <c r="H7" s="64"/>
      <c r="I7" s="64"/>
      <c r="J7" s="64"/>
      <c r="K7" s="64"/>
      <c r="L7" s="620"/>
    </row>
    <row r="8" spans="2:26" ht="20.25">
      <c r="B8" s="1691" t="s">
        <v>939</v>
      </c>
      <c r="C8" s="1691"/>
      <c r="D8" s="1691"/>
      <c r="E8" s="1691"/>
      <c r="F8" s="1691"/>
      <c r="G8" s="1691"/>
      <c r="H8" s="1691"/>
      <c r="I8" s="1691"/>
      <c r="J8" s="1691"/>
      <c r="K8" s="1691"/>
    </row>
    <row r="9" spans="2:26" ht="15.75">
      <c r="B9" s="410" t="s">
        <v>940</v>
      </c>
      <c r="C9" s="410"/>
      <c r="D9" s="410"/>
    </row>
    <row r="10" spans="2:26" ht="15.75">
      <c r="B10" s="62" t="s">
        <v>941</v>
      </c>
      <c r="C10" s="67" t="s">
        <v>1075</v>
      </c>
    </row>
    <row r="11" spans="2:26" ht="15.75">
      <c r="B11" s="2"/>
      <c r="C11" s="67" t="s">
        <v>1076</v>
      </c>
    </row>
    <row r="12" spans="2:26" ht="15.75">
      <c r="B12" s="2"/>
      <c r="C12" s="67" t="s">
        <v>1077</v>
      </c>
      <c r="N12" s="620"/>
    </row>
    <row r="13" spans="2:26" ht="15.75">
      <c r="B13" s="62" t="s">
        <v>1078</v>
      </c>
      <c r="C13" s="67" t="s">
        <v>1079</v>
      </c>
    </row>
    <row r="14" spans="2:26" ht="18.75">
      <c r="B14" s="63">
        <v>3</v>
      </c>
      <c r="C14" s="333" t="s">
        <v>1127</v>
      </c>
    </row>
    <row r="15" spans="2:26" s="191" customFormat="1" ht="15.75">
      <c r="B15" s="2" t="s">
        <v>1080</v>
      </c>
      <c r="C15" s="397"/>
    </row>
    <row r="16" spans="2:26" s="191" customFormat="1" ht="15.75">
      <c r="B16" s="2" t="s">
        <v>1081</v>
      </c>
      <c r="C16" s="67" t="s">
        <v>1082</v>
      </c>
    </row>
    <row r="17" spans="2:12" ht="20.25">
      <c r="B17" s="410" t="s">
        <v>1083</v>
      </c>
      <c r="C17" s="454"/>
      <c r="D17" s="454"/>
      <c r="E17" s="454"/>
      <c r="F17" s="454"/>
      <c r="G17" s="454"/>
      <c r="H17" s="454"/>
      <c r="I17" s="454"/>
      <c r="J17" s="454"/>
      <c r="K17" s="454"/>
      <c r="L17" s="118"/>
    </row>
    <row r="18" spans="2:12" s="191" customFormat="1" ht="20.25">
      <c r="B18" s="395">
        <v>4</v>
      </c>
      <c r="C18" s="472" t="s">
        <v>1128</v>
      </c>
      <c r="D18" s="395"/>
      <c r="E18" s="395"/>
      <c r="F18" s="395"/>
      <c r="G18" s="395"/>
      <c r="H18" s="395"/>
      <c r="I18" s="395"/>
      <c r="J18" s="395"/>
      <c r="K18" s="395"/>
      <c r="L18" s="395"/>
    </row>
    <row r="19" spans="2:12" ht="17.25" customHeight="1">
      <c r="B19" s="1687" t="s">
        <v>1084</v>
      </c>
      <c r="C19" s="1688"/>
      <c r="D19" s="1688"/>
      <c r="E19" s="1688"/>
      <c r="F19" s="1688"/>
      <c r="G19" s="1688"/>
      <c r="H19" s="1688"/>
      <c r="I19" s="1688"/>
      <c r="J19" s="1688"/>
      <c r="K19" s="1688"/>
      <c r="L19" s="398"/>
    </row>
    <row r="20" spans="2:12" ht="15" customHeight="1">
      <c r="B20" s="2" t="s">
        <v>1085</v>
      </c>
    </row>
    <row r="21" spans="2:12" ht="15.75">
      <c r="B21" s="2" t="s">
        <v>1086</v>
      </c>
    </row>
    <row r="22" spans="2:12" ht="15.75">
      <c r="B22" s="2" t="s">
        <v>1087</v>
      </c>
      <c r="C22" s="35"/>
    </row>
    <row r="23" spans="2:12" ht="20.25">
      <c r="B23" s="421">
        <v>5</v>
      </c>
      <c r="C23" s="333" t="s">
        <v>1088</v>
      </c>
    </row>
    <row r="24" spans="2:12" ht="15.75">
      <c r="B24" s="2" t="s">
        <v>1089</v>
      </c>
      <c r="C24" s="35"/>
    </row>
    <row r="25" spans="2:12" ht="15.75">
      <c r="B25" s="2" t="s">
        <v>1090</v>
      </c>
      <c r="C25" s="35"/>
    </row>
    <row r="26" spans="2:12" ht="15.75">
      <c r="B26" s="2" t="s">
        <v>1091</v>
      </c>
    </row>
    <row r="27" spans="2:12" ht="15.75">
      <c r="B27" s="2" t="s">
        <v>1092</v>
      </c>
    </row>
    <row r="28" spans="2:12" ht="15.75">
      <c r="B28" s="2"/>
      <c r="C28" s="67" t="s">
        <v>1093</v>
      </c>
    </row>
    <row r="29" spans="2:12" s="191" customFormat="1" ht="15.75">
      <c r="B29" s="2" t="s">
        <v>1094</v>
      </c>
    </row>
    <row r="30" spans="2:12" ht="16.5" customHeight="1">
      <c r="B30" s="421">
        <v>6</v>
      </c>
      <c r="C30" s="333" t="s">
        <v>1095</v>
      </c>
    </row>
    <row r="31" spans="2:12" ht="15.75">
      <c r="B31" s="2" t="s">
        <v>1096</v>
      </c>
    </row>
    <row r="32" spans="2:12" ht="15.75">
      <c r="B32" s="2" t="s">
        <v>1097</v>
      </c>
    </row>
    <row r="33" spans="2:2" ht="15.75">
      <c r="B33" s="2" t="s">
        <v>1098</v>
      </c>
    </row>
    <row r="34" spans="2:2" ht="15.75">
      <c r="B34" s="2" t="s">
        <v>1099</v>
      </c>
    </row>
    <row r="35" spans="2:2" ht="15.75">
      <c r="B35" s="2" t="s">
        <v>1100</v>
      </c>
    </row>
    <row r="36" spans="2:2" ht="15.75">
      <c r="B36" s="2" t="s">
        <v>1101</v>
      </c>
    </row>
    <row r="37" spans="2:2" ht="15.75">
      <c r="B37" s="2" t="s">
        <v>1102</v>
      </c>
    </row>
    <row r="38" spans="2:2" ht="15.75">
      <c r="B38" s="2" t="s">
        <v>1103</v>
      </c>
    </row>
    <row r="39" spans="2:2" ht="15.75">
      <c r="B39" s="2" t="s">
        <v>1104</v>
      </c>
    </row>
    <row r="40" spans="2:2" ht="15.75">
      <c r="B40" s="2"/>
    </row>
    <row r="41" spans="2:2" ht="15.75">
      <c r="B41" s="2"/>
    </row>
  </sheetData>
  <sheetProtection password="D3C5" sheet="1" objects="1" scenarios="1" selectLockedCells="1" selectUnlockedCells="1"/>
  <mergeCells count="5">
    <mergeCell ref="B19:K19"/>
    <mergeCell ref="B3:K3"/>
    <mergeCell ref="B6:K6"/>
    <mergeCell ref="B8:K8"/>
    <mergeCell ref="C4:K4"/>
  </mergeCells>
  <pageMargins left="0.25" right="0.25" top="0.75" bottom="0.75" header="0.3" footer="0.3"/>
  <pageSetup paperSize="9" orientation="portrait" r:id="rId1"/>
  <headerFooter>
    <oddFooter>&amp;C&amp;A&amp;RPage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401"/>
  <sheetViews>
    <sheetView workbookViewId="0">
      <selection activeCell="A344" sqref="A344:L344"/>
    </sheetView>
  </sheetViews>
  <sheetFormatPr defaultRowHeight="12.75"/>
  <cols>
    <col min="1" max="1" width="7.28515625" style="620" customWidth="1"/>
    <col min="2" max="2" width="7" style="620" customWidth="1"/>
    <col min="3" max="4" width="9.140625" style="620"/>
    <col min="5" max="5" width="7.42578125" style="620" customWidth="1"/>
    <col min="6" max="6" width="9.7109375" style="620" customWidth="1"/>
    <col min="7" max="7" width="4" style="620" customWidth="1"/>
    <col min="8" max="8" width="9.140625" style="620"/>
    <col min="9" max="9" width="13" style="620" customWidth="1"/>
    <col min="10" max="10" width="11.42578125" style="620" customWidth="1"/>
    <col min="11" max="11" width="7" style="620" customWidth="1"/>
    <col min="12" max="12" width="5.7109375" style="620" customWidth="1"/>
    <col min="13" max="16384" width="9.140625" style="620"/>
  </cols>
  <sheetData>
    <row r="9" spans="1:14" ht="15">
      <c r="A9" s="1157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18.75">
      <c r="A10" s="1152" t="s">
        <v>2491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18.7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63" customHeight="1">
      <c r="A12" s="1315" t="s">
        <v>2492</v>
      </c>
      <c r="B12" s="1315"/>
      <c r="C12" s="1315"/>
      <c r="D12" s="1315"/>
      <c r="E12" s="1315"/>
      <c r="F12" s="1315"/>
      <c r="G12" s="1315"/>
      <c r="H12" s="1315"/>
      <c r="I12" s="1315"/>
      <c r="J12" s="1315"/>
      <c r="K12" s="1315"/>
      <c r="L12" s="1315"/>
      <c r="M12" s="6"/>
      <c r="N12" s="6"/>
    </row>
    <row r="13" spans="1:14" ht="18.7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96" customHeight="1">
      <c r="A14" s="1315" t="s">
        <v>2533</v>
      </c>
      <c r="B14" s="1315"/>
      <c r="C14" s="1315"/>
      <c r="D14" s="1315"/>
      <c r="E14" s="1315"/>
      <c r="F14" s="1315"/>
      <c r="G14" s="1315"/>
      <c r="H14" s="1315"/>
      <c r="I14" s="1315"/>
      <c r="J14" s="1315"/>
      <c r="K14" s="1315"/>
      <c r="L14" s="1315"/>
      <c r="M14" s="6"/>
      <c r="N14" s="6"/>
    </row>
    <row r="15" spans="1:14" ht="18.7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8.75">
      <c r="A16" s="1152" t="s">
        <v>2497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18.7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18.75">
      <c r="A18" s="5" t="s">
        <v>2498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18.75">
      <c r="A19" s="5" t="s">
        <v>2499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t="18.7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15">
      <c r="A21" s="1157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15">
      <c r="A22" s="1157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15">
      <c r="A23" s="1157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15">
      <c r="A24" s="1157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5">
      <c r="A25" s="1157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15">
      <c r="A26" s="1157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ht="15">
      <c r="A27" s="1157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ht="15">
      <c r="A28" s="115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ht="15">
      <c r="A29" s="115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ht="15">
      <c r="A30" s="115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ht="15">
      <c r="A31" s="1157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ht="15">
      <c r="A32" s="1157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ht="15">
      <c r="A33" s="1157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ht="15">
      <c r="A34" s="1157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ht="15">
      <c r="A35" s="1157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ht="15">
      <c r="A36" s="1157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>
      <c r="A37" s="1157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ht="15">
      <c r="A38" s="1157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15">
      <c r="A39" s="1157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15">
      <c r="A40" s="1157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ht="15">
      <c r="A41" s="1157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15">
      <c r="A42" s="1157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ht="15">
      <c r="A43" s="1157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ht="15">
      <c r="A44" s="1157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ht="15">
      <c r="A45" s="1157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ht="15">
      <c r="A46" s="1157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ht="15">
      <c r="A47" s="1157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ht="15">
      <c r="A48" s="1157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ht="18.75">
      <c r="A49" s="1152" t="s">
        <v>2491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ht="18.7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t="57" customHeight="1">
      <c r="A51" s="1315" t="s">
        <v>2492</v>
      </c>
      <c r="B51" s="1315"/>
      <c r="C51" s="1315"/>
      <c r="D51" s="1315"/>
      <c r="E51" s="1315"/>
      <c r="F51" s="1315"/>
      <c r="G51" s="1315"/>
      <c r="H51" s="1315"/>
      <c r="I51" s="1315"/>
      <c r="J51" s="1315"/>
      <c r="K51" s="1315"/>
      <c r="L51" s="1315"/>
      <c r="M51" s="6"/>
      <c r="N51" s="6"/>
    </row>
    <row r="52" spans="1:14" ht="54.75" customHeight="1">
      <c r="A52" s="1315" t="s">
        <v>2503</v>
      </c>
      <c r="B52" s="1315"/>
      <c r="C52" s="1315"/>
      <c r="D52" s="1315"/>
      <c r="E52" s="1315"/>
      <c r="F52" s="1315"/>
      <c r="G52" s="1315"/>
      <c r="H52" s="1315"/>
      <c r="I52" s="1315"/>
      <c r="J52" s="1315"/>
      <c r="K52" s="1315"/>
      <c r="L52" s="1315"/>
      <c r="M52" s="6"/>
      <c r="N52" s="6"/>
    </row>
    <row r="53" spans="1:14" ht="41.25" customHeight="1">
      <c r="A53" s="1315" t="s">
        <v>2504</v>
      </c>
      <c r="B53" s="1315"/>
      <c r="C53" s="1315"/>
      <c r="D53" s="1315"/>
      <c r="E53" s="1315"/>
      <c r="F53" s="1315"/>
      <c r="G53" s="1315"/>
      <c r="H53" s="1315"/>
      <c r="I53" s="1315"/>
      <c r="J53" s="1315"/>
      <c r="K53" s="1315"/>
      <c r="L53" s="1315"/>
      <c r="M53" s="6"/>
      <c r="N53" s="6"/>
    </row>
    <row r="54" spans="1:14" ht="18.7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8.75">
      <c r="A55" s="1152" t="s">
        <v>2497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8.75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8.75">
      <c r="A57" s="5" t="s">
        <v>2498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8.75">
      <c r="A58" s="5" t="s">
        <v>2499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t="18.75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t="15">
      <c r="A60" s="1157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5">
      <c r="A61" s="1157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5">
      <c r="A62" s="1157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15">
      <c r="A63" s="1157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">
      <c r="A64" s="1157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5">
      <c r="A65" s="1157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ht="15">
      <c r="A66" s="1157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15">
      <c r="A67" s="1157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15">
      <c r="A68" s="115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15">
      <c r="A69" s="1157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ht="15">
      <c r="A70" s="1157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ht="15">
      <c r="A71" s="1157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ht="15">
      <c r="A72" s="1157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15">
      <c r="A73" s="1157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ht="15">
      <c r="A74" s="1157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ht="15">
      <c r="A75" s="1157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ht="15">
      <c r="A76" s="1157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ht="15">
      <c r="A77" s="1157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ht="15">
      <c r="A78" s="1157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ht="15">
      <c r="A79" s="1157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ht="15">
      <c r="A80" s="1157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ht="15">
      <c r="A81" s="1157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ht="15">
      <c r="A82" s="1157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ht="15">
      <c r="A83" s="1157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ht="15">
      <c r="A84" s="1157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ht="15">
      <c r="A85" s="1157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ht="15">
      <c r="A86" s="1157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ht="15">
      <c r="A87" s="115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ht="23.25">
      <c r="A88" s="1318" t="s">
        <v>2500</v>
      </c>
      <c r="B88" s="1318"/>
      <c r="C88" s="1318"/>
      <c r="D88" s="1318"/>
      <c r="E88" s="1318"/>
      <c r="F88" s="1318"/>
      <c r="G88" s="1318"/>
      <c r="H88" s="1318"/>
      <c r="I88" s="1318"/>
      <c r="J88" s="1318"/>
      <c r="K88" s="1318"/>
      <c r="L88" s="1318"/>
      <c r="M88" s="6"/>
      <c r="N88" s="6"/>
    </row>
    <row r="89" spans="1:14" ht="20.25">
      <c r="A89" s="1319" t="s">
        <v>2567</v>
      </c>
      <c r="B89" s="1319"/>
      <c r="C89" s="1319"/>
      <c r="D89" s="1319"/>
      <c r="E89" s="1319"/>
      <c r="F89" s="1319"/>
      <c r="G89" s="1319"/>
      <c r="H89" s="1319"/>
      <c r="I89" s="1319"/>
      <c r="J89" s="1319"/>
      <c r="K89" s="1319"/>
      <c r="L89" s="1319"/>
      <c r="M89" s="6"/>
      <c r="N89" s="6"/>
    </row>
    <row r="90" spans="1:14" ht="18.75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ht="62.25" customHeight="1">
      <c r="A91" s="1315" t="s">
        <v>2492</v>
      </c>
      <c r="B91" s="1315"/>
      <c r="C91" s="1315"/>
      <c r="D91" s="1315"/>
      <c r="E91" s="1315"/>
      <c r="F91" s="1315"/>
      <c r="G91" s="1315"/>
      <c r="H91" s="1315"/>
      <c r="I91" s="1315"/>
      <c r="J91" s="1315"/>
      <c r="K91" s="1315"/>
      <c r="L91" s="1315"/>
      <c r="M91" s="6"/>
      <c r="N91" s="6"/>
    </row>
    <row r="92" spans="1:14" ht="18.75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ht="103.5" customHeight="1">
      <c r="A93" s="1315" t="s">
        <v>2501</v>
      </c>
      <c r="B93" s="1315"/>
      <c r="C93" s="1315"/>
      <c r="D93" s="1315"/>
      <c r="E93" s="1315"/>
      <c r="F93" s="1315"/>
      <c r="G93" s="1315"/>
      <c r="H93" s="1315"/>
      <c r="I93" s="1315"/>
      <c r="J93" s="1315"/>
      <c r="K93" s="1315"/>
      <c r="L93" s="1315"/>
      <c r="M93" s="6"/>
      <c r="N93" s="6"/>
    </row>
    <row r="94" spans="1:14" ht="18.75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ht="57.75" customHeight="1">
      <c r="A95" s="1315" t="s">
        <v>2496</v>
      </c>
      <c r="B95" s="1315"/>
      <c r="C95" s="1315"/>
      <c r="D95" s="1315"/>
      <c r="E95" s="1315"/>
      <c r="F95" s="1315"/>
      <c r="G95" s="1315"/>
      <c r="H95" s="1315"/>
      <c r="I95" s="1315"/>
      <c r="J95" s="1315"/>
      <c r="K95" s="1315"/>
      <c r="L95" s="1315"/>
      <c r="M95" s="6"/>
      <c r="N95" s="6"/>
    </row>
    <row r="96" spans="1:14" ht="18.75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ht="18.75">
      <c r="A97" s="1152" t="s">
        <v>2497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18.75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18.75">
      <c r="A99" s="5" t="s">
        <v>2498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ht="18.75">
      <c r="A100" s="5" t="s">
        <v>2499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t="15">
      <c r="A101" s="1157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5">
      <c r="A102" s="1157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ht="15">
      <c r="A103" s="1157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ht="15">
      <c r="A104" s="1157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ht="15">
      <c r="A105" s="1157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ht="15">
      <c r="A106" s="1157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ht="15">
      <c r="A107" s="115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15">
      <c r="A108" s="1157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ht="15">
      <c r="A109" s="115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ht="15">
      <c r="A110" s="115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ht="15">
      <c r="A111" s="115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ht="15">
      <c r="A112" s="1157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ht="15">
      <c r="A113" s="1157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ht="15">
      <c r="A114" s="115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ht="15">
      <c r="A115" s="1157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ht="15">
      <c r="A116" s="1157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ht="15">
      <c r="A117" s="1157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ht="15">
      <c r="A118" s="1157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5">
      <c r="A119" s="1157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ht="15">
      <c r="A120" s="1157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ht="15">
      <c r="A121" s="1157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ht="15">
      <c r="A122" s="1157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ht="15">
      <c r="A123" s="1157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ht="15">
      <c r="A124" s="1157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ht="18.75">
      <c r="A125" s="1152" t="s">
        <v>2491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ht="18.7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ht="71.25" customHeight="1">
      <c r="A127" s="1315" t="s">
        <v>2492</v>
      </c>
      <c r="B127" s="1315"/>
      <c r="C127" s="1315"/>
      <c r="D127" s="1315"/>
      <c r="E127" s="1315"/>
      <c r="F127" s="1315"/>
      <c r="G127" s="1315"/>
      <c r="H127" s="1315"/>
      <c r="I127" s="1315"/>
      <c r="J127" s="1315"/>
      <c r="K127" s="1315"/>
      <c r="L127" s="1315"/>
      <c r="M127" s="6"/>
      <c r="N127" s="6"/>
    </row>
    <row r="128" spans="1:14" ht="18.75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ht="66.75" customHeight="1">
      <c r="A129" s="1315" t="s">
        <v>2506</v>
      </c>
      <c r="B129" s="1315"/>
      <c r="C129" s="1315"/>
      <c r="D129" s="1315"/>
      <c r="E129" s="1315"/>
      <c r="F129" s="1315"/>
      <c r="G129" s="1315"/>
      <c r="H129" s="1315"/>
      <c r="I129" s="1315"/>
      <c r="J129" s="1315"/>
      <c r="K129" s="1315"/>
      <c r="L129" s="1315"/>
      <c r="M129" s="6"/>
      <c r="N129" s="6"/>
    </row>
    <row r="130" spans="1:14" ht="18.75">
      <c r="A130" s="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ht="42" customHeight="1">
      <c r="A131" s="1315" t="s">
        <v>2507</v>
      </c>
      <c r="B131" s="1315"/>
      <c r="C131" s="1315"/>
      <c r="D131" s="1315"/>
      <c r="E131" s="1315"/>
      <c r="F131" s="1315"/>
      <c r="G131" s="1315"/>
      <c r="H131" s="1315"/>
      <c r="I131" s="1315"/>
      <c r="J131" s="1315"/>
      <c r="K131" s="1315"/>
      <c r="L131" s="1315"/>
      <c r="M131" s="6"/>
      <c r="N131" s="6"/>
    </row>
    <row r="132" spans="1:14" ht="18.75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ht="18.75">
      <c r="A133" s="1152" t="s">
        <v>2497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ht="18.75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ht="18.75">
      <c r="A135" s="5" t="s">
        <v>2498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ht="18.75">
      <c r="A136" s="5" t="s">
        <v>2499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ht="15">
      <c r="A137" s="1157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ht="15">
      <c r="A138" s="1157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ht="15">
      <c r="A139" s="1157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ht="15">
      <c r="A140" s="1157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ht="15">
      <c r="A141" s="1157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ht="15">
      <c r="A142" s="1157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ht="15">
      <c r="A143" s="1157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ht="15">
      <c r="A144" s="1157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15">
      <c r="A145" s="1157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t="15">
      <c r="A146" s="1157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ht="15">
      <c r="A147" s="1157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ht="15">
      <c r="A148" s="1157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ht="15">
      <c r="A149" s="1157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ht="15">
      <c r="A150" s="1157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ht="15">
      <c r="A151" s="1157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ht="15">
      <c r="A152" s="1157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ht="15">
      <c r="A153" s="1157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ht="15">
      <c r="A154" s="1157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ht="15">
      <c r="A155" s="1157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ht="15">
      <c r="A156" s="1157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ht="15">
      <c r="A157" s="1157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ht="15">
      <c r="A158" s="1157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ht="15">
      <c r="A159" s="1157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15">
      <c r="A160" s="1157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ht="15">
      <c r="A161" s="1157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ht="15">
      <c r="A162" s="1157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ht="15">
      <c r="A163" s="1157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ht="15">
      <c r="A164" s="1157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ht="18.75">
      <c r="A165" s="1320" t="s">
        <v>2491</v>
      </c>
      <c r="B165" s="1320"/>
      <c r="C165" s="1320"/>
      <c r="D165" s="1320"/>
      <c r="E165" s="1320"/>
      <c r="F165" s="1320"/>
      <c r="G165" s="1320"/>
      <c r="H165" s="1320"/>
      <c r="I165" s="1320"/>
      <c r="J165" s="1320"/>
      <c r="K165" s="1320"/>
      <c r="L165" s="1320"/>
      <c r="M165" s="6"/>
      <c r="N165" s="6"/>
    </row>
    <row r="166" spans="1:14" ht="18.75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ht="58.5" customHeight="1">
      <c r="A167" s="1315" t="s">
        <v>2508</v>
      </c>
      <c r="B167" s="1315"/>
      <c r="C167" s="1315"/>
      <c r="D167" s="1315"/>
      <c r="E167" s="1315"/>
      <c r="F167" s="1315"/>
      <c r="G167" s="1315"/>
      <c r="H167" s="1315"/>
      <c r="I167" s="1315"/>
      <c r="J167" s="1315"/>
      <c r="K167" s="1315"/>
      <c r="L167" s="1315"/>
      <c r="M167" s="6"/>
      <c r="N167" s="6"/>
    </row>
    <row r="168" spans="1:14" ht="18.7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4" ht="56.25" customHeight="1">
      <c r="A169" s="1315" t="s">
        <v>2509</v>
      </c>
      <c r="B169" s="1315"/>
      <c r="C169" s="1315"/>
      <c r="D169" s="1315"/>
      <c r="E169" s="1315"/>
      <c r="F169" s="1315"/>
      <c r="G169" s="1315"/>
      <c r="H169" s="1315"/>
      <c r="I169" s="1315"/>
      <c r="J169" s="1315"/>
      <c r="K169" s="1315"/>
      <c r="L169" s="1315"/>
      <c r="M169" s="6"/>
      <c r="N169" s="6"/>
    </row>
    <row r="170" spans="1:14" ht="18.75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4" ht="49.5" customHeight="1">
      <c r="A171" s="1315" t="s">
        <v>2510</v>
      </c>
      <c r="B171" s="1315"/>
      <c r="C171" s="1315"/>
      <c r="D171" s="1315"/>
      <c r="E171" s="1315"/>
      <c r="F171" s="1315"/>
      <c r="G171" s="1315"/>
      <c r="H171" s="1315"/>
      <c r="I171" s="1315"/>
      <c r="J171" s="1315"/>
      <c r="K171" s="1315"/>
      <c r="L171" s="1315"/>
      <c r="M171" s="6"/>
      <c r="N171" s="6"/>
    </row>
    <row r="172" spans="1:14" ht="18.75">
      <c r="A172" s="5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 ht="46.5" customHeight="1">
      <c r="A173" s="1315" t="s">
        <v>2496</v>
      </c>
      <c r="B173" s="1315"/>
      <c r="C173" s="1315"/>
      <c r="D173" s="1315"/>
      <c r="E173" s="1315"/>
      <c r="F173" s="1315"/>
      <c r="G173" s="1315"/>
      <c r="H173" s="1315"/>
      <c r="I173" s="1315"/>
      <c r="J173" s="1315"/>
      <c r="K173" s="1315"/>
      <c r="L173" s="1315"/>
      <c r="M173" s="6"/>
      <c r="N173" s="6"/>
    </row>
    <row r="174" spans="1:14" ht="18.75">
      <c r="A174" s="5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1:14" ht="18.75">
      <c r="A175" s="1152" t="s">
        <v>2497</v>
      </c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14" ht="18.75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1:14" ht="18.75">
      <c r="A177" s="5" t="s">
        <v>2498</v>
      </c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1:14" ht="18.75">
      <c r="A178" s="5" t="s">
        <v>2499</v>
      </c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1:14" ht="18.75">
      <c r="A179" s="5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1:14" ht="15">
      <c r="A180" s="1157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1:14" ht="15">
      <c r="A181" s="1157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ht="15">
      <c r="A182" s="1157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1:14" ht="15">
      <c r="A183" s="1157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1:14" ht="15">
      <c r="A184" s="1157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1:14" ht="15">
      <c r="A185" s="1157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1:14" ht="15">
      <c r="A186" s="1157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1:14" ht="15">
      <c r="A187" s="1157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1:14" ht="15">
      <c r="A188" s="1157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</row>
    <row r="189" spans="1:14" ht="15">
      <c r="A189" s="1157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</row>
    <row r="190" spans="1:14" ht="15">
      <c r="A190" s="1157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1:14" ht="15">
      <c r="A191" s="1157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1:14" ht="15">
      <c r="A192" s="1157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1:14" ht="15">
      <c r="A193" s="1157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1:14" ht="15">
      <c r="A194" s="1157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 ht="15">
      <c r="A195" s="1157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1:14" ht="15">
      <c r="A196" s="1157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1:14" ht="15">
      <c r="A197" s="1157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 ht="15">
      <c r="A198" s="1157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1:14" ht="15">
      <c r="A199" s="1157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1:14" ht="15">
      <c r="A200" s="1157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1:14" ht="15">
      <c r="A201" s="1157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1:14" ht="15">
      <c r="A202" s="1157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ht="18.75">
      <c r="A203" s="1320" t="s">
        <v>2491</v>
      </c>
      <c r="B203" s="1320"/>
      <c r="C203" s="1320"/>
      <c r="D203" s="1320"/>
      <c r="E203" s="1320"/>
      <c r="F203" s="1320"/>
      <c r="G203" s="1320"/>
      <c r="H203" s="1320"/>
      <c r="I203" s="1320"/>
      <c r="J203" s="1320"/>
      <c r="K203" s="1320"/>
      <c r="L203" s="1320"/>
      <c r="M203" s="6"/>
      <c r="N203" s="6"/>
    </row>
    <row r="204" spans="1:14" ht="18.75">
      <c r="A204" s="5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 ht="61.5" customHeight="1">
      <c r="A205" s="1315" t="s">
        <v>2511</v>
      </c>
      <c r="B205" s="1315"/>
      <c r="C205" s="1315"/>
      <c r="D205" s="1315"/>
      <c r="E205" s="1315"/>
      <c r="F205" s="1315"/>
      <c r="G205" s="1315"/>
      <c r="H205" s="1315"/>
      <c r="I205" s="1315"/>
      <c r="J205" s="1315"/>
      <c r="K205" s="1315"/>
      <c r="L205" s="1315"/>
      <c r="M205" s="6"/>
      <c r="N205" s="6"/>
    </row>
    <row r="206" spans="1:14" ht="18.75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4" ht="18.75">
      <c r="A207" s="6"/>
      <c r="B207" s="5" t="s">
        <v>2512</v>
      </c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1:14" ht="18.75">
      <c r="A208" s="5" t="s">
        <v>2513</v>
      </c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14" ht="18.75">
      <c r="A209" s="5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ht="18.75">
      <c r="A210" s="1152" t="s">
        <v>2497</v>
      </c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 ht="18.75">
      <c r="A211" s="5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1:14" ht="18.75">
      <c r="A212" s="5" t="s">
        <v>2498</v>
      </c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 ht="18.75">
      <c r="A213" s="5" t="s">
        <v>2499</v>
      </c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 ht="18.75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ht="15">
      <c r="A215" s="1157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ht="15">
      <c r="A216" s="1157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 ht="15">
      <c r="A217" s="1157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ht="15">
      <c r="A218" s="1157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ht="15">
      <c r="A219" s="1157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ht="15">
      <c r="A220" s="1157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4" ht="15">
      <c r="A221" s="1157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1:14" ht="15">
      <c r="A222" s="1157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1:14" ht="15">
      <c r="A223" s="1157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1:14" ht="15">
      <c r="A224" s="1157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1:14" ht="15">
      <c r="A225" s="1157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ht="15">
      <c r="A226" s="1157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1:14" ht="15">
      <c r="A227" s="1157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ht="15">
      <c r="A228" s="1157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1:14" ht="15">
      <c r="A229" s="1157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1:14" ht="15">
      <c r="A230" s="1157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1:14" ht="15">
      <c r="A231" s="1157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1:14" ht="15">
      <c r="A232" s="1157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ht="15">
      <c r="A233" s="1157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1:14" ht="15">
      <c r="A234" s="1157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ht="15">
      <c r="A235" s="1157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ht="15">
      <c r="A236" s="1157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1:14" ht="15">
      <c r="A237" s="1157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ht="15">
      <c r="A238" s="1157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1:14" ht="15">
      <c r="A239" s="1157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1:14" ht="15">
      <c r="A240" s="1157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ht="15">
      <c r="A241" s="1157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ht="15">
      <c r="A242" s="1157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1:14" ht="15">
      <c r="A243" s="1157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ht="15">
      <c r="A244" s="1157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1:14" ht="15">
      <c r="A245" s="1157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ht="15">
      <c r="A246" s="1157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4" ht="15">
      <c r="A247" s="1157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1:14" ht="18.75">
      <c r="A248" s="1316" t="s">
        <v>2514</v>
      </c>
      <c r="B248" s="1316"/>
      <c r="C248" s="1316"/>
      <c r="D248" s="1316"/>
      <c r="E248" s="1316"/>
      <c r="F248" s="1316"/>
      <c r="G248" s="1316"/>
      <c r="H248" s="1316"/>
      <c r="I248" s="1316"/>
      <c r="J248" s="1316"/>
      <c r="K248" s="1316"/>
      <c r="L248" s="1316"/>
      <c r="M248" s="6"/>
      <c r="N248" s="6"/>
    </row>
    <row r="249" spans="1:14" ht="18.75">
      <c r="A249" s="5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ht="18.75">
      <c r="A250" s="1316" t="s">
        <v>2515</v>
      </c>
      <c r="B250" s="1316"/>
      <c r="C250" s="1316"/>
      <c r="D250" s="1316"/>
      <c r="E250" s="1316"/>
      <c r="F250" s="1316"/>
      <c r="G250" s="1316"/>
      <c r="H250" s="1316"/>
      <c r="I250" s="1316"/>
      <c r="J250" s="1316"/>
      <c r="K250" s="1316"/>
      <c r="L250" s="1316"/>
      <c r="M250" s="6"/>
      <c r="N250" s="6"/>
    </row>
    <row r="251" spans="1:14" ht="18.75">
      <c r="A251" s="5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ht="98.25" customHeight="1">
      <c r="A252" s="1315" t="s">
        <v>2516</v>
      </c>
      <c r="B252" s="1315"/>
      <c r="C252" s="1315"/>
      <c r="D252" s="1315"/>
      <c r="E252" s="1315"/>
      <c r="F252" s="1315"/>
      <c r="G252" s="1315"/>
      <c r="H252" s="1315"/>
      <c r="I252" s="1315"/>
      <c r="J252" s="1315"/>
      <c r="K252" s="1315"/>
      <c r="L252" s="1315"/>
      <c r="M252" s="6"/>
      <c r="N252" s="6"/>
    </row>
    <row r="253" spans="1:14" ht="18.75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ht="18.75">
      <c r="A254" s="5" t="s">
        <v>2517</v>
      </c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1:14" ht="18.75">
      <c r="A255" s="5" t="s">
        <v>2518</v>
      </c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4" ht="18.75">
      <c r="A256" s="5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1:14" ht="18.75">
      <c r="A257" s="1152" t="s">
        <v>2497</v>
      </c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ht="18.75">
      <c r="A258" s="5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1:14" ht="18.75">
      <c r="A259" s="5" t="s">
        <v>2498</v>
      </c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1:14" ht="18.75">
      <c r="A260" s="5" t="s">
        <v>2499</v>
      </c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1:14" ht="18.75">
      <c r="A261" s="5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ht="15">
      <c r="A262" s="1157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ht="15">
      <c r="A263" s="1157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1:14" ht="15">
      <c r="A264" s="1157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1:14" ht="15">
      <c r="A265" s="1157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ht="15">
      <c r="A266" s="1157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1:14" ht="15">
      <c r="A267" s="1157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1:14" ht="15">
      <c r="A268" s="1157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1:14" ht="15">
      <c r="A269" s="1157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ht="15">
      <c r="A270" s="1157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spans="1:14" ht="15">
      <c r="A271" s="1157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1:14" ht="15">
      <c r="A272" s="1157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4" ht="15">
      <c r="A273" s="1157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spans="1:14" ht="15">
      <c r="A274" s="1157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1:14" ht="15">
      <c r="A275" s="1157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spans="1:14" ht="15">
      <c r="A276" s="1157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1:14" ht="15">
      <c r="A277" s="1157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1:14" ht="15">
      <c r="A278" s="1157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spans="1:14" ht="15">
      <c r="A279" s="1157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spans="1:14" ht="15">
      <c r="A280" s="1157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1:14" ht="15">
      <c r="A281" s="1157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spans="1:14" ht="15">
      <c r="A282" s="1157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spans="1:14" ht="15">
      <c r="A283" s="1157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1:14" ht="15">
      <c r="A284" s="1157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spans="1:14" ht="15">
      <c r="A285" s="1157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spans="1:14" ht="15">
      <c r="A286" s="1157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1:14" ht="15">
      <c r="A287" s="1157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spans="1:14" ht="15">
      <c r="A288" s="1157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spans="1:15" ht="18.75">
      <c r="A289" s="1316" t="s">
        <v>2519</v>
      </c>
      <c r="B289" s="1316"/>
      <c r="C289" s="1316"/>
      <c r="D289" s="1316"/>
      <c r="E289" s="1316"/>
      <c r="F289" s="1316"/>
      <c r="G289" s="1316"/>
      <c r="H289" s="1316"/>
      <c r="I289" s="1316"/>
      <c r="J289" s="1316"/>
      <c r="K289" s="1316"/>
      <c r="L289" s="1316"/>
      <c r="M289" s="6"/>
      <c r="N289" s="6"/>
    </row>
    <row r="290" spans="1:15" ht="18.75">
      <c r="A290" s="5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spans="1:15" ht="21" customHeight="1">
      <c r="A291" s="1321" t="s">
        <v>2491</v>
      </c>
      <c r="B291" s="1321"/>
      <c r="C291" s="1321"/>
      <c r="D291" s="1321"/>
      <c r="E291" s="1321"/>
      <c r="F291" s="1321"/>
      <c r="G291" s="1321"/>
      <c r="H291" s="1321"/>
      <c r="I291" s="1321"/>
      <c r="J291" s="1321"/>
      <c r="K291" s="1321"/>
      <c r="L291" s="1321"/>
      <c r="M291" s="6"/>
      <c r="N291" s="6"/>
    </row>
    <row r="292" spans="1:15" ht="18.75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1:15" ht="43.5" customHeight="1">
      <c r="A293" s="1315" t="s">
        <v>2520</v>
      </c>
      <c r="B293" s="1315"/>
      <c r="C293" s="1315"/>
      <c r="D293" s="1315"/>
      <c r="E293" s="1315"/>
      <c r="F293" s="1315"/>
      <c r="G293" s="1315"/>
      <c r="H293" s="1315"/>
      <c r="I293" s="1315"/>
      <c r="J293" s="1315"/>
      <c r="K293" s="1315"/>
      <c r="L293" s="1315"/>
      <c r="M293" s="6"/>
      <c r="N293" s="6"/>
    </row>
    <row r="294" spans="1:15" ht="18.75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spans="1:15" ht="43.5" customHeight="1">
      <c r="A295" s="1315" t="s">
        <v>2521</v>
      </c>
      <c r="B295" s="1315"/>
      <c r="C295" s="1315"/>
      <c r="D295" s="1315"/>
      <c r="E295" s="1315"/>
      <c r="F295" s="1315"/>
      <c r="G295" s="1315"/>
      <c r="H295" s="1315"/>
      <c r="I295" s="1315"/>
      <c r="J295" s="1315"/>
      <c r="K295" s="1315"/>
      <c r="L295" s="1315"/>
      <c r="M295" s="6"/>
      <c r="N295" s="6"/>
      <c r="O295" s="749"/>
    </row>
    <row r="296" spans="1:15" ht="18.75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spans="1:15" ht="42" customHeight="1">
      <c r="A297" s="1315" t="s">
        <v>2522</v>
      </c>
      <c r="B297" s="1315"/>
      <c r="C297" s="1315"/>
      <c r="D297" s="1315"/>
      <c r="E297" s="1315"/>
      <c r="F297" s="1315"/>
      <c r="G297" s="1315"/>
      <c r="H297" s="1315"/>
      <c r="I297" s="1315"/>
      <c r="J297" s="1315"/>
      <c r="K297" s="1315"/>
      <c r="L297" s="1315"/>
      <c r="M297" s="6"/>
      <c r="N297" s="6"/>
    </row>
    <row r="298" spans="1:15" ht="18.75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5" ht="18.75">
      <c r="A299" s="1152" t="s">
        <v>2497</v>
      </c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spans="1:15" ht="18.75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1:15" ht="18.75">
      <c r="A301" s="5" t="s">
        <v>2498</v>
      </c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1:15" ht="18.75">
      <c r="A302" s="5" t="s">
        <v>2499</v>
      </c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1:15" ht="18.75">
      <c r="A303" s="5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5" ht="18.75">
      <c r="A304" s="5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spans="1:14" ht="18.75">
      <c r="A305" s="5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spans="1:14" ht="18.75">
      <c r="A306" s="5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1:14" ht="15">
      <c r="A307" s="1157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spans="1:14" ht="15">
      <c r="A308" s="1157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ht="15">
      <c r="A309" s="1157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spans="1:14" ht="15">
      <c r="A310" s="1157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spans="1:14" ht="15">
      <c r="A311" s="1157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spans="1:14" ht="15">
      <c r="A312" s="1157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</row>
    <row r="313" spans="1:14" ht="15">
      <c r="A313" s="1157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1:14" ht="15">
      <c r="A314" s="1157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</row>
    <row r="315" spans="1:14" ht="15">
      <c r="A315" s="1157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</row>
    <row r="316" spans="1:14" ht="15">
      <c r="A316" s="1157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</row>
    <row r="317" spans="1:14" ht="15">
      <c r="A317" s="1157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</row>
    <row r="318" spans="1:14" ht="15">
      <c r="A318" s="1157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</row>
    <row r="319" spans="1:14" ht="15">
      <c r="A319" s="1157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</row>
    <row r="320" spans="1:14" ht="15">
      <c r="A320" s="1157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</row>
    <row r="321" spans="1:14" ht="15">
      <c r="A321" s="1157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</row>
    <row r="322" spans="1:14" ht="15">
      <c r="A322" s="1157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</row>
    <row r="323" spans="1:14" ht="15">
      <c r="A323" s="1157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</row>
    <row r="324" spans="1:14" ht="15">
      <c r="A324" s="1157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4" ht="15">
      <c r="A325" s="1157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</row>
    <row r="326" spans="1:14" ht="15">
      <c r="A326" s="1157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</row>
    <row r="327" spans="1:14" ht="15">
      <c r="A327" s="1157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</row>
    <row r="328" spans="1:14" ht="15">
      <c r="A328" s="1157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</row>
    <row r="329" spans="1:14" ht="15">
      <c r="A329" s="1157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</row>
    <row r="330" spans="1:14" ht="15">
      <c r="A330" s="1157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1" spans="1:14" ht="15">
      <c r="A331" s="1157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</row>
    <row r="332" spans="1:14" ht="18.75">
      <c r="A332" s="1316" t="s">
        <v>2523</v>
      </c>
      <c r="B332" s="1316"/>
      <c r="C332" s="1316"/>
      <c r="D332" s="1316"/>
      <c r="E332" s="1316"/>
      <c r="F332" s="1316"/>
      <c r="G332" s="1316"/>
      <c r="H332" s="1316"/>
      <c r="I332" s="1316"/>
      <c r="J332" s="1316"/>
      <c r="K332" s="1316"/>
      <c r="L332" s="1316"/>
      <c r="M332" s="6"/>
      <c r="N332" s="6"/>
    </row>
    <row r="333" spans="1:14" ht="18.75">
      <c r="A333" s="5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</row>
    <row r="334" spans="1:14" ht="26.25">
      <c r="A334" s="1317" t="s">
        <v>2491</v>
      </c>
      <c r="B334" s="1317"/>
      <c r="C334" s="1317"/>
      <c r="D334" s="1317"/>
      <c r="E334" s="1317"/>
      <c r="F334" s="1317"/>
      <c r="G334" s="1317"/>
      <c r="H334" s="1317"/>
      <c r="I334" s="1317"/>
      <c r="J334" s="1317"/>
      <c r="K334" s="1317"/>
      <c r="L334" s="1317"/>
      <c r="M334" s="6"/>
      <c r="N334" s="6"/>
    </row>
    <row r="335" spans="1:14" ht="18.75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</row>
    <row r="336" spans="1:14" ht="56.25" customHeight="1">
      <c r="A336" s="1315" t="s">
        <v>2524</v>
      </c>
      <c r="B336" s="1315"/>
      <c r="C336" s="1315"/>
      <c r="D336" s="1315"/>
      <c r="E336" s="1315"/>
      <c r="F336" s="1315"/>
      <c r="G336" s="1315"/>
      <c r="H336" s="1315"/>
      <c r="I336" s="1315"/>
      <c r="J336" s="1315"/>
      <c r="K336" s="1315"/>
      <c r="L336" s="1315"/>
      <c r="M336" s="6"/>
      <c r="N336" s="6"/>
    </row>
    <row r="337" spans="1:14" ht="18.75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</row>
    <row r="338" spans="1:14" ht="18.75">
      <c r="A338" s="5" t="s">
        <v>2525</v>
      </c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</row>
    <row r="339" spans="1:14" ht="18.75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</row>
    <row r="340" spans="1:14" ht="18.75">
      <c r="A340" s="5" t="s">
        <v>2440</v>
      </c>
      <c r="B340" s="5" t="s">
        <v>2526</v>
      </c>
      <c r="C340" s="6"/>
      <c r="D340" s="5" t="s">
        <v>2527</v>
      </c>
      <c r="E340" s="5" t="s">
        <v>1781</v>
      </c>
      <c r="F340" s="5" t="s">
        <v>2528</v>
      </c>
      <c r="G340" s="6"/>
      <c r="H340" s="6"/>
      <c r="I340" s="6"/>
      <c r="J340" s="6"/>
      <c r="K340" s="6"/>
      <c r="L340" s="6"/>
      <c r="M340" s="6"/>
      <c r="N340" s="6"/>
    </row>
    <row r="341" spans="1:14" ht="18.75">
      <c r="A341" s="5">
        <v>1</v>
      </c>
      <c r="B341" s="5" t="s">
        <v>2529</v>
      </c>
      <c r="C341" s="6"/>
      <c r="D341" s="6"/>
      <c r="E341" s="6"/>
      <c r="F341" s="5" t="s">
        <v>2530</v>
      </c>
      <c r="G341" s="6"/>
      <c r="H341" s="6"/>
      <c r="I341" s="6"/>
      <c r="J341" s="5" t="s">
        <v>396</v>
      </c>
      <c r="K341" s="6"/>
      <c r="L341" s="6"/>
      <c r="M341" s="6"/>
      <c r="N341" s="6"/>
    </row>
    <row r="342" spans="1:14" ht="18.75">
      <c r="A342" s="5">
        <v>2</v>
      </c>
      <c r="B342" s="5" t="s">
        <v>2531</v>
      </c>
      <c r="C342" s="6"/>
      <c r="D342" s="6"/>
      <c r="E342" s="6"/>
      <c r="F342" s="5" t="s">
        <v>953</v>
      </c>
      <c r="G342" s="6"/>
      <c r="H342" s="6"/>
      <c r="I342" s="6"/>
      <c r="J342" s="5" t="s">
        <v>396</v>
      </c>
      <c r="K342" s="6"/>
      <c r="L342" s="6"/>
      <c r="M342" s="6"/>
      <c r="N342" s="6"/>
    </row>
    <row r="343" spans="1:14" ht="18.75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spans="1:14" ht="75.75" customHeight="1">
      <c r="A344" s="1315" t="s">
        <v>2532</v>
      </c>
      <c r="B344" s="1315"/>
      <c r="C344" s="1315"/>
      <c r="D344" s="1315"/>
      <c r="E344" s="1315"/>
      <c r="F344" s="1315"/>
      <c r="G344" s="1315"/>
      <c r="H344" s="1315"/>
      <c r="I344" s="1315"/>
      <c r="J344" s="1315"/>
      <c r="K344" s="1315"/>
      <c r="L344" s="1315"/>
      <c r="M344" s="6"/>
      <c r="N344" s="6"/>
    </row>
    <row r="345" spans="1:14" ht="18.75">
      <c r="A345" s="5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spans="1:14" ht="18.75">
      <c r="A346" s="1152" t="s">
        <v>2497</v>
      </c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spans="1:14" ht="18.75">
      <c r="A347" s="5" t="s">
        <v>2498</v>
      </c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</row>
    <row r="348" spans="1:14" ht="18.75">
      <c r="A348" s="5" t="s">
        <v>2499</v>
      </c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</row>
    <row r="349" spans="1:14" ht="18.75">
      <c r="A349" s="5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1:14" ht="18.75">
      <c r="A350" s="5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4" ht="15">
      <c r="A351" s="1157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spans="1:14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</row>
    <row r="353" spans="1:14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</row>
    <row r="354" spans="1:1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spans="1:14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spans="1:14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spans="1:14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1:14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spans="1:14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1:14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spans="1:14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spans="1:14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spans="1:14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spans="1:1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spans="1:14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spans="1:14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spans="1:14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</row>
    <row r="368" spans="1:14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</row>
    <row r="369" spans="1:14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</row>
    <row r="370" spans="1:14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</row>
    <row r="371" spans="1:14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</row>
    <row r="372" spans="1:14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</row>
    <row r="373" spans="1:14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</row>
    <row r="375" spans="1:14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</row>
    <row r="376" spans="1:14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4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</row>
    <row r="378" spans="1:14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</row>
    <row r="379" spans="1:14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</row>
    <row r="380" spans="1:14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</row>
    <row r="381" spans="1:14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</row>
    <row r="382" spans="1:14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</row>
    <row r="383" spans="1:14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</row>
    <row r="384" spans="1:1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</row>
    <row r="385" spans="1:14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</row>
    <row r="386" spans="1:14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</row>
    <row r="387" spans="1:14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</row>
    <row r="388" spans="1:14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</row>
    <row r="389" spans="1:14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</row>
    <row r="390" spans="1:14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spans="1:14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spans="1:14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spans="1:14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  <row r="394" spans="1:1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</row>
    <row r="395" spans="1:14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</row>
    <row r="396" spans="1:14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</row>
    <row r="397" spans="1:14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</row>
    <row r="398" spans="1:14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spans="1:14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spans="1:14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spans="1:14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</row>
  </sheetData>
  <mergeCells count="32">
    <mergeCell ref="A289:L289"/>
    <mergeCell ref="A291:L291"/>
    <mergeCell ref="A173:L173"/>
    <mergeCell ref="A203:L203"/>
    <mergeCell ref="A205:L205"/>
    <mergeCell ref="A248:L248"/>
    <mergeCell ref="A250:L250"/>
    <mergeCell ref="A252:L252"/>
    <mergeCell ref="A171:L171"/>
    <mergeCell ref="A89:L89"/>
    <mergeCell ref="A91:L91"/>
    <mergeCell ref="A93:L93"/>
    <mergeCell ref="A95:L95"/>
    <mergeCell ref="A129:L129"/>
    <mergeCell ref="A131:L131"/>
    <mergeCell ref="A165:L165"/>
    <mergeCell ref="A167:L167"/>
    <mergeCell ref="A169:L169"/>
    <mergeCell ref="A88:L88"/>
    <mergeCell ref="A127:L127"/>
    <mergeCell ref="A12:L12"/>
    <mergeCell ref="A14:L14"/>
    <mergeCell ref="A51:L51"/>
    <mergeCell ref="A52:L52"/>
    <mergeCell ref="A53:L53"/>
    <mergeCell ref="A336:L336"/>
    <mergeCell ref="A344:L344"/>
    <mergeCell ref="A293:L293"/>
    <mergeCell ref="A295:L295"/>
    <mergeCell ref="A297:L297"/>
    <mergeCell ref="A332:L332"/>
    <mergeCell ref="A334:L334"/>
  </mergeCells>
  <pageMargins left="0.25" right="0.25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</sheetPr>
  <dimension ref="A1:D48"/>
  <sheetViews>
    <sheetView workbookViewId="0">
      <selection activeCell="N12" sqref="N12"/>
    </sheetView>
  </sheetViews>
  <sheetFormatPr defaultRowHeight="12.75"/>
  <cols>
    <col min="1" max="1" width="2.140625" style="191" customWidth="1"/>
    <col min="2" max="2" width="4.42578125" style="191" customWidth="1"/>
    <col min="3" max="10" width="9.140625" style="191"/>
    <col min="11" max="11" width="8.28515625" style="191" customWidth="1"/>
    <col min="12" max="12" width="12.42578125" style="191" customWidth="1"/>
    <col min="13" max="16384" width="9.140625" style="191"/>
  </cols>
  <sheetData>
    <row r="1" spans="1:2" s="575" customFormat="1"/>
    <row r="2" spans="1:2" s="575" customFormat="1"/>
    <row r="3" spans="1:2" s="575" customFormat="1"/>
    <row r="4" spans="1:2" ht="15.75">
      <c r="A4" s="67" t="s">
        <v>1309</v>
      </c>
      <c r="B4" s="2"/>
    </row>
    <row r="5" spans="1:2" ht="15.75">
      <c r="A5" s="67" t="s">
        <v>1310</v>
      </c>
      <c r="B5" s="2"/>
    </row>
    <row r="6" spans="1:2" ht="15.75">
      <c r="A6" s="67" t="s">
        <v>1105</v>
      </c>
      <c r="B6" s="62"/>
    </row>
    <row r="7" spans="1:2" ht="15.75">
      <c r="A7" s="67" t="s">
        <v>1106</v>
      </c>
      <c r="B7" s="2"/>
    </row>
    <row r="8" spans="1:2" ht="15.75">
      <c r="A8" s="67" t="s">
        <v>1108</v>
      </c>
      <c r="B8" s="2"/>
    </row>
    <row r="9" spans="1:2" ht="15.75">
      <c r="A9" s="67" t="s">
        <v>1107</v>
      </c>
      <c r="B9" s="2"/>
    </row>
    <row r="10" spans="1:2" ht="15.75">
      <c r="A10" s="333" t="s">
        <v>1311</v>
      </c>
      <c r="B10" s="2"/>
    </row>
    <row r="11" spans="1:2" ht="15.75">
      <c r="A11" s="67" t="s">
        <v>1312</v>
      </c>
      <c r="B11" s="2"/>
    </row>
    <row r="12" spans="1:2" ht="15" customHeight="1">
      <c r="A12" s="469" t="s">
        <v>48</v>
      </c>
      <c r="B12" s="62" t="s">
        <v>1109</v>
      </c>
    </row>
    <row r="13" spans="1:2" ht="15.75">
      <c r="A13" s="333" t="s">
        <v>1110</v>
      </c>
      <c r="B13" s="2"/>
    </row>
    <row r="14" spans="1:2" ht="15.75">
      <c r="A14" s="67" t="s">
        <v>1112</v>
      </c>
      <c r="B14" s="2"/>
    </row>
    <row r="15" spans="1:2" ht="15.75">
      <c r="A15" s="67" t="s">
        <v>1113</v>
      </c>
      <c r="B15" s="62"/>
    </row>
    <row r="16" spans="1:2" ht="15.75">
      <c r="A16" s="67" t="s">
        <v>1114</v>
      </c>
      <c r="B16" s="2"/>
    </row>
    <row r="17" spans="1:4" ht="15.75">
      <c r="A17" s="67" t="s">
        <v>1111</v>
      </c>
      <c r="B17" s="2"/>
    </row>
    <row r="18" spans="1:4" ht="15.75">
      <c r="A18" s="67" t="s">
        <v>1116</v>
      </c>
      <c r="B18" s="2"/>
    </row>
    <row r="19" spans="1:4" ht="15.75">
      <c r="A19" s="67" t="s">
        <v>1115</v>
      </c>
      <c r="B19" s="2"/>
    </row>
    <row r="20" spans="1:4" ht="15.75">
      <c r="A20" s="67" t="s">
        <v>1119</v>
      </c>
      <c r="B20" s="2"/>
    </row>
    <row r="21" spans="1:4" ht="15.75">
      <c r="A21" s="191">
        <v>8</v>
      </c>
      <c r="B21" s="62" t="s">
        <v>1117</v>
      </c>
      <c r="C21" s="470"/>
      <c r="D21" s="470"/>
    </row>
    <row r="22" spans="1:4" ht="15.75">
      <c r="A22" s="67" t="s">
        <v>1313</v>
      </c>
      <c r="B22" s="2"/>
    </row>
    <row r="23" spans="1:4" s="575" customFormat="1" ht="15.75">
      <c r="A23" s="67" t="s">
        <v>1314</v>
      </c>
      <c r="B23" s="2"/>
    </row>
    <row r="24" spans="1:4" ht="15.75">
      <c r="A24" s="67" t="s">
        <v>1120</v>
      </c>
      <c r="B24" s="62"/>
    </row>
    <row r="25" spans="1:4" ht="15.75">
      <c r="A25" s="67" t="s">
        <v>1121</v>
      </c>
      <c r="B25" s="2"/>
    </row>
    <row r="26" spans="1:4" ht="15.75">
      <c r="A26" s="67" t="s">
        <v>1122</v>
      </c>
      <c r="B26" s="2"/>
    </row>
    <row r="27" spans="1:4" ht="15.75">
      <c r="A27" s="333" t="s">
        <v>1316</v>
      </c>
      <c r="B27" s="2"/>
    </row>
    <row r="28" spans="1:4" ht="15.75">
      <c r="A28" s="67" t="s">
        <v>1317</v>
      </c>
      <c r="B28" s="2"/>
    </row>
    <row r="29" spans="1:4" ht="15.75">
      <c r="A29" s="67" t="s">
        <v>1315</v>
      </c>
      <c r="B29" s="2"/>
    </row>
    <row r="30" spans="1:4" ht="15.75">
      <c r="A30" s="67" t="s">
        <v>1318</v>
      </c>
    </row>
    <row r="31" spans="1:4" ht="15.75">
      <c r="A31" s="67" t="s">
        <v>1319</v>
      </c>
    </row>
    <row r="32" spans="1:4" ht="15.75">
      <c r="A32" s="333" t="s">
        <v>1118</v>
      </c>
      <c r="B32" s="2"/>
    </row>
    <row r="33" spans="1:2" ht="15.75">
      <c r="A33" s="67" t="s">
        <v>1123</v>
      </c>
      <c r="B33" s="2"/>
    </row>
    <row r="34" spans="1:2" ht="15.75">
      <c r="A34" s="67" t="s">
        <v>1124</v>
      </c>
      <c r="B34" s="2"/>
    </row>
    <row r="35" spans="1:2" ht="15.75">
      <c r="A35" s="67" t="s">
        <v>1125</v>
      </c>
      <c r="B35" s="2"/>
    </row>
    <row r="36" spans="1:2" ht="15.75">
      <c r="B36" s="2"/>
    </row>
    <row r="37" spans="1:2" ht="15.75">
      <c r="B37" s="2"/>
    </row>
    <row r="38" spans="1:2" ht="15.75">
      <c r="B38" s="2"/>
    </row>
    <row r="39" spans="1:2" ht="15.75">
      <c r="B39" s="2"/>
    </row>
    <row r="40" spans="1:2" ht="15.75">
      <c r="B40" s="2"/>
    </row>
    <row r="41" spans="1:2" ht="15.75">
      <c r="B41" s="2"/>
    </row>
    <row r="42" spans="1:2" ht="15.75">
      <c r="B42" s="2"/>
    </row>
    <row r="43" spans="1:2" ht="15.75">
      <c r="B43" s="2"/>
    </row>
    <row r="44" spans="1:2" ht="15.75">
      <c r="B44" s="2"/>
    </row>
    <row r="45" spans="1:2" ht="15.75">
      <c r="B45" s="2"/>
    </row>
    <row r="46" spans="1:2" ht="15.75">
      <c r="B46" s="2"/>
    </row>
    <row r="47" spans="1:2" ht="15.75">
      <c r="B47" s="2"/>
    </row>
    <row r="48" spans="1:2" ht="15.75">
      <c r="B48" s="2"/>
    </row>
  </sheetData>
  <sheetProtection password="D3C5" sheet="1" objects="1" scenarios="1" selectLockedCells="1" selectUnlockedCells="1"/>
  <printOptions horizontalCentered="1" verticalCentered="1"/>
  <pageMargins left="0.25" right="0.25" top="0.75" bottom="0.75" header="0.3" footer="0.3"/>
  <pageSetup paperSize="9" orientation="portrait" r:id="rId1"/>
  <headerFooter>
    <oddFooter>&amp;A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A2:H37"/>
  <sheetViews>
    <sheetView workbookViewId="0">
      <selection activeCell="K13" sqref="K13"/>
    </sheetView>
  </sheetViews>
  <sheetFormatPr defaultRowHeight="14.25"/>
  <cols>
    <col min="1" max="1" width="3.85546875" style="21" customWidth="1"/>
    <col min="2" max="2" width="8.85546875" style="21" customWidth="1"/>
    <col min="3" max="3" width="10.28515625" style="21" customWidth="1"/>
    <col min="4" max="4" width="12.7109375" style="21" customWidth="1"/>
    <col min="5" max="5" width="14.140625" style="21" customWidth="1"/>
    <col min="6" max="6" width="23.42578125" style="21" customWidth="1"/>
    <col min="7" max="7" width="9.28515625" style="21" customWidth="1"/>
    <col min="8" max="8" width="16.5703125" style="21" customWidth="1"/>
    <col min="9" max="16384" width="9.140625" style="21"/>
  </cols>
  <sheetData>
    <row r="2" spans="1:8" ht="26.25">
      <c r="A2" s="1693" t="s">
        <v>926</v>
      </c>
      <c r="B2" s="1693"/>
      <c r="C2" s="1693"/>
      <c r="D2" s="1693"/>
      <c r="E2" s="1693"/>
      <c r="F2" s="1693"/>
      <c r="G2" s="1693"/>
      <c r="H2" s="1693"/>
    </row>
    <row r="3" spans="1:8" ht="18.75">
      <c r="A3" s="1694" t="s">
        <v>1320</v>
      </c>
      <c r="B3" s="1694"/>
      <c r="C3" s="1694"/>
      <c r="D3" s="1694"/>
      <c r="E3" s="1694"/>
      <c r="F3" s="1694"/>
      <c r="G3" s="1694"/>
      <c r="H3" s="1694"/>
    </row>
    <row r="4" spans="1:8" ht="18.75">
      <c r="A4" s="1694" t="s">
        <v>1321</v>
      </c>
      <c r="B4" s="1694"/>
      <c r="C4" s="1694"/>
      <c r="D4" s="1694"/>
      <c r="E4" s="1694"/>
      <c r="F4" s="1694"/>
      <c r="G4" s="1694"/>
      <c r="H4" s="1694"/>
    </row>
    <row r="5" spans="1:8" ht="15">
      <c r="A5" s="453"/>
      <c r="B5" s="453"/>
      <c r="C5" s="453"/>
      <c r="D5" s="453"/>
      <c r="E5" s="453"/>
      <c r="F5" s="453"/>
      <c r="G5" s="453"/>
      <c r="H5" s="453"/>
    </row>
    <row r="6" spans="1:8" ht="15">
      <c r="A6" s="1658" t="s">
        <v>44</v>
      </c>
      <c r="B6" s="1658"/>
      <c r="C6" s="1658"/>
      <c r="D6" s="1658"/>
      <c r="E6" s="1658"/>
      <c r="F6" s="1658"/>
      <c r="G6" s="1658"/>
      <c r="H6" s="1658"/>
    </row>
    <row r="7" spans="1:8" ht="15">
      <c r="A7" s="1658" t="str">
        <f>MASTER!C8</f>
        <v>f'k{kk foHkkx</v>
      </c>
      <c r="B7" s="1658"/>
      <c r="C7" s="1658"/>
      <c r="D7" s="1658"/>
      <c r="E7" s="1658"/>
      <c r="F7" s="1658"/>
      <c r="G7" s="1658"/>
      <c r="H7" s="1658"/>
    </row>
    <row r="8" spans="1:8" ht="15">
      <c r="A8" s="1658" t="s">
        <v>45</v>
      </c>
      <c r="B8" s="1658"/>
      <c r="C8" s="558"/>
      <c r="D8" s="558"/>
      <c r="E8" s="558"/>
      <c r="F8" s="558"/>
      <c r="G8" s="17" t="s">
        <v>368</v>
      </c>
      <c r="H8" s="133">
        <f>MASTER!C58</f>
        <v>44676</v>
      </c>
    </row>
    <row r="9" spans="1:8" ht="15">
      <c r="A9" s="17"/>
      <c r="B9" s="17" t="s">
        <v>47</v>
      </c>
      <c r="C9" s="17"/>
      <c r="D9" s="17"/>
      <c r="E9" s="17"/>
      <c r="F9" s="17"/>
      <c r="G9" s="17"/>
      <c r="H9" s="17"/>
    </row>
    <row r="10" spans="1:8" ht="15">
      <c r="A10" s="17" t="s">
        <v>48</v>
      </c>
      <c r="C10" s="17" t="str">
        <f>MASTER!C21</f>
        <v>Jheku vfrfjDr funs'kd egksn;</v>
      </c>
      <c r="D10" s="17"/>
      <c r="E10" s="17"/>
      <c r="F10" s="17"/>
      <c r="G10" s="17"/>
      <c r="H10" s="17"/>
    </row>
    <row r="11" spans="1:8" ht="15">
      <c r="A11" s="17"/>
      <c r="C11" s="17" t="str">
        <f>MASTER!C22</f>
        <v xml:space="preserve">isa'ku ,oa isa'kulZ dY;k.k foHkkx ] {kS=h; dk;kZy; ] </v>
      </c>
      <c r="D11" s="17"/>
      <c r="E11" s="17"/>
      <c r="F11" s="17"/>
      <c r="G11" s="17"/>
      <c r="H11" s="17"/>
    </row>
    <row r="12" spans="1:8" ht="15">
      <c r="A12" s="17"/>
      <c r="C12" s="17" t="str">
        <f>MASTER!C23</f>
        <v>dks ftyk &amp; dks ¼ jktLFkku ½</v>
      </c>
      <c r="D12" s="17"/>
      <c r="E12" s="17"/>
      <c r="F12" s="17"/>
      <c r="G12" s="17"/>
      <c r="H12" s="17"/>
    </row>
    <row r="13" spans="1:8" ht="15">
      <c r="A13" s="17"/>
      <c r="B13" s="17"/>
      <c r="C13" s="17"/>
      <c r="D13" s="17"/>
      <c r="E13" s="17"/>
      <c r="F13" s="17"/>
      <c r="G13" s="17"/>
      <c r="H13" s="17"/>
    </row>
    <row r="14" spans="1:8" ht="15">
      <c r="A14" s="17"/>
      <c r="B14" s="311" t="s">
        <v>39</v>
      </c>
      <c r="C14" s="312" t="str">
        <f>MASTER!C2</f>
        <v xml:space="preserve">Lo-Jh </v>
      </c>
      <c r="D14" s="311"/>
      <c r="E14" s="299" t="str">
        <f>MASTER!C7</f>
        <v>O;k[;krk</v>
      </c>
      <c r="F14" s="311" t="s">
        <v>1322</v>
      </c>
      <c r="G14" s="17"/>
      <c r="H14" s="17"/>
    </row>
    <row r="15" spans="1:8" ht="15">
      <c r="A15" s="17" t="s">
        <v>49</v>
      </c>
      <c r="B15" s="17"/>
      <c r="C15" s="17"/>
      <c r="D15" s="17"/>
      <c r="E15" s="17"/>
      <c r="F15" s="17"/>
      <c r="G15" s="17"/>
      <c r="H15" s="17"/>
    </row>
    <row r="16" spans="1:8" ht="15">
      <c r="A16" s="17"/>
      <c r="B16" s="560" t="s">
        <v>1323</v>
      </c>
      <c r="C16" s="17"/>
      <c r="E16" s="119" t="str">
        <f>MASTER!C2</f>
        <v xml:space="preserve">Lo-Jh </v>
      </c>
      <c r="F16" s="49"/>
      <c r="G16" s="17" t="s">
        <v>224</v>
      </c>
      <c r="H16" s="22" t="str">
        <f>MASTER!C7</f>
        <v>O;k[;krk</v>
      </c>
    </row>
    <row r="17" spans="1:8" ht="15">
      <c r="A17" s="17" t="s">
        <v>1324</v>
      </c>
      <c r="B17" s="120"/>
      <c r="C17" s="1695">
        <f>MASTER!C44</f>
        <v>44676</v>
      </c>
      <c r="D17" s="1695"/>
      <c r="E17" s="17" t="s">
        <v>1325</v>
      </c>
      <c r="F17" s="17"/>
      <c r="G17" s="17"/>
      <c r="H17" s="17"/>
    </row>
    <row r="18" spans="1:8" ht="15">
      <c r="A18" s="17" t="s">
        <v>1326</v>
      </c>
    </row>
    <row r="19" spans="1:8" ht="15">
      <c r="A19" s="555" t="s">
        <v>1327</v>
      </c>
    </row>
    <row r="20" spans="1:8" ht="15">
      <c r="A20" s="555" t="s">
        <v>1280</v>
      </c>
    </row>
    <row r="21" spans="1:8" ht="15">
      <c r="A21" s="555" t="s">
        <v>1329</v>
      </c>
    </row>
    <row r="22" spans="1:8" ht="15">
      <c r="A22" s="555" t="s">
        <v>1328</v>
      </c>
    </row>
    <row r="23" spans="1:8" ht="15">
      <c r="A23" s="555" t="s">
        <v>1281</v>
      </c>
    </row>
    <row r="25" spans="1:8" ht="15">
      <c r="F25" s="1696" t="s">
        <v>1282</v>
      </c>
      <c r="G25" s="1696"/>
    </row>
    <row r="27" spans="1:8" ht="15">
      <c r="F27" s="1658" t="str">
        <f>MASTER!C10</f>
        <v>iz/kkukpk;Z</v>
      </c>
      <c r="G27" s="1658"/>
    </row>
    <row r="28" spans="1:8" ht="15">
      <c r="E28" s="555"/>
      <c r="F28" s="1658" t="str">
        <f>MASTER!C11</f>
        <v>jktdh; mPp ek/;fed fo|ky; fg   ftyk cwUnh</v>
      </c>
      <c r="G28" s="1658"/>
    </row>
    <row r="29" spans="1:8" ht="15">
      <c r="F29" s="1658" t="str">
        <f>MASTER!C12</f>
        <v xml:space="preserve"> fg  ftyk &amp;cwUnh</v>
      </c>
      <c r="G29" s="1658"/>
    </row>
    <row r="30" spans="1:8" ht="15">
      <c r="A30" s="555" t="s">
        <v>1283</v>
      </c>
    </row>
    <row r="31" spans="1:8" ht="15">
      <c r="A31" s="21" t="s">
        <v>1330</v>
      </c>
    </row>
    <row r="32" spans="1:8" ht="15">
      <c r="A32" s="555" t="s">
        <v>1331</v>
      </c>
    </row>
    <row r="33" spans="1:1" ht="15">
      <c r="A33" s="555" t="s">
        <v>1332</v>
      </c>
    </row>
    <row r="34" spans="1:1" ht="15">
      <c r="A34" s="555" t="s">
        <v>1333</v>
      </c>
    </row>
    <row r="35" spans="1:1" ht="15">
      <c r="A35" s="555" t="s">
        <v>1334</v>
      </c>
    </row>
    <row r="36" spans="1:1" ht="15">
      <c r="A36" s="555" t="s">
        <v>1335</v>
      </c>
    </row>
    <row r="37" spans="1:1" ht="15">
      <c r="A37" s="555" t="s">
        <v>1284</v>
      </c>
    </row>
  </sheetData>
  <sheetProtection password="D3C5" sheet="1" objects="1" scenarios="1" selectLockedCells="1" selectUnlockedCells="1"/>
  <mergeCells count="11">
    <mergeCell ref="C17:D17"/>
    <mergeCell ref="F25:G25"/>
    <mergeCell ref="F27:G27"/>
    <mergeCell ref="F28:G28"/>
    <mergeCell ref="F29:G29"/>
    <mergeCell ref="A8:B8"/>
    <mergeCell ref="A2:H2"/>
    <mergeCell ref="A3:H3"/>
    <mergeCell ref="A6:H6"/>
    <mergeCell ref="A4:H4"/>
    <mergeCell ref="A7:H7"/>
  </mergeCells>
  <phoneticPr fontId="6" type="noConversion"/>
  <printOptions horizontalCentered="1"/>
  <pageMargins left="0.25" right="0.25" top="0.31" bottom="0.31" header="0.3" footer="0.3"/>
  <pageSetup paperSize="9" orientation="portrait" r:id="rId1"/>
  <headerFooter alignWithMargins="0">
    <oddFooter>&amp;A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2:N46"/>
  <sheetViews>
    <sheetView workbookViewId="0">
      <selection activeCell="N20" sqref="N20"/>
    </sheetView>
  </sheetViews>
  <sheetFormatPr defaultRowHeight="12.75"/>
  <cols>
    <col min="1" max="1" width="3.42578125" style="18" customWidth="1"/>
    <col min="2" max="2" width="28.42578125" style="18" customWidth="1"/>
    <col min="3" max="3" width="3.5703125" style="18" customWidth="1"/>
    <col min="4" max="4" width="16.5703125" style="18" customWidth="1"/>
    <col min="5" max="5" width="10.28515625" style="18" customWidth="1"/>
    <col min="6" max="6" width="13.5703125" style="18" customWidth="1"/>
    <col min="7" max="7" width="9.28515625" style="18" customWidth="1"/>
    <col min="8" max="8" width="3.42578125" style="18" customWidth="1"/>
    <col min="9" max="9" width="3.28515625" style="18" customWidth="1"/>
    <col min="10" max="10" width="2.7109375" style="18" customWidth="1"/>
    <col min="11" max="11" width="5.140625" style="18" customWidth="1"/>
    <col min="12" max="16384" width="9.140625" style="18"/>
  </cols>
  <sheetData>
    <row r="2" spans="1:11" ht="23.25">
      <c r="A2" s="1660" t="s">
        <v>288</v>
      </c>
      <c r="B2" s="1660"/>
      <c r="C2" s="1660"/>
      <c r="D2" s="1660"/>
      <c r="E2" s="1660"/>
      <c r="F2" s="1660"/>
      <c r="G2" s="1660"/>
      <c r="H2" s="1660"/>
      <c r="I2" s="1660"/>
      <c r="J2" s="1660"/>
      <c r="K2" s="1660"/>
    </row>
    <row r="3" spans="1:11" ht="23.25">
      <c r="A3" s="1660" t="s">
        <v>9</v>
      </c>
      <c r="B3" s="1660"/>
      <c r="C3" s="1660"/>
      <c r="D3" s="1660"/>
      <c r="E3" s="1660"/>
      <c r="F3" s="1660"/>
      <c r="G3" s="1660"/>
      <c r="H3" s="1660"/>
      <c r="I3" s="1660"/>
      <c r="J3" s="1660"/>
      <c r="K3" s="1660"/>
    </row>
    <row r="4" spans="1:11" ht="20.25">
      <c r="A4" s="1704" t="s">
        <v>44</v>
      </c>
      <c r="B4" s="1704"/>
      <c r="C4" s="1704"/>
      <c r="D4" s="1704"/>
      <c r="E4" s="1704"/>
      <c r="F4" s="1704"/>
      <c r="G4" s="1704"/>
      <c r="H4" s="1704"/>
      <c r="I4" s="1704"/>
      <c r="J4" s="1704"/>
      <c r="K4" s="1704"/>
    </row>
    <row r="5" spans="1:11" ht="20.25">
      <c r="A5" s="1704" t="str">
        <f>MASTER!C8</f>
        <v>f'k{kk foHkkx</v>
      </c>
      <c r="B5" s="1704"/>
      <c r="C5" s="1704"/>
      <c r="D5" s="1704"/>
      <c r="E5" s="1704"/>
      <c r="F5" s="1704"/>
      <c r="G5" s="1704"/>
      <c r="H5" s="1704"/>
      <c r="I5" s="1704"/>
      <c r="J5" s="1704"/>
      <c r="K5" s="1704"/>
    </row>
    <row r="6" spans="1:11" ht="18.75">
      <c r="A6" s="1698" t="str">
        <f>MASTER!C9</f>
        <v>jktdh; mPp ek/;fed fo|ky; fg   ftyk cwUnh</v>
      </c>
      <c r="B6" s="1698"/>
      <c r="C6" s="1698"/>
      <c r="D6" s="1698"/>
      <c r="E6" s="1698"/>
      <c r="F6" s="1698"/>
      <c r="G6" s="1698"/>
      <c r="H6" s="1698"/>
      <c r="I6" s="1698"/>
      <c r="J6" s="1698"/>
      <c r="K6" s="1698"/>
    </row>
    <row r="7" spans="1:11" ht="18.75">
      <c r="A7" s="9" t="s">
        <v>72</v>
      </c>
      <c r="B7" s="9"/>
      <c r="C7" s="9"/>
      <c r="D7" s="9"/>
      <c r="E7" s="9"/>
      <c r="F7" s="34" t="s">
        <v>315</v>
      </c>
      <c r="G7" s="1700">
        <f>MASTER!C58</f>
        <v>44676</v>
      </c>
      <c r="H7" s="1701"/>
      <c r="I7" s="1701"/>
      <c r="J7" s="1701"/>
      <c r="K7" s="1701"/>
    </row>
    <row r="8" spans="1:11" ht="15.75">
      <c r="A8" s="9"/>
      <c r="B8" s="9"/>
      <c r="C8" s="9"/>
      <c r="D8" s="9"/>
      <c r="E8" s="9"/>
      <c r="F8" s="9"/>
      <c r="G8" s="9"/>
      <c r="H8" s="9"/>
    </row>
    <row r="9" spans="1:11" ht="15.75">
      <c r="A9" s="9"/>
      <c r="B9" s="9"/>
      <c r="C9" s="9"/>
      <c r="D9" s="9"/>
      <c r="E9" s="73"/>
      <c r="F9" s="9"/>
      <c r="G9" s="9"/>
      <c r="H9" s="9"/>
    </row>
    <row r="10" spans="1:11" ht="23.25">
      <c r="A10" s="1660" t="s">
        <v>199</v>
      </c>
      <c r="B10" s="1660"/>
      <c r="C10" s="1660"/>
      <c r="D10" s="1660"/>
      <c r="E10" s="1660"/>
      <c r="F10" s="1660"/>
      <c r="G10" s="1660"/>
      <c r="H10" s="1660"/>
      <c r="I10" s="1660"/>
      <c r="J10" s="1660"/>
      <c r="K10" s="1660"/>
    </row>
    <row r="11" spans="1:11" ht="20.25">
      <c r="A11" s="70"/>
      <c r="B11" s="70"/>
      <c r="C11" s="70"/>
      <c r="D11" s="70"/>
      <c r="E11" s="70"/>
      <c r="F11" s="70"/>
      <c r="G11" s="70"/>
      <c r="H11" s="70"/>
    </row>
    <row r="12" spans="1:11" ht="20.25">
      <c r="A12" s="566"/>
      <c r="B12" s="579" t="s">
        <v>1336</v>
      </c>
      <c r="C12" s="314" t="str">
        <f>MASTER!C2</f>
        <v xml:space="preserve">Lo-Jh </v>
      </c>
      <c r="D12" s="566"/>
      <c r="E12" s="566"/>
      <c r="F12" s="580" t="s">
        <v>1337</v>
      </c>
      <c r="G12" s="1705" t="str">
        <f>MASTER!C7</f>
        <v>O;k[;krk</v>
      </c>
      <c r="H12" s="1705"/>
      <c r="I12" s="1705"/>
      <c r="J12" s="1705"/>
      <c r="K12" s="1705"/>
    </row>
    <row r="13" spans="1:11" ht="18.75">
      <c r="A13" s="9"/>
      <c r="B13" s="158" t="s">
        <v>1338</v>
      </c>
      <c r="C13" s="314" t="str">
        <f>MASTER!C8</f>
        <v>f'k{kk foHkkx</v>
      </c>
      <c r="D13" s="314"/>
      <c r="E13" s="158" t="s">
        <v>2694</v>
      </c>
      <c r="F13" s="314"/>
      <c r="K13" s="84"/>
    </row>
    <row r="14" spans="1:11" ht="15.75">
      <c r="B14" s="9" t="s">
        <v>1339</v>
      </c>
      <c r="C14" s="1706">
        <f>MASTER!C44</f>
        <v>44676</v>
      </c>
      <c r="D14" s="1706"/>
      <c r="E14" s="71" t="s">
        <v>1340</v>
      </c>
    </row>
    <row r="15" spans="1:11" ht="15.75">
      <c r="B15" s="9"/>
      <c r="C15" s="9"/>
      <c r="D15" s="9"/>
      <c r="E15" s="9"/>
      <c r="F15" s="9"/>
      <c r="G15" s="9"/>
      <c r="H15" s="9"/>
    </row>
    <row r="16" spans="1:11" ht="15.75">
      <c r="A16" s="9"/>
      <c r="B16" s="9"/>
      <c r="C16" s="9"/>
      <c r="D16" s="9"/>
      <c r="E16" s="9"/>
      <c r="F16" s="9"/>
      <c r="G16" s="9"/>
      <c r="H16" s="9"/>
    </row>
    <row r="17" spans="1:14" ht="15.75">
      <c r="A17" s="17" t="s">
        <v>282</v>
      </c>
      <c r="B17" s="581"/>
      <c r="C17" s="24"/>
      <c r="D17" s="24"/>
      <c r="E17" s="1702" t="str">
        <f>MASTER!C2</f>
        <v xml:space="preserve">Lo-Jh </v>
      </c>
      <c r="F17" s="1702"/>
      <c r="G17" s="9" t="s">
        <v>283</v>
      </c>
      <c r="H17" s="24"/>
    </row>
    <row r="18" spans="1:14" ht="15">
      <c r="A18" s="17" t="s">
        <v>285</v>
      </c>
      <c r="B18" s="28"/>
      <c r="C18" s="24"/>
      <c r="D18" s="24"/>
      <c r="E18" s="24"/>
      <c r="F18" s="24"/>
      <c r="G18" s="24"/>
      <c r="H18" s="24"/>
    </row>
    <row r="19" spans="1:14" ht="15.75">
      <c r="A19" s="9"/>
      <c r="B19" s="9" t="s">
        <v>284</v>
      </c>
      <c r="C19" s="9"/>
      <c r="D19" s="9"/>
      <c r="E19" s="9"/>
      <c r="F19" s="9"/>
      <c r="G19" s="9"/>
      <c r="H19" s="9"/>
    </row>
    <row r="20" spans="1:14" ht="15.75">
      <c r="A20" s="9" t="s">
        <v>286</v>
      </c>
      <c r="C20" s="9"/>
      <c r="D20" s="9"/>
      <c r="E20" s="9"/>
      <c r="F20" s="9"/>
      <c r="G20" s="9"/>
      <c r="H20" s="9"/>
    </row>
    <row r="21" spans="1:14" ht="15.75">
      <c r="A21" s="9"/>
      <c r="B21" s="9" t="s">
        <v>284</v>
      </c>
      <c r="C21" s="9"/>
      <c r="D21" s="9"/>
      <c r="E21" s="9"/>
      <c r="F21" s="9"/>
      <c r="G21" s="9"/>
      <c r="H21" s="9"/>
    </row>
    <row r="22" spans="1:14" ht="15.75">
      <c r="A22" s="9" t="s">
        <v>287</v>
      </c>
      <c r="C22" s="9"/>
      <c r="D22" s="9"/>
      <c r="E22" s="9"/>
      <c r="F22" s="9"/>
      <c r="G22" s="9"/>
      <c r="H22" s="9"/>
    </row>
    <row r="23" spans="1:14" ht="15.75">
      <c r="A23" s="9"/>
      <c r="C23" s="9"/>
      <c r="D23" s="9"/>
      <c r="E23" s="9"/>
      <c r="F23" s="9"/>
      <c r="G23" s="9"/>
      <c r="H23" s="9"/>
    </row>
    <row r="24" spans="1:14" ht="15.75">
      <c r="A24" s="9"/>
      <c r="C24" s="9"/>
      <c r="D24" s="9"/>
      <c r="E24" s="9"/>
      <c r="F24" s="9"/>
      <c r="G24" s="9"/>
      <c r="H24" s="9"/>
    </row>
    <row r="25" spans="1:14" ht="15.75">
      <c r="A25" s="9"/>
      <c r="B25" s="9"/>
      <c r="C25" s="9"/>
      <c r="D25" s="9"/>
      <c r="E25" s="9"/>
      <c r="F25" s="9"/>
      <c r="G25" s="1697" t="s">
        <v>67</v>
      </c>
      <c r="H25" s="1697"/>
    </row>
    <row r="26" spans="1:14" ht="15.75">
      <c r="A26" s="9"/>
      <c r="B26" s="9"/>
      <c r="C26" s="9"/>
      <c r="D26" s="9"/>
      <c r="E26" s="9"/>
      <c r="F26" s="9"/>
      <c r="G26" s="1697" t="s">
        <v>212</v>
      </c>
      <c r="H26" s="1697"/>
    </row>
    <row r="27" spans="1:14" ht="15.75">
      <c r="A27" s="9"/>
      <c r="B27" s="9"/>
      <c r="C27" s="9"/>
      <c r="D27" s="9"/>
      <c r="E27" s="9"/>
      <c r="F27" s="9"/>
      <c r="G27" s="80"/>
      <c r="H27" s="80"/>
    </row>
    <row r="28" spans="1:14" ht="15.75">
      <c r="A28" s="9" t="s">
        <v>48</v>
      </c>
      <c r="B28" s="9"/>
      <c r="C28" s="9"/>
      <c r="D28" s="9"/>
      <c r="E28" s="9"/>
      <c r="F28" s="9"/>
      <c r="G28" s="9"/>
      <c r="H28" s="9"/>
    </row>
    <row r="29" spans="1:14" ht="18.75">
      <c r="A29" s="9" t="s">
        <v>74</v>
      </c>
      <c r="C29" s="9"/>
      <c r="D29" s="9"/>
      <c r="E29" s="9"/>
      <c r="F29" s="34" t="s">
        <v>316</v>
      </c>
      <c r="G29" s="1700">
        <f>G7</f>
        <v>44676</v>
      </c>
      <c r="H29" s="1701"/>
      <c r="I29" s="1701"/>
      <c r="J29" s="1701"/>
      <c r="K29" s="1701"/>
      <c r="N29" s="191"/>
    </row>
    <row r="30" spans="1:14" ht="15.75">
      <c r="A30" s="9"/>
      <c r="B30" s="9"/>
      <c r="C30" s="9"/>
      <c r="D30" s="9"/>
      <c r="E30" s="9"/>
      <c r="F30" s="9"/>
      <c r="G30" s="9"/>
      <c r="H30" s="9"/>
    </row>
    <row r="31" spans="1:14" ht="15.75">
      <c r="A31" s="9"/>
      <c r="B31" s="9"/>
      <c r="C31" s="9"/>
      <c r="D31" s="9"/>
      <c r="E31" s="9"/>
      <c r="F31" s="9"/>
      <c r="G31" s="9"/>
      <c r="H31" s="9"/>
    </row>
    <row r="32" spans="1:14" ht="15.75">
      <c r="A32" s="9" t="s">
        <v>290</v>
      </c>
      <c r="B32" s="9"/>
      <c r="C32" s="9"/>
      <c r="D32" s="9"/>
      <c r="E32" s="9"/>
      <c r="F32" s="9"/>
      <c r="G32" s="9"/>
      <c r="H32" s="9"/>
    </row>
    <row r="33" spans="1:8" ht="15.75">
      <c r="A33" s="13" t="s">
        <v>77</v>
      </c>
      <c r="B33" s="9" t="str">
        <f>+MASTER!C21</f>
        <v>Jheku vfrfjDr funs'kd egksn;</v>
      </c>
      <c r="C33" s="1703" t="str">
        <f>+MASTER!C22</f>
        <v xml:space="preserve">isa'ku ,oa isa'kulZ dY;k.k foHkkx ] {kS=h; dk;kZy; ] </v>
      </c>
      <c r="D33" s="1703"/>
      <c r="E33" s="1703"/>
      <c r="F33" s="1703"/>
      <c r="H33" s="9"/>
    </row>
    <row r="34" spans="1:8" ht="15.75">
      <c r="A34" s="80"/>
      <c r="B34" s="9" t="str">
        <f>MASTER!C23</f>
        <v>dks ftyk &amp; dks ¼ jktLFkku ½</v>
      </c>
      <c r="C34" s="9"/>
      <c r="D34" s="9"/>
      <c r="E34" s="9"/>
      <c r="F34" s="9"/>
      <c r="G34" s="9"/>
      <c r="H34" s="9"/>
    </row>
    <row r="35" spans="1:8" ht="18.75">
      <c r="A35" s="13" t="s">
        <v>79</v>
      </c>
      <c r="B35" s="9" t="s">
        <v>151</v>
      </c>
      <c r="C35" s="10"/>
      <c r="D35" s="1699" t="str">
        <f>MASTER!C2</f>
        <v xml:space="preserve">Lo-Jh </v>
      </c>
      <c r="E35" s="1699"/>
      <c r="F35" s="69" t="str">
        <f>MASTER!C7</f>
        <v>O;k[;krk</v>
      </c>
      <c r="G35" s="9"/>
      <c r="H35" s="9"/>
    </row>
    <row r="36" spans="1:8" ht="18.75">
      <c r="A36" s="13" t="s">
        <v>81</v>
      </c>
      <c r="B36" s="9" t="s">
        <v>400</v>
      </c>
      <c r="C36" s="9"/>
      <c r="D36" s="1699" t="str">
        <f>MASTER!C2</f>
        <v xml:space="preserve">Lo-Jh </v>
      </c>
      <c r="E36" s="1699"/>
      <c r="F36" s="69" t="str">
        <f>F35</f>
        <v>O;k[;krk</v>
      </c>
      <c r="G36" s="9"/>
      <c r="H36" s="9"/>
    </row>
    <row r="37" spans="1:8" ht="15.75">
      <c r="A37" s="13" t="s">
        <v>20</v>
      </c>
      <c r="B37" s="9" t="s">
        <v>399</v>
      </c>
      <c r="C37" s="9"/>
      <c r="D37" s="9"/>
      <c r="E37" s="9"/>
      <c r="F37" s="9"/>
      <c r="G37" s="9"/>
      <c r="H37" s="9"/>
    </row>
    <row r="38" spans="1:8" ht="15.75">
      <c r="A38" s="13" t="s">
        <v>178</v>
      </c>
      <c r="B38" s="9"/>
      <c r="C38" s="9"/>
      <c r="D38" s="9"/>
      <c r="E38" s="9"/>
      <c r="F38" s="9"/>
      <c r="G38" s="9"/>
      <c r="H38" s="9"/>
    </row>
    <row r="39" spans="1:8" ht="15.75">
      <c r="A39" s="13" t="s">
        <v>179</v>
      </c>
      <c r="B39" s="9"/>
      <c r="C39" s="9"/>
      <c r="D39" s="9"/>
      <c r="E39" s="9"/>
      <c r="F39" s="9"/>
      <c r="G39" s="9"/>
      <c r="H39" s="9"/>
    </row>
    <row r="40" spans="1:8" ht="15.75">
      <c r="A40" s="9"/>
      <c r="B40" s="9"/>
      <c r="C40" s="9"/>
      <c r="D40" s="9"/>
      <c r="E40" s="9"/>
      <c r="F40" s="9"/>
      <c r="G40" s="9"/>
      <c r="H40" s="9"/>
    </row>
    <row r="41" spans="1:8" ht="15.75">
      <c r="A41" s="9"/>
      <c r="B41" s="9"/>
      <c r="C41" s="9"/>
      <c r="D41" s="9"/>
      <c r="E41" s="9"/>
      <c r="F41" s="9"/>
      <c r="G41" s="1697" t="s">
        <v>67</v>
      </c>
      <c r="H41" s="1697"/>
    </row>
    <row r="42" spans="1:8" ht="15.75">
      <c r="A42" s="9"/>
      <c r="B42" s="9"/>
      <c r="C42" s="9"/>
      <c r="D42" s="9"/>
      <c r="E42" s="9"/>
      <c r="F42" s="9"/>
      <c r="G42" s="1697" t="s">
        <v>212</v>
      </c>
      <c r="H42" s="1697"/>
    </row>
    <row r="43" spans="1:8" ht="15.75">
      <c r="A43" s="9"/>
      <c r="B43" s="9"/>
      <c r="C43" s="9"/>
      <c r="D43" s="9"/>
      <c r="E43" s="9"/>
      <c r="F43" s="9"/>
      <c r="G43" s="9"/>
      <c r="H43" s="9"/>
    </row>
    <row r="44" spans="1:8" ht="15.75">
      <c r="A44" s="9"/>
      <c r="B44" s="9"/>
      <c r="C44" s="9"/>
      <c r="D44" s="9"/>
      <c r="E44" s="9"/>
      <c r="F44" s="9"/>
      <c r="G44" s="9"/>
      <c r="H44" s="9"/>
    </row>
    <row r="45" spans="1:8">
      <c r="A45" s="24" t="s">
        <v>1341</v>
      </c>
      <c r="C45" s="24"/>
      <c r="D45" s="24"/>
      <c r="E45" s="24"/>
      <c r="F45" s="24"/>
      <c r="G45" s="24"/>
      <c r="H45" s="24"/>
    </row>
    <row r="46" spans="1:8" ht="15.75">
      <c r="A46" s="9"/>
      <c r="B46" s="17"/>
      <c r="C46" s="24"/>
      <c r="D46" s="24"/>
      <c r="E46" s="24"/>
      <c r="F46" s="24"/>
      <c r="G46" s="24"/>
      <c r="H46" s="24"/>
    </row>
  </sheetData>
  <sheetProtection sheet="1" objects="1" scenarios="1" selectLockedCells="1" selectUnlockedCells="1"/>
  <mergeCells count="18">
    <mergeCell ref="A5:K5"/>
    <mergeCell ref="G12:K12"/>
    <mergeCell ref="C14:D14"/>
    <mergeCell ref="A2:K2"/>
    <mergeCell ref="A3:K3"/>
    <mergeCell ref="A4:K4"/>
    <mergeCell ref="G41:H41"/>
    <mergeCell ref="G42:H42"/>
    <mergeCell ref="G25:H25"/>
    <mergeCell ref="G26:H26"/>
    <mergeCell ref="A6:K6"/>
    <mergeCell ref="A10:K10"/>
    <mergeCell ref="D35:E35"/>
    <mergeCell ref="G7:K7"/>
    <mergeCell ref="G29:K29"/>
    <mergeCell ref="E17:F17"/>
    <mergeCell ref="C33:F33"/>
    <mergeCell ref="D36:E36"/>
  </mergeCells>
  <phoneticPr fontId="6" type="noConversion"/>
  <printOptions horizontalCentered="1"/>
  <pageMargins left="0.16" right="0.22" top="0.26" bottom="0.16" header="0.21" footer="0.22"/>
  <pageSetup paperSize="9" orientation="portrait" errors="dash" r:id="rId1"/>
  <headerFooter alignWithMargins="0">
    <oddFooter>&amp;A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H50"/>
  <sheetViews>
    <sheetView workbookViewId="0">
      <selection activeCell="J11" sqref="J11"/>
    </sheetView>
  </sheetViews>
  <sheetFormatPr defaultRowHeight="12.75"/>
  <cols>
    <col min="1" max="1" width="6.7109375" style="18" customWidth="1"/>
    <col min="2" max="2" width="13" style="18" customWidth="1"/>
    <col min="3" max="3" width="15.85546875" style="18" customWidth="1"/>
    <col min="4" max="4" width="15.7109375" style="18" customWidth="1"/>
    <col min="5" max="5" width="12.42578125" style="18" customWidth="1"/>
    <col min="6" max="6" width="13.7109375" style="18" customWidth="1"/>
    <col min="7" max="7" width="10.5703125" style="18" customWidth="1"/>
    <col min="8" max="16384" width="9.140625" style="18"/>
  </cols>
  <sheetData>
    <row r="1" spans="1:8" ht="23.25">
      <c r="A1" s="1660" t="s">
        <v>75</v>
      </c>
      <c r="B1" s="1660"/>
      <c r="C1" s="1660"/>
      <c r="D1" s="1660"/>
      <c r="E1" s="1660"/>
      <c r="F1" s="1660"/>
      <c r="G1" s="1660"/>
      <c r="H1" s="1660"/>
    </row>
    <row r="2" spans="1:8" ht="23.25">
      <c r="A2" s="1660" t="s">
        <v>76</v>
      </c>
      <c r="B2" s="1660"/>
      <c r="C2" s="1660"/>
      <c r="D2" s="1660"/>
      <c r="E2" s="1660"/>
      <c r="F2" s="1660"/>
      <c r="G2" s="1660"/>
      <c r="H2" s="1660"/>
    </row>
    <row r="3" spans="1:8" ht="15.75">
      <c r="A3" s="9"/>
      <c r="B3" s="9"/>
      <c r="C3" s="9"/>
      <c r="D3" s="9"/>
      <c r="E3" s="9"/>
      <c r="F3" s="9"/>
      <c r="G3" s="9"/>
      <c r="H3" s="9"/>
    </row>
    <row r="4" spans="1:8" ht="18.75">
      <c r="A4" s="13" t="s">
        <v>77</v>
      </c>
      <c r="B4" s="9" t="s">
        <v>78</v>
      </c>
      <c r="C4" s="9"/>
      <c r="D4" s="9"/>
      <c r="E4" s="9" t="s">
        <v>41</v>
      </c>
      <c r="F4" s="1707" t="str">
        <f>MASTER!C2</f>
        <v xml:space="preserve">Lo-Jh </v>
      </c>
      <c r="G4" s="1707"/>
      <c r="H4" s="1707"/>
    </row>
    <row r="5" spans="1:8" ht="18.75">
      <c r="A5" s="13" t="s">
        <v>79</v>
      </c>
      <c r="B5" s="9" t="s">
        <v>80</v>
      </c>
      <c r="C5" s="9"/>
      <c r="D5" s="9"/>
      <c r="E5" s="9" t="s">
        <v>41</v>
      </c>
      <c r="F5" s="1708" t="str">
        <f>MASTER!C7</f>
        <v>O;k[;krk</v>
      </c>
      <c r="G5" s="1708"/>
      <c r="H5" s="1708"/>
    </row>
    <row r="6" spans="1:8" ht="18.75">
      <c r="A6" s="13" t="s">
        <v>81</v>
      </c>
      <c r="B6" s="9" t="s">
        <v>82</v>
      </c>
      <c r="C6" s="9"/>
      <c r="D6" s="9"/>
      <c r="E6" s="9" t="s">
        <v>41</v>
      </c>
      <c r="F6" s="1709">
        <f>MASTER!C6</f>
        <v>23507</v>
      </c>
      <c r="G6" s="1709"/>
      <c r="H6" s="1709"/>
    </row>
    <row r="7" spans="1:8" ht="18.75">
      <c r="A7" s="13" t="s">
        <v>20</v>
      </c>
      <c r="B7" s="9" t="s">
        <v>83</v>
      </c>
      <c r="C7" s="9"/>
      <c r="D7" s="9"/>
      <c r="E7" s="9" t="s">
        <v>41</v>
      </c>
      <c r="F7" s="1709">
        <f>MASTER!C43</f>
        <v>32033</v>
      </c>
      <c r="G7" s="1709"/>
      <c r="H7" s="1709"/>
    </row>
    <row r="8" spans="1:8" ht="15.75">
      <c r="A8" s="13"/>
      <c r="B8" s="9"/>
      <c r="C8" s="9"/>
      <c r="D8" s="9"/>
      <c r="E8" s="9"/>
      <c r="F8" s="9"/>
      <c r="G8" s="9"/>
      <c r="H8" s="9"/>
    </row>
    <row r="9" spans="1:8" ht="18.75">
      <c r="A9" s="13" t="s">
        <v>178</v>
      </c>
      <c r="B9" s="9" t="s">
        <v>84</v>
      </c>
      <c r="C9" s="87">
        <f>MASTER!C58</f>
        <v>44676</v>
      </c>
      <c r="D9" s="9" t="s">
        <v>85</v>
      </c>
      <c r="E9" s="9"/>
      <c r="F9" s="9"/>
      <c r="G9" s="9"/>
      <c r="H9" s="9"/>
    </row>
    <row r="10" spans="1:8" ht="15.75">
      <c r="A10" s="9"/>
      <c r="B10" s="9"/>
      <c r="C10" s="9"/>
      <c r="D10" s="9"/>
      <c r="E10" s="9"/>
      <c r="F10" s="9"/>
      <c r="G10" s="9"/>
      <c r="H10" s="9"/>
    </row>
    <row r="11" spans="1:8" ht="31.5">
      <c r="A11" s="26" t="s">
        <v>86</v>
      </c>
      <c r="B11" s="1712" t="s">
        <v>87</v>
      </c>
      <c r="C11" s="1713"/>
      <c r="D11" s="26" t="s">
        <v>82</v>
      </c>
      <c r="E11" s="15" t="s">
        <v>88</v>
      </c>
      <c r="F11" s="15" t="s">
        <v>89</v>
      </c>
      <c r="G11" s="26" t="s">
        <v>1399</v>
      </c>
      <c r="H11" s="9"/>
    </row>
    <row r="12" spans="1:8" ht="15.75">
      <c r="A12" s="12" t="s">
        <v>90</v>
      </c>
      <c r="B12" s="1710" t="s">
        <v>91</v>
      </c>
      <c r="C12" s="1711"/>
      <c r="D12" s="12" t="s">
        <v>92</v>
      </c>
      <c r="E12" s="12" t="s">
        <v>93</v>
      </c>
      <c r="F12" s="12" t="s">
        <v>94</v>
      </c>
      <c r="G12" s="12" t="s">
        <v>95</v>
      </c>
      <c r="H12" s="9"/>
    </row>
    <row r="13" spans="1:8" ht="21" customHeight="1">
      <c r="A13" s="112">
        <f>MASTER!L50</f>
        <v>1</v>
      </c>
      <c r="B13" s="1714" t="str">
        <f>MASTER!M50</f>
        <v xml:space="preserve">Jhefr pUnz </v>
      </c>
      <c r="C13" s="1715"/>
      <c r="D13" s="316">
        <f>MASTER!N50</f>
        <v>24661</v>
      </c>
      <c r="E13" s="109" t="str">
        <f>MASTER!O50</f>
        <v>iRuh</v>
      </c>
      <c r="F13" s="109" t="str">
        <f>MASTER!P50</f>
        <v>fo/kok</v>
      </c>
      <c r="G13" s="11"/>
      <c r="H13" s="9"/>
    </row>
    <row r="14" spans="1:8" ht="21" customHeight="1">
      <c r="A14" s="112" t="str">
        <f>MASTER!L51</f>
        <v/>
      </c>
      <c r="B14" s="1714" t="str">
        <f>MASTER!M51</f>
        <v/>
      </c>
      <c r="C14" s="1715"/>
      <c r="D14" s="316" t="str">
        <f>MASTER!N51</f>
        <v/>
      </c>
      <c r="E14" s="156" t="str">
        <f>MASTER!O51</f>
        <v xml:space="preserve">iq=h </v>
      </c>
      <c r="F14" s="156" t="str">
        <f>MASTER!P51</f>
        <v>vfookfgr</v>
      </c>
      <c r="G14" s="11"/>
      <c r="H14" s="9"/>
    </row>
    <row r="15" spans="1:8" ht="21" customHeight="1">
      <c r="A15" s="112" t="str">
        <f>MASTER!L52</f>
        <v/>
      </c>
      <c r="B15" s="1714" t="str">
        <f>MASTER!M52</f>
        <v/>
      </c>
      <c r="C15" s="1715"/>
      <c r="D15" s="316" t="str">
        <f>MASTER!N52</f>
        <v/>
      </c>
      <c r="E15" s="156" t="str">
        <f>MASTER!O52</f>
        <v>iq=</v>
      </c>
      <c r="F15" s="156" t="str">
        <f>MASTER!P52</f>
        <v>fookfgr</v>
      </c>
      <c r="G15" s="11"/>
      <c r="H15" s="27"/>
    </row>
    <row r="16" spans="1:8" ht="21" customHeight="1">
      <c r="A16" s="112" t="str">
        <f>MASTER!L53</f>
        <v/>
      </c>
      <c r="B16" s="1714" t="str">
        <f>MASTER!M53</f>
        <v/>
      </c>
      <c r="C16" s="1715"/>
      <c r="D16" s="316" t="str">
        <f>MASTER!N53</f>
        <v/>
      </c>
      <c r="E16" s="156" t="str">
        <f>MASTER!O53</f>
        <v xml:space="preserve">iq=h </v>
      </c>
      <c r="F16" s="156" t="str">
        <f>MASTER!P53</f>
        <v>fookfgr</v>
      </c>
      <c r="G16" s="11"/>
      <c r="H16" s="27"/>
    </row>
    <row r="17" spans="1:8" ht="21" customHeight="1">
      <c r="A17" s="112" t="str">
        <f>MASTER!L54</f>
        <v/>
      </c>
      <c r="B17" s="1714" t="str">
        <f>MASTER!M54</f>
        <v/>
      </c>
      <c r="C17" s="1715"/>
      <c r="D17" s="315" t="str">
        <f>MASTER!N54</f>
        <v/>
      </c>
      <c r="E17" s="210" t="str">
        <f>MASTER!O54</f>
        <v>iq=</v>
      </c>
      <c r="F17" s="210" t="str">
        <f>MASTER!P54</f>
        <v>vfookfgr</v>
      </c>
      <c r="G17" s="11"/>
      <c r="H17" s="27"/>
    </row>
    <row r="18" spans="1:8" ht="21" customHeight="1">
      <c r="A18" s="112" t="str">
        <f>MASTER!L55</f>
        <v/>
      </c>
      <c r="B18" s="1714" t="str">
        <f>MASTER!M55</f>
        <v/>
      </c>
      <c r="C18" s="1715"/>
      <c r="D18" s="316" t="str">
        <f>MASTER!N55</f>
        <v/>
      </c>
      <c r="E18" s="210" t="str">
        <f>MASTER!O55</f>
        <v/>
      </c>
      <c r="F18" s="210" t="str">
        <f>MASTER!P55</f>
        <v/>
      </c>
      <c r="G18" s="11"/>
      <c r="H18" s="9"/>
    </row>
    <row r="19" spans="1:8" ht="21" customHeight="1">
      <c r="A19" s="112" t="str">
        <f>MASTER!L56</f>
        <v/>
      </c>
      <c r="B19" s="1714" t="str">
        <f>MASTER!M56</f>
        <v/>
      </c>
      <c r="C19" s="1715"/>
      <c r="D19" s="316" t="str">
        <f>MASTER!N56</f>
        <v/>
      </c>
      <c r="E19" s="210" t="str">
        <f>MASTER!O56</f>
        <v/>
      </c>
      <c r="F19" s="210" t="str">
        <f>MASTER!P56</f>
        <v/>
      </c>
      <c r="G19" s="11"/>
      <c r="H19" s="9"/>
    </row>
    <row r="20" spans="1:8" ht="15.75">
      <c r="A20" s="9"/>
      <c r="B20" s="9" t="s">
        <v>153</v>
      </c>
      <c r="C20" s="9"/>
      <c r="D20" s="9"/>
      <c r="E20" s="9"/>
      <c r="F20" s="9"/>
      <c r="G20" s="9"/>
      <c r="H20" s="9"/>
    </row>
    <row r="21" spans="1:8" ht="15.75">
      <c r="A21" s="9"/>
      <c r="B21" s="9" t="s">
        <v>152</v>
      </c>
      <c r="C21" s="9"/>
      <c r="D21" s="9"/>
      <c r="E21" s="9"/>
      <c r="F21" s="9"/>
      <c r="G21" s="9"/>
      <c r="H21" s="9"/>
    </row>
    <row r="22" spans="1:8" ht="15.75">
      <c r="A22" s="9"/>
      <c r="B22" s="9"/>
      <c r="C22" s="9"/>
      <c r="D22" s="9"/>
      <c r="E22" s="9"/>
      <c r="F22" s="9"/>
      <c r="G22" s="9"/>
      <c r="H22" s="9"/>
    </row>
    <row r="23" spans="1:8" ht="15.75">
      <c r="A23" s="9"/>
      <c r="B23" s="9"/>
      <c r="C23" s="9"/>
      <c r="D23" s="9"/>
      <c r="E23" s="9"/>
      <c r="F23" s="9"/>
      <c r="G23" s="9"/>
      <c r="H23" s="9"/>
    </row>
    <row r="24" spans="1:8" ht="15.75">
      <c r="A24" s="9"/>
      <c r="B24" s="9"/>
      <c r="C24" s="9"/>
      <c r="D24" s="9"/>
      <c r="E24" s="9"/>
      <c r="F24" s="9"/>
      <c r="G24" s="9"/>
      <c r="H24" s="9"/>
    </row>
    <row r="25" spans="1:8" ht="20.25">
      <c r="A25" s="9"/>
      <c r="B25" s="9"/>
      <c r="C25" s="9"/>
      <c r="D25" s="9"/>
      <c r="E25" s="1704" t="s">
        <v>2117</v>
      </c>
      <c r="F25" s="1704"/>
      <c r="G25" s="1704"/>
      <c r="H25" s="1704"/>
    </row>
    <row r="26" spans="1:8" ht="16.5" customHeight="1">
      <c r="A26" s="9"/>
      <c r="B26" s="9"/>
      <c r="C26" s="9"/>
      <c r="D26" s="9"/>
      <c r="E26" s="81"/>
      <c r="F26" s="81"/>
      <c r="G26" s="81"/>
      <c r="H26" s="81"/>
    </row>
    <row r="27" spans="1:8" ht="20.25">
      <c r="A27" s="9"/>
      <c r="B27" s="9"/>
      <c r="C27" s="9"/>
      <c r="D27" s="9"/>
      <c r="E27" s="1704"/>
      <c r="F27" s="1704"/>
      <c r="G27" s="1704"/>
      <c r="H27" s="1704"/>
    </row>
    <row r="28" spans="1:8" ht="18.75">
      <c r="A28" s="9" t="s">
        <v>156</v>
      </c>
      <c r="B28" s="1707" t="str">
        <f>MASTER!C57</f>
        <v>cw   ftyk &amp; cw</v>
      </c>
      <c r="C28" s="1707"/>
      <c r="D28" s="9"/>
      <c r="E28" s="9"/>
      <c r="F28" s="9"/>
      <c r="G28" s="9"/>
      <c r="H28" s="9"/>
    </row>
    <row r="29" spans="1:8" ht="18.75">
      <c r="A29" s="9" t="s">
        <v>155</v>
      </c>
      <c r="B29" s="1709">
        <f>MASTER!C58</f>
        <v>44676</v>
      </c>
      <c r="C29" s="1709"/>
      <c r="D29" s="9"/>
      <c r="E29" s="9"/>
      <c r="F29" s="9"/>
      <c r="G29" s="9"/>
      <c r="H29" s="9"/>
    </row>
    <row r="30" spans="1:8" ht="15.75">
      <c r="A30" s="9"/>
      <c r="B30" s="9"/>
      <c r="C30" s="9"/>
      <c r="D30" s="9"/>
      <c r="E30" s="9"/>
      <c r="F30" s="9"/>
      <c r="G30" s="9"/>
      <c r="H30" s="9"/>
    </row>
    <row r="31" spans="1:8" ht="23.25">
      <c r="A31" s="9"/>
      <c r="B31" s="9"/>
      <c r="C31" s="9"/>
      <c r="D31" s="9"/>
      <c r="E31" s="1660" t="s">
        <v>1342</v>
      </c>
      <c r="F31" s="1660"/>
      <c r="G31" s="1660"/>
      <c r="H31" s="1660"/>
    </row>
    <row r="32" spans="1:8" ht="20.25">
      <c r="A32" s="9"/>
      <c r="B32" s="9"/>
      <c r="C32" s="9"/>
      <c r="D32" s="9"/>
      <c r="E32" s="1704"/>
      <c r="F32" s="1704"/>
      <c r="G32" s="1704"/>
      <c r="H32" s="1704"/>
    </row>
    <row r="33" spans="1:8" ht="18.75">
      <c r="A33" s="9"/>
      <c r="B33" s="9"/>
      <c r="C33" s="9"/>
      <c r="D33" s="9"/>
      <c r="E33" s="1716" t="str">
        <f>MASTER!C10</f>
        <v>iz/kkukpk;Z</v>
      </c>
      <c r="F33" s="1716"/>
      <c r="G33" s="1716"/>
      <c r="H33" s="1716"/>
    </row>
    <row r="34" spans="1:8" ht="18.75">
      <c r="A34" s="9"/>
      <c r="B34" s="9"/>
      <c r="C34" s="10"/>
      <c r="D34" s="9"/>
      <c r="E34" s="1716" t="str">
        <f>MASTER!C11</f>
        <v>jktdh; mPp ek/;fed fo|ky; fg   ftyk cwUnh</v>
      </c>
      <c r="F34" s="1716"/>
      <c r="G34" s="1716"/>
      <c r="H34" s="1716"/>
    </row>
    <row r="35" spans="1:8" ht="18.75">
      <c r="A35" s="9"/>
      <c r="B35" s="9"/>
      <c r="C35" s="9"/>
      <c r="D35" s="9"/>
      <c r="E35" s="1716" t="str">
        <f>MASTER!C12</f>
        <v xml:space="preserve"> fg  ftyk &amp;cwUnh</v>
      </c>
      <c r="F35" s="1716"/>
      <c r="G35" s="1716"/>
      <c r="H35" s="1716"/>
    </row>
    <row r="36" spans="1:8" ht="15.75">
      <c r="A36" s="9"/>
      <c r="B36" s="9"/>
      <c r="C36" s="9"/>
      <c r="D36" s="9"/>
      <c r="E36" s="9"/>
      <c r="F36" s="9"/>
      <c r="G36" s="9"/>
      <c r="H36" s="9"/>
    </row>
    <row r="49" spans="6:6">
      <c r="F49" s="145"/>
    </row>
    <row r="50" spans="6:6">
      <c r="F50" s="145"/>
    </row>
  </sheetData>
  <sheetProtection password="D3C5" sheet="1" objects="1" scenarios="1" selectLockedCells="1" selectUnlockedCells="1"/>
  <mergeCells count="24">
    <mergeCell ref="E34:H34"/>
    <mergeCell ref="E35:H35"/>
    <mergeCell ref="F7:H7"/>
    <mergeCell ref="E27:H27"/>
    <mergeCell ref="E25:H25"/>
    <mergeCell ref="E32:H32"/>
    <mergeCell ref="E33:H33"/>
    <mergeCell ref="B12:C12"/>
    <mergeCell ref="B11:C11"/>
    <mergeCell ref="B29:C29"/>
    <mergeCell ref="B28:C28"/>
    <mergeCell ref="E31:H31"/>
    <mergeCell ref="B17:C17"/>
    <mergeCell ref="B13:C13"/>
    <mergeCell ref="B14:C14"/>
    <mergeCell ref="B15:C15"/>
    <mergeCell ref="B16:C16"/>
    <mergeCell ref="B18:C18"/>
    <mergeCell ref="B19:C19"/>
    <mergeCell ref="A1:H1"/>
    <mergeCell ref="A2:H2"/>
    <mergeCell ref="F4:H4"/>
    <mergeCell ref="F5:H5"/>
    <mergeCell ref="F6:H6"/>
  </mergeCells>
  <phoneticPr fontId="6" type="noConversion"/>
  <printOptions horizontalCentered="1"/>
  <pageMargins left="0.16" right="0.25" top="0.75" bottom="0.75" header="0.3" footer="0.3"/>
  <pageSetup paperSize="9" orientation="portrait" r:id="rId1"/>
  <headerFooter alignWithMargins="0">
    <oddFooter>&amp;C&amp;A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</sheetPr>
  <dimension ref="A3:K39"/>
  <sheetViews>
    <sheetView workbookViewId="0">
      <selection activeCell="J11" sqref="J10:J11"/>
    </sheetView>
  </sheetViews>
  <sheetFormatPr defaultRowHeight="12.75"/>
  <cols>
    <col min="1" max="1" width="6.7109375" style="18" customWidth="1"/>
    <col min="2" max="2" width="13" style="18" customWidth="1"/>
    <col min="3" max="3" width="15.85546875" style="18" customWidth="1"/>
    <col min="4" max="4" width="15.7109375" style="18" customWidth="1"/>
    <col min="5" max="5" width="13.140625" style="18" customWidth="1"/>
    <col min="6" max="6" width="13.7109375" style="18" customWidth="1"/>
    <col min="7" max="7" width="10.5703125" style="18" customWidth="1"/>
    <col min="8" max="16384" width="9.140625" style="18"/>
  </cols>
  <sheetData>
    <row r="3" spans="1:11" ht="23.25">
      <c r="A3" s="1660" t="s">
        <v>927</v>
      </c>
      <c r="B3" s="1660"/>
      <c r="C3" s="1660"/>
      <c r="D3" s="1660"/>
      <c r="E3" s="1660"/>
      <c r="F3" s="1660"/>
      <c r="G3" s="1660"/>
      <c r="H3" s="1660"/>
    </row>
    <row r="4" spans="1:11" ht="23.25" customHeight="1">
      <c r="A4" s="1660" t="s">
        <v>1343</v>
      </c>
      <c r="B4" s="1660"/>
      <c r="C4" s="1660"/>
      <c r="D4" s="1660"/>
      <c r="E4" s="1660"/>
      <c r="F4" s="1660"/>
      <c r="G4" s="1660"/>
      <c r="H4" s="1660"/>
    </row>
    <row r="5" spans="1:11" ht="23.25" customHeight="1">
      <c r="A5" s="1660" t="s">
        <v>1344</v>
      </c>
      <c r="B5" s="1660"/>
      <c r="C5" s="1660"/>
      <c r="D5" s="1660"/>
      <c r="E5" s="1660"/>
      <c r="F5" s="1660"/>
      <c r="G5" s="1660"/>
      <c r="H5" s="1660"/>
    </row>
    <row r="6" spans="1:11" ht="23.25" customHeight="1">
      <c r="A6" s="557"/>
      <c r="B6" s="557"/>
      <c r="C6" s="557"/>
      <c r="D6" s="557"/>
      <c r="E6" s="557"/>
      <c r="F6" s="557"/>
      <c r="G6" s="557"/>
      <c r="H6" s="557"/>
    </row>
    <row r="7" spans="1:11" ht="20.25">
      <c r="A7" s="1704" t="s">
        <v>44</v>
      </c>
      <c r="B7" s="1704"/>
      <c r="C7" s="1704"/>
      <c r="D7" s="1704"/>
      <c r="E7" s="1704"/>
      <c r="F7" s="1704"/>
      <c r="G7" s="1704"/>
      <c r="H7" s="1704"/>
      <c r="I7" s="404"/>
      <c r="J7" s="404"/>
      <c r="K7" s="404"/>
    </row>
    <row r="8" spans="1:11" ht="20.25">
      <c r="A8" s="561"/>
      <c r="B8" s="561"/>
      <c r="C8" s="561"/>
      <c r="D8" s="561"/>
      <c r="E8" s="561"/>
      <c r="F8" s="561"/>
      <c r="G8" s="561"/>
      <c r="H8" s="561"/>
      <c r="I8" s="404"/>
      <c r="J8" s="404"/>
      <c r="K8" s="404"/>
    </row>
    <row r="9" spans="1:11" ht="20.25">
      <c r="A9" s="1704" t="str">
        <f>MASTER!C8</f>
        <v>f'k{kk foHkkx</v>
      </c>
      <c r="B9" s="1704"/>
      <c r="C9" s="1704"/>
      <c r="D9" s="1704"/>
      <c r="E9" s="1704"/>
      <c r="F9" s="1704"/>
      <c r="G9" s="1704"/>
      <c r="H9" s="1704"/>
      <c r="I9" s="404"/>
      <c r="J9" s="404"/>
      <c r="K9" s="404"/>
    </row>
    <row r="10" spans="1:11" ht="15.75">
      <c r="B10" s="9"/>
      <c r="C10" s="9"/>
      <c r="D10" s="9"/>
      <c r="E10" s="9"/>
      <c r="F10" s="9"/>
      <c r="G10" s="9"/>
      <c r="H10" s="9"/>
    </row>
    <row r="11" spans="1:11" ht="15.75">
      <c r="A11" s="9" t="s">
        <v>1285</v>
      </c>
      <c r="F11" s="71" t="s">
        <v>368</v>
      </c>
      <c r="G11" s="149">
        <f>MASTER!C58</f>
        <v>44676</v>
      </c>
    </row>
    <row r="13" spans="1:11" ht="15.75">
      <c r="A13" s="9" t="s">
        <v>1286</v>
      </c>
      <c r="B13" s="1658"/>
      <c r="C13" s="1658"/>
      <c r="D13" s="1658"/>
    </row>
    <row r="14" spans="1:11" ht="15.75">
      <c r="B14" s="19" t="str">
        <f>MASTER!C21</f>
        <v>Jheku vfrfjDr funs'kd egksn;</v>
      </c>
      <c r="C14" s="582"/>
      <c r="D14" s="582"/>
    </row>
    <row r="15" spans="1:11" ht="15.75">
      <c r="B15" s="19" t="str">
        <f>MASTER!C22</f>
        <v xml:space="preserve">isa'ku ,oa isa'kulZ dY;k.k foHkkx ] {kS=h; dk;kZy; ] </v>
      </c>
      <c r="C15" s="582"/>
      <c r="D15" s="582"/>
    </row>
    <row r="16" spans="1:11" ht="15.75">
      <c r="B16" s="19" t="str">
        <f>MASTER!C23</f>
        <v>dks ftyk &amp; dks ¼ jktLFkku ½</v>
      </c>
      <c r="C16" s="582"/>
      <c r="D16" s="582"/>
    </row>
    <row r="17" spans="1:8" ht="15.75">
      <c r="B17" s="19"/>
      <c r="C17" s="582"/>
      <c r="D17" s="582"/>
    </row>
    <row r="18" spans="1:8" ht="15.75">
      <c r="B18" s="19" t="s">
        <v>1345</v>
      </c>
      <c r="C18" s="41"/>
      <c r="D18" s="584" t="str">
        <f>MASTER!C2</f>
        <v xml:space="preserve">Lo-Jh </v>
      </c>
      <c r="F18" s="9" t="s">
        <v>1346</v>
      </c>
    </row>
    <row r="19" spans="1:8" ht="15">
      <c r="B19" s="583"/>
      <c r="C19" s="41"/>
      <c r="D19" s="41"/>
      <c r="F19" s="24"/>
    </row>
    <row r="20" spans="1:8" ht="15.75">
      <c r="A20" s="9" t="s">
        <v>1287</v>
      </c>
      <c r="F20" s="145"/>
    </row>
    <row r="21" spans="1:8" ht="15.75">
      <c r="A21" s="9"/>
      <c r="F21" s="145"/>
    </row>
    <row r="22" spans="1:8" ht="15.75">
      <c r="A22" s="9" t="s">
        <v>1347</v>
      </c>
      <c r="D22" s="48" t="str">
        <f>+MASTER!C9</f>
        <v>jktdh; mPp ek/;fed fo|ky; fg   ftyk cwUnh</v>
      </c>
      <c r="F22" s="145"/>
    </row>
    <row r="23" spans="1:8" ht="15.75">
      <c r="A23" s="576" t="str">
        <f>+MASTER!C8</f>
        <v>f'k{kk foHkkx</v>
      </c>
      <c r="C23" s="9" t="s">
        <v>1293</v>
      </c>
      <c r="D23" s="577" t="str">
        <f>+MASTER!C7</f>
        <v>O;k[;krk</v>
      </c>
      <c r="E23" s="9" t="s">
        <v>1348</v>
      </c>
      <c r="F23" s="576" t="str">
        <f>+MASTER!C2</f>
        <v xml:space="preserve">Lo-Jh </v>
      </c>
      <c r="G23" s="576"/>
      <c r="H23" s="9" t="s">
        <v>1349</v>
      </c>
    </row>
    <row r="24" spans="1:8" ht="15.75">
      <c r="A24" s="9" t="s">
        <v>1350</v>
      </c>
    </row>
    <row r="25" spans="1:8" ht="15.75">
      <c r="A25" s="9" t="s">
        <v>1351</v>
      </c>
    </row>
    <row r="26" spans="1:8" ht="15.75">
      <c r="A26" s="9"/>
    </row>
    <row r="27" spans="1:8" ht="15.75">
      <c r="A27" s="9" t="s">
        <v>1288</v>
      </c>
    </row>
    <row r="28" spans="1:8" ht="15.75">
      <c r="A28" s="9" t="s">
        <v>1352</v>
      </c>
    </row>
    <row r="29" spans="1:8" ht="15.75">
      <c r="A29" s="9" t="s">
        <v>1353</v>
      </c>
    </row>
    <row r="34" spans="5:7" ht="15.75">
      <c r="E34" s="1697" t="s">
        <v>1354</v>
      </c>
      <c r="F34" s="1697"/>
      <c r="G34" s="1697"/>
    </row>
    <row r="35" spans="5:7" ht="15.75">
      <c r="E35" s="562"/>
      <c r="F35" s="562"/>
      <c r="G35" s="562"/>
    </row>
    <row r="36" spans="5:7" ht="15.75">
      <c r="F36" s="1697"/>
      <c r="G36" s="1697"/>
    </row>
    <row r="37" spans="5:7">
      <c r="E37" s="1717" t="str">
        <f>MASTER!C10</f>
        <v>iz/kkukpk;Z</v>
      </c>
      <c r="F37" s="1717"/>
      <c r="G37" s="1717"/>
    </row>
    <row r="38" spans="5:7">
      <c r="E38" s="1717" t="str">
        <f>MASTER!C11</f>
        <v>jktdh; mPp ek/;fed fo|ky; fg   ftyk cwUnh</v>
      </c>
      <c r="F38" s="1717"/>
      <c r="G38" s="1717"/>
    </row>
    <row r="39" spans="5:7">
      <c r="E39" s="1717" t="str">
        <f>MASTER!C12</f>
        <v xml:space="preserve"> fg  ftyk &amp;cwUnh</v>
      </c>
      <c r="F39" s="1717"/>
      <c r="G39" s="1717"/>
    </row>
  </sheetData>
  <sheetProtection password="D3C5" sheet="1" objects="1" scenarios="1" selectLockedCells="1" selectUnlockedCells="1"/>
  <mergeCells count="11">
    <mergeCell ref="E39:G39"/>
    <mergeCell ref="F36:G36"/>
    <mergeCell ref="E34:G34"/>
    <mergeCell ref="E37:G37"/>
    <mergeCell ref="E38:G38"/>
    <mergeCell ref="B13:D13"/>
    <mergeCell ref="A7:H7"/>
    <mergeCell ref="A9:H9"/>
    <mergeCell ref="A3:H3"/>
    <mergeCell ref="A4:H4"/>
    <mergeCell ref="A5:H5"/>
  </mergeCells>
  <printOptions horizontalCentered="1"/>
  <pageMargins left="0.16" right="0.25" top="0.75" bottom="0.75" header="0.3" footer="0.3"/>
  <pageSetup paperSize="9" orientation="portrait" r:id="rId1"/>
  <headerFooter alignWithMargins="0">
    <oddFooter>&amp;C&amp;A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FF00"/>
  </sheetPr>
  <dimension ref="A1:I43"/>
  <sheetViews>
    <sheetView workbookViewId="0">
      <selection activeCell="K11" sqref="K11"/>
    </sheetView>
  </sheetViews>
  <sheetFormatPr defaultRowHeight="12.75"/>
  <cols>
    <col min="1" max="1" width="0.85546875" style="191" customWidth="1"/>
    <col min="2" max="2" width="8.28515625" customWidth="1"/>
    <col min="3" max="3" width="17.28515625" customWidth="1"/>
    <col min="4" max="4" width="3.7109375" customWidth="1"/>
    <col min="5" max="5" width="19.5703125" customWidth="1"/>
    <col min="6" max="6" width="22.85546875" customWidth="1"/>
    <col min="7" max="7" width="11" customWidth="1"/>
    <col min="8" max="8" width="7.5703125" customWidth="1"/>
  </cols>
  <sheetData>
    <row r="1" spans="2:9" s="575" customFormat="1"/>
    <row r="2" spans="2:9" s="2" customFormat="1" ht="23.25">
      <c r="B2" s="1318" t="s">
        <v>1289</v>
      </c>
      <c r="C2" s="1318"/>
      <c r="D2" s="1318"/>
      <c r="E2" s="1318"/>
      <c r="F2" s="1318"/>
      <c r="G2" s="1318"/>
      <c r="H2" s="1318"/>
      <c r="I2" s="1318"/>
    </row>
    <row r="3" spans="2:9" s="2" customFormat="1" ht="27.75" customHeight="1">
      <c r="B3" s="1724" t="s">
        <v>1355</v>
      </c>
      <c r="C3" s="1724"/>
      <c r="D3" s="1724"/>
      <c r="E3" s="1724"/>
      <c r="F3" s="1724"/>
      <c r="G3" s="1724"/>
      <c r="H3" s="1724"/>
      <c r="I3" s="1724"/>
    </row>
    <row r="4" spans="2:9" ht="20.25">
      <c r="B4" s="1319" t="s">
        <v>1356</v>
      </c>
      <c r="C4" s="1319"/>
      <c r="D4" s="1319"/>
      <c r="E4" s="1319"/>
      <c r="F4" s="1319"/>
      <c r="G4" s="1319"/>
      <c r="H4" s="1319"/>
      <c r="I4" s="1319"/>
    </row>
    <row r="5" spans="2:9" ht="20.25">
      <c r="B5" s="1719" t="s">
        <v>1290</v>
      </c>
      <c r="C5" s="1719"/>
      <c r="D5" s="1719"/>
      <c r="E5" s="1719"/>
      <c r="F5" s="1719"/>
      <c r="G5" s="1719"/>
      <c r="H5" s="1719"/>
    </row>
    <row r="6" spans="2:9" s="191" customFormat="1" ht="20.25">
      <c r="B6" s="1719" t="s">
        <v>1291</v>
      </c>
      <c r="C6" s="1719"/>
      <c r="D6" s="1719"/>
      <c r="E6" s="1719"/>
      <c r="F6" s="1719"/>
      <c r="G6" s="1719"/>
      <c r="H6" s="1719"/>
    </row>
    <row r="7" spans="2:9" s="191" customFormat="1" ht="20.25">
      <c r="B7" s="564" t="s">
        <v>1285</v>
      </c>
      <c r="C7" s="402"/>
      <c r="D7" s="402"/>
      <c r="E7" s="402"/>
      <c r="F7" s="532" t="s">
        <v>408</v>
      </c>
      <c r="G7" s="36">
        <f>MASTER!C58</f>
        <v>44676</v>
      </c>
      <c r="H7" s="404"/>
    </row>
    <row r="8" spans="2:9" s="191" customFormat="1" ht="20.25">
      <c r="C8" s="402"/>
      <c r="D8" s="402"/>
      <c r="E8" s="402"/>
      <c r="F8" s="402"/>
      <c r="G8" s="402"/>
      <c r="H8" s="404"/>
    </row>
    <row r="9" spans="2:9" s="191" customFormat="1" ht="20.25">
      <c r="B9" s="402"/>
      <c r="C9" s="402"/>
      <c r="D9" s="402"/>
      <c r="E9" s="402"/>
      <c r="F9" s="402"/>
      <c r="G9" s="402"/>
      <c r="H9" s="404"/>
    </row>
    <row r="10" spans="2:9" s="191" customFormat="1" ht="20.25">
      <c r="B10" s="531" t="s">
        <v>1292</v>
      </c>
      <c r="C10" s="402"/>
      <c r="D10" s="402"/>
      <c r="E10" s="402"/>
      <c r="F10" s="402"/>
      <c r="G10" s="402"/>
      <c r="H10" s="404"/>
    </row>
    <row r="11" spans="2:9" ht="15.75">
      <c r="B11" s="2"/>
      <c r="C11" s="2" t="str">
        <f>+MASTER!C21</f>
        <v>Jheku vfrfjDr funs'kd egksn;</v>
      </c>
      <c r="D11" s="2"/>
      <c r="E11" s="2"/>
      <c r="F11" s="2"/>
      <c r="G11" s="2"/>
    </row>
    <row r="12" spans="2:9" ht="15.75">
      <c r="B12" s="403"/>
      <c r="C12" s="2" t="str">
        <f>+MASTER!C22</f>
        <v xml:space="preserve">isa'ku ,oa isa'kulZ dY;k.k foHkkx ] {kS=h; dk;kZy; ] </v>
      </c>
    </row>
    <row r="13" spans="2:9" ht="15.75">
      <c r="C13" s="2" t="str">
        <f>+MASTER!C23</f>
        <v>dks ftyk &amp; dks ¼ jktLFkku ½</v>
      </c>
    </row>
    <row r="15" spans="2:9" ht="15.75">
      <c r="B15" s="2" t="s">
        <v>1357</v>
      </c>
      <c r="D15" s="578" t="str">
        <f>+MASTER!C2</f>
        <v xml:space="preserve">Lo-Jh </v>
      </c>
      <c r="F15" s="1" t="s">
        <v>1358</v>
      </c>
    </row>
    <row r="16" spans="2:9" s="575" customFormat="1" ht="15.75">
      <c r="B16" s="2"/>
      <c r="D16" s="578"/>
      <c r="F16" s="1"/>
    </row>
    <row r="17" spans="1:8" ht="15.75">
      <c r="B17" s="2" t="s">
        <v>1287</v>
      </c>
    </row>
    <row r="18" spans="1:8" s="575" customFormat="1" ht="15.75">
      <c r="B18" s="2"/>
    </row>
    <row r="19" spans="1:8" ht="15.75">
      <c r="B19" s="2" t="s">
        <v>1359</v>
      </c>
    </row>
    <row r="20" spans="1:8" ht="15.75">
      <c r="B20" s="124" t="str">
        <f>+MASTER!C9</f>
        <v>jktdh; mPp ek/;fed fo|ky; fg   ftyk cwUnh</v>
      </c>
      <c r="C20" s="113"/>
      <c r="E20" s="35"/>
      <c r="F20" s="586" t="s">
        <v>224</v>
      </c>
      <c r="G20" s="1720" t="str">
        <f>MASTER!C7</f>
        <v>O;k[;krk</v>
      </c>
      <c r="H20" s="1720"/>
    </row>
    <row r="21" spans="1:8" ht="15.75">
      <c r="B21" s="2" t="s">
        <v>1360</v>
      </c>
      <c r="C21" s="1721" t="str">
        <f>MASTER!C2</f>
        <v xml:space="preserve">Lo-Jh </v>
      </c>
      <c r="D21" s="1721"/>
      <c r="E21" s="6" t="s">
        <v>1294</v>
      </c>
    </row>
    <row r="23" spans="1:8" ht="15.75">
      <c r="B23" s="2" t="s">
        <v>1373</v>
      </c>
    </row>
    <row r="24" spans="1:8" ht="15.75">
      <c r="B24" s="2" t="s">
        <v>1371</v>
      </c>
      <c r="F24" s="1722" t="s">
        <v>1361</v>
      </c>
      <c r="G24" s="1722"/>
      <c r="H24" s="1722"/>
    </row>
    <row r="25" spans="1:8" ht="15.75">
      <c r="B25" s="587" t="s">
        <v>1372</v>
      </c>
      <c r="F25" s="1722"/>
      <c r="G25" s="1722"/>
      <c r="H25" s="1722"/>
    </row>
    <row r="26" spans="1:8" ht="15.75">
      <c r="B26" s="2"/>
      <c r="C26" s="2"/>
      <c r="D26" s="2"/>
      <c r="E26" s="3"/>
      <c r="F26" s="2"/>
      <c r="G26" s="2"/>
    </row>
    <row r="27" spans="1:8" ht="15.75">
      <c r="A27" s="191">
        <v>2</v>
      </c>
      <c r="B27" s="2" t="s">
        <v>1362</v>
      </c>
      <c r="G27" s="144"/>
    </row>
    <row r="28" spans="1:8" ht="15.75">
      <c r="B28" s="2" t="s">
        <v>1363</v>
      </c>
      <c r="G28" s="144"/>
    </row>
    <row r="29" spans="1:8" ht="15.75">
      <c r="B29" s="2" t="s">
        <v>1374</v>
      </c>
    </row>
    <row r="30" spans="1:8" ht="26.25" customHeight="1">
      <c r="B30" s="2" t="s">
        <v>1364</v>
      </c>
      <c r="E30" s="35" t="s">
        <v>48</v>
      </c>
      <c r="F30" s="1723" t="s">
        <v>1370</v>
      </c>
      <c r="G30" s="1723"/>
      <c r="H30" s="1723"/>
    </row>
    <row r="31" spans="1:8" ht="27" customHeight="1">
      <c r="B31" s="2" t="s">
        <v>1365</v>
      </c>
      <c r="F31" s="1723"/>
      <c r="G31" s="1723"/>
      <c r="H31" s="1723"/>
    </row>
    <row r="32" spans="1:8" ht="15.75">
      <c r="B32" s="2" t="s">
        <v>1366</v>
      </c>
    </row>
    <row r="33" spans="1:8" ht="15.75">
      <c r="B33" s="2" t="s">
        <v>1368</v>
      </c>
    </row>
    <row r="34" spans="1:8" ht="15.75">
      <c r="B34" s="2" t="s">
        <v>1369</v>
      </c>
    </row>
    <row r="35" spans="1:8" ht="15">
      <c r="B35" s="1"/>
    </row>
    <row r="36" spans="1:8" ht="15.75">
      <c r="A36" s="2" t="s">
        <v>1367</v>
      </c>
      <c r="B36" s="2"/>
    </row>
    <row r="38" spans="1:8" ht="15.75">
      <c r="F38" s="1697" t="s">
        <v>1354</v>
      </c>
      <c r="G38" s="1697"/>
      <c r="H38" s="1697"/>
    </row>
    <row r="39" spans="1:8" s="575" customFormat="1" ht="15.75">
      <c r="F39" s="562"/>
      <c r="G39" s="562"/>
      <c r="H39" s="562"/>
    </row>
    <row r="41" spans="1:8" ht="15.75">
      <c r="F41" s="1718" t="str">
        <f>MASTER!C10</f>
        <v>iz/kkukpk;Z</v>
      </c>
      <c r="G41" s="1718"/>
      <c r="H41" s="1718"/>
    </row>
    <row r="42" spans="1:8" ht="15.75">
      <c r="F42" s="1718" t="str">
        <f>MASTER!C11</f>
        <v>jktdh; mPp ek/;fed fo|ky; fg   ftyk cwUnh</v>
      </c>
      <c r="G42" s="1718"/>
      <c r="H42" s="1718"/>
    </row>
    <row r="43" spans="1:8" ht="15.75">
      <c r="F43" s="1718" t="str">
        <f>MASTER!C12</f>
        <v xml:space="preserve"> fg  ftyk &amp;cwUnh</v>
      </c>
      <c r="G43" s="1718"/>
      <c r="H43" s="1718"/>
    </row>
  </sheetData>
  <sheetProtection password="D3C5" sheet="1" objects="1" scenarios="1" selectLockedCells="1" selectUnlockedCells="1"/>
  <mergeCells count="13">
    <mergeCell ref="B2:I2"/>
    <mergeCell ref="F30:H31"/>
    <mergeCell ref="F38:H38"/>
    <mergeCell ref="F41:H41"/>
    <mergeCell ref="F42:H42"/>
    <mergeCell ref="B3:I3"/>
    <mergeCell ref="B4:I4"/>
    <mergeCell ref="F43:H43"/>
    <mergeCell ref="B5:H5"/>
    <mergeCell ref="B6:H6"/>
    <mergeCell ref="G20:H20"/>
    <mergeCell ref="C21:D21"/>
    <mergeCell ref="F24:H25"/>
  </mergeCells>
  <printOptions horizontalCentered="1"/>
  <pageMargins left="0.25" right="0.3" top="0.5" bottom="0.56999999999999995" header="0.3" footer="0.3"/>
  <pageSetup paperSize="9" orientation="portrait" r:id="rId1"/>
  <headerFooter alignWithMargins="0">
    <oddFooter>&amp;A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I50"/>
  <sheetViews>
    <sheetView workbookViewId="0">
      <selection activeCell="J38" sqref="J38"/>
    </sheetView>
  </sheetViews>
  <sheetFormatPr defaultRowHeight="12.75"/>
  <cols>
    <col min="1" max="1" width="2.140625" style="533" customWidth="1"/>
    <col min="2" max="2" width="2.140625" style="575" customWidth="1"/>
    <col min="3" max="3" width="6.42578125" style="533" customWidth="1"/>
    <col min="4" max="4" width="21" style="533" customWidth="1"/>
    <col min="5" max="5" width="4.42578125" style="533" customWidth="1"/>
    <col min="6" max="6" width="16.85546875" style="533" customWidth="1"/>
    <col min="7" max="7" width="22.85546875" style="533" customWidth="1"/>
    <col min="8" max="8" width="14.7109375" style="533" customWidth="1"/>
    <col min="9" max="9" width="7.5703125" style="533" customWidth="1"/>
    <col min="10" max="16384" width="9.140625" style="533"/>
  </cols>
  <sheetData>
    <row r="1" spans="1:9" s="2" customFormat="1" ht="26.25">
      <c r="C1" s="1321" t="s">
        <v>1375</v>
      </c>
      <c r="D1" s="1321"/>
      <c r="E1" s="1321"/>
      <c r="F1" s="1321"/>
      <c r="G1" s="1321"/>
      <c r="H1" s="1321"/>
      <c r="I1" s="1321"/>
    </row>
    <row r="2" spans="1:9" s="2" customFormat="1" ht="14.25" customHeight="1">
      <c r="C2" s="589"/>
      <c r="D2" s="589"/>
      <c r="E2" s="589"/>
      <c r="F2" s="589"/>
      <c r="G2" s="589"/>
      <c r="H2" s="589"/>
      <c r="I2" s="589"/>
    </row>
    <row r="3" spans="1:9" s="2" customFormat="1" ht="20.25">
      <c r="C3" s="1319" t="s">
        <v>1295</v>
      </c>
      <c r="D3" s="1319"/>
      <c r="E3" s="1319"/>
      <c r="F3" s="1319"/>
      <c r="G3" s="1319"/>
      <c r="H3" s="1319"/>
      <c r="I3" s="1319"/>
    </row>
    <row r="4" spans="1:9" s="2" customFormat="1" ht="20.25">
      <c r="C4" s="571"/>
      <c r="D4" s="571"/>
      <c r="E4" s="571"/>
      <c r="F4" s="571"/>
      <c r="G4" s="571"/>
      <c r="H4" s="571"/>
      <c r="I4" s="571"/>
    </row>
    <row r="5" spans="1:9" ht="15.75">
      <c r="C5" s="1718" t="s">
        <v>1376</v>
      </c>
      <c r="D5" s="1718"/>
      <c r="E5" s="1718"/>
      <c r="F5" s="1718"/>
      <c r="G5" s="1718"/>
      <c r="H5" s="1718"/>
      <c r="I5" s="1718"/>
    </row>
    <row r="6" spans="1:9" ht="15.75">
      <c r="C6" s="1718" t="s">
        <v>1377</v>
      </c>
      <c r="D6" s="1718"/>
      <c r="E6" s="1718"/>
      <c r="F6" s="1718"/>
      <c r="G6" s="1718"/>
      <c r="H6" s="1718"/>
      <c r="I6" s="1718"/>
    </row>
    <row r="8" spans="1:9" ht="20.25">
      <c r="A8" s="533">
        <v>1</v>
      </c>
      <c r="B8" s="575">
        <v>1</v>
      </c>
      <c r="C8" s="19" t="s">
        <v>1378</v>
      </c>
      <c r="D8" s="404"/>
      <c r="E8" s="404"/>
      <c r="G8" s="563" t="str">
        <f>+MASTER!C32</f>
        <v xml:space="preserve">Jhefr pUnz </v>
      </c>
    </row>
    <row r="9" spans="1:9" ht="20.25">
      <c r="B9" s="575">
        <v>2</v>
      </c>
      <c r="C9" s="19" t="s">
        <v>1379</v>
      </c>
      <c r="D9" s="404"/>
      <c r="E9" s="404"/>
      <c r="G9" s="590">
        <f>+MASTER!C33</f>
        <v>24685</v>
      </c>
    </row>
    <row r="10" spans="1:9" ht="20.25">
      <c r="A10" s="533">
        <v>2</v>
      </c>
      <c r="B10" s="575">
        <v>1</v>
      </c>
      <c r="C10" s="19" t="s">
        <v>1380</v>
      </c>
      <c r="D10" s="404"/>
      <c r="E10" s="404"/>
    </row>
    <row r="11" spans="1:9" ht="20.25">
      <c r="B11" s="575">
        <v>2</v>
      </c>
      <c r="C11" s="19" t="s">
        <v>1381</v>
      </c>
      <c r="D11" s="404"/>
      <c r="E11" s="404"/>
    </row>
    <row r="12" spans="1:9" ht="20.25">
      <c r="A12" s="533">
        <v>3</v>
      </c>
      <c r="B12" s="575">
        <v>1</v>
      </c>
      <c r="C12" s="19" t="s">
        <v>1382</v>
      </c>
      <c r="D12" s="404"/>
      <c r="E12" s="404"/>
    </row>
    <row r="13" spans="1:9" ht="20.25">
      <c r="C13" s="19" t="s">
        <v>1383</v>
      </c>
      <c r="E13" s="421" t="str">
        <f>+MASTER!C2</f>
        <v xml:space="preserve">Lo-Jh </v>
      </c>
    </row>
    <row r="14" spans="1:9" ht="15.75">
      <c r="B14" s="575">
        <v>2</v>
      </c>
      <c r="C14" s="2" t="s">
        <v>1384</v>
      </c>
      <c r="F14" s="591">
        <f>+MASTER!C44</f>
        <v>44676</v>
      </c>
    </row>
    <row r="15" spans="1:9" ht="18.75">
      <c r="B15" s="575">
        <v>3</v>
      </c>
      <c r="C15" s="2" t="s">
        <v>1385</v>
      </c>
      <c r="F15" s="63" t="str">
        <f>+MASTER!C9</f>
        <v>jktdh; mPp ek/;fed fo|ky; fg   ftyk cwUnh</v>
      </c>
    </row>
    <row r="16" spans="1:9" ht="15.75">
      <c r="C16" s="2"/>
    </row>
    <row r="17" spans="1:9" ht="20.25">
      <c r="A17" s="533">
        <v>4</v>
      </c>
      <c r="C17" s="2" t="s">
        <v>1386</v>
      </c>
      <c r="G17" s="421" t="str">
        <f>MASTER!O50</f>
        <v>iRuh</v>
      </c>
    </row>
    <row r="18" spans="1:9" ht="15.75">
      <c r="C18" s="2"/>
    </row>
    <row r="19" spans="1:9" ht="15.75">
      <c r="A19" s="533">
        <v>5</v>
      </c>
      <c r="C19" s="2" t="s">
        <v>1387</v>
      </c>
    </row>
    <row r="20" spans="1:9" s="575" customFormat="1" ht="18.75">
      <c r="C20" s="2"/>
      <c r="D20" s="63" t="str">
        <f>MASTER!C40</f>
        <v>]xzke xqw&lt;   ftyk cw</v>
      </c>
    </row>
    <row r="21" spans="1:9" ht="18.75">
      <c r="C21" s="2"/>
      <c r="D21" s="63" t="str">
        <f>MASTER!C41</f>
        <v>cw   ftyk&amp;cw   fiu&amp;32</v>
      </c>
    </row>
    <row r="22" spans="1:9" ht="15.75">
      <c r="A22" s="533">
        <v>6</v>
      </c>
      <c r="B22" s="575">
        <v>1</v>
      </c>
      <c r="C22" s="2" t="s">
        <v>1388</v>
      </c>
    </row>
    <row r="23" spans="1:9" ht="15.75">
      <c r="C23" s="588" t="s">
        <v>1389</v>
      </c>
    </row>
    <row r="24" spans="1:9" ht="36.75" customHeight="1">
      <c r="C24" s="593" t="s">
        <v>1296</v>
      </c>
      <c r="D24" s="593" t="s">
        <v>175</v>
      </c>
      <c r="E24" s="1726" t="s">
        <v>1244</v>
      </c>
      <c r="F24" s="1726"/>
      <c r="G24" s="594" t="s">
        <v>1297</v>
      </c>
      <c r="H24" s="1726" t="s">
        <v>1298</v>
      </c>
      <c r="I24" s="1726"/>
    </row>
    <row r="25" spans="1:9" ht="30" customHeight="1">
      <c r="C25" s="595"/>
      <c r="D25" s="595"/>
      <c r="E25" s="1725"/>
      <c r="F25" s="1725"/>
      <c r="G25" s="595"/>
      <c r="H25" s="1725"/>
      <c r="I25" s="1725"/>
    </row>
    <row r="26" spans="1:9" ht="27.75" customHeight="1">
      <c r="C26" s="595"/>
      <c r="D26" s="595"/>
      <c r="E26" s="1725"/>
      <c r="F26" s="1725"/>
      <c r="G26" s="595"/>
      <c r="H26" s="1725"/>
      <c r="I26" s="1725"/>
    </row>
    <row r="27" spans="1:9" ht="29.25" customHeight="1">
      <c r="C27" s="595"/>
      <c r="D27" s="595"/>
      <c r="E27" s="1725"/>
      <c r="F27" s="1725"/>
      <c r="G27" s="595"/>
      <c r="H27" s="1725"/>
      <c r="I27" s="1725"/>
    </row>
    <row r="29" spans="1:9">
      <c r="H29" s="144"/>
    </row>
    <row r="30" spans="1:9" ht="18.75">
      <c r="B30" s="575">
        <v>2</v>
      </c>
      <c r="C30" s="328" t="s">
        <v>1390</v>
      </c>
      <c r="H30" s="144"/>
    </row>
    <row r="32" spans="1:9" ht="18.75">
      <c r="A32" s="533">
        <v>7</v>
      </c>
      <c r="C32" s="328" t="s">
        <v>1391</v>
      </c>
    </row>
    <row r="34" spans="3:9" ht="18.75">
      <c r="C34" s="328" t="s">
        <v>1392</v>
      </c>
      <c r="D34" s="1124" t="str">
        <f>MASTER!C36</f>
        <v xml:space="preserve">cw   ftyk&amp; </v>
      </c>
      <c r="F34" s="5" t="s">
        <v>1393</v>
      </c>
      <c r="G34" s="1699" t="str">
        <f>MASTER!C37</f>
        <v>LVsV cSad vkWQ bf.M;k</v>
      </c>
      <c r="H34" s="1699"/>
      <c r="I34" s="1699"/>
    </row>
    <row r="35" spans="3:9" ht="18.75">
      <c r="G35" s="1699" t="str">
        <f>MASTER!C38</f>
        <v>ckbZ ikl jksM] cw</v>
      </c>
      <c r="H35" s="1699"/>
      <c r="I35" s="1699"/>
    </row>
    <row r="39" spans="3:9" ht="18.75">
      <c r="F39" s="1716" t="s">
        <v>1394</v>
      </c>
      <c r="G39" s="1716"/>
      <c r="H39" s="1716"/>
    </row>
    <row r="50" s="2" customFormat="1" ht="15.75"/>
  </sheetData>
  <sheetProtection password="D3C5" sheet="1" objects="1" scenarios="1" selectLockedCells="1" selectUnlockedCells="1"/>
  <mergeCells count="15">
    <mergeCell ref="F39:H39"/>
    <mergeCell ref="E24:F24"/>
    <mergeCell ref="E25:F25"/>
    <mergeCell ref="H24:I24"/>
    <mergeCell ref="H25:I25"/>
    <mergeCell ref="E26:F26"/>
    <mergeCell ref="H26:I26"/>
    <mergeCell ref="G34:I34"/>
    <mergeCell ref="G35:I35"/>
    <mergeCell ref="C3:I3"/>
    <mergeCell ref="C1:I1"/>
    <mergeCell ref="C5:I5"/>
    <mergeCell ref="C6:I6"/>
    <mergeCell ref="E27:F27"/>
    <mergeCell ref="H27:I27"/>
  </mergeCells>
  <printOptions horizontalCentered="1"/>
  <pageMargins left="0.25" right="0.25" top="0.35" bottom="0.5" header="0.3" footer="0.3"/>
  <pageSetup paperSize="9" orientation="portrait" r:id="rId1"/>
  <headerFooter alignWithMargins="0">
    <oddFooter>&amp;A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</sheetPr>
  <dimension ref="A3:G59"/>
  <sheetViews>
    <sheetView workbookViewId="0">
      <selection activeCell="H10" sqref="H10"/>
    </sheetView>
  </sheetViews>
  <sheetFormatPr defaultRowHeight="12.75"/>
  <cols>
    <col min="1" max="1" width="3" style="575" customWidth="1"/>
    <col min="2" max="2" width="6.42578125" style="575" customWidth="1"/>
    <col min="3" max="3" width="21" style="575" customWidth="1"/>
    <col min="4" max="4" width="20.85546875" style="575" customWidth="1"/>
    <col min="5" max="5" width="16.85546875" style="575" customWidth="1"/>
    <col min="6" max="6" width="30.5703125" style="575" customWidth="1"/>
    <col min="7" max="7" width="14.7109375" style="575" customWidth="1"/>
    <col min="8" max="8" width="7.5703125" style="575" customWidth="1"/>
    <col min="9" max="16384" width="9.140625" style="575"/>
  </cols>
  <sheetData>
    <row r="3" spans="1:6" s="2" customFormat="1" ht="18.75">
      <c r="A3" s="5">
        <v>8</v>
      </c>
      <c r="B3" s="1727" t="s">
        <v>1397</v>
      </c>
      <c r="C3" s="1727"/>
      <c r="D3" s="1727"/>
      <c r="E3" s="1727"/>
      <c r="F3" s="1727"/>
    </row>
    <row r="4" spans="1:6" s="2" customFormat="1" ht="18.75">
      <c r="B4" s="5" t="s">
        <v>1395</v>
      </c>
    </row>
    <row r="5" spans="1:6" s="2" customFormat="1" ht="18.75">
      <c r="B5" s="5"/>
    </row>
    <row r="6" spans="1:6" s="2" customFormat="1" ht="18.75">
      <c r="B6" s="5"/>
    </row>
    <row r="7" spans="1:6" ht="38.25" customHeight="1">
      <c r="B7" s="596">
        <v>1</v>
      </c>
      <c r="C7" s="66" t="s">
        <v>1396</v>
      </c>
      <c r="D7" s="35"/>
      <c r="E7" s="596">
        <v>2</v>
      </c>
      <c r="F7" s="66" t="s">
        <v>1396</v>
      </c>
    </row>
    <row r="8" spans="1:6" ht="38.25" customHeight="1">
      <c r="B8" s="596"/>
      <c r="C8" s="66"/>
      <c r="D8" s="35"/>
      <c r="E8" s="596"/>
      <c r="F8" s="66"/>
    </row>
    <row r="10" spans="1:6" ht="28.5" customHeight="1">
      <c r="A10" s="597">
        <v>9</v>
      </c>
      <c r="B10" s="92" t="s">
        <v>1398</v>
      </c>
    </row>
    <row r="11" spans="1:6" ht="20.25">
      <c r="B11" s="404"/>
      <c r="C11" s="556" t="s">
        <v>175</v>
      </c>
      <c r="D11" s="598" t="s">
        <v>1299</v>
      </c>
      <c r="F11" s="592" t="s">
        <v>6</v>
      </c>
    </row>
    <row r="12" spans="1:6" ht="20.25">
      <c r="B12" s="404"/>
      <c r="C12" s="404"/>
      <c r="D12" s="404"/>
    </row>
    <row r="13" spans="1:6" ht="20.25">
      <c r="B13" s="84">
        <v>1</v>
      </c>
      <c r="C13" s="404"/>
      <c r="D13" s="404"/>
    </row>
    <row r="14" spans="1:6" ht="20.25">
      <c r="B14" s="404"/>
      <c r="C14" s="404"/>
      <c r="D14" s="404"/>
    </row>
    <row r="15" spans="1:6" ht="20.25">
      <c r="B15" s="404"/>
      <c r="C15" s="404"/>
      <c r="D15" s="404"/>
    </row>
    <row r="16" spans="1:6" ht="20.25">
      <c r="B16" s="404"/>
      <c r="C16" s="404"/>
      <c r="D16" s="404"/>
    </row>
    <row r="17" spans="1:6" ht="20.25">
      <c r="B17" s="404"/>
      <c r="C17" s="404"/>
      <c r="D17" s="404"/>
    </row>
    <row r="18" spans="1:6" ht="20.25">
      <c r="B18" s="84">
        <v>2</v>
      </c>
      <c r="C18" s="404"/>
      <c r="D18" s="404"/>
    </row>
    <row r="19" spans="1:6" ht="20.25">
      <c r="B19" s="404"/>
      <c r="C19" s="404"/>
      <c r="D19" s="404"/>
    </row>
    <row r="20" spans="1:6" ht="20.25">
      <c r="B20" s="404"/>
      <c r="C20" s="404"/>
      <c r="D20" s="404"/>
    </row>
    <row r="21" spans="1:6" ht="20.25">
      <c r="B21" s="404"/>
      <c r="C21" s="404"/>
      <c r="D21" s="404"/>
    </row>
    <row r="24" spans="1:6" ht="18.75">
      <c r="A24" s="575">
        <v>10</v>
      </c>
      <c r="B24" s="328" t="s">
        <v>1300</v>
      </c>
    </row>
    <row r="25" spans="1:6" ht="20.100000000000001" customHeight="1">
      <c r="C25" s="556" t="s">
        <v>175</v>
      </c>
      <c r="D25" s="598" t="s">
        <v>1299</v>
      </c>
      <c r="F25" s="592" t="s">
        <v>6</v>
      </c>
    </row>
    <row r="26" spans="1:6" ht="20.100000000000001" customHeight="1">
      <c r="C26" s="556"/>
      <c r="D26" s="598"/>
      <c r="F26" s="592"/>
    </row>
    <row r="27" spans="1:6" ht="20.25">
      <c r="B27" s="84">
        <v>1</v>
      </c>
      <c r="C27" s="404"/>
      <c r="D27" s="404"/>
    </row>
    <row r="28" spans="1:6" ht="20.25">
      <c r="B28" s="404"/>
      <c r="C28" s="404"/>
      <c r="D28" s="404"/>
    </row>
    <row r="29" spans="1:6" ht="20.25">
      <c r="B29" s="404"/>
      <c r="C29" s="404"/>
      <c r="D29" s="404"/>
    </row>
    <row r="30" spans="1:6" ht="20.25">
      <c r="B30" s="404"/>
      <c r="C30" s="404"/>
      <c r="D30" s="404"/>
    </row>
    <row r="31" spans="1:6" ht="20.25">
      <c r="B31" s="404"/>
      <c r="C31" s="404"/>
      <c r="D31" s="404"/>
    </row>
    <row r="32" spans="1:6" ht="20.25">
      <c r="B32" s="84">
        <v>2</v>
      </c>
      <c r="C32" s="404"/>
      <c r="D32" s="404"/>
    </row>
    <row r="33" spans="2:7" ht="20.25">
      <c r="B33" s="404"/>
      <c r="C33" s="404"/>
      <c r="D33" s="404"/>
    </row>
    <row r="34" spans="2:7" ht="20.25">
      <c r="B34" s="404"/>
      <c r="C34" s="404"/>
      <c r="D34" s="404"/>
    </row>
    <row r="35" spans="2:7" ht="20.25">
      <c r="B35" s="404"/>
      <c r="C35" s="404"/>
      <c r="D35" s="404"/>
    </row>
    <row r="38" spans="2:7">
      <c r="G38" s="144"/>
    </row>
    <row r="39" spans="2:7">
      <c r="G39" s="144"/>
    </row>
    <row r="59" s="2" customFormat="1" ht="15.75"/>
  </sheetData>
  <sheetProtection password="D3C5" sheet="1" objects="1" scenarios="1" selectLockedCells="1" selectUnlockedCells="1"/>
  <mergeCells count="1">
    <mergeCell ref="B3:F3"/>
  </mergeCells>
  <printOptions horizontalCentered="1"/>
  <pageMargins left="0.25" right="0.25" top="0.35" bottom="0.5" header="0.3" footer="0.3"/>
  <pageSetup paperSize="9" orientation="portrait" r:id="rId1"/>
  <headerFooter alignWithMargins="0">
    <oddFooter>&amp;A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</sheetPr>
  <dimension ref="A2:I47"/>
  <sheetViews>
    <sheetView workbookViewId="0">
      <selection activeCell="K33" sqref="K33"/>
    </sheetView>
  </sheetViews>
  <sheetFormatPr defaultRowHeight="12.75"/>
  <cols>
    <col min="1" max="1" width="4.42578125" style="18" customWidth="1"/>
    <col min="2" max="2" width="10.140625" style="18" customWidth="1"/>
    <col min="3" max="3" width="12.5703125" style="18" customWidth="1"/>
    <col min="4" max="4" width="6.85546875" style="18" customWidth="1"/>
    <col min="5" max="5" width="9" style="18" customWidth="1"/>
    <col min="6" max="6" width="19.28515625" style="18" customWidth="1"/>
    <col min="7" max="7" width="10.7109375" style="18" customWidth="1"/>
    <col min="8" max="8" width="11.85546875" style="18" customWidth="1"/>
    <col min="9" max="9" width="10.28515625" style="18" customWidth="1"/>
    <col min="10" max="16384" width="9.140625" style="18"/>
  </cols>
  <sheetData>
    <row r="2" spans="1:9" ht="20.25">
      <c r="A2" s="1704" t="s">
        <v>1400</v>
      </c>
      <c r="B2" s="1704"/>
      <c r="C2" s="1704"/>
      <c r="D2" s="1704"/>
      <c r="E2" s="1704"/>
      <c r="F2" s="1704"/>
      <c r="G2" s="1704"/>
      <c r="H2" s="1704"/>
      <c r="I2" s="1704"/>
    </row>
    <row r="3" spans="1:9" ht="15.75">
      <c r="A3" s="9"/>
      <c r="B3" s="9"/>
      <c r="C3" s="9"/>
      <c r="D3" s="9"/>
      <c r="E3" s="9"/>
      <c r="F3" s="9"/>
      <c r="G3" s="9"/>
      <c r="H3" s="9"/>
    </row>
    <row r="4" spans="1:9" ht="18.75">
      <c r="A4" s="1694" t="s">
        <v>1401</v>
      </c>
      <c r="B4" s="1694"/>
      <c r="C4" s="1694"/>
      <c r="D4" s="1694"/>
      <c r="E4" s="1694"/>
      <c r="F4" s="1694"/>
      <c r="G4" s="1694"/>
      <c r="H4" s="1694"/>
      <c r="I4" s="1694"/>
    </row>
    <row r="5" spans="1:9" ht="18.75">
      <c r="A5" s="531" t="s">
        <v>77</v>
      </c>
      <c r="B5" s="25" t="s">
        <v>914</v>
      </c>
      <c r="C5" s="9"/>
      <c r="D5" s="9"/>
      <c r="E5" s="531" t="s">
        <v>65</v>
      </c>
      <c r="F5" s="1707" t="str">
        <f>MASTER!C32</f>
        <v xml:space="preserve">Jhefr pUnz </v>
      </c>
      <c r="G5" s="1707"/>
      <c r="H5" s="9"/>
    </row>
    <row r="6" spans="1:9" ht="18.75">
      <c r="A6" s="562"/>
      <c r="B6" s="25" t="s">
        <v>1402</v>
      </c>
      <c r="C6" s="9"/>
      <c r="D6" s="9"/>
      <c r="E6" s="562" t="s">
        <v>65</v>
      </c>
      <c r="F6" s="565" t="str">
        <f>MASTER!P50</f>
        <v>fo/kok</v>
      </c>
      <c r="G6" s="565"/>
      <c r="H6" s="9"/>
    </row>
    <row r="7" spans="1:9" ht="18.75">
      <c r="A7" s="562"/>
      <c r="B7" s="25" t="s">
        <v>1403</v>
      </c>
      <c r="C7" s="9"/>
      <c r="D7" s="9"/>
      <c r="E7" s="562"/>
      <c r="F7" s="567"/>
      <c r="G7" s="567"/>
      <c r="H7" s="9" t="s">
        <v>1407</v>
      </c>
    </row>
    <row r="8" spans="1:9" ht="20.25" customHeight="1">
      <c r="A8" s="562" t="s">
        <v>79</v>
      </c>
      <c r="B8" s="25" t="s">
        <v>1404</v>
      </c>
      <c r="C8" s="9"/>
      <c r="D8" s="9"/>
      <c r="E8" s="562"/>
      <c r="F8" s="46"/>
      <c r="G8" s="9"/>
      <c r="H8" s="9"/>
    </row>
    <row r="9" spans="1:9" ht="37.5">
      <c r="A9" s="531"/>
      <c r="B9" s="599" t="s">
        <v>86</v>
      </c>
      <c r="C9" s="1732" t="s">
        <v>64</v>
      </c>
      <c r="D9" s="1732"/>
      <c r="E9" s="1732"/>
      <c r="F9" s="600" t="s">
        <v>1405</v>
      </c>
      <c r="G9" s="1730" t="s">
        <v>1406</v>
      </c>
      <c r="H9" s="1731"/>
    </row>
    <row r="10" spans="1:9" ht="20.25">
      <c r="A10" s="9"/>
      <c r="B10" s="112">
        <f>MASTER!L50</f>
        <v>1</v>
      </c>
      <c r="C10" s="1733" t="str">
        <f>MASTER!M50</f>
        <v xml:space="preserve">Jhefr pUnz </v>
      </c>
      <c r="D10" s="1733"/>
      <c r="E10" s="1733"/>
      <c r="F10" s="210" t="str">
        <f>MASTER!O50</f>
        <v>iRuh</v>
      </c>
      <c r="G10" s="1728">
        <f>MASTER!N50</f>
        <v>24661</v>
      </c>
      <c r="H10" s="1729"/>
    </row>
    <row r="11" spans="1:9" ht="20.25">
      <c r="A11" s="9"/>
      <c r="B11" s="112" t="str">
        <f>MASTER!L51</f>
        <v/>
      </c>
      <c r="C11" s="1733" t="str">
        <f>MASTER!M51</f>
        <v/>
      </c>
      <c r="D11" s="1733"/>
      <c r="E11" s="1733"/>
      <c r="F11" s="210" t="str">
        <f>MASTER!O51</f>
        <v xml:space="preserve">iq=h </v>
      </c>
      <c r="G11" s="1728" t="str">
        <f>MASTER!N51</f>
        <v/>
      </c>
      <c r="H11" s="1729"/>
    </row>
    <row r="12" spans="1:9" ht="20.25">
      <c r="A12" s="531"/>
      <c r="B12" s="112" t="str">
        <f>MASTER!L52</f>
        <v/>
      </c>
      <c r="C12" s="1733" t="str">
        <f>MASTER!M52</f>
        <v/>
      </c>
      <c r="D12" s="1733"/>
      <c r="E12" s="1733"/>
      <c r="F12" s="210" t="str">
        <f>MASTER!O52</f>
        <v>iq=</v>
      </c>
      <c r="G12" s="1728" t="str">
        <f>MASTER!N52</f>
        <v/>
      </c>
      <c r="H12" s="1729"/>
    </row>
    <row r="13" spans="1:9" ht="20.25">
      <c r="A13" s="9"/>
      <c r="B13" s="112" t="str">
        <f>MASTER!L53</f>
        <v/>
      </c>
      <c r="C13" s="1733" t="str">
        <f>MASTER!M53</f>
        <v/>
      </c>
      <c r="D13" s="1733"/>
      <c r="E13" s="1733"/>
      <c r="F13" s="210" t="str">
        <f>MASTER!O53</f>
        <v xml:space="preserve">iq=h </v>
      </c>
      <c r="G13" s="1728" t="str">
        <f>MASTER!N53</f>
        <v/>
      </c>
      <c r="H13" s="1729"/>
    </row>
    <row r="14" spans="1:9" ht="20.25">
      <c r="A14" s="9"/>
      <c r="B14" s="112" t="str">
        <f>MASTER!L54</f>
        <v/>
      </c>
      <c r="C14" s="1733" t="str">
        <f>MASTER!M54</f>
        <v/>
      </c>
      <c r="D14" s="1733"/>
      <c r="E14" s="1733"/>
      <c r="F14" s="210" t="str">
        <f>MASTER!O54</f>
        <v>iq=</v>
      </c>
      <c r="G14" s="1728" t="str">
        <f>MASTER!N54</f>
        <v/>
      </c>
      <c r="H14" s="1729"/>
    </row>
    <row r="15" spans="1:9" ht="20.25">
      <c r="A15" s="9"/>
      <c r="B15" s="112" t="str">
        <f>MASTER!L55</f>
        <v/>
      </c>
      <c r="C15" s="1733" t="str">
        <f>MASTER!M55</f>
        <v/>
      </c>
      <c r="D15" s="1733"/>
      <c r="E15" s="1733"/>
      <c r="F15" s="210" t="str">
        <f>MASTER!O55</f>
        <v/>
      </c>
      <c r="G15" s="1728" t="str">
        <f>MASTER!N55</f>
        <v/>
      </c>
      <c r="H15" s="1729"/>
    </row>
    <row r="16" spans="1:9" ht="20.25">
      <c r="A16" s="531"/>
      <c r="B16" s="112" t="str">
        <f>MASTER!L56</f>
        <v/>
      </c>
      <c r="C16" s="1733" t="str">
        <f>MASTER!M56</f>
        <v/>
      </c>
      <c r="D16" s="1733"/>
      <c r="E16" s="1733"/>
      <c r="F16" s="210" t="str">
        <f>MASTER!O56</f>
        <v/>
      </c>
      <c r="G16" s="1728" t="str">
        <f>MASTER!N56</f>
        <v/>
      </c>
      <c r="H16" s="1729"/>
    </row>
    <row r="17" spans="1:9" ht="15.75">
      <c r="A17" s="9"/>
      <c r="B17" s="9"/>
      <c r="C17" s="9"/>
      <c r="D17" s="9"/>
      <c r="E17" s="9"/>
      <c r="F17" s="9"/>
      <c r="G17" s="9"/>
      <c r="H17" s="9"/>
    </row>
    <row r="18" spans="1:9" ht="18.75">
      <c r="A18" s="562" t="s">
        <v>81</v>
      </c>
      <c r="B18" s="25" t="s">
        <v>2368</v>
      </c>
      <c r="C18" s="9"/>
      <c r="D18" s="9"/>
      <c r="E18" s="9"/>
      <c r="F18" s="9"/>
      <c r="G18" s="1707" t="str">
        <f>MASTER!C2</f>
        <v xml:space="preserve">Lo-Jh </v>
      </c>
      <c r="H18" s="1707"/>
      <c r="I18" s="1707"/>
    </row>
    <row r="19" spans="1:9" ht="18.75">
      <c r="A19" s="562" t="s">
        <v>20</v>
      </c>
      <c r="B19" s="25" t="s">
        <v>1408</v>
      </c>
      <c r="C19" s="9"/>
      <c r="D19" s="9"/>
      <c r="E19" s="9"/>
      <c r="F19" s="9"/>
      <c r="G19" s="1709">
        <f>MASTER!C44</f>
        <v>44676</v>
      </c>
      <c r="H19" s="1709"/>
    </row>
    <row r="20" spans="1:9" ht="18.75">
      <c r="A20" s="562" t="s">
        <v>178</v>
      </c>
      <c r="B20" s="25" t="s">
        <v>1409</v>
      </c>
      <c r="C20" s="9"/>
      <c r="D20" s="9"/>
      <c r="E20" s="9"/>
      <c r="F20" s="9"/>
      <c r="G20" s="34"/>
      <c r="H20" s="9"/>
    </row>
    <row r="21" spans="1:9" ht="20.25">
      <c r="A21" s="9"/>
      <c r="B21" s="34" t="str">
        <f>MASTER!C8</f>
        <v>f'k{kk foHkkx</v>
      </c>
      <c r="D21" s="601" t="str">
        <f>MASTER!C9</f>
        <v>jktdh; mPp ek/;fed fo|ky; fg   ftyk cwUnh</v>
      </c>
      <c r="E21" s="9"/>
      <c r="F21" s="9"/>
      <c r="G21" s="34"/>
      <c r="H21" s="9"/>
    </row>
    <row r="22" spans="1:9" ht="18.75">
      <c r="A22" s="562" t="s">
        <v>179</v>
      </c>
      <c r="B22" s="25" t="s">
        <v>1410</v>
      </c>
      <c r="C22" s="9"/>
      <c r="D22" s="9"/>
      <c r="E22" s="9"/>
      <c r="F22" s="9"/>
      <c r="G22" s="34"/>
      <c r="H22" s="9"/>
    </row>
    <row r="23" spans="1:9" ht="20.25">
      <c r="A23" s="562"/>
      <c r="B23" s="25"/>
      <c r="C23" s="9"/>
      <c r="D23" s="9"/>
      <c r="E23" s="1704" t="str">
        <f>MASTER!O50</f>
        <v>iRuh</v>
      </c>
      <c r="F23" s="1704"/>
      <c r="G23" s="34"/>
      <c r="H23" s="9"/>
    </row>
    <row r="24" spans="1:9" ht="20.25">
      <c r="A24" s="562" t="s">
        <v>1411</v>
      </c>
      <c r="B24" s="9" t="s">
        <v>1412</v>
      </c>
      <c r="C24" s="9"/>
      <c r="D24" s="9"/>
      <c r="E24" s="561"/>
      <c r="F24" s="561"/>
      <c r="G24" s="34"/>
      <c r="H24" s="9"/>
    </row>
    <row r="25" spans="1:9" ht="20.25">
      <c r="A25" s="562"/>
      <c r="B25" s="25"/>
      <c r="C25" s="1734">
        <f>MASTER!C44</f>
        <v>44676</v>
      </c>
      <c r="D25" s="1734"/>
      <c r="E25" s="1734"/>
      <c r="F25" s="561" t="s">
        <v>1413</v>
      </c>
      <c r="G25" s="34"/>
      <c r="H25" s="9"/>
    </row>
    <row r="26" spans="1:9" ht="15.75">
      <c r="A26" s="531" t="s">
        <v>180</v>
      </c>
      <c r="B26" s="9" t="s">
        <v>1414</v>
      </c>
      <c r="C26" s="9"/>
      <c r="D26" s="531"/>
      <c r="E26" s="531" t="s">
        <v>65</v>
      </c>
      <c r="F26" s="1735" t="str">
        <f>MASTER!C40</f>
        <v>]xzke xqw&lt;   ftyk cw</v>
      </c>
      <c r="G26" s="1735"/>
      <c r="H26" s="1735"/>
      <c r="I26" s="1735"/>
    </row>
    <row r="27" spans="1:9" ht="15.75">
      <c r="A27" s="531"/>
      <c r="B27" s="9"/>
      <c r="C27" s="9"/>
      <c r="D27" s="9"/>
      <c r="E27" s="9"/>
      <c r="F27" s="1735" t="str">
        <f>MASTER!C41</f>
        <v>cw   ftyk&amp;cw   fiu&amp;32</v>
      </c>
      <c r="G27" s="1735"/>
      <c r="H27" s="1735"/>
      <c r="I27" s="1735"/>
    </row>
    <row r="28" spans="1:9" ht="15.75">
      <c r="A28" s="531" t="s">
        <v>188</v>
      </c>
      <c r="B28" s="9" t="s">
        <v>1415</v>
      </c>
      <c r="C28" s="9"/>
      <c r="D28" s="9"/>
      <c r="E28" s="9"/>
      <c r="F28" s="58"/>
      <c r="G28" s="58"/>
      <c r="H28" s="58"/>
    </row>
    <row r="29" spans="1:9" ht="18.75">
      <c r="A29" s="9" t="s">
        <v>48</v>
      </c>
      <c r="B29" s="34" t="s">
        <v>280</v>
      </c>
      <c r="C29" s="84" t="str">
        <f>MASTER!C36</f>
        <v xml:space="preserve">cw   ftyk&amp; </v>
      </c>
      <c r="E29" s="58"/>
      <c r="F29" s="19" t="s">
        <v>1393</v>
      </c>
      <c r="G29" s="1707" t="str">
        <f>MASTER!C37</f>
        <v>LVsV cSad vkWQ bf.M;k</v>
      </c>
      <c r="H29" s="1707"/>
      <c r="I29" s="1707"/>
    </row>
    <row r="30" spans="1:9" ht="18.75">
      <c r="A30" s="9"/>
      <c r="B30" s="9"/>
      <c r="C30" s="9"/>
      <c r="D30" s="9"/>
      <c r="G30" s="1707" t="str">
        <f>MASTER!C38</f>
        <v>ckbZ ikl jksM] cw</v>
      </c>
      <c r="H30" s="1707"/>
      <c r="I30" s="1707"/>
    </row>
    <row r="31" spans="1:9" ht="15.75">
      <c r="A31" s="531" t="s">
        <v>189</v>
      </c>
      <c r="B31" s="9" t="s">
        <v>1416</v>
      </c>
      <c r="C31" s="9"/>
      <c r="D31" s="9"/>
      <c r="E31" s="9"/>
      <c r="F31" s="9"/>
      <c r="G31" s="9"/>
      <c r="H31" s="9"/>
    </row>
    <row r="32" spans="1:9" ht="15.75">
      <c r="A32" s="9"/>
      <c r="B32" s="9" t="s">
        <v>1417</v>
      </c>
      <c r="C32" s="9"/>
      <c r="D32" s="9"/>
      <c r="E32" s="9"/>
      <c r="F32" s="9"/>
      <c r="G32" s="9"/>
      <c r="H32" s="9"/>
    </row>
    <row r="33" spans="1:8" ht="15.75">
      <c r="A33" s="531"/>
      <c r="B33" s="9" t="s">
        <v>1418</v>
      </c>
      <c r="C33" s="9"/>
      <c r="D33" s="9"/>
      <c r="E33" s="9"/>
      <c r="F33" s="9"/>
      <c r="G33" s="9"/>
      <c r="H33" s="9"/>
    </row>
    <row r="34" spans="1:8" ht="15.75">
      <c r="A34" s="9" t="s">
        <v>177</v>
      </c>
      <c r="B34" s="9" t="s">
        <v>1419</v>
      </c>
      <c r="C34" s="9"/>
      <c r="D34" s="9"/>
      <c r="E34" s="9"/>
      <c r="F34" s="9"/>
      <c r="G34" s="9"/>
      <c r="H34" s="9"/>
    </row>
    <row r="35" spans="1:8" ht="15.75">
      <c r="A35" s="9" t="s">
        <v>177</v>
      </c>
      <c r="B35" s="9" t="s">
        <v>1420</v>
      </c>
      <c r="C35" s="9"/>
      <c r="D35" s="9"/>
      <c r="E35" s="9"/>
      <c r="F35" s="9"/>
      <c r="G35" s="9"/>
      <c r="H35" s="9"/>
    </row>
    <row r="36" spans="1:8" ht="15.75">
      <c r="A36" s="9"/>
      <c r="B36" s="9" t="s">
        <v>1421</v>
      </c>
      <c r="C36" s="9"/>
      <c r="D36" s="9"/>
      <c r="E36" s="9"/>
      <c r="F36" s="9"/>
      <c r="G36" s="9"/>
      <c r="H36" s="9"/>
    </row>
    <row r="37" spans="1:8" ht="15.75">
      <c r="A37" s="9"/>
      <c r="B37" s="9"/>
      <c r="C37" s="157"/>
      <c r="D37" s="9"/>
      <c r="E37" s="9"/>
      <c r="F37" s="9"/>
      <c r="G37" s="9"/>
      <c r="H37" s="9"/>
    </row>
    <row r="38" spans="1:8" ht="15.75">
      <c r="A38" s="9"/>
      <c r="B38" s="9"/>
      <c r="C38" s="9"/>
      <c r="D38" s="9"/>
      <c r="E38" s="9"/>
      <c r="F38" s="9"/>
      <c r="G38" s="9"/>
      <c r="H38" s="9"/>
    </row>
    <row r="39" spans="1:8" ht="15.75">
      <c r="A39" s="9"/>
      <c r="B39" s="9"/>
      <c r="C39" s="9"/>
      <c r="D39" s="9"/>
      <c r="E39" s="9"/>
      <c r="F39" s="9"/>
      <c r="G39" s="9"/>
      <c r="H39" s="9"/>
    </row>
    <row r="40" spans="1:8" ht="15.75">
      <c r="A40" s="9"/>
      <c r="B40" s="9"/>
      <c r="C40" s="9"/>
      <c r="D40" s="9"/>
      <c r="E40" s="58"/>
      <c r="H40" s="58"/>
    </row>
    <row r="41" spans="1:8" ht="15.75">
      <c r="A41" s="9"/>
      <c r="B41" s="9"/>
      <c r="C41" s="9"/>
      <c r="D41" s="9"/>
      <c r="E41" s="9"/>
      <c r="F41" s="9"/>
      <c r="G41" s="48"/>
      <c r="H41" s="9"/>
    </row>
    <row r="42" spans="1:8" ht="15.75">
      <c r="A42" s="9"/>
      <c r="B42" s="9"/>
      <c r="C42" s="9"/>
      <c r="D42" s="9"/>
      <c r="E42" s="9"/>
      <c r="F42" s="9"/>
      <c r="G42" s="9"/>
      <c r="H42" s="9"/>
    </row>
    <row r="43" spans="1:8" ht="15.75">
      <c r="A43" s="9"/>
      <c r="B43" s="9"/>
      <c r="C43" s="9"/>
      <c r="D43" s="9"/>
      <c r="E43" s="9"/>
      <c r="F43" s="9"/>
      <c r="G43" s="9"/>
      <c r="H43" s="9"/>
    </row>
    <row r="46" spans="1:8">
      <c r="F46" s="145"/>
    </row>
    <row r="47" spans="1:8">
      <c r="F47" s="145"/>
    </row>
  </sheetData>
  <sheetProtection password="D3C5" sheet="1" objects="1" scenarios="1" selectLockedCells="1" selectUnlockedCells="1"/>
  <mergeCells count="27">
    <mergeCell ref="C25:E25"/>
    <mergeCell ref="F26:I26"/>
    <mergeCell ref="F27:I27"/>
    <mergeCell ref="G30:I30"/>
    <mergeCell ref="G29:I29"/>
    <mergeCell ref="G19:H19"/>
    <mergeCell ref="E23:F23"/>
    <mergeCell ref="G10:H10"/>
    <mergeCell ref="G11:H11"/>
    <mergeCell ref="G12:H12"/>
    <mergeCell ref="G13:H13"/>
    <mergeCell ref="G14:H14"/>
    <mergeCell ref="C10:E10"/>
    <mergeCell ref="C11:E11"/>
    <mergeCell ref="C12:E12"/>
    <mergeCell ref="C13:E13"/>
    <mergeCell ref="C14:E14"/>
    <mergeCell ref="C15:E15"/>
    <mergeCell ref="C16:E16"/>
    <mergeCell ref="G18:I18"/>
    <mergeCell ref="A2:I2"/>
    <mergeCell ref="A4:I4"/>
    <mergeCell ref="F5:G5"/>
    <mergeCell ref="G15:H15"/>
    <mergeCell ref="G16:H16"/>
    <mergeCell ref="G9:H9"/>
    <mergeCell ref="C9:E9"/>
  </mergeCells>
  <printOptions horizontalCentered="1"/>
  <pageMargins left="0.25" right="0.25" top="0.75" bottom="0.75" header="0.3" footer="0.3"/>
  <pageSetup paperSize="9" orientation="portrait" r:id="rId1"/>
  <headerFooter alignWithMargins="0">
    <oddFooter>&amp;C&amp;A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00"/>
  </sheetPr>
  <dimension ref="A3:G63"/>
  <sheetViews>
    <sheetView workbookViewId="0">
      <selection activeCell="E4" sqref="E4"/>
    </sheetView>
  </sheetViews>
  <sheetFormatPr defaultRowHeight="12.75"/>
  <cols>
    <col min="1" max="1" width="3" style="575" customWidth="1"/>
    <col min="2" max="2" width="6.42578125" style="575" customWidth="1"/>
    <col min="3" max="3" width="21" style="575" customWidth="1"/>
    <col min="4" max="4" width="20.85546875" style="575" customWidth="1"/>
    <col min="5" max="5" width="16.85546875" style="575" customWidth="1"/>
    <col min="6" max="6" width="30.5703125" style="575" customWidth="1"/>
    <col min="7" max="7" width="14.7109375" style="575" customWidth="1"/>
    <col min="8" max="8" width="7.5703125" style="575" customWidth="1"/>
    <col min="9" max="16384" width="9.140625" style="575"/>
  </cols>
  <sheetData>
    <row r="3" spans="1:6" ht="18.75">
      <c r="B3" s="25" t="s">
        <v>1422</v>
      </c>
      <c r="E3" s="63" t="s">
        <v>253</v>
      </c>
    </row>
    <row r="4" spans="1:6" ht="22.5" customHeight="1">
      <c r="B4" s="25" t="s">
        <v>1423</v>
      </c>
      <c r="E4" s="1209" t="s">
        <v>1424</v>
      </c>
    </row>
    <row r="5" spans="1:6" s="2" customFormat="1" ht="18.75">
      <c r="A5" s="5">
        <v>10</v>
      </c>
      <c r="B5" s="5" t="s">
        <v>1425</v>
      </c>
    </row>
    <row r="6" spans="1:6" s="2" customFormat="1" ht="18.75">
      <c r="A6" s="5"/>
      <c r="B6" s="5" t="s">
        <v>1426</v>
      </c>
      <c r="C6" s="572"/>
      <c r="D6" s="572"/>
      <c r="E6" s="572"/>
      <c r="F6" s="572"/>
    </row>
    <row r="7" spans="1:6" s="2" customFormat="1" ht="20.25">
      <c r="A7" s="5"/>
      <c r="B7" s="5"/>
      <c r="C7" s="572"/>
      <c r="D7" s="574" t="s">
        <v>830</v>
      </c>
      <c r="E7" s="572"/>
      <c r="F7" s="572"/>
    </row>
    <row r="8" spans="1:6" s="2" customFormat="1" ht="18.75">
      <c r="A8" s="5"/>
      <c r="B8" s="5"/>
      <c r="C8" s="572"/>
      <c r="D8" s="572"/>
      <c r="E8" s="572"/>
      <c r="F8" s="572"/>
    </row>
    <row r="9" spans="1:6" s="2" customFormat="1" ht="18.75">
      <c r="A9" s="5"/>
      <c r="B9" s="5"/>
      <c r="C9" s="572"/>
      <c r="D9" s="572"/>
      <c r="E9" s="572"/>
      <c r="F9" s="572"/>
    </row>
    <row r="10" spans="1:6" s="2" customFormat="1" ht="36.75" customHeight="1">
      <c r="A10" s="527">
        <v>11</v>
      </c>
      <c r="B10" s="527" t="s">
        <v>1427</v>
      </c>
      <c r="C10" s="527"/>
      <c r="D10" s="527"/>
      <c r="E10" s="1736" t="s">
        <v>1396</v>
      </c>
      <c r="F10" s="1736"/>
    </row>
    <row r="11" spans="1:6" ht="28.5" customHeight="1">
      <c r="A11" s="597">
        <v>9</v>
      </c>
      <c r="B11" s="92" t="s">
        <v>1398</v>
      </c>
    </row>
    <row r="12" spans="1:6" ht="20.25">
      <c r="B12" s="404"/>
      <c r="C12" s="556" t="s">
        <v>175</v>
      </c>
      <c r="D12" s="598" t="s">
        <v>1299</v>
      </c>
      <c r="F12" s="592" t="s">
        <v>6</v>
      </c>
    </row>
    <row r="13" spans="1:6" ht="20.25">
      <c r="B13" s="404"/>
      <c r="C13" s="404"/>
      <c r="D13" s="404"/>
    </row>
    <row r="14" spans="1:6" ht="20.25">
      <c r="B14" s="84">
        <v>1</v>
      </c>
      <c r="C14" s="404"/>
      <c r="D14" s="404"/>
    </row>
    <row r="15" spans="1:6" ht="20.25">
      <c r="B15" s="404"/>
      <c r="C15" s="404"/>
      <c r="D15" s="404"/>
    </row>
    <row r="16" spans="1:6" ht="20.25">
      <c r="B16" s="404"/>
      <c r="C16" s="404"/>
      <c r="D16" s="404"/>
    </row>
    <row r="17" spans="1:6" ht="20.25">
      <c r="B17" s="404"/>
      <c r="C17" s="404"/>
      <c r="D17" s="404"/>
    </row>
    <row r="18" spans="1:6" ht="20.25">
      <c r="B18" s="404"/>
      <c r="C18" s="404"/>
      <c r="D18" s="404"/>
    </row>
    <row r="19" spans="1:6" ht="20.25">
      <c r="B19" s="84">
        <v>2</v>
      </c>
      <c r="C19" s="404"/>
      <c r="D19" s="404"/>
    </row>
    <row r="20" spans="1:6" ht="20.25">
      <c r="B20" s="404"/>
      <c r="C20" s="404"/>
      <c r="D20" s="404"/>
    </row>
    <row r="21" spans="1:6" ht="20.25">
      <c r="B21" s="404"/>
      <c r="C21" s="404"/>
      <c r="D21" s="404"/>
    </row>
    <row r="22" spans="1:6" ht="20.25">
      <c r="B22" s="404"/>
      <c r="C22" s="404"/>
      <c r="D22" s="404"/>
    </row>
    <row r="25" spans="1:6" ht="18.75">
      <c r="A25" s="575">
        <v>10</v>
      </c>
      <c r="B25" s="328" t="s">
        <v>1300</v>
      </c>
    </row>
    <row r="26" spans="1:6" ht="20.100000000000001" customHeight="1">
      <c r="C26" s="556" t="s">
        <v>175</v>
      </c>
      <c r="D26" s="598" t="s">
        <v>1299</v>
      </c>
      <c r="F26" s="592" t="s">
        <v>6</v>
      </c>
    </row>
    <row r="27" spans="1:6" ht="20.25">
      <c r="B27" s="84">
        <v>1</v>
      </c>
      <c r="C27" s="404"/>
      <c r="D27" s="404"/>
    </row>
    <row r="28" spans="1:6" ht="20.25">
      <c r="B28" s="404"/>
      <c r="C28" s="404"/>
      <c r="D28" s="404"/>
    </row>
    <row r="29" spans="1:6" ht="20.25">
      <c r="B29" s="404"/>
      <c r="C29" s="404"/>
      <c r="D29" s="404"/>
    </row>
    <row r="30" spans="1:6" ht="20.25">
      <c r="B30" s="404"/>
      <c r="C30" s="404"/>
      <c r="D30" s="404"/>
    </row>
    <row r="31" spans="1:6" ht="20.25">
      <c r="B31" s="404"/>
      <c r="C31" s="404"/>
      <c r="D31" s="404"/>
    </row>
    <row r="32" spans="1:6" ht="20.25">
      <c r="B32" s="84">
        <v>2</v>
      </c>
      <c r="C32" s="404"/>
      <c r="D32" s="404"/>
    </row>
    <row r="33" spans="2:7" ht="20.25">
      <c r="B33" s="84"/>
      <c r="C33" s="404"/>
      <c r="D33" s="404"/>
    </row>
    <row r="34" spans="2:7" ht="20.25">
      <c r="B34" s="84"/>
      <c r="C34" s="404"/>
      <c r="D34" s="404"/>
    </row>
    <row r="35" spans="2:7" ht="20.25">
      <c r="B35" s="84"/>
      <c r="C35" s="404"/>
      <c r="D35" s="404"/>
    </row>
    <row r="36" spans="2:7" ht="20.25">
      <c r="C36" s="404"/>
      <c r="D36" s="404"/>
    </row>
    <row r="37" spans="2:7" ht="20.25">
      <c r="B37" s="585" t="s">
        <v>1428</v>
      </c>
      <c r="C37" s="404"/>
      <c r="D37" s="404"/>
    </row>
    <row r="38" spans="2:7" ht="20.25">
      <c r="B38" s="585" t="s">
        <v>1429</v>
      </c>
      <c r="C38" s="404"/>
      <c r="D38" s="404"/>
    </row>
    <row r="39" spans="2:7" ht="20.25">
      <c r="B39" s="404"/>
      <c r="C39" s="404"/>
      <c r="D39" s="404"/>
    </row>
    <row r="42" spans="2:7">
      <c r="G42" s="144"/>
    </row>
    <row r="43" spans="2:7">
      <c r="G43" s="144"/>
    </row>
    <row r="63" s="2" customFormat="1" ht="15.75"/>
  </sheetData>
  <sheetProtection sheet="1" objects="1" scenarios="1" selectLockedCells="1"/>
  <mergeCells count="1">
    <mergeCell ref="E10:F10"/>
  </mergeCells>
  <printOptions horizontalCentered="1"/>
  <pageMargins left="0.25" right="0.25" top="0.35" bottom="0.5" header="0.3" footer="0.3"/>
  <pageSetup paperSize="9" orientation="portrait" r:id="rId1"/>
  <headerFooter alignWithMargins="0"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N43"/>
  <sheetViews>
    <sheetView workbookViewId="0">
      <selection activeCell="J46" sqref="J46"/>
    </sheetView>
  </sheetViews>
  <sheetFormatPr defaultRowHeight="12.75"/>
  <cols>
    <col min="1" max="1" width="7.28515625" style="620" customWidth="1"/>
    <col min="2" max="2" width="7" style="620" customWidth="1"/>
    <col min="3" max="4" width="9.140625" style="620"/>
    <col min="5" max="5" width="7.42578125" style="620" customWidth="1"/>
    <col min="6" max="6" width="9.7109375" style="620" customWidth="1"/>
    <col min="7" max="7" width="4" style="620" customWidth="1"/>
    <col min="8" max="8" width="9.140625" style="620"/>
    <col min="9" max="9" width="13" style="620" customWidth="1"/>
    <col min="10" max="10" width="11.42578125" style="620" customWidth="1"/>
    <col min="11" max="11" width="7" style="620" customWidth="1"/>
    <col min="12" max="12" width="5.7109375" style="620" customWidth="1"/>
    <col min="13" max="16384" width="9.140625" style="620"/>
  </cols>
  <sheetData>
    <row r="22" spans="1:14" ht="27.75">
      <c r="A22" s="1322" t="s">
        <v>2491</v>
      </c>
      <c r="B22" s="1322"/>
      <c r="C22" s="1322"/>
      <c r="D22" s="1322"/>
      <c r="E22" s="1322"/>
      <c r="F22" s="1322"/>
      <c r="G22" s="1322"/>
      <c r="H22" s="1322"/>
      <c r="I22" s="1322"/>
      <c r="J22" s="1322"/>
      <c r="K22" s="1322"/>
      <c r="L22" s="6"/>
      <c r="M22" s="6"/>
      <c r="N22" s="6"/>
    </row>
    <row r="23" spans="1:14" ht="18.7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33" customHeight="1">
      <c r="B24" s="547" t="s">
        <v>32</v>
      </c>
      <c r="C24" s="1162" t="s">
        <v>2534</v>
      </c>
      <c r="D24" s="182"/>
      <c r="E24" s="6"/>
      <c r="F24" s="1161" t="s">
        <v>2550</v>
      </c>
      <c r="G24" s="1162" t="s">
        <v>2535</v>
      </c>
      <c r="H24" s="768"/>
      <c r="I24" s="768"/>
      <c r="J24" s="527" t="s">
        <v>2536</v>
      </c>
      <c r="K24" s="1162" t="s">
        <v>2537</v>
      </c>
      <c r="L24" s="6"/>
      <c r="M24" s="6"/>
      <c r="N24" s="6"/>
    </row>
    <row r="25" spans="1:14" ht="18.75">
      <c r="A25" s="5" t="s">
        <v>1612</v>
      </c>
      <c r="B25" s="1159" t="s">
        <v>2538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18.75">
      <c r="A26" s="5" t="s">
        <v>2546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ht="25.5" customHeight="1">
      <c r="A27" s="527" t="s">
        <v>2554</v>
      </c>
      <c r="B27" s="527"/>
      <c r="C27" s="527"/>
      <c r="D27" s="527"/>
      <c r="E27" s="527"/>
      <c r="F27" s="527"/>
      <c r="G27" s="527"/>
      <c r="H27" s="527"/>
      <c r="I27" s="527"/>
      <c r="J27" s="527"/>
      <c r="K27" s="527"/>
      <c r="L27" s="6"/>
      <c r="M27" s="6"/>
      <c r="N27" s="6"/>
    </row>
    <row r="28" spans="1:14" ht="26.25" customHeight="1">
      <c r="A28" s="527" t="s">
        <v>2551</v>
      </c>
      <c r="B28" s="1151"/>
      <c r="C28" s="1151"/>
      <c r="D28" s="1163" t="s">
        <v>2552</v>
      </c>
      <c r="E28" s="1151"/>
      <c r="F28" s="1151"/>
      <c r="G28" s="596" t="s">
        <v>2553</v>
      </c>
      <c r="H28" s="1151"/>
      <c r="I28" s="1151"/>
      <c r="J28" s="1151"/>
      <c r="K28" s="1151"/>
      <c r="L28" s="6"/>
      <c r="M28" s="6"/>
      <c r="N28" s="6"/>
    </row>
    <row r="29" spans="1:14" ht="26.25" customHeight="1">
      <c r="A29" s="527" t="s">
        <v>2556</v>
      </c>
      <c r="B29" s="1151"/>
      <c r="C29" s="1151"/>
      <c r="D29" s="1163"/>
      <c r="E29" s="1151"/>
      <c r="F29" s="1151"/>
      <c r="G29" s="596"/>
      <c r="H29" s="1151"/>
      <c r="I29" s="1151"/>
      <c r="J29" s="1151"/>
      <c r="K29" s="1151"/>
      <c r="L29" s="6"/>
      <c r="M29" s="6"/>
      <c r="N29" s="6"/>
    </row>
    <row r="30" spans="1:14" ht="21.75" customHeight="1">
      <c r="A30" s="527" t="s">
        <v>2555</v>
      </c>
      <c r="B30" s="1151"/>
      <c r="C30" s="1151"/>
      <c r="D30" s="1163"/>
      <c r="E30" s="1151"/>
      <c r="F30" s="1151"/>
      <c r="G30" s="596"/>
      <c r="H30" s="1151"/>
      <c r="I30" s="1151"/>
      <c r="J30" s="1151"/>
      <c r="K30" s="1151"/>
      <c r="L30" s="6"/>
      <c r="M30" s="6"/>
      <c r="N30" s="6"/>
    </row>
    <row r="31" spans="1:14" ht="76.5" customHeight="1">
      <c r="A31" s="1315" t="s">
        <v>2549</v>
      </c>
      <c r="B31" s="1315"/>
      <c r="C31" s="1315"/>
      <c r="D31" s="1315"/>
      <c r="E31" s="1315"/>
      <c r="F31" s="1315"/>
      <c r="G31" s="1315"/>
      <c r="H31" s="1315"/>
      <c r="I31" s="1315"/>
      <c r="J31" s="1315"/>
      <c r="K31" s="1315"/>
      <c r="L31" s="6"/>
      <c r="M31" s="6"/>
      <c r="N31" s="6"/>
    </row>
    <row r="32" spans="1:14" ht="19.5" customHeight="1">
      <c r="A32" s="527" t="s">
        <v>2557</v>
      </c>
      <c r="B32" s="489"/>
      <c r="C32" s="489"/>
      <c r="D32" s="489"/>
      <c r="E32" s="489"/>
      <c r="F32" s="489"/>
      <c r="H32" s="527" t="str">
        <f>G24</f>
        <v>Jh gfj”k dqekj</v>
      </c>
      <c r="I32" s="489"/>
      <c r="J32" s="527" t="s">
        <v>2543</v>
      </c>
      <c r="K32" s="489"/>
      <c r="L32" s="6"/>
      <c r="M32" s="6"/>
      <c r="N32" s="6"/>
    </row>
    <row r="33" spans="1:14" ht="18.75" customHeight="1">
      <c r="A33" s="1323" t="s">
        <v>2544</v>
      </c>
      <c r="B33" s="1323"/>
      <c r="C33" s="527" t="s">
        <v>2541</v>
      </c>
      <c r="D33" s="489"/>
      <c r="E33" s="489"/>
      <c r="F33" s="489"/>
      <c r="G33" s="527"/>
      <c r="H33" s="489"/>
      <c r="I33" s="489"/>
      <c r="J33" s="527"/>
      <c r="K33" s="489"/>
      <c r="L33" s="6"/>
      <c r="M33" s="6"/>
      <c r="N33" s="6"/>
    </row>
    <row r="34" spans="1:14" ht="40.5" customHeight="1">
      <c r="A34" s="1315" t="s">
        <v>2548</v>
      </c>
      <c r="B34" s="1315"/>
      <c r="C34" s="1315"/>
      <c r="D34" s="1315"/>
      <c r="E34" s="1315"/>
      <c r="F34" s="1315"/>
      <c r="G34" s="1315"/>
      <c r="H34" s="1315"/>
      <c r="I34" s="1315"/>
      <c r="J34" s="1315"/>
      <c r="K34" s="1315"/>
      <c r="L34" s="6"/>
      <c r="M34" s="6"/>
      <c r="N34" s="6"/>
    </row>
    <row r="35" spans="1:14" ht="18.7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ht="18.75">
      <c r="A36" s="6"/>
      <c r="B36" s="6"/>
      <c r="C36" s="6"/>
      <c r="D36" s="6"/>
      <c r="E36" s="6"/>
      <c r="F36" s="6"/>
      <c r="G36" s="6"/>
      <c r="H36" s="5" t="s">
        <v>2497</v>
      </c>
      <c r="I36" s="6"/>
      <c r="K36" s="6"/>
      <c r="L36" s="6"/>
      <c r="M36" s="6"/>
      <c r="N36" s="6"/>
    </row>
    <row r="37" spans="1:14" ht="18.7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ht="18.75">
      <c r="A38" s="5" t="s">
        <v>3</v>
      </c>
      <c r="B38" s="1158" t="s">
        <v>2542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18.75">
      <c r="A39" s="5" t="s">
        <v>315</v>
      </c>
      <c r="B39" s="1160" t="s">
        <v>2545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18.7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</sheetData>
  <mergeCells count="4">
    <mergeCell ref="A22:K22"/>
    <mergeCell ref="A31:K31"/>
    <mergeCell ref="A33:B33"/>
    <mergeCell ref="A34:K34"/>
  </mergeCells>
  <pageMargins left="0.25" right="0.25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FF00"/>
  </sheetPr>
  <dimension ref="A2:H48"/>
  <sheetViews>
    <sheetView workbookViewId="0">
      <selection activeCell="I26" sqref="I26"/>
    </sheetView>
  </sheetViews>
  <sheetFormatPr defaultRowHeight="12.75"/>
  <cols>
    <col min="1" max="1" width="2.5703125" style="18" customWidth="1"/>
    <col min="2" max="2" width="22" style="18" customWidth="1"/>
    <col min="3" max="3" width="10.42578125" style="18" customWidth="1"/>
    <col min="4" max="4" width="13.42578125" style="18" customWidth="1"/>
    <col min="5" max="5" width="3.5703125" style="18" customWidth="1"/>
    <col min="6" max="6" width="7.28515625" style="18" customWidth="1"/>
    <col min="7" max="7" width="29.5703125" style="18" customWidth="1"/>
    <col min="8" max="8" width="3.5703125" style="18" customWidth="1"/>
    <col min="9" max="9" width="12" style="18" customWidth="1"/>
    <col min="10" max="16384" width="9.140625" style="18"/>
  </cols>
  <sheetData>
    <row r="2" spans="1:8" ht="20.25">
      <c r="A2" s="1719" t="s">
        <v>915</v>
      </c>
      <c r="B2" s="1719"/>
      <c r="C2" s="1719"/>
      <c r="D2" s="1719"/>
      <c r="E2" s="1719"/>
      <c r="F2" s="1719"/>
      <c r="G2" s="1719"/>
      <c r="H2" s="1719"/>
    </row>
    <row r="3" spans="1:8" ht="20.25">
      <c r="A3" s="1719" t="s">
        <v>916</v>
      </c>
      <c r="B3" s="1719"/>
      <c r="C3" s="1719"/>
      <c r="D3" s="1719"/>
      <c r="E3" s="1719"/>
      <c r="F3" s="1719"/>
      <c r="G3" s="1719"/>
      <c r="H3" s="1719"/>
    </row>
    <row r="4" spans="1:8" ht="15.75">
      <c r="A4" s="9"/>
      <c r="B4" s="9"/>
      <c r="C4" s="9"/>
      <c r="D4" s="9"/>
      <c r="E4" s="9"/>
      <c r="F4" s="9"/>
      <c r="G4" s="9"/>
      <c r="H4" s="9"/>
    </row>
    <row r="5" spans="1:8" ht="15.75">
      <c r="A5" s="13" t="s">
        <v>77</v>
      </c>
      <c r="B5" s="9" t="s">
        <v>914</v>
      </c>
      <c r="C5" s="9"/>
      <c r="D5" s="9"/>
      <c r="E5" s="13" t="s">
        <v>65</v>
      </c>
      <c r="F5" s="1737" t="str">
        <f>+MASTER!C32</f>
        <v xml:space="preserve">Jhefr pUnz </v>
      </c>
      <c r="G5" s="1737"/>
      <c r="H5" s="9"/>
    </row>
    <row r="6" spans="1:8" ht="15.75">
      <c r="A6" s="401" t="s">
        <v>79</v>
      </c>
      <c r="B6" s="9" t="s">
        <v>1430</v>
      </c>
      <c r="C6" s="9"/>
      <c r="D6" s="9"/>
      <c r="E6" s="401" t="s">
        <v>65</v>
      </c>
      <c r="F6" s="1737" t="str">
        <f>MASTER!C2</f>
        <v xml:space="preserve">Lo-Jh </v>
      </c>
      <c r="G6" s="1737"/>
      <c r="H6" s="9"/>
    </row>
    <row r="7" spans="1:8" ht="15.75">
      <c r="A7" s="401" t="s">
        <v>81</v>
      </c>
      <c r="B7" s="9" t="s">
        <v>917</v>
      </c>
      <c r="C7" s="9"/>
      <c r="D7" s="9"/>
      <c r="E7" s="401" t="s">
        <v>65</v>
      </c>
      <c r="F7" s="1737" t="str">
        <f>MASTER!O50</f>
        <v>iRuh</v>
      </c>
      <c r="G7" s="1737"/>
      <c r="H7" s="9"/>
    </row>
    <row r="8" spans="1:8" ht="15.75">
      <c r="A8" s="401" t="s">
        <v>20</v>
      </c>
      <c r="B8" s="9" t="s">
        <v>82</v>
      </c>
      <c r="C8" s="9"/>
      <c r="D8" s="9"/>
      <c r="E8" s="13" t="s">
        <v>65</v>
      </c>
      <c r="F8" s="1744">
        <f>MASTER!N50</f>
        <v>24661</v>
      </c>
      <c r="G8" s="1744"/>
      <c r="H8" s="9"/>
    </row>
    <row r="9" spans="1:8" ht="15.75">
      <c r="A9" s="401" t="s">
        <v>178</v>
      </c>
      <c r="B9" s="9" t="s">
        <v>918</v>
      </c>
      <c r="C9" s="9"/>
      <c r="D9" s="9"/>
      <c r="E9" s="401" t="s">
        <v>65</v>
      </c>
      <c r="F9" s="1737" t="str">
        <f>MASTER!C34</f>
        <v>4 QhV 10 bap</v>
      </c>
      <c r="G9" s="1737"/>
      <c r="H9" s="9"/>
    </row>
    <row r="10" spans="1:8" ht="15.75">
      <c r="A10" s="401" t="s">
        <v>179</v>
      </c>
      <c r="B10" s="9" t="s">
        <v>367</v>
      </c>
      <c r="C10" s="9"/>
      <c r="D10" s="9"/>
      <c r="E10" s="9"/>
      <c r="F10" s="9"/>
      <c r="G10" s="9"/>
      <c r="H10" s="9"/>
    </row>
    <row r="11" spans="1:8" ht="15.75">
      <c r="A11" s="562"/>
      <c r="B11" s="9"/>
      <c r="C11" s="9"/>
      <c r="D11" s="9"/>
      <c r="E11" s="9"/>
      <c r="F11" s="9"/>
      <c r="G11" s="9"/>
      <c r="H11" s="9"/>
    </row>
    <row r="12" spans="1:8" ht="15.75">
      <c r="A12" s="9"/>
      <c r="B12" s="9"/>
      <c r="C12" s="9"/>
      <c r="D12" s="9"/>
      <c r="E12" s="9"/>
      <c r="F12" s="9"/>
      <c r="G12" s="9"/>
      <c r="H12" s="9"/>
    </row>
    <row r="13" spans="1:8" ht="18.75">
      <c r="A13" s="9"/>
      <c r="B13" s="34" t="s">
        <v>0</v>
      </c>
      <c r="C13" s="34" t="s">
        <v>1</v>
      </c>
      <c r="E13" s="9"/>
      <c r="F13" s="34" t="s">
        <v>2</v>
      </c>
      <c r="G13" s="9"/>
      <c r="H13" s="9"/>
    </row>
    <row r="14" spans="1:8" ht="18.75">
      <c r="A14" s="9"/>
      <c r="B14" s="34"/>
      <c r="C14" s="34"/>
      <c r="E14" s="9"/>
      <c r="F14" s="34"/>
      <c r="G14" s="9"/>
      <c r="H14" s="9"/>
    </row>
    <row r="15" spans="1:8" ht="15.75">
      <c r="A15" s="9"/>
      <c r="B15" s="9"/>
      <c r="C15" s="9"/>
      <c r="D15" s="9"/>
      <c r="E15" s="9"/>
      <c r="F15" s="9"/>
      <c r="G15" s="9"/>
      <c r="H15" s="9"/>
    </row>
    <row r="16" spans="1:8" ht="15.75">
      <c r="A16" s="9"/>
      <c r="B16" s="9" t="s">
        <v>1431</v>
      </c>
      <c r="C16" s="9"/>
      <c r="D16" s="9"/>
      <c r="E16" s="9"/>
      <c r="F16" s="9"/>
      <c r="G16" s="9"/>
      <c r="H16" s="9"/>
    </row>
    <row r="17" spans="1:8" ht="15.75">
      <c r="A17" s="9"/>
      <c r="B17" s="9"/>
      <c r="C17" s="9"/>
      <c r="D17" s="9"/>
      <c r="E17" s="9"/>
      <c r="F17" s="9"/>
      <c r="G17" s="9"/>
      <c r="H17" s="9"/>
    </row>
    <row r="18" spans="1:8" ht="15.75">
      <c r="A18" s="9"/>
      <c r="B18" s="9"/>
      <c r="C18" s="9"/>
      <c r="D18" s="9"/>
      <c r="E18" s="9"/>
      <c r="F18" s="9"/>
      <c r="G18" s="9"/>
      <c r="H18" s="9"/>
    </row>
    <row r="19" spans="1:8" ht="15.75">
      <c r="A19" s="9"/>
      <c r="B19" s="562" t="s">
        <v>1432</v>
      </c>
      <c r="C19" s="562" t="s">
        <v>1433</v>
      </c>
      <c r="D19" s="562" t="s">
        <v>1434</v>
      </c>
      <c r="E19" s="1697" t="s">
        <v>1435</v>
      </c>
      <c r="F19" s="1697"/>
      <c r="G19" s="562" t="s">
        <v>1436</v>
      </c>
      <c r="H19" s="9"/>
    </row>
    <row r="20" spans="1:8" ht="15.75">
      <c r="A20" s="9"/>
      <c r="B20" s="9"/>
      <c r="C20" s="9"/>
      <c r="D20" s="9"/>
      <c r="E20" s="9"/>
      <c r="F20" s="9"/>
      <c r="G20" s="9"/>
      <c r="H20" s="9"/>
    </row>
    <row r="21" spans="1:8" ht="15.75">
      <c r="A21" s="9"/>
      <c r="B21" s="9"/>
      <c r="C21" s="9"/>
      <c r="D21" s="9"/>
      <c r="E21" s="9"/>
      <c r="F21" s="9"/>
      <c r="G21" s="9"/>
      <c r="H21" s="9"/>
    </row>
    <row r="22" spans="1:8" s="313" customFormat="1" ht="21" customHeight="1">
      <c r="A22" s="570" t="s">
        <v>180</v>
      </c>
      <c r="B22" s="158" t="s">
        <v>68</v>
      </c>
      <c r="C22" s="158"/>
      <c r="D22" s="158"/>
      <c r="E22" s="298" t="s">
        <v>65</v>
      </c>
      <c r="F22" s="1746" t="str">
        <f>MASTER!C35</f>
        <v>eqag dh VksMh ij fry dk fu'kku</v>
      </c>
      <c r="G22" s="1746"/>
      <c r="H22" s="1746"/>
    </row>
    <row r="23" spans="1:8" ht="15.75">
      <c r="A23" s="562" t="s">
        <v>188</v>
      </c>
      <c r="B23" s="9" t="s">
        <v>66</v>
      </c>
      <c r="C23" s="13" t="s">
        <v>65</v>
      </c>
      <c r="D23" s="48" t="str">
        <f>MASTER!C40</f>
        <v>]xzke xqw&lt;   ftyk cw</v>
      </c>
      <c r="G23" s="9"/>
      <c r="H23" s="9"/>
    </row>
    <row r="24" spans="1:8" ht="15.75">
      <c r="A24" s="13" t="s">
        <v>48</v>
      </c>
      <c r="B24" s="9"/>
      <c r="C24" s="562" t="s">
        <v>65</v>
      </c>
      <c r="D24" s="48" t="str">
        <f>MASTER!C41</f>
        <v>cw   ftyk&amp;cw   fiu&amp;32</v>
      </c>
      <c r="E24" s="13"/>
      <c r="G24" s="9"/>
      <c r="H24" s="9"/>
    </row>
    <row r="25" spans="1:8" ht="21.75" customHeight="1">
      <c r="A25" s="570" t="s">
        <v>189</v>
      </c>
      <c r="B25" s="1745" t="s">
        <v>384</v>
      </c>
      <c r="C25" s="1745"/>
      <c r="D25" s="1745"/>
      <c r="E25" s="134" t="s">
        <v>65</v>
      </c>
      <c r="F25" s="48" t="s">
        <v>279</v>
      </c>
      <c r="G25" s="471" t="str">
        <f>MASTER!C36</f>
        <v xml:space="preserve">cw   ftyk&amp; </v>
      </c>
      <c r="H25" s="9"/>
    </row>
    <row r="26" spans="1:8" ht="18.75">
      <c r="A26" s="13"/>
      <c r="B26" s="1745"/>
      <c r="C26" s="1745"/>
      <c r="D26" s="1745"/>
      <c r="E26" s="153" t="s">
        <v>65</v>
      </c>
      <c r="F26" s="48" t="s">
        <v>281</v>
      </c>
      <c r="G26" s="34" t="str">
        <f>MASTER!C37</f>
        <v>LVsV cSad vkWQ bf.M;k</v>
      </c>
      <c r="H26" s="9"/>
    </row>
    <row r="27" spans="1:8" ht="18.75">
      <c r="A27" s="13"/>
      <c r="B27" s="9"/>
      <c r="C27" s="9"/>
      <c r="D27" s="1694" t="str">
        <f>MASTER!C38</f>
        <v>ckbZ ikl jksM] cw</v>
      </c>
      <c r="E27" s="1694"/>
      <c r="F27" s="1694"/>
      <c r="G27" s="1694"/>
      <c r="H27" s="9"/>
    </row>
    <row r="28" spans="1:8" ht="15.75">
      <c r="A28" s="570" t="s">
        <v>190</v>
      </c>
      <c r="B28" s="9" t="s">
        <v>1437</v>
      </c>
      <c r="C28" s="9"/>
      <c r="D28" s="9"/>
      <c r="E28" s="9"/>
      <c r="F28" s="9"/>
      <c r="G28" s="9"/>
      <c r="H28" s="9"/>
    </row>
    <row r="29" spans="1:8" ht="15.75">
      <c r="A29" s="9"/>
      <c r="B29" s="9"/>
      <c r="C29" s="9"/>
      <c r="D29" s="9"/>
      <c r="E29" s="9"/>
      <c r="F29" s="9"/>
      <c r="G29" s="9"/>
      <c r="H29" s="9"/>
    </row>
    <row r="30" spans="1:8" ht="15.75">
      <c r="A30" s="9"/>
      <c r="B30" s="1738" t="s">
        <v>922</v>
      </c>
      <c r="C30" s="1739"/>
      <c r="D30" s="9"/>
      <c r="E30" s="9"/>
      <c r="F30" s="1697" t="s">
        <v>921</v>
      </c>
      <c r="G30" s="1697"/>
      <c r="H30" s="9"/>
    </row>
    <row r="31" spans="1:8" ht="15.75">
      <c r="A31" s="9"/>
      <c r="B31" s="1740"/>
      <c r="C31" s="1741"/>
      <c r="D31" s="9"/>
      <c r="E31" s="9"/>
      <c r="F31" s="1737" t="str">
        <f>F5</f>
        <v xml:space="preserve">Jhefr pUnz </v>
      </c>
      <c r="G31" s="1737"/>
      <c r="H31" s="9"/>
    </row>
    <row r="32" spans="1:8" ht="15.75">
      <c r="A32" s="9"/>
      <c r="B32" s="1740"/>
      <c r="C32" s="1741"/>
      <c r="D32" s="9"/>
      <c r="E32" s="9"/>
      <c r="H32" s="9"/>
    </row>
    <row r="33" spans="1:8" ht="15.75">
      <c r="A33" s="9"/>
      <c r="B33" s="1740"/>
      <c r="C33" s="1741"/>
      <c r="D33" s="9"/>
      <c r="E33" s="9"/>
      <c r="F33" s="1697" t="s">
        <v>69</v>
      </c>
      <c r="G33" s="1697"/>
      <c r="H33" s="9"/>
    </row>
    <row r="34" spans="1:8" ht="15.75">
      <c r="A34" s="9"/>
      <c r="B34" s="1740"/>
      <c r="C34" s="1741"/>
      <c r="D34" s="9"/>
      <c r="E34" s="9"/>
      <c r="H34" s="9"/>
    </row>
    <row r="35" spans="1:8" ht="15.75">
      <c r="A35" s="9"/>
      <c r="B35" s="1742"/>
      <c r="C35" s="1743"/>
      <c r="D35" s="9"/>
      <c r="E35" s="9"/>
      <c r="F35" s="1697" t="s">
        <v>67</v>
      </c>
      <c r="G35" s="1697"/>
      <c r="H35" s="9"/>
    </row>
    <row r="36" spans="1:8" ht="15.75">
      <c r="A36" s="9"/>
      <c r="B36" s="9"/>
      <c r="C36" s="9"/>
      <c r="D36" s="9"/>
      <c r="E36" s="9"/>
      <c r="F36" s="1697" t="s">
        <v>70</v>
      </c>
      <c r="G36" s="1697"/>
      <c r="H36" s="9"/>
    </row>
    <row r="37" spans="1:8" ht="15.75">
      <c r="B37" s="9" t="s">
        <v>119</v>
      </c>
      <c r="F37" s="1697" t="s">
        <v>71</v>
      </c>
      <c r="G37" s="1697"/>
    </row>
    <row r="38" spans="1:8" ht="15.75">
      <c r="F38" s="1697" t="s">
        <v>212</v>
      </c>
      <c r="G38" s="1697"/>
    </row>
    <row r="40" spans="1:8" ht="15.75">
      <c r="B40" s="9" t="s">
        <v>1438</v>
      </c>
    </row>
    <row r="41" spans="1:8" ht="15.75">
      <c r="B41" s="9" t="s">
        <v>1439</v>
      </c>
      <c r="F41" s="145"/>
    </row>
    <row r="42" spans="1:8" ht="15.75">
      <c r="B42" s="9" t="s">
        <v>1440</v>
      </c>
      <c r="F42" s="145"/>
    </row>
    <row r="43" spans="1:8" ht="15.75">
      <c r="B43" s="9" t="s">
        <v>1441</v>
      </c>
    </row>
    <row r="44" spans="1:8" ht="15.75">
      <c r="B44" s="9" t="s">
        <v>1442</v>
      </c>
    </row>
    <row r="45" spans="1:8">
      <c r="B45" s="754" t="s">
        <v>1443</v>
      </c>
    </row>
    <row r="46" spans="1:8">
      <c r="B46" s="754" t="s">
        <v>1444</v>
      </c>
    </row>
    <row r="47" spans="1:8">
      <c r="B47" s="754" t="s">
        <v>1445</v>
      </c>
    </row>
    <row r="48" spans="1:8">
      <c r="B48" s="754" t="s">
        <v>1446</v>
      </c>
    </row>
  </sheetData>
  <sheetProtection password="D3C5" sheet="1" objects="1" scenarios="1" selectLockedCells="1" selectUnlockedCells="1"/>
  <mergeCells count="19">
    <mergeCell ref="A2:H2"/>
    <mergeCell ref="A3:H3"/>
    <mergeCell ref="B30:C35"/>
    <mergeCell ref="F33:G33"/>
    <mergeCell ref="F36:G36"/>
    <mergeCell ref="F8:G8"/>
    <mergeCell ref="B25:D26"/>
    <mergeCell ref="F5:G5"/>
    <mergeCell ref="F22:H22"/>
    <mergeCell ref="F6:G6"/>
    <mergeCell ref="F7:G7"/>
    <mergeCell ref="F9:G9"/>
    <mergeCell ref="E19:F19"/>
    <mergeCell ref="D27:G27"/>
    <mergeCell ref="F38:G38"/>
    <mergeCell ref="F37:G37"/>
    <mergeCell ref="F30:G30"/>
    <mergeCell ref="F31:G31"/>
    <mergeCell ref="F35:G35"/>
  </mergeCells>
  <phoneticPr fontId="6" type="noConversion"/>
  <printOptions horizontalCentered="1"/>
  <pageMargins left="0.25" right="0.25" top="0.35" bottom="0.39" header="0.3" footer="0.3"/>
  <pageSetup paperSize="9" orientation="portrait" r:id="rId1"/>
  <headerFooter alignWithMargins="0">
    <oddFooter>&amp;A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FF00"/>
  </sheetPr>
  <dimension ref="A1:J48"/>
  <sheetViews>
    <sheetView workbookViewId="0">
      <selection activeCell="K12" sqref="K12"/>
    </sheetView>
  </sheetViews>
  <sheetFormatPr defaultRowHeight="12.75"/>
  <cols>
    <col min="1" max="1" width="4.42578125" style="18" customWidth="1"/>
    <col min="2" max="2" width="10" style="18" customWidth="1"/>
    <col min="3" max="3" width="8.28515625" style="18" customWidth="1"/>
    <col min="4" max="4" width="26.28515625" style="18" customWidth="1"/>
    <col min="5" max="5" width="7.42578125" style="18" customWidth="1"/>
    <col min="6" max="6" width="12.42578125" style="18" customWidth="1"/>
    <col min="7" max="7" width="7.28515625" style="18" customWidth="1"/>
    <col min="8" max="8" width="9.42578125" style="18" customWidth="1"/>
    <col min="9" max="9" width="3.5703125" style="18" customWidth="1"/>
    <col min="10" max="16384" width="9.140625" style="18"/>
  </cols>
  <sheetData>
    <row r="1" spans="1:10" ht="20.25">
      <c r="A1" s="1704" t="s">
        <v>923</v>
      </c>
      <c r="B1" s="1704"/>
      <c r="C1" s="1704"/>
      <c r="D1" s="1704"/>
      <c r="E1" s="1704"/>
      <c r="F1" s="1704"/>
      <c r="G1" s="1704"/>
      <c r="H1" s="1704"/>
      <c r="I1" s="1704"/>
      <c r="J1" s="1704"/>
    </row>
    <row r="2" spans="1:10" ht="42.75" customHeight="1">
      <c r="A2" s="1748" t="s">
        <v>924</v>
      </c>
      <c r="B2" s="1748"/>
      <c r="C2" s="1748"/>
      <c r="D2" s="1748"/>
      <c r="E2" s="1748"/>
      <c r="F2" s="1748"/>
      <c r="G2" s="1748"/>
      <c r="H2" s="1748"/>
      <c r="I2" s="1748"/>
      <c r="J2" s="1748"/>
    </row>
    <row r="3" spans="1:10" ht="15.75">
      <c r="A3" s="1697" t="s">
        <v>97</v>
      </c>
      <c r="B3" s="1697"/>
      <c r="C3" s="1697"/>
      <c r="D3" s="1697"/>
      <c r="E3" s="1697"/>
      <c r="F3" s="1697"/>
      <c r="G3" s="1697"/>
      <c r="H3" s="1697"/>
      <c r="I3" s="1697"/>
      <c r="J3" s="1697"/>
    </row>
    <row r="4" spans="1:10" ht="15.75">
      <c r="A4" s="9"/>
      <c r="B4" s="1697" t="s">
        <v>98</v>
      </c>
      <c r="C4" s="1697"/>
      <c r="D4" s="1697"/>
      <c r="E4" s="1697"/>
      <c r="F4" s="1697"/>
      <c r="G4" s="1697"/>
      <c r="H4" s="1697"/>
      <c r="I4" s="1697"/>
    </row>
    <row r="5" spans="1:10" ht="18.75">
      <c r="A5" s="13" t="s">
        <v>77</v>
      </c>
      <c r="B5" s="9" t="s">
        <v>78</v>
      </c>
      <c r="C5" s="9"/>
      <c r="D5" s="9"/>
      <c r="E5" s="134" t="s">
        <v>65</v>
      </c>
      <c r="F5" s="1694" t="str">
        <f>MASTER!C2</f>
        <v xml:space="preserve">Lo-Jh </v>
      </c>
      <c r="G5" s="1694"/>
      <c r="H5" s="1694"/>
      <c r="I5" s="1694"/>
    </row>
    <row r="6" spans="1:10" ht="18.75">
      <c r="A6" s="13" t="s">
        <v>79</v>
      </c>
      <c r="B6" s="9" t="s">
        <v>99</v>
      </c>
      <c r="C6" s="9"/>
      <c r="D6" s="9"/>
      <c r="E6" s="134" t="s">
        <v>65</v>
      </c>
      <c r="F6" s="1694" t="str">
        <f>MASTER!C4</f>
        <v xml:space="preserve">Jh </v>
      </c>
      <c r="G6" s="1694"/>
      <c r="H6" s="1694"/>
      <c r="I6" s="1694"/>
    </row>
    <row r="7" spans="1:10" ht="18.75">
      <c r="A7" s="13" t="s">
        <v>81</v>
      </c>
      <c r="B7" s="9" t="s">
        <v>100</v>
      </c>
      <c r="C7" s="9"/>
      <c r="D7" s="9"/>
      <c r="E7" s="134" t="s">
        <v>65</v>
      </c>
      <c r="F7" s="1749">
        <f>MASTER!C6</f>
        <v>23507</v>
      </c>
      <c r="G7" s="1749"/>
      <c r="H7" s="1749"/>
      <c r="I7" s="1749"/>
    </row>
    <row r="8" spans="1:10" ht="18.75" customHeight="1">
      <c r="A8" s="674" t="s">
        <v>20</v>
      </c>
      <c r="B8" s="9" t="s">
        <v>1626</v>
      </c>
      <c r="C8" s="9"/>
      <c r="D8" s="9"/>
      <c r="E8" s="674"/>
      <c r="F8" s="1749">
        <f>+MASTER!C44</f>
        <v>44676</v>
      </c>
      <c r="G8" s="1749"/>
      <c r="H8" s="1749"/>
      <c r="I8" s="1749"/>
    </row>
    <row r="9" spans="1:10" ht="18.75">
      <c r="A9" s="674" t="s">
        <v>178</v>
      </c>
      <c r="B9" s="9" t="s">
        <v>101</v>
      </c>
      <c r="C9" s="9"/>
      <c r="D9" s="9"/>
      <c r="E9" s="134" t="s">
        <v>65</v>
      </c>
      <c r="F9" s="1694" t="str">
        <f>MASTER!C5</f>
        <v>fgUnw</v>
      </c>
      <c r="G9" s="1694"/>
      <c r="H9" s="1694"/>
      <c r="I9" s="1694"/>
    </row>
    <row r="10" spans="1:10" ht="15.75">
      <c r="A10" s="13" t="s">
        <v>179</v>
      </c>
      <c r="B10" s="9" t="s">
        <v>102</v>
      </c>
      <c r="C10" s="9"/>
      <c r="D10" s="9"/>
      <c r="E10" s="1747" t="str">
        <f>+MASTER!C9</f>
        <v>jktdh; mPp ek/;fed fo|ky; fg   ftyk cwUnh</v>
      </c>
      <c r="F10" s="1747"/>
      <c r="G10" s="1747"/>
      <c r="H10" s="1747"/>
      <c r="I10" s="1747"/>
      <c r="J10" s="1747"/>
    </row>
    <row r="11" spans="1:10" ht="15.75">
      <c r="A11" s="674"/>
      <c r="B11" s="9"/>
      <c r="C11" s="9"/>
      <c r="D11" s="9"/>
      <c r="E11" s="1747"/>
      <c r="F11" s="1747"/>
      <c r="G11" s="1747"/>
      <c r="H11" s="1747"/>
      <c r="I11" s="1747"/>
      <c r="J11" s="1747"/>
    </row>
    <row r="12" spans="1:10" ht="15.75">
      <c r="A12" s="674"/>
      <c r="B12" s="9"/>
      <c r="C12" s="9"/>
      <c r="D12" s="9"/>
      <c r="E12" s="1747"/>
      <c r="F12" s="1747"/>
      <c r="G12" s="1747"/>
      <c r="H12" s="1747"/>
      <c r="I12" s="1747"/>
      <c r="J12" s="1747"/>
    </row>
    <row r="13" spans="1:10" ht="18.75" customHeight="1">
      <c r="A13" s="674" t="s">
        <v>180</v>
      </c>
      <c r="B13" s="9" t="s">
        <v>1627</v>
      </c>
      <c r="C13" s="9"/>
      <c r="D13" s="9"/>
      <c r="E13" s="1747"/>
      <c r="F13" s="1747"/>
      <c r="G13" s="1747"/>
      <c r="H13" s="1747"/>
      <c r="I13" s="1747"/>
      <c r="J13" s="1747"/>
    </row>
    <row r="14" spans="1:10" ht="18.75">
      <c r="A14" s="13"/>
      <c r="B14" s="9" t="s">
        <v>364</v>
      </c>
      <c r="C14" s="9"/>
      <c r="D14" s="9"/>
      <c r="E14" s="134" t="s">
        <v>65</v>
      </c>
      <c r="F14" s="1694" t="s">
        <v>1073</v>
      </c>
      <c r="G14" s="1694"/>
      <c r="H14" s="1694"/>
      <c r="I14" s="1694"/>
    </row>
    <row r="15" spans="1:10" ht="15.75">
      <c r="A15" s="13"/>
      <c r="B15" s="9" t="s">
        <v>73</v>
      </c>
      <c r="C15" s="9"/>
      <c r="D15" s="9"/>
      <c r="E15" s="134"/>
      <c r="F15" s="1697" t="s">
        <v>41</v>
      </c>
      <c r="G15" s="1697"/>
      <c r="H15" s="1697"/>
      <c r="I15" s="1697"/>
    </row>
    <row r="16" spans="1:10" ht="15.75">
      <c r="A16" s="674" t="s">
        <v>188</v>
      </c>
      <c r="B16" s="9" t="s">
        <v>103</v>
      </c>
      <c r="C16" s="9"/>
      <c r="D16" s="9"/>
      <c r="E16" s="134" t="s">
        <v>65</v>
      </c>
      <c r="F16" s="1734">
        <f>MASTER!C43</f>
        <v>32033</v>
      </c>
      <c r="G16" s="1734"/>
      <c r="H16" s="1734"/>
      <c r="I16" s="1734"/>
    </row>
    <row r="17" spans="1:9" ht="15.75">
      <c r="A17" s="13"/>
      <c r="B17" s="9" t="s">
        <v>104</v>
      </c>
      <c r="C17" s="9"/>
      <c r="D17" s="9"/>
      <c r="E17" s="134" t="s">
        <v>65</v>
      </c>
      <c r="F17" s="1734">
        <f>MASTER!C44</f>
        <v>44676</v>
      </c>
      <c r="G17" s="1734"/>
      <c r="H17" s="1734"/>
      <c r="I17" s="1734"/>
    </row>
    <row r="18" spans="1:9" ht="15.75">
      <c r="A18" s="674" t="s">
        <v>189</v>
      </c>
      <c r="B18" s="9" t="s">
        <v>105</v>
      </c>
      <c r="C18" s="9"/>
      <c r="D18" s="9"/>
      <c r="E18" s="13"/>
      <c r="F18" s="9"/>
      <c r="G18" s="9"/>
      <c r="H18" s="9"/>
    </row>
    <row r="19" spans="1:9" ht="15.75">
      <c r="A19" s="13" t="s">
        <v>106</v>
      </c>
      <c r="B19" s="9" t="s">
        <v>10</v>
      </c>
      <c r="C19" s="9"/>
      <c r="D19" s="9"/>
      <c r="E19" s="13"/>
      <c r="F19" s="1737"/>
      <c r="G19" s="1737"/>
      <c r="H19" s="1737"/>
      <c r="I19" s="1737"/>
    </row>
    <row r="20" spans="1:9" ht="15.75">
      <c r="A20" s="13"/>
      <c r="B20" s="9" t="s">
        <v>11</v>
      </c>
      <c r="C20" s="9"/>
      <c r="D20" s="9"/>
      <c r="E20" s="13"/>
      <c r="F20" s="1737" t="s">
        <v>289</v>
      </c>
      <c r="G20" s="1737"/>
      <c r="H20" s="1737"/>
      <c r="I20" s="1737"/>
    </row>
    <row r="21" spans="1:9" ht="15.75">
      <c r="A21" s="13" t="s">
        <v>154</v>
      </c>
      <c r="B21" s="9" t="s">
        <v>365</v>
      </c>
      <c r="C21" s="9"/>
      <c r="D21" s="9"/>
      <c r="E21" s="9"/>
      <c r="F21" s="1737" t="s">
        <v>289</v>
      </c>
      <c r="G21" s="1737"/>
      <c r="H21" s="1737"/>
      <c r="I21" s="1737"/>
    </row>
    <row r="22" spans="1:9" ht="15.75">
      <c r="A22" s="9" t="s">
        <v>26</v>
      </c>
      <c r="B22" s="9"/>
      <c r="C22" s="9"/>
      <c r="D22" s="9"/>
      <c r="E22" s="9"/>
      <c r="F22" s="1737" t="s">
        <v>289</v>
      </c>
      <c r="G22" s="1737"/>
      <c r="H22" s="1737"/>
      <c r="I22" s="1737"/>
    </row>
    <row r="23" spans="1:9" ht="15.75">
      <c r="A23" s="9"/>
      <c r="B23" s="9"/>
      <c r="C23" s="9"/>
      <c r="D23" s="9"/>
      <c r="E23" s="13" t="s">
        <v>107</v>
      </c>
      <c r="F23" s="13" t="s">
        <v>108</v>
      </c>
      <c r="G23" s="13" t="s">
        <v>109</v>
      </c>
      <c r="H23" s="9"/>
    </row>
    <row r="24" spans="1:9" ht="15.75">
      <c r="A24" s="9"/>
      <c r="B24" s="9" t="s">
        <v>110</v>
      </c>
      <c r="C24" s="9"/>
      <c r="D24" s="9"/>
      <c r="E24" s="57" t="s">
        <v>111</v>
      </c>
      <c r="F24" s="57" t="s">
        <v>111</v>
      </c>
      <c r="G24" s="57" t="s">
        <v>111</v>
      </c>
      <c r="H24" s="9"/>
    </row>
    <row r="25" spans="1:9" ht="15.75">
      <c r="A25" s="674" t="s">
        <v>190</v>
      </c>
      <c r="B25" s="9" t="s">
        <v>112</v>
      </c>
      <c r="C25" s="9"/>
      <c r="D25" s="9"/>
      <c r="E25" s="9"/>
      <c r="F25" s="9"/>
      <c r="G25" s="9"/>
      <c r="H25" s="9"/>
    </row>
    <row r="26" spans="1:9" ht="15.75">
      <c r="A26" s="13"/>
      <c r="B26" s="9" t="s">
        <v>158</v>
      </c>
      <c r="C26" s="9"/>
      <c r="D26" s="9"/>
      <c r="E26" s="13"/>
      <c r="F26" s="57" t="s">
        <v>41</v>
      </c>
      <c r="G26" s="13"/>
      <c r="H26" s="9"/>
    </row>
    <row r="27" spans="1:9" ht="15.75">
      <c r="A27" s="13"/>
      <c r="B27" s="9" t="s">
        <v>366</v>
      </c>
      <c r="C27" s="9"/>
      <c r="D27" s="9"/>
      <c r="E27" s="13"/>
      <c r="F27" s="57"/>
      <c r="G27" s="13"/>
      <c r="H27" s="9"/>
    </row>
    <row r="28" spans="1:9" ht="15.75">
      <c r="A28" s="13"/>
      <c r="B28" s="9" t="s">
        <v>157</v>
      </c>
      <c r="C28" s="9"/>
      <c r="D28" s="9"/>
      <c r="E28" s="13"/>
      <c r="F28" s="57" t="s">
        <v>41</v>
      </c>
      <c r="G28" s="13"/>
      <c r="H28" s="9"/>
    </row>
    <row r="29" spans="1:9" ht="15.75">
      <c r="A29" s="13"/>
      <c r="B29" s="9" t="s">
        <v>12</v>
      </c>
      <c r="C29" s="9"/>
      <c r="D29" s="9"/>
      <c r="E29" s="13"/>
      <c r="F29" s="57"/>
      <c r="G29" s="13"/>
      <c r="H29" s="9"/>
    </row>
    <row r="30" spans="1:9" ht="15.75">
      <c r="A30" s="674" t="s">
        <v>150</v>
      </c>
      <c r="B30" s="9" t="s">
        <v>1628</v>
      </c>
      <c r="C30" s="9"/>
      <c r="D30" s="9"/>
      <c r="E30" s="674"/>
      <c r="F30" s="673"/>
      <c r="G30" s="674"/>
      <c r="H30" s="9"/>
    </row>
    <row r="31" spans="1:9" ht="15.75">
      <c r="A31" s="674"/>
      <c r="B31" s="9"/>
      <c r="C31" s="9"/>
      <c r="D31" s="9"/>
      <c r="E31" s="13" t="s">
        <v>107</v>
      </c>
      <c r="F31" s="13" t="s">
        <v>108</v>
      </c>
      <c r="G31" s="13" t="s">
        <v>109</v>
      </c>
      <c r="H31" s="9"/>
    </row>
    <row r="32" spans="1:9" ht="15.75">
      <c r="A32" s="13"/>
      <c r="B32" s="9" t="s">
        <v>159</v>
      </c>
      <c r="C32" s="9"/>
      <c r="D32" s="9"/>
      <c r="E32" s="57" t="s">
        <v>111</v>
      </c>
      <c r="F32" s="57" t="s">
        <v>111</v>
      </c>
      <c r="G32" s="57" t="s">
        <v>111</v>
      </c>
      <c r="H32" s="9"/>
    </row>
    <row r="33" spans="1:9" ht="15.75">
      <c r="A33" s="676" t="s">
        <v>162</v>
      </c>
      <c r="B33" s="9" t="s">
        <v>160</v>
      </c>
      <c r="C33" s="10"/>
      <c r="D33" s="9"/>
      <c r="E33" s="13"/>
      <c r="F33" s="13"/>
      <c r="G33" s="13"/>
      <c r="H33" s="9"/>
    </row>
    <row r="34" spans="1:9" ht="15.75">
      <c r="A34" s="13"/>
      <c r="B34" s="9"/>
      <c r="C34" s="9"/>
      <c r="D34" s="9"/>
      <c r="E34" s="13" t="s">
        <v>107</v>
      </c>
      <c r="F34" s="13" t="s">
        <v>108</v>
      </c>
      <c r="G34" s="13" t="s">
        <v>109</v>
      </c>
      <c r="H34" s="9"/>
    </row>
    <row r="35" spans="1:9" ht="20.25">
      <c r="A35" s="676"/>
      <c r="B35" s="9" t="s">
        <v>161</v>
      </c>
      <c r="C35" s="9"/>
      <c r="D35" s="9"/>
      <c r="E35" s="93">
        <f>MASTER!D44</f>
        <v>34</v>
      </c>
      <c r="F35" s="93">
        <f>MASTER!E44</f>
        <v>7</v>
      </c>
      <c r="G35" s="93">
        <f>MASTER!F44</f>
        <v>12</v>
      </c>
      <c r="H35" s="9"/>
    </row>
    <row r="36" spans="1:9" ht="18.75">
      <c r="A36" s="676" t="s">
        <v>169</v>
      </c>
      <c r="B36" s="9" t="s">
        <v>1629</v>
      </c>
      <c r="C36" s="9"/>
      <c r="D36" s="13"/>
      <c r="E36" s="1694"/>
      <c r="F36" s="1694"/>
      <c r="G36" s="1694"/>
      <c r="H36" s="1694"/>
      <c r="I36" s="1694"/>
    </row>
    <row r="37" spans="1:9" ht="18.75">
      <c r="A37" s="676" t="s">
        <v>164</v>
      </c>
      <c r="B37" s="9" t="s">
        <v>1630</v>
      </c>
      <c r="C37" s="9"/>
      <c r="D37" s="676"/>
      <c r="E37" s="675"/>
      <c r="F37" s="675"/>
      <c r="G37" s="675"/>
      <c r="H37" s="675"/>
      <c r="I37" s="675"/>
    </row>
    <row r="38" spans="1:9" ht="15.75">
      <c r="A38" s="676" t="s">
        <v>165</v>
      </c>
      <c r="B38" s="9" t="s">
        <v>113</v>
      </c>
      <c r="C38" s="9"/>
      <c r="D38" s="9"/>
      <c r="E38" s="9"/>
      <c r="F38" s="9"/>
      <c r="G38" s="9"/>
      <c r="H38" s="9"/>
    </row>
    <row r="39" spans="1:9" ht="15.75" customHeight="1">
      <c r="A39" s="8" t="s">
        <v>21</v>
      </c>
      <c r="B39" s="9" t="s">
        <v>1631</v>
      </c>
      <c r="C39" s="9"/>
      <c r="D39" s="9"/>
      <c r="E39" s="9"/>
      <c r="F39" s="9"/>
      <c r="G39" s="9"/>
      <c r="H39" s="9"/>
    </row>
    <row r="40" spans="1:9" ht="15.75" customHeight="1">
      <c r="A40" s="8"/>
      <c r="B40" s="9" t="s">
        <v>1632</v>
      </c>
      <c r="C40" s="9"/>
      <c r="D40" s="9"/>
      <c r="E40" s="9"/>
      <c r="F40" s="9"/>
      <c r="G40" s="9"/>
      <c r="H40" s="9"/>
    </row>
    <row r="41" spans="1:9" ht="15.75" customHeight="1">
      <c r="A41" s="8" t="s">
        <v>37</v>
      </c>
      <c r="B41" s="9" t="s">
        <v>1633</v>
      </c>
      <c r="C41" s="9"/>
      <c r="D41" s="9"/>
      <c r="E41" s="9"/>
    </row>
    <row r="42" spans="1:9" ht="15.75" customHeight="1">
      <c r="A42" s="8" t="s">
        <v>1634</v>
      </c>
      <c r="B42" s="621" t="s">
        <v>1635</v>
      </c>
    </row>
    <row r="43" spans="1:9" ht="15.75" customHeight="1">
      <c r="B43" s="621"/>
      <c r="C43" s="621" t="s">
        <v>41</v>
      </c>
      <c r="F43" s="75"/>
    </row>
    <row r="44" spans="1:9" ht="15.75">
      <c r="A44" s="8" t="s">
        <v>1636</v>
      </c>
      <c r="B44" s="621" t="s">
        <v>1637</v>
      </c>
      <c r="F44" s="33"/>
    </row>
    <row r="45" spans="1:9">
      <c r="A45" s="29" t="s">
        <v>166</v>
      </c>
      <c r="B45" s="621" t="s">
        <v>1638</v>
      </c>
    </row>
    <row r="47" spans="1:9">
      <c r="A47" s="679" t="s">
        <v>167</v>
      </c>
      <c r="B47" s="621" t="s">
        <v>1639</v>
      </c>
      <c r="F47" s="145"/>
    </row>
    <row r="48" spans="1:9">
      <c r="F48" s="145"/>
    </row>
  </sheetData>
  <sheetProtection password="D3C5" sheet="1" objects="1" scenarios="1" selectLockedCells="1" selectUnlockedCells="1"/>
  <mergeCells count="19">
    <mergeCell ref="E36:I36"/>
    <mergeCell ref="F14:I14"/>
    <mergeCell ref="F15:I15"/>
    <mergeCell ref="F16:I16"/>
    <mergeCell ref="F17:I17"/>
    <mergeCell ref="F19:I19"/>
    <mergeCell ref="F20:I20"/>
    <mergeCell ref="F21:I21"/>
    <mergeCell ref="F22:I22"/>
    <mergeCell ref="E10:J13"/>
    <mergeCell ref="A1:J1"/>
    <mergeCell ref="A2:J2"/>
    <mergeCell ref="A3:J3"/>
    <mergeCell ref="F5:I5"/>
    <mergeCell ref="F6:I6"/>
    <mergeCell ref="F7:I7"/>
    <mergeCell ref="F9:I9"/>
    <mergeCell ref="B4:I4"/>
    <mergeCell ref="F8:I8"/>
  </mergeCells>
  <phoneticPr fontId="6" type="noConversion"/>
  <printOptions horizontalCentered="1"/>
  <pageMargins left="0.25" right="0.25" top="0.34" bottom="0.46" header="0.3" footer="0.3"/>
  <pageSetup paperSize="9" orientation="portrait" r:id="rId1"/>
  <headerFooter alignWithMargins="0">
    <oddFooter>&amp;C&amp;A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FFF00"/>
  </sheetPr>
  <dimension ref="A4:I41"/>
  <sheetViews>
    <sheetView workbookViewId="0">
      <selection activeCell="B29" sqref="B29"/>
    </sheetView>
  </sheetViews>
  <sheetFormatPr defaultRowHeight="12.75"/>
  <cols>
    <col min="1" max="1" width="2.85546875" style="18" customWidth="1"/>
    <col min="2" max="2" width="32.7109375" style="18" customWidth="1"/>
    <col min="3" max="3" width="8.42578125" style="18" customWidth="1"/>
    <col min="4" max="4" width="10.7109375" style="18" customWidth="1"/>
    <col min="5" max="5" width="11.140625" style="18" customWidth="1"/>
    <col min="6" max="6" width="13.140625" style="18" customWidth="1"/>
    <col min="7" max="7" width="7" style="18" customWidth="1"/>
    <col min="8" max="8" width="9.5703125" style="18" customWidth="1"/>
    <col min="9" max="9" width="5.42578125" style="18" customWidth="1"/>
    <col min="10" max="16384" width="9.140625" style="18"/>
  </cols>
  <sheetData>
    <row r="4" spans="1:9" ht="18.75">
      <c r="A4" s="680" t="s">
        <v>168</v>
      </c>
      <c r="B4" s="9" t="s">
        <v>2358</v>
      </c>
      <c r="C4" s="9"/>
      <c r="D4" s="9" t="s">
        <v>1640</v>
      </c>
      <c r="E4" s="9" t="s">
        <v>1641</v>
      </c>
      <c r="F4" s="1749"/>
      <c r="G4" s="1749"/>
      <c r="H4" s="1749"/>
      <c r="I4" s="213"/>
    </row>
    <row r="5" spans="1:9" ht="15.75">
      <c r="A5" s="20" t="s">
        <v>1642</v>
      </c>
      <c r="B5" s="9" t="s">
        <v>1643</v>
      </c>
      <c r="C5" s="9"/>
      <c r="D5" s="9"/>
      <c r="E5" s="9"/>
      <c r="F5" s="9"/>
      <c r="G5" s="9"/>
      <c r="H5" s="9"/>
    </row>
    <row r="6" spans="1:9" ht="15.75">
      <c r="A6" s="8" t="s">
        <v>1644</v>
      </c>
      <c r="B6" s="9" t="s">
        <v>1645</v>
      </c>
      <c r="C6" s="9"/>
      <c r="D6" s="9"/>
      <c r="E6" s="9"/>
      <c r="F6" s="9"/>
      <c r="G6" s="9"/>
      <c r="H6" s="9"/>
    </row>
    <row r="7" spans="1:9" ht="18.75">
      <c r="A7" s="42" t="s">
        <v>1634</v>
      </c>
      <c r="B7" s="9" t="s">
        <v>1646</v>
      </c>
      <c r="C7" s="9"/>
      <c r="D7" s="9"/>
      <c r="E7" s="9"/>
      <c r="F7" s="1694"/>
      <c r="G7" s="1694"/>
      <c r="H7" s="1694"/>
      <c r="I7" s="1694"/>
    </row>
    <row r="8" spans="1:9" ht="15.75">
      <c r="A8" s="42" t="s">
        <v>1636</v>
      </c>
      <c r="B8" s="9" t="s">
        <v>1647</v>
      </c>
      <c r="C8" s="9"/>
      <c r="D8" s="9"/>
      <c r="E8" s="9"/>
      <c r="F8" s="13"/>
      <c r="G8" s="9"/>
      <c r="H8" s="9"/>
    </row>
    <row r="9" spans="1:9" ht="15.75">
      <c r="A9" s="13"/>
      <c r="B9" s="71" t="s">
        <v>1648</v>
      </c>
      <c r="C9" s="9"/>
      <c r="D9" s="9"/>
      <c r="E9" s="9"/>
      <c r="F9" s="9"/>
      <c r="G9" s="9"/>
      <c r="H9" s="9"/>
    </row>
    <row r="10" spans="1:9" ht="15.75">
      <c r="A10" s="13">
        <v>19</v>
      </c>
      <c r="B10" s="9" t="s">
        <v>1649</v>
      </c>
      <c r="C10" s="9"/>
      <c r="D10" s="9"/>
      <c r="E10" s="9"/>
      <c r="F10" s="9"/>
      <c r="G10" s="9"/>
      <c r="H10" s="9"/>
    </row>
    <row r="11" spans="1:9" ht="15.75">
      <c r="A11" s="13"/>
      <c r="B11" s="9" t="s">
        <v>1650</v>
      </c>
      <c r="C11" s="9"/>
      <c r="D11" s="9"/>
      <c r="E11" s="9"/>
      <c r="F11" s="9"/>
      <c r="G11" s="9"/>
      <c r="H11" s="9"/>
    </row>
    <row r="12" spans="1:9" ht="15.75">
      <c r="A12" s="13"/>
      <c r="B12" s="9" t="s">
        <v>115</v>
      </c>
      <c r="C12" s="9"/>
      <c r="D12" s="9" t="s">
        <v>116</v>
      </c>
      <c r="E12" s="9"/>
      <c r="F12" s="13"/>
      <c r="G12" s="13" t="s">
        <v>114</v>
      </c>
      <c r="H12" s="9"/>
    </row>
    <row r="13" spans="1:9" ht="15.75">
      <c r="A13" s="13"/>
      <c r="B13" s="9" t="s">
        <v>50</v>
      </c>
      <c r="C13" s="9" t="s">
        <v>41</v>
      </c>
      <c r="D13" s="9"/>
      <c r="E13" s="9" t="s">
        <v>41</v>
      </c>
      <c r="F13" s="13" t="s">
        <v>41</v>
      </c>
      <c r="G13" s="13" t="s">
        <v>41</v>
      </c>
      <c r="H13" s="9"/>
    </row>
    <row r="14" spans="1:9" ht="15.75">
      <c r="A14" s="13"/>
      <c r="B14" s="9" t="s">
        <v>52</v>
      </c>
      <c r="C14" s="9" t="s">
        <v>41</v>
      </c>
      <c r="D14" s="9"/>
      <c r="E14" s="9" t="s">
        <v>41</v>
      </c>
      <c r="F14" s="13" t="s">
        <v>41</v>
      </c>
      <c r="G14" s="13" t="s">
        <v>41</v>
      </c>
      <c r="H14" s="9"/>
    </row>
    <row r="15" spans="1:9" ht="15.75">
      <c r="A15" s="13"/>
      <c r="B15" s="9" t="s">
        <v>53</v>
      </c>
      <c r="C15" s="9" t="s">
        <v>41</v>
      </c>
      <c r="D15" s="9"/>
      <c r="E15" s="9" t="s">
        <v>41</v>
      </c>
      <c r="F15" s="13" t="s">
        <v>41</v>
      </c>
      <c r="G15" s="13" t="s">
        <v>41</v>
      </c>
      <c r="H15" s="9"/>
    </row>
    <row r="16" spans="1:9" ht="18.75">
      <c r="A16" s="13"/>
      <c r="B16" s="9" t="s">
        <v>1727</v>
      </c>
      <c r="C16" s="9"/>
      <c r="D16" s="9"/>
      <c r="E16" s="9" t="s">
        <v>41</v>
      </c>
      <c r="F16" s="79" t="s">
        <v>111</v>
      </c>
      <c r="G16" s="79" t="s">
        <v>111</v>
      </c>
      <c r="H16" s="9"/>
    </row>
    <row r="17" spans="1:9" s="29" customFormat="1" ht="15.75">
      <c r="A17" s="13"/>
      <c r="B17" s="9"/>
      <c r="C17" s="9"/>
      <c r="D17" s="9"/>
      <c r="E17" s="9"/>
      <c r="F17" s="57"/>
      <c r="G17" s="57"/>
      <c r="H17" s="9"/>
    </row>
    <row r="18" spans="1:9" ht="18.75">
      <c r="A18" s="747" t="s">
        <v>57</v>
      </c>
      <c r="B18" s="9" t="s">
        <v>1796</v>
      </c>
      <c r="C18" s="9"/>
      <c r="D18" s="9"/>
      <c r="E18" s="212"/>
      <c r="F18" s="212"/>
      <c r="G18" s="212"/>
      <c r="H18" s="212"/>
    </row>
    <row r="19" spans="1:9" ht="15.75">
      <c r="A19" s="13"/>
      <c r="B19" s="9" t="s">
        <v>1676</v>
      </c>
      <c r="C19" s="9"/>
      <c r="D19" s="9"/>
      <c r="E19" s="9"/>
      <c r="F19" s="9"/>
      <c r="G19" s="9"/>
      <c r="H19" s="9"/>
    </row>
    <row r="20" spans="1:9" ht="15.75">
      <c r="A20" s="13"/>
      <c r="B20" s="9" t="s">
        <v>1677</v>
      </c>
      <c r="C20" s="9"/>
      <c r="D20" s="9"/>
      <c r="E20" s="9"/>
      <c r="F20" s="9"/>
      <c r="G20" s="9"/>
      <c r="H20" s="9"/>
    </row>
    <row r="21" spans="1:9" ht="15.75">
      <c r="A21" s="747" t="s">
        <v>58</v>
      </c>
      <c r="B21" s="9" t="s">
        <v>1678</v>
      </c>
      <c r="C21" s="9"/>
      <c r="D21" s="9"/>
      <c r="E21" s="9"/>
      <c r="F21" s="13"/>
      <c r="G21" s="9"/>
      <c r="H21" s="9"/>
    </row>
    <row r="22" spans="1:9" ht="20.25">
      <c r="A22" s="13"/>
      <c r="B22" s="8" t="s">
        <v>361</v>
      </c>
      <c r="C22" s="9"/>
      <c r="D22" s="9"/>
      <c r="E22" s="9"/>
      <c r="F22" s="678"/>
      <c r="G22" s="678"/>
      <c r="H22" s="678"/>
    </row>
    <row r="23" spans="1:9" ht="23.25">
      <c r="A23" s="9"/>
      <c r="B23" s="9" t="s">
        <v>1679</v>
      </c>
      <c r="C23" s="9"/>
      <c r="D23" s="9"/>
      <c r="E23" s="9"/>
      <c r="F23" s="746">
        <f>MASTER!C46</f>
        <v>75000</v>
      </c>
      <c r="G23" s="9"/>
      <c r="H23" s="9"/>
    </row>
    <row r="24" spans="1:9" ht="20.25">
      <c r="A24" s="9"/>
      <c r="B24" s="8" t="s">
        <v>163</v>
      </c>
      <c r="C24" s="9"/>
      <c r="D24" s="9"/>
      <c r="E24" s="9"/>
      <c r="F24" s="677">
        <f>F23</f>
        <v>75000</v>
      </c>
      <c r="G24" s="677"/>
      <c r="H24" s="677"/>
    </row>
    <row r="25" spans="1:9" ht="15.75">
      <c r="A25" s="9"/>
      <c r="B25" s="9" t="s">
        <v>362</v>
      </c>
      <c r="C25" s="10"/>
      <c r="D25" s="9"/>
      <c r="E25" s="9"/>
      <c r="F25" s="9"/>
      <c r="G25" s="9"/>
      <c r="H25" s="9"/>
    </row>
    <row r="26" spans="1:9" ht="15.75">
      <c r="A26" s="9"/>
      <c r="B26" s="9" t="s">
        <v>363</v>
      </c>
      <c r="C26" s="159"/>
      <c r="D26" s="159"/>
      <c r="E26" s="159"/>
      <c r="F26" s="159"/>
      <c r="G26" s="159"/>
      <c r="H26" s="159"/>
    </row>
    <row r="27" spans="1:9" ht="31.5">
      <c r="B27" s="16" t="s">
        <v>117</v>
      </c>
      <c r="C27" s="16" t="s">
        <v>13</v>
      </c>
      <c r="D27" s="16" t="s">
        <v>118</v>
      </c>
      <c r="E27" s="1094" t="s">
        <v>2424</v>
      </c>
      <c r="F27" s="15" t="s">
        <v>121</v>
      </c>
      <c r="G27" s="1750" t="s">
        <v>54</v>
      </c>
      <c r="H27" s="1751"/>
    </row>
    <row r="28" spans="1:9" ht="15.75">
      <c r="B28" s="12">
        <v>1</v>
      </c>
      <c r="C28" s="12">
        <v>2</v>
      </c>
      <c r="D28" s="12">
        <v>3</v>
      </c>
      <c r="E28" s="12">
        <v>4</v>
      </c>
      <c r="F28" s="12">
        <v>5</v>
      </c>
      <c r="G28" s="1752">
        <v>6</v>
      </c>
      <c r="H28" s="1752"/>
    </row>
    <row r="29" spans="1:9" ht="87" customHeight="1">
      <c r="B29" s="1210" t="str">
        <f>MASTER!C7</f>
        <v>O;k[;krk</v>
      </c>
      <c r="C29" s="1211"/>
      <c r="D29" s="1212"/>
      <c r="E29" s="1213">
        <f>MASTER!H47</f>
        <v>0</v>
      </c>
      <c r="F29" s="1214"/>
      <c r="G29" s="1753"/>
      <c r="H29" s="1754"/>
    </row>
    <row r="30" spans="1:9" ht="20.25">
      <c r="B30" s="110"/>
      <c r="C30" s="111"/>
      <c r="D30" s="111"/>
      <c r="E30" s="111"/>
      <c r="F30" s="111"/>
      <c r="G30" s="111"/>
      <c r="H30" s="111"/>
    </row>
    <row r="31" spans="1:9" ht="20.25">
      <c r="F31" s="75" t="s">
        <v>6</v>
      </c>
      <c r="I31" s="678"/>
    </row>
    <row r="32" spans="1:9" ht="15">
      <c r="F32" s="33" t="s">
        <v>211</v>
      </c>
    </row>
    <row r="33" spans="6:9" ht="20.25">
      <c r="I33" s="677"/>
    </row>
    <row r="36" spans="6:9" ht="51" customHeight="1"/>
    <row r="37" spans="6:9" ht="15.75" customHeight="1"/>
    <row r="38" spans="6:9" ht="27.75" customHeight="1"/>
    <row r="39" spans="6:9" ht="27.75" customHeight="1"/>
    <row r="40" spans="6:9" ht="15.75" customHeight="1">
      <c r="F40" s="145"/>
    </row>
    <row r="41" spans="6:9" ht="15.75" customHeight="1">
      <c r="F41" s="145"/>
    </row>
  </sheetData>
  <sheetProtection sheet="1" objects="1" scenarios="1" selectLockedCells="1"/>
  <mergeCells count="5">
    <mergeCell ref="F4:H4"/>
    <mergeCell ref="G27:H27"/>
    <mergeCell ref="G28:H28"/>
    <mergeCell ref="G29:H29"/>
    <mergeCell ref="F7:I7"/>
  </mergeCells>
  <phoneticPr fontId="6" type="noConversion"/>
  <printOptions horizontalCentered="1"/>
  <pageMargins left="0.16" right="0.22" top="0.7" bottom="0.62" header="0.3" footer="0.3"/>
  <pageSetup paperSize="9" orientation="portrait" r:id="rId1"/>
  <headerFooter alignWithMargins="0">
    <oddFooter>&amp;A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00"/>
  </sheetPr>
  <dimension ref="A1:S48"/>
  <sheetViews>
    <sheetView workbookViewId="0">
      <selection activeCell="O17" sqref="O17"/>
    </sheetView>
  </sheetViews>
  <sheetFormatPr defaultRowHeight="12.75"/>
  <cols>
    <col min="1" max="1" width="4.42578125" style="18" customWidth="1"/>
    <col min="2" max="2" width="8.7109375" style="18" customWidth="1"/>
    <col min="3" max="3" width="9.42578125" style="18" customWidth="1"/>
    <col min="4" max="4" width="15.42578125" style="18" customWidth="1"/>
    <col min="5" max="5" width="6.28515625" style="18" customWidth="1"/>
    <col min="6" max="6" width="2.42578125" style="18" customWidth="1"/>
    <col min="7" max="7" width="11.28515625" style="18" bestFit="1" customWidth="1"/>
    <col min="8" max="8" width="2.42578125" style="18" customWidth="1"/>
    <col min="9" max="9" width="5.7109375" style="18" customWidth="1"/>
    <col min="10" max="10" width="2.28515625" style="18" customWidth="1"/>
    <col min="11" max="11" width="4" style="18" customWidth="1"/>
    <col min="12" max="12" width="2.42578125" style="18" customWidth="1"/>
    <col min="13" max="13" width="6" style="18" customWidth="1"/>
    <col min="14" max="14" width="16.42578125" style="18" customWidth="1"/>
    <col min="15" max="16384" width="9.140625" style="18"/>
  </cols>
  <sheetData>
    <row r="1" spans="1:19" ht="20.25" customHeight="1">
      <c r="A1" s="747" t="s">
        <v>59</v>
      </c>
      <c r="B1" s="9" t="s">
        <v>1680</v>
      </c>
      <c r="C1" s="9"/>
      <c r="D1" s="9"/>
      <c r="E1" s="9"/>
      <c r="F1" s="9"/>
      <c r="G1" s="9"/>
      <c r="H1" s="9"/>
      <c r="I1" s="9"/>
      <c r="J1" s="9"/>
      <c r="K1" s="1757">
        <f>MASTER!H46</f>
        <v>2000000</v>
      </c>
      <c r="L1" s="1757"/>
      <c r="M1" s="1757"/>
      <c r="N1" s="1757"/>
    </row>
    <row r="2" spans="1:19" ht="22.5">
      <c r="A2" s="747" t="s">
        <v>55</v>
      </c>
      <c r="B2" s="19" t="s">
        <v>1681</v>
      </c>
      <c r="C2" s="9"/>
      <c r="D2" s="9"/>
      <c r="E2" s="752"/>
      <c r="F2" s="752"/>
      <c r="G2" s="752"/>
      <c r="H2" s="90"/>
      <c r="I2" s="93"/>
      <c r="J2" s="86"/>
      <c r="K2" s="1759"/>
      <c r="L2" s="1759"/>
      <c r="M2" s="39"/>
      <c r="N2" s="94"/>
      <c r="O2" s="82"/>
      <c r="P2" s="79"/>
      <c r="Q2" s="25"/>
      <c r="R2" s="79"/>
      <c r="S2" s="86"/>
    </row>
    <row r="3" spans="1:19" ht="22.5">
      <c r="A3" s="13"/>
      <c r="B3" s="9" t="s">
        <v>1682</v>
      </c>
      <c r="C3" s="9"/>
      <c r="D3" s="9"/>
      <c r="E3" s="103"/>
      <c r="F3" s="107"/>
      <c r="G3" s="102"/>
      <c r="H3" s="106"/>
      <c r="I3" s="103"/>
      <c r="J3" s="106"/>
      <c r="K3" s="104"/>
      <c r="L3" s="91"/>
      <c r="M3" s="105"/>
      <c r="N3" s="101"/>
    </row>
    <row r="4" spans="1:19" ht="20.25">
      <c r="A4" s="13"/>
      <c r="B4" s="9" t="s">
        <v>1683</v>
      </c>
      <c r="C4" s="9"/>
      <c r="D4" s="9"/>
      <c r="E4" s="9"/>
      <c r="F4" s="9"/>
      <c r="G4" s="9"/>
      <c r="H4" s="9"/>
      <c r="I4" s="9"/>
      <c r="J4" s="9"/>
      <c r="K4" s="9"/>
      <c r="L4" s="9"/>
      <c r="M4" s="20"/>
      <c r="N4" s="100"/>
    </row>
    <row r="5" spans="1:19" ht="15.75">
      <c r="A5" s="13"/>
      <c r="B5" s="9" t="s">
        <v>1684</v>
      </c>
      <c r="C5" s="9"/>
      <c r="D5" s="9"/>
      <c r="E5" s="9"/>
      <c r="F5" s="9"/>
      <c r="G5" s="9" t="s">
        <v>1640</v>
      </c>
      <c r="H5" s="9"/>
      <c r="I5" s="9"/>
      <c r="J5" s="9"/>
      <c r="K5" s="9"/>
      <c r="L5" s="9"/>
      <c r="M5" s="9" t="s">
        <v>118</v>
      </c>
      <c r="N5" s="9"/>
    </row>
    <row r="6" spans="1:19" ht="18.75">
      <c r="A6" s="13"/>
      <c r="B6" s="9" t="s">
        <v>1685</v>
      </c>
      <c r="C6" s="9"/>
      <c r="D6" s="753">
        <f>MASTER!C46</f>
        <v>75000</v>
      </c>
      <c r="E6" s="48">
        <f>D6/2</f>
        <v>37500</v>
      </c>
      <c r="F6" s="9"/>
      <c r="G6" s="157">
        <f>MASTER!C42</f>
        <v>44677</v>
      </c>
      <c r="I6" s="9" t="s">
        <v>1728</v>
      </c>
      <c r="J6" s="9"/>
      <c r="K6" s="1758">
        <f>G6+2556</f>
        <v>47233</v>
      </c>
      <c r="L6" s="1758"/>
      <c r="M6" s="1758"/>
      <c r="N6" s="34"/>
    </row>
    <row r="7" spans="1:19" ht="15.75">
      <c r="A7" s="13"/>
      <c r="B7" s="9" t="s">
        <v>1686</v>
      </c>
      <c r="C7" s="9"/>
      <c r="D7" s="9"/>
      <c r="E7" s="48">
        <f>D6*30%</f>
        <v>22500</v>
      </c>
      <c r="F7" s="9"/>
      <c r="G7" s="819">
        <f>K6+1</f>
        <v>47234</v>
      </c>
      <c r="H7" s="9"/>
      <c r="I7" s="9" t="s">
        <v>1687</v>
      </c>
      <c r="J7" s="9"/>
      <c r="K7" s="9"/>
      <c r="L7" s="9"/>
      <c r="M7" s="9"/>
      <c r="N7" s="9"/>
    </row>
    <row r="8" spans="1:19" ht="15.75">
      <c r="A8" s="13" t="s">
        <v>56</v>
      </c>
      <c r="B8" s="9" t="s">
        <v>1688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9" ht="18.75">
      <c r="A9" s="9"/>
      <c r="B9" s="1737" t="str">
        <f>MASTER!C32</f>
        <v xml:space="preserve">Jhefr pUnz </v>
      </c>
      <c r="C9" s="1737"/>
      <c r="D9" s="1737"/>
      <c r="E9" s="1703" t="s">
        <v>1729</v>
      </c>
      <c r="F9" s="1703"/>
      <c r="G9" s="34" t="str">
        <f>MASTER!C2</f>
        <v xml:space="preserve">Lo-Jh </v>
      </c>
      <c r="H9" s="9"/>
      <c r="I9" s="9"/>
      <c r="J9" s="9"/>
      <c r="L9" s="9"/>
      <c r="N9" s="9"/>
    </row>
    <row r="10" spans="1:19" ht="18.75">
      <c r="A10" s="9"/>
      <c r="B10" s="9" t="s">
        <v>1689</v>
      </c>
      <c r="C10" s="9"/>
      <c r="D10" s="48" t="str">
        <f>MASTER!C40</f>
        <v>]xzke xqw&lt;   ftyk cw</v>
      </c>
      <c r="E10" s="9"/>
      <c r="F10" s="9"/>
      <c r="G10" s="34"/>
      <c r="H10" s="9"/>
      <c r="I10" s="9"/>
      <c r="J10" s="9"/>
      <c r="L10" s="9"/>
      <c r="N10" s="9"/>
    </row>
    <row r="11" spans="1:19" ht="15.75">
      <c r="A11" s="13"/>
      <c r="B11" s="9"/>
      <c r="C11" s="9"/>
      <c r="D11" s="48" t="str">
        <f>MASTER!C41</f>
        <v>cw   ftyk&amp;cw   fiu&amp;32</v>
      </c>
      <c r="E11" s="9"/>
      <c r="F11" s="9"/>
      <c r="G11" s="9"/>
      <c r="H11" s="9"/>
      <c r="I11" s="9"/>
      <c r="J11" s="9"/>
      <c r="K11" s="9"/>
      <c r="L11" s="9"/>
      <c r="N11" s="9"/>
    </row>
    <row r="12" spans="1:19" ht="15.75">
      <c r="A12" s="9" t="s">
        <v>60</v>
      </c>
      <c r="B12" s="9" t="s">
        <v>1690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9" ht="15.75">
      <c r="A13" s="9"/>
      <c r="B13" s="9" t="s">
        <v>1691</v>
      </c>
      <c r="C13" s="9"/>
      <c r="D13" s="9"/>
      <c r="E13" s="9"/>
      <c r="F13" s="9"/>
      <c r="G13" s="745" t="s">
        <v>830</v>
      </c>
      <c r="H13" s="9"/>
      <c r="I13" s="9"/>
      <c r="J13" s="9"/>
      <c r="K13" s="9" t="s">
        <v>1692</v>
      </c>
      <c r="L13" s="9"/>
      <c r="M13" s="9"/>
      <c r="N13" s="9"/>
    </row>
    <row r="14" spans="1:19" ht="15.75">
      <c r="A14" s="9"/>
      <c r="B14" s="9" t="s">
        <v>1693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3"/>
    </row>
    <row r="15" spans="1:19" ht="22.5">
      <c r="A15" s="9"/>
      <c r="B15" s="9" t="s">
        <v>1694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4"/>
    </row>
    <row r="16" spans="1:19" ht="15.75">
      <c r="A16" s="9" t="s">
        <v>1695</v>
      </c>
      <c r="B16" s="9" t="s">
        <v>1696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15.75">
      <c r="A17" s="9" t="s">
        <v>61</v>
      </c>
      <c r="B17" s="9" t="s">
        <v>1697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3"/>
    </row>
    <row r="18" spans="1:14" ht="20.25">
      <c r="A18" s="9"/>
      <c r="B18" s="9" t="s">
        <v>1698</v>
      </c>
      <c r="C18" s="9"/>
      <c r="D18" s="9"/>
      <c r="E18" s="9"/>
      <c r="F18" s="9"/>
      <c r="G18" s="9"/>
      <c r="H18" s="9"/>
      <c r="I18" s="9"/>
      <c r="J18" s="1760"/>
      <c r="K18" s="1760"/>
      <c r="L18" s="1760"/>
      <c r="M18" s="1760"/>
      <c r="N18" s="108"/>
    </row>
    <row r="19" spans="1:14" ht="20.25">
      <c r="A19" s="9" t="s">
        <v>62</v>
      </c>
      <c r="B19" s="9" t="s">
        <v>1699</v>
      </c>
      <c r="C19" s="9"/>
      <c r="D19" s="9"/>
      <c r="E19" s="9"/>
      <c r="F19" s="9"/>
      <c r="G19" s="9"/>
      <c r="H19" s="9"/>
      <c r="I19" s="9"/>
      <c r="J19" s="1766"/>
      <c r="K19" s="1766"/>
      <c r="L19" s="1766"/>
      <c r="M19" s="1766"/>
      <c r="N19" s="108"/>
    </row>
    <row r="20" spans="1:14" ht="19.5" customHeight="1">
      <c r="B20" s="913" t="s">
        <v>1392</v>
      </c>
      <c r="C20" s="1123" t="str">
        <f>MASTER!C36</f>
        <v xml:space="preserve">cw   ftyk&amp; </v>
      </c>
      <c r="D20" s="9"/>
      <c r="E20" s="913" t="s">
        <v>1700</v>
      </c>
      <c r="F20" s="9"/>
      <c r="G20" s="9"/>
      <c r="H20" s="1755" t="str">
        <f>MASTER!C37</f>
        <v>LVsV cSad vkWQ bf.M;k</v>
      </c>
      <c r="I20" s="1755"/>
      <c r="J20" s="1755"/>
      <c r="K20" s="1755"/>
      <c r="L20" s="1755"/>
      <c r="M20" s="1755"/>
      <c r="N20" s="1755"/>
    </row>
    <row r="21" spans="1:14" ht="15.75" hidden="1" customHeight="1">
      <c r="A21" s="51" t="e">
        <f>MASTER!#REF!</f>
        <v>#REF!</v>
      </c>
      <c r="B21" s="1767" t="e">
        <f>MASTER!#REF!</f>
        <v>#REF!</v>
      </c>
      <c r="C21" s="1767"/>
      <c r="D21" s="1767"/>
      <c r="E21" s="1768" t="e">
        <f>MASTER!#REF!</f>
        <v>#REF!</v>
      </c>
      <c r="F21" s="1768"/>
      <c r="G21" s="1768"/>
      <c r="H21" s="1769"/>
      <c r="I21" s="1769"/>
      <c r="J21" s="1770" t="e">
        <f>MASTER!#REF!</f>
        <v>#REF!</v>
      </c>
      <c r="K21" s="1770"/>
      <c r="L21" s="1770"/>
      <c r="M21" s="1770"/>
      <c r="N21" s="1770"/>
    </row>
    <row r="22" spans="1:14" ht="15.75" customHeight="1">
      <c r="A22" s="56"/>
      <c r="B22" s="218"/>
      <c r="C22" s="218"/>
      <c r="D22" s="218"/>
      <c r="E22" s="219"/>
      <c r="F22" s="219"/>
      <c r="G22" s="219"/>
      <c r="H22" s="1756" t="str">
        <f>MASTER!C38</f>
        <v>ckbZ ikl jksM] cw</v>
      </c>
      <c r="I22" s="1756"/>
      <c r="J22" s="1756"/>
      <c r="K22" s="1756"/>
      <c r="L22" s="1756"/>
      <c r="M22" s="1756"/>
      <c r="N22" s="1756"/>
    </row>
    <row r="23" spans="1:14" ht="15.75" customHeight="1">
      <c r="A23" s="56"/>
      <c r="B23" s="750" t="s">
        <v>3</v>
      </c>
      <c r="C23" s="218" t="str">
        <f>MASTER!C57</f>
        <v>cw   ftyk &amp; cw</v>
      </c>
      <c r="D23" s="218"/>
      <c r="E23" s="219"/>
      <c r="F23" s="219"/>
      <c r="G23" s="219"/>
      <c r="H23" s="219"/>
      <c r="I23" s="219"/>
      <c r="J23" s="111"/>
      <c r="K23" s="111"/>
      <c r="L23" s="111"/>
      <c r="M23" s="111"/>
      <c r="N23" s="111"/>
    </row>
    <row r="24" spans="1:14" ht="18.75">
      <c r="A24" s="13"/>
      <c r="B24" s="9" t="s">
        <v>315</v>
      </c>
      <c r="C24" s="1763">
        <f>MASTER!C58</f>
        <v>44676</v>
      </c>
      <c r="D24" s="1763"/>
      <c r="E24" s="9"/>
      <c r="F24" s="9"/>
      <c r="G24" s="9"/>
      <c r="H24" s="9"/>
      <c r="I24" s="473"/>
      <c r="J24" s="48"/>
      <c r="K24" s="50"/>
      <c r="L24" s="48"/>
      <c r="M24" s="50"/>
      <c r="N24" s="9"/>
    </row>
    <row r="25" spans="1:14" ht="17.25" customHeight="1">
      <c r="A25" s="298"/>
      <c r="B25" s="158"/>
      <c r="C25" s="160"/>
      <c r="D25" s="158"/>
      <c r="E25" s="158"/>
      <c r="F25" s="158"/>
      <c r="G25" s="744" t="s">
        <v>210</v>
      </c>
      <c r="H25" s="317"/>
      <c r="I25" s="756"/>
      <c r="J25" s="756"/>
      <c r="K25" s="756"/>
      <c r="L25" s="756"/>
      <c r="M25" s="756"/>
      <c r="N25" s="756"/>
    </row>
    <row r="26" spans="1:14" ht="18.75">
      <c r="A26" s="13"/>
      <c r="B26" s="9"/>
      <c r="C26" s="9"/>
      <c r="D26" s="9"/>
      <c r="E26" s="9"/>
      <c r="F26" s="9"/>
      <c r="G26" s="744" t="s">
        <v>212</v>
      </c>
      <c r="H26" s="25"/>
      <c r="I26" s="34"/>
      <c r="J26" s="34"/>
      <c r="K26" s="61"/>
      <c r="L26" s="34"/>
      <c r="M26" s="61"/>
      <c r="N26" s="25"/>
    </row>
    <row r="27" spans="1:14" ht="18.75">
      <c r="A27" s="747"/>
      <c r="B27" s="9"/>
      <c r="C27" s="9"/>
      <c r="D27" s="9"/>
      <c r="E27" s="9"/>
      <c r="F27" s="9"/>
      <c r="G27" s="744"/>
      <c r="H27" s="25"/>
      <c r="I27" s="34"/>
      <c r="J27" s="34"/>
      <c r="K27" s="61"/>
      <c r="L27" s="34"/>
      <c r="M27" s="61"/>
      <c r="N27" s="25"/>
    </row>
    <row r="28" spans="1:14" ht="18.75">
      <c r="A28" s="1694" t="s">
        <v>1701</v>
      </c>
      <c r="B28" s="1694"/>
      <c r="C28" s="1694"/>
      <c r="D28" s="1694"/>
      <c r="E28" s="1694"/>
      <c r="F28" s="1694"/>
      <c r="G28" s="1694"/>
      <c r="H28" s="1694"/>
      <c r="I28" s="1694"/>
      <c r="J28" s="1694"/>
      <c r="K28" s="1694"/>
      <c r="L28" s="1694"/>
      <c r="M28" s="1694"/>
      <c r="N28" s="1694"/>
    </row>
    <row r="29" spans="1:14" ht="18.75">
      <c r="A29" s="1694" t="s">
        <v>356</v>
      </c>
      <c r="B29" s="1694"/>
      <c r="C29" s="1694"/>
      <c r="D29" s="1694"/>
      <c r="E29" s="1694"/>
      <c r="F29" s="1694"/>
      <c r="G29" s="1694"/>
      <c r="H29" s="1694"/>
      <c r="I29" s="1694"/>
      <c r="J29" s="1694"/>
      <c r="K29" s="1694"/>
      <c r="L29" s="1694"/>
      <c r="M29" s="1694"/>
      <c r="N29" s="1694"/>
    </row>
    <row r="30" spans="1:14" ht="18.75">
      <c r="A30" s="1764" t="s">
        <v>124</v>
      </c>
      <c r="B30" s="1764"/>
      <c r="C30" s="1707" t="str">
        <f>MASTER!C2</f>
        <v xml:space="preserve">Lo-Jh </v>
      </c>
      <c r="D30" s="1707"/>
      <c r="E30" s="1707"/>
      <c r="F30" s="751" t="s">
        <v>224</v>
      </c>
      <c r="G30" s="751"/>
      <c r="H30" s="1765" t="str">
        <f>MASTER!C7</f>
        <v>O;k[;krk</v>
      </c>
      <c r="I30" s="1765"/>
      <c r="J30" s="1765"/>
      <c r="K30" s="1765"/>
      <c r="L30" s="1765"/>
      <c r="M30" s="1765"/>
      <c r="N30" s="1765"/>
    </row>
    <row r="31" spans="1:14" ht="15.75">
      <c r="A31" s="9"/>
      <c r="B31" s="1761" t="s">
        <v>125</v>
      </c>
      <c r="C31" s="1761"/>
      <c r="D31" s="1761"/>
      <c r="E31" s="1774" t="s">
        <v>14</v>
      </c>
      <c r="F31" s="1774"/>
      <c r="G31" s="1771" t="s">
        <v>15</v>
      </c>
      <c r="H31" s="1761" t="s">
        <v>126</v>
      </c>
      <c r="I31" s="1761"/>
      <c r="J31" s="1761"/>
      <c r="K31" s="1761"/>
      <c r="L31" s="1774" t="s">
        <v>127</v>
      </c>
      <c r="M31" s="1774"/>
      <c r="N31" s="1771" t="s">
        <v>197</v>
      </c>
    </row>
    <row r="32" spans="1:14" ht="15.75">
      <c r="A32" s="9"/>
      <c r="B32" s="1761"/>
      <c r="C32" s="1761"/>
      <c r="D32" s="1761"/>
      <c r="E32" s="1774"/>
      <c r="F32" s="1774"/>
      <c r="G32" s="1771"/>
      <c r="H32" s="1761" t="s">
        <v>357</v>
      </c>
      <c r="I32" s="1761"/>
      <c r="J32" s="1761" t="s">
        <v>129</v>
      </c>
      <c r="K32" s="1761"/>
      <c r="L32" s="1774"/>
      <c r="M32" s="1774"/>
      <c r="N32" s="1771"/>
    </row>
    <row r="33" spans="1:14" ht="15.75">
      <c r="A33" s="9"/>
      <c r="B33" s="1762">
        <v>1</v>
      </c>
      <c r="C33" s="1762"/>
      <c r="D33" s="1762"/>
      <c r="E33" s="1762">
        <v>2</v>
      </c>
      <c r="F33" s="1762"/>
      <c r="G33" s="23">
        <v>3</v>
      </c>
      <c r="H33" s="1762">
        <v>4</v>
      </c>
      <c r="I33" s="1762"/>
      <c r="J33" s="1762">
        <v>5</v>
      </c>
      <c r="K33" s="1762"/>
      <c r="L33" s="1762">
        <v>6</v>
      </c>
      <c r="M33" s="1762"/>
      <c r="N33" s="23">
        <v>7</v>
      </c>
    </row>
    <row r="34" spans="1:14" ht="18.75">
      <c r="A34" s="9"/>
      <c r="B34" s="1775" t="s">
        <v>194</v>
      </c>
      <c r="C34" s="1775"/>
      <c r="D34" s="1775"/>
      <c r="E34" s="1772">
        <v>0</v>
      </c>
      <c r="F34" s="1772"/>
      <c r="G34" s="755">
        <v>0</v>
      </c>
      <c r="H34" s="1773">
        <v>0</v>
      </c>
      <c r="I34" s="1773"/>
      <c r="J34" s="1773">
        <v>0</v>
      </c>
      <c r="K34" s="1773"/>
      <c r="L34" s="1773">
        <v>0</v>
      </c>
      <c r="M34" s="1773"/>
      <c r="N34" s="755">
        <v>0</v>
      </c>
    </row>
    <row r="35" spans="1:14" ht="18.75">
      <c r="B35" s="1775" t="s">
        <v>358</v>
      </c>
      <c r="C35" s="1775"/>
      <c r="D35" s="1775"/>
      <c r="E35" s="1772"/>
      <c r="F35" s="1772"/>
      <c r="G35" s="755"/>
      <c r="H35" s="1762"/>
      <c r="I35" s="1762"/>
      <c r="J35" s="1762"/>
      <c r="K35" s="1762"/>
      <c r="L35" s="1762"/>
      <c r="M35" s="1762"/>
      <c r="N35" s="88"/>
    </row>
    <row r="36" spans="1:14" ht="18.75">
      <c r="B36" s="1775" t="s">
        <v>360</v>
      </c>
      <c r="C36" s="1775"/>
      <c r="D36" s="1775"/>
      <c r="E36" s="1772">
        <f>MASTER!C17</f>
        <v>0</v>
      </c>
      <c r="F36" s="1772"/>
      <c r="G36" s="755">
        <f>MASTER!D17</f>
        <v>0</v>
      </c>
      <c r="H36" s="1773">
        <f>MASTER!E17</f>
        <v>0</v>
      </c>
      <c r="I36" s="1773"/>
      <c r="J36" s="1773">
        <v>0</v>
      </c>
      <c r="K36" s="1773"/>
      <c r="L36" s="1773">
        <v>0</v>
      </c>
      <c r="M36" s="1773"/>
      <c r="N36" s="755">
        <v>0</v>
      </c>
    </row>
    <row r="37" spans="1:14" ht="18.75">
      <c r="B37" s="1775" t="s">
        <v>24</v>
      </c>
      <c r="C37" s="1775"/>
      <c r="D37" s="1775"/>
      <c r="E37" s="1772">
        <f>MASTER!C18</f>
        <v>0</v>
      </c>
      <c r="F37" s="1772"/>
      <c r="G37" s="755">
        <f>MASTER!D18</f>
        <v>0</v>
      </c>
      <c r="H37" s="1773">
        <f>MASTER!E18</f>
        <v>0</v>
      </c>
      <c r="I37" s="1773"/>
      <c r="J37" s="1773">
        <v>0</v>
      </c>
      <c r="K37" s="1773"/>
      <c r="L37" s="1773">
        <v>0</v>
      </c>
      <c r="M37" s="1773"/>
      <c r="N37" s="755">
        <v>0</v>
      </c>
    </row>
    <row r="38" spans="1:14" ht="18.75">
      <c r="B38" s="1775" t="s">
        <v>23</v>
      </c>
      <c r="C38" s="1775"/>
      <c r="D38" s="1775"/>
      <c r="E38" s="1772">
        <f>MASTER!C19</f>
        <v>0</v>
      </c>
      <c r="F38" s="1772"/>
      <c r="G38" s="755">
        <f>MASTER!D19</f>
        <v>0</v>
      </c>
      <c r="H38" s="1773">
        <f>MASTER!E19</f>
        <v>0</v>
      </c>
      <c r="I38" s="1773"/>
      <c r="J38" s="1773">
        <v>0</v>
      </c>
      <c r="K38" s="1773"/>
      <c r="L38" s="1773">
        <v>0</v>
      </c>
      <c r="M38" s="1773"/>
      <c r="N38" s="755">
        <v>0</v>
      </c>
    </row>
    <row r="39" spans="1:14" ht="18.75">
      <c r="B39" s="1775" t="s">
        <v>195</v>
      </c>
      <c r="C39" s="1775"/>
      <c r="D39" s="1775"/>
      <c r="E39" s="1772">
        <v>0</v>
      </c>
      <c r="F39" s="1772"/>
      <c r="G39" s="755">
        <v>0</v>
      </c>
      <c r="H39" s="1773">
        <f>MASTER!E20</f>
        <v>0</v>
      </c>
      <c r="I39" s="1773"/>
      <c r="J39" s="1773">
        <v>0</v>
      </c>
      <c r="K39" s="1773"/>
      <c r="L39" s="1773">
        <v>0</v>
      </c>
      <c r="M39" s="1773"/>
      <c r="N39" s="755">
        <v>0</v>
      </c>
    </row>
    <row r="40" spans="1:14" ht="18.75">
      <c r="B40" s="1775" t="s">
        <v>359</v>
      </c>
      <c r="C40" s="1775"/>
      <c r="D40" s="1775"/>
      <c r="E40" s="1772">
        <v>0</v>
      </c>
      <c r="F40" s="1772"/>
      <c r="G40" s="755">
        <v>0</v>
      </c>
      <c r="H40" s="1773">
        <v>0</v>
      </c>
      <c r="I40" s="1773"/>
      <c r="J40" s="1773">
        <v>0</v>
      </c>
      <c r="K40" s="1773"/>
      <c r="L40" s="1773">
        <v>0</v>
      </c>
      <c r="M40" s="1773"/>
      <c r="N40" s="755">
        <v>0</v>
      </c>
    </row>
    <row r="42" spans="1:14" ht="15">
      <c r="B42" s="17" t="s">
        <v>25</v>
      </c>
      <c r="C42" s="17"/>
      <c r="D42" s="17"/>
      <c r="E42" s="17"/>
      <c r="F42" s="17"/>
      <c r="G42" s="17"/>
      <c r="H42" s="17"/>
      <c r="I42" s="21"/>
    </row>
    <row r="43" spans="1:14" ht="15">
      <c r="B43" s="17" t="s">
        <v>16</v>
      </c>
      <c r="C43" s="17"/>
      <c r="D43" s="17"/>
      <c r="E43" s="17"/>
      <c r="F43" s="17"/>
      <c r="G43" s="17"/>
      <c r="H43" s="17"/>
      <c r="I43" s="21"/>
    </row>
    <row r="44" spans="1:14" ht="16.5" customHeight="1">
      <c r="B44" s="311" t="s">
        <v>1899</v>
      </c>
      <c r="C44" s="17"/>
      <c r="D44" s="17"/>
      <c r="E44" s="17"/>
      <c r="F44" s="17"/>
      <c r="G44" s="17"/>
      <c r="H44" s="17"/>
      <c r="I44" s="21"/>
    </row>
    <row r="45" spans="1:14" ht="15">
      <c r="B45" s="17" t="s">
        <v>1900</v>
      </c>
      <c r="C45" s="17"/>
      <c r="D45" s="17"/>
      <c r="E45" s="17"/>
      <c r="F45" s="17"/>
      <c r="G45" s="17"/>
      <c r="H45" s="17"/>
      <c r="I45" s="21"/>
    </row>
    <row r="46" spans="1:14" ht="15">
      <c r="B46" s="17"/>
      <c r="C46" s="17"/>
      <c r="D46" s="17"/>
      <c r="E46" s="17"/>
      <c r="F46" s="17"/>
      <c r="G46" s="21"/>
      <c r="H46" s="17"/>
      <c r="I46" s="21"/>
    </row>
    <row r="47" spans="1:14" ht="15">
      <c r="B47" s="17"/>
      <c r="C47" s="17"/>
      <c r="D47" s="17"/>
      <c r="E47" s="17"/>
      <c r="F47" s="17"/>
      <c r="G47" s="744" t="s">
        <v>210</v>
      </c>
      <c r="H47" s="17"/>
      <c r="I47" s="21"/>
    </row>
    <row r="48" spans="1:14" ht="15">
      <c r="B48" s="17"/>
      <c r="C48" s="17"/>
      <c r="D48" s="17"/>
      <c r="E48" s="17"/>
      <c r="F48" s="17"/>
      <c r="G48" s="744" t="s">
        <v>212</v>
      </c>
      <c r="H48" s="17"/>
      <c r="I48" s="21"/>
    </row>
  </sheetData>
  <sheetProtection password="D3C5" sheet="1" objects="1" scenarios="1" selectLockedCells="1" selectUnlockedCells="1"/>
  <mergeCells count="66">
    <mergeCell ref="H38:I38"/>
    <mergeCell ref="H39:I39"/>
    <mergeCell ref="H40:I40"/>
    <mergeCell ref="E31:F32"/>
    <mergeCell ref="B34:D34"/>
    <mergeCell ref="B35:D35"/>
    <mergeCell ref="B36:D36"/>
    <mergeCell ref="B37:D37"/>
    <mergeCell ref="B38:D38"/>
    <mergeCell ref="B39:D39"/>
    <mergeCell ref="B40:D40"/>
    <mergeCell ref="E39:F39"/>
    <mergeCell ref="E35:F35"/>
    <mergeCell ref="E36:F36"/>
    <mergeCell ref="E37:F37"/>
    <mergeCell ref="E38:F38"/>
    <mergeCell ref="H32:I32"/>
    <mergeCell ref="H33:I33"/>
    <mergeCell ref="H34:I34"/>
    <mergeCell ref="L31:M32"/>
    <mergeCell ref="L33:M33"/>
    <mergeCell ref="L34:M34"/>
    <mergeCell ref="L36:M36"/>
    <mergeCell ref="L37:M37"/>
    <mergeCell ref="L38:M38"/>
    <mergeCell ref="L39:M39"/>
    <mergeCell ref="L40:M40"/>
    <mergeCell ref="L35:M35"/>
    <mergeCell ref="E40:F40"/>
    <mergeCell ref="G31:G32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H35:I35"/>
    <mergeCell ref="H36:I36"/>
    <mergeCell ref="H37:I37"/>
    <mergeCell ref="E34:F34"/>
    <mergeCell ref="B31:D32"/>
    <mergeCell ref="B33:D33"/>
    <mergeCell ref="E33:F33"/>
    <mergeCell ref="B9:D9"/>
    <mergeCell ref="C24:D24"/>
    <mergeCell ref="C30:E30"/>
    <mergeCell ref="A28:N28"/>
    <mergeCell ref="A29:N29"/>
    <mergeCell ref="A30:B30"/>
    <mergeCell ref="H30:N30"/>
    <mergeCell ref="J19:M19"/>
    <mergeCell ref="B21:D21"/>
    <mergeCell ref="E21:I21"/>
    <mergeCell ref="J21:N21"/>
    <mergeCell ref="N31:N32"/>
    <mergeCell ref="H31:K31"/>
    <mergeCell ref="H20:N20"/>
    <mergeCell ref="H22:N22"/>
    <mergeCell ref="K1:N1"/>
    <mergeCell ref="K6:M6"/>
    <mergeCell ref="E9:F9"/>
    <mergeCell ref="K2:L2"/>
    <mergeCell ref="J18:M18"/>
  </mergeCells>
  <phoneticPr fontId="6" type="noConversion"/>
  <printOptions horizontalCentered="1"/>
  <pageMargins left="0.25" right="0.25" top="0.16" bottom="0.18" header="0.16" footer="0.16"/>
  <pageSetup paperSize="9" orientation="portrait" r:id="rId1"/>
  <headerFooter alignWithMargins="0">
    <oddFooter>&amp;A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M39"/>
  <sheetViews>
    <sheetView workbookViewId="0">
      <selection activeCell="M24" sqref="M24"/>
    </sheetView>
  </sheetViews>
  <sheetFormatPr defaultRowHeight="12.75"/>
  <cols>
    <col min="1" max="1" width="4.42578125" style="18" customWidth="1"/>
    <col min="2" max="2" width="13.85546875" style="18" customWidth="1"/>
    <col min="3" max="3" width="9.42578125" style="18" customWidth="1"/>
    <col min="4" max="4" width="7.42578125" style="18" customWidth="1"/>
    <col min="5" max="5" width="2.7109375" style="18" customWidth="1"/>
    <col min="6" max="6" width="2" style="18" customWidth="1"/>
    <col min="7" max="7" width="9.140625" style="18" customWidth="1"/>
    <col min="8" max="8" width="11.85546875" style="18" customWidth="1"/>
    <col min="9" max="10" width="7.140625" style="18" customWidth="1"/>
    <col min="11" max="11" width="5.85546875" style="18" customWidth="1"/>
    <col min="12" max="12" width="7.42578125" style="18" customWidth="1"/>
    <col min="13" max="13" width="12.5703125" style="18" customWidth="1"/>
    <col min="14" max="14" width="16.42578125" style="18" customWidth="1"/>
    <col min="15" max="16384" width="9.140625" style="18"/>
  </cols>
  <sheetData>
    <row r="3" spans="1:13" ht="18.75">
      <c r="A3" s="1783" t="s">
        <v>2569</v>
      </c>
      <c r="B3" s="1783"/>
      <c r="C3" s="1783"/>
      <c r="D3" s="1783"/>
      <c r="E3" s="1783"/>
      <c r="F3" s="1783"/>
      <c r="G3" s="1783"/>
      <c r="H3" s="1783"/>
      <c r="I3" s="1783"/>
      <c r="J3" s="1783"/>
      <c r="K3" s="1783"/>
      <c r="L3" s="1783"/>
      <c r="M3" s="1783"/>
    </row>
    <row r="4" spans="1:13" ht="15.75">
      <c r="A4" s="437" t="s">
        <v>410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</row>
    <row r="5" spans="1:13" ht="15.75">
      <c r="A5" s="437"/>
      <c r="B5" s="437" t="s">
        <v>2570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</row>
    <row r="6" spans="1:13" ht="15.75">
      <c r="A6" s="437"/>
      <c r="B6" s="1784" t="str">
        <f>MASTER!C15</f>
        <v xml:space="preserve">cw   ftyk&amp; </v>
      </c>
      <c r="C6" s="1784"/>
      <c r="D6" s="1784"/>
      <c r="E6" s="437"/>
      <c r="F6" s="437"/>
      <c r="G6" s="437"/>
      <c r="H6" s="437"/>
      <c r="I6" s="437"/>
      <c r="J6" s="437"/>
      <c r="K6" s="437"/>
      <c r="L6" s="437"/>
      <c r="M6" s="437"/>
    </row>
    <row r="7" spans="1:13" ht="15.75">
      <c r="A7" s="437"/>
      <c r="B7" s="1784" t="s">
        <v>2571</v>
      </c>
      <c r="C7" s="1784"/>
      <c r="D7" s="1784"/>
      <c r="E7" s="437"/>
      <c r="F7" s="437"/>
      <c r="G7" s="437"/>
      <c r="H7" s="437"/>
      <c r="I7" s="437"/>
      <c r="J7" s="437"/>
      <c r="K7" s="437"/>
      <c r="L7" s="437"/>
      <c r="M7" s="437"/>
    </row>
    <row r="8" spans="1:13" ht="15.75">
      <c r="A8" s="437"/>
      <c r="B8" s="437"/>
      <c r="C8" s="437" t="s">
        <v>2572</v>
      </c>
      <c r="D8" s="437"/>
      <c r="E8" s="437"/>
      <c r="F8" s="437"/>
      <c r="G8" s="437"/>
      <c r="H8" s="437"/>
      <c r="I8" s="437"/>
      <c r="J8" s="437"/>
      <c r="K8" s="437"/>
      <c r="L8" s="437"/>
      <c r="M8" s="437"/>
    </row>
    <row r="9" spans="1:13" ht="15.75">
      <c r="A9" s="437" t="s">
        <v>414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437"/>
    </row>
    <row r="10" spans="1:13" ht="47.25" customHeight="1">
      <c r="A10" s="1173"/>
      <c r="B10" s="1174" t="s">
        <v>2573</v>
      </c>
      <c r="C10" s="1175" t="str">
        <f>MASTER!C2</f>
        <v xml:space="preserve">Lo-Jh </v>
      </c>
      <c r="D10" s="1174" t="s">
        <v>2574</v>
      </c>
      <c r="E10" s="1785" t="str">
        <f>MASTER!C9</f>
        <v>jktdh; mPp ek/;fed fo|ky; fg   ftyk cwUnh</v>
      </c>
      <c r="F10" s="1785"/>
      <c r="G10" s="1785"/>
      <c r="H10" s="1176" t="s">
        <v>2575</v>
      </c>
      <c r="I10" s="1787" t="str">
        <f>MASTER!C7</f>
        <v>O;k[;krk</v>
      </c>
      <c r="J10" s="1787"/>
      <c r="K10" s="1176" t="s">
        <v>2576</v>
      </c>
      <c r="L10" s="1173"/>
      <c r="M10" s="1173"/>
    </row>
    <row r="11" spans="1:13" ht="35.25" customHeight="1">
      <c r="A11" s="1786" t="s">
        <v>2577</v>
      </c>
      <c r="B11" s="1786"/>
      <c r="C11" s="1786"/>
      <c r="D11" s="1786"/>
      <c r="E11" s="1786"/>
      <c r="F11" s="1786"/>
      <c r="G11" s="1786"/>
      <c r="H11" s="1786"/>
      <c r="I11" s="1786"/>
      <c r="J11" s="1786"/>
      <c r="K11" s="1786"/>
      <c r="L11" s="1786"/>
      <c r="M11" s="1786"/>
    </row>
    <row r="12" spans="1:13" ht="15.75">
      <c r="A12" s="1776" t="s">
        <v>125</v>
      </c>
      <c r="B12" s="1776"/>
      <c r="C12" s="1776" t="s">
        <v>572</v>
      </c>
      <c r="D12" s="1777" t="s">
        <v>2578</v>
      </c>
      <c r="E12" s="1778"/>
      <c r="F12" s="1779"/>
      <c r="G12" s="1776" t="s">
        <v>2579</v>
      </c>
      <c r="H12" s="1776" t="s">
        <v>2580</v>
      </c>
      <c r="I12" s="1776" t="s">
        <v>2581</v>
      </c>
      <c r="J12" s="1776" t="s">
        <v>2582</v>
      </c>
      <c r="K12" s="1776"/>
      <c r="L12" s="1776"/>
      <c r="M12" s="1776" t="s">
        <v>2583</v>
      </c>
    </row>
    <row r="13" spans="1:13" ht="57" customHeight="1">
      <c r="A13" s="1776"/>
      <c r="B13" s="1776"/>
      <c r="C13" s="1776"/>
      <c r="D13" s="1780"/>
      <c r="E13" s="1781"/>
      <c r="F13" s="1782"/>
      <c r="G13" s="1776"/>
      <c r="H13" s="1776"/>
      <c r="I13" s="1776"/>
      <c r="J13" s="1171" t="s">
        <v>2584</v>
      </c>
      <c r="K13" s="1171" t="s">
        <v>129</v>
      </c>
      <c r="L13" s="1171" t="s">
        <v>142</v>
      </c>
      <c r="M13" s="1776"/>
    </row>
    <row r="14" spans="1:13" ht="15.75">
      <c r="A14" s="1788">
        <v>1</v>
      </c>
      <c r="B14" s="1789"/>
      <c r="C14" s="1177">
        <v>2</v>
      </c>
      <c r="D14" s="1777">
        <v>3</v>
      </c>
      <c r="E14" s="1778"/>
      <c r="F14" s="1779"/>
      <c r="G14" s="1177">
        <v>4</v>
      </c>
      <c r="H14" s="1177">
        <v>5</v>
      </c>
      <c r="I14" s="1177">
        <v>6</v>
      </c>
      <c r="J14" s="1172">
        <v>7</v>
      </c>
      <c r="K14" s="1172">
        <v>8</v>
      </c>
      <c r="L14" s="1172">
        <v>9</v>
      </c>
      <c r="M14" s="1172">
        <v>10</v>
      </c>
    </row>
    <row r="15" spans="1:13" ht="15.75">
      <c r="A15" s="1790" t="s">
        <v>2585</v>
      </c>
      <c r="B15" s="1791"/>
      <c r="C15" s="1795"/>
      <c r="D15" s="1796"/>
      <c r="E15" s="1796"/>
      <c r="F15" s="1796"/>
      <c r="G15" s="1796"/>
      <c r="H15" s="1796"/>
      <c r="I15" s="1796"/>
      <c r="J15" s="1796"/>
      <c r="K15" s="1796"/>
      <c r="L15" s="1796"/>
      <c r="M15" s="1797"/>
    </row>
    <row r="16" spans="1:13" ht="15.75">
      <c r="A16" s="1790" t="s">
        <v>2586</v>
      </c>
      <c r="B16" s="1791"/>
      <c r="C16" s="1215" t="s">
        <v>2587</v>
      </c>
      <c r="D16" s="1216"/>
      <c r="E16" s="1217"/>
      <c r="F16" s="1218"/>
      <c r="G16" s="1219">
        <f>MASTER!C17</f>
        <v>0</v>
      </c>
      <c r="H16" s="1219"/>
      <c r="I16" s="1219">
        <f>MASTER!D17</f>
        <v>0</v>
      </c>
      <c r="J16" s="1219"/>
      <c r="K16" s="1219"/>
      <c r="L16" s="1219"/>
      <c r="M16" s="1219">
        <v>0</v>
      </c>
    </row>
    <row r="17" spans="1:13" ht="15.75">
      <c r="A17" s="1790" t="s">
        <v>2588</v>
      </c>
      <c r="B17" s="1791"/>
      <c r="C17" s="1215" t="s">
        <v>2587</v>
      </c>
      <c r="D17" s="1216"/>
      <c r="E17" s="1217"/>
      <c r="F17" s="1218"/>
      <c r="G17" s="1219"/>
      <c r="H17" s="1219"/>
      <c r="I17" s="1219"/>
      <c r="J17" s="1219"/>
      <c r="K17" s="1219"/>
      <c r="L17" s="1219"/>
      <c r="M17" s="1219"/>
    </row>
    <row r="18" spans="1:13" ht="15.75">
      <c r="A18" s="1790" t="s">
        <v>2589</v>
      </c>
      <c r="B18" s="1791"/>
      <c r="C18" s="1792"/>
      <c r="D18" s="1793"/>
      <c r="E18" s="1793"/>
      <c r="F18" s="1793"/>
      <c r="G18" s="1793"/>
      <c r="H18" s="1793"/>
      <c r="I18" s="1793"/>
      <c r="J18" s="1793"/>
      <c r="K18" s="1793"/>
      <c r="L18" s="1793"/>
      <c r="M18" s="1794"/>
    </row>
    <row r="19" spans="1:13" ht="15.75">
      <c r="A19" s="1790" t="s">
        <v>2586</v>
      </c>
      <c r="B19" s="1791"/>
      <c r="C19" s="1215" t="s">
        <v>2587</v>
      </c>
      <c r="D19" s="1216"/>
      <c r="E19" s="1217"/>
      <c r="F19" s="1218"/>
      <c r="G19" s="1219">
        <f>MASTER!C18</f>
        <v>0</v>
      </c>
      <c r="H19" s="1219"/>
      <c r="I19" s="1219">
        <f>MASTER!C18</f>
        <v>0</v>
      </c>
      <c r="J19" s="1219"/>
      <c r="K19" s="1219"/>
      <c r="L19" s="1219"/>
      <c r="M19" s="1219">
        <v>0</v>
      </c>
    </row>
    <row r="20" spans="1:13" ht="15.75">
      <c r="A20" s="1790" t="s">
        <v>2588</v>
      </c>
      <c r="B20" s="1791"/>
      <c r="C20" s="1215" t="s">
        <v>2587</v>
      </c>
      <c r="D20" s="1216"/>
      <c r="E20" s="1217"/>
      <c r="F20" s="1218"/>
      <c r="G20" s="1219"/>
      <c r="H20" s="1219"/>
      <c r="I20" s="1219"/>
      <c r="J20" s="1219"/>
      <c r="K20" s="1219"/>
      <c r="L20" s="1219"/>
      <c r="M20" s="1219"/>
    </row>
    <row r="21" spans="1:13" ht="15.75">
      <c r="A21" s="1790" t="s">
        <v>2590</v>
      </c>
      <c r="B21" s="1791"/>
      <c r="C21" s="1215" t="s">
        <v>2587</v>
      </c>
      <c r="D21" s="1216"/>
      <c r="E21" s="1217"/>
      <c r="F21" s="1218"/>
      <c r="G21" s="1219"/>
      <c r="H21" s="1219"/>
      <c r="I21" s="1219"/>
      <c r="J21" s="1219"/>
      <c r="K21" s="1219"/>
      <c r="L21" s="1219"/>
      <c r="M21" s="1219"/>
    </row>
    <row r="22" spans="1:13" ht="15.75">
      <c r="A22" s="1790" t="s">
        <v>2591</v>
      </c>
      <c r="B22" s="1791"/>
      <c r="C22" s="1792"/>
      <c r="D22" s="1793"/>
      <c r="E22" s="1793"/>
      <c r="F22" s="1793"/>
      <c r="G22" s="1793"/>
      <c r="H22" s="1793"/>
      <c r="I22" s="1793"/>
      <c r="J22" s="1793"/>
      <c r="K22" s="1793"/>
      <c r="L22" s="1793"/>
      <c r="M22" s="1794"/>
    </row>
    <row r="23" spans="1:13" ht="15.75">
      <c r="A23" s="1790" t="s">
        <v>2586</v>
      </c>
      <c r="B23" s="1791"/>
      <c r="C23" s="1215" t="s">
        <v>2587</v>
      </c>
      <c r="D23" s="1216"/>
      <c r="E23" s="1217"/>
      <c r="F23" s="1218"/>
      <c r="G23" s="1219">
        <f>MASTER!C19</f>
        <v>0</v>
      </c>
      <c r="H23" s="1219"/>
      <c r="I23" s="1219">
        <f>MASTER!D19</f>
        <v>0</v>
      </c>
      <c r="J23" s="1219"/>
      <c r="K23" s="1219"/>
      <c r="L23" s="1219"/>
      <c r="M23" s="1219">
        <v>0</v>
      </c>
    </row>
    <row r="24" spans="1:13" ht="15.75">
      <c r="A24" s="1790" t="s">
        <v>2588</v>
      </c>
      <c r="B24" s="1791"/>
      <c r="C24" s="1215" t="s">
        <v>2587</v>
      </c>
      <c r="D24" s="1216"/>
      <c r="E24" s="1217"/>
      <c r="F24" s="1218"/>
      <c r="G24" s="1219"/>
      <c r="H24" s="1219"/>
      <c r="I24" s="1219"/>
      <c r="J24" s="1219"/>
      <c r="K24" s="1219"/>
      <c r="L24" s="1219"/>
      <c r="M24" s="1219"/>
    </row>
    <row r="25" spans="1:13" ht="15.75">
      <c r="A25" s="1790" t="s">
        <v>2590</v>
      </c>
      <c r="B25" s="1791"/>
      <c r="C25" s="1215" t="s">
        <v>2587</v>
      </c>
      <c r="D25" s="1216"/>
      <c r="E25" s="1217"/>
      <c r="F25" s="1218"/>
      <c r="G25" s="1219"/>
      <c r="H25" s="1219"/>
      <c r="I25" s="1219"/>
      <c r="J25" s="1219"/>
      <c r="K25" s="1219"/>
      <c r="L25" s="1219"/>
      <c r="M25" s="1219"/>
    </row>
    <row r="26" spans="1:13">
      <c r="A26" s="1798" t="s">
        <v>2592</v>
      </c>
      <c r="B26" s="1798"/>
      <c r="C26" s="1798"/>
      <c r="D26" s="1798"/>
      <c r="E26" s="1798"/>
      <c r="F26" s="1798"/>
      <c r="G26" s="1798"/>
      <c r="H26" s="1798"/>
      <c r="I26" s="1798"/>
      <c r="J26" s="1798"/>
      <c r="K26" s="1798"/>
      <c r="L26" s="1798"/>
      <c r="M26" s="1798"/>
    </row>
    <row r="27" spans="1:13" ht="23.25" customHeight="1">
      <c r="A27" s="1799"/>
      <c r="B27" s="1799"/>
      <c r="C27" s="1799"/>
      <c r="D27" s="1799"/>
      <c r="E27" s="1799"/>
      <c r="F27" s="1799"/>
      <c r="G27" s="1799"/>
      <c r="H27" s="1799"/>
      <c r="I27" s="1799"/>
      <c r="J27" s="1799"/>
      <c r="K27" s="1799"/>
      <c r="L27" s="1799"/>
      <c r="M27" s="1799"/>
    </row>
    <row r="28" spans="1:13" ht="15.75">
      <c r="A28" s="1173" t="s">
        <v>2013</v>
      </c>
      <c r="B28" s="1804" t="str">
        <f>MASTER!C57</f>
        <v>cw   ftyk &amp; cw</v>
      </c>
      <c r="C28" s="1804"/>
      <c r="D28" s="1173" t="s">
        <v>408</v>
      </c>
      <c r="E28" s="1803">
        <f>MASTER!C58</f>
        <v>44676</v>
      </c>
      <c r="F28" s="1803"/>
      <c r="G28" s="1803"/>
      <c r="H28" s="1173"/>
      <c r="I28" s="1173"/>
      <c r="J28" s="1173"/>
      <c r="K28" s="1173"/>
      <c r="M28" s="1173"/>
    </row>
    <row r="29" spans="1:13" ht="15.75">
      <c r="A29" s="1173"/>
      <c r="B29" s="1178"/>
      <c r="C29" s="1179"/>
      <c r="D29" s="1173"/>
      <c r="E29" s="1182"/>
      <c r="F29" s="1173"/>
      <c r="G29" s="1180"/>
      <c r="H29" s="1806" t="s">
        <v>63</v>
      </c>
      <c r="I29" s="1806"/>
      <c r="J29" s="1806"/>
      <c r="K29" s="1806"/>
      <c r="L29" s="1806"/>
      <c r="M29" s="1806"/>
    </row>
    <row r="30" spans="1:13" ht="15.75">
      <c r="A30" s="1173"/>
      <c r="B30" s="1178"/>
      <c r="C30" s="1179"/>
      <c r="D30" s="1173"/>
      <c r="E30" s="1182"/>
      <c r="F30" s="1173"/>
      <c r="G30" s="1180"/>
      <c r="H30" s="1173"/>
      <c r="I30" s="1173"/>
      <c r="J30" s="1181"/>
      <c r="K30" s="1173"/>
      <c r="L30" s="1181"/>
      <c r="M30" s="1173"/>
    </row>
    <row r="31" spans="1:13" ht="15.75">
      <c r="A31" s="1173"/>
      <c r="B31" s="1179"/>
      <c r="C31" s="1179"/>
      <c r="D31" s="1173"/>
      <c r="E31" s="1173"/>
      <c r="F31" s="1173"/>
      <c r="G31" s="1173"/>
      <c r="H31" s="1173"/>
      <c r="I31" s="1173"/>
      <c r="J31" s="1173"/>
      <c r="K31" s="1173"/>
      <c r="L31" s="1181"/>
      <c r="M31" s="1173"/>
    </row>
    <row r="32" spans="1:13" ht="15.75">
      <c r="A32" s="1173"/>
      <c r="B32" s="1173"/>
      <c r="C32" s="1173"/>
      <c r="D32" s="1173"/>
      <c r="E32" s="1173"/>
      <c r="F32" s="1173"/>
      <c r="G32" s="1173"/>
      <c r="H32" s="1807" t="str">
        <f>MASTER!C32</f>
        <v xml:space="preserve">Jhefr pUnz </v>
      </c>
      <c r="I32" s="1807"/>
      <c r="J32" s="1807"/>
      <c r="K32" s="1807"/>
      <c r="L32" s="1807"/>
      <c r="M32" s="1807"/>
    </row>
    <row r="33" spans="1:13" ht="15.75">
      <c r="A33" s="1173"/>
      <c r="B33" s="1173"/>
      <c r="C33" s="1173"/>
      <c r="D33" s="1173"/>
      <c r="E33" s="1173"/>
      <c r="F33" s="1173"/>
      <c r="G33" s="1173"/>
      <c r="H33" s="1805" t="s">
        <v>2116</v>
      </c>
      <c r="I33" s="1805"/>
      <c r="J33" s="1805"/>
      <c r="K33" s="1805"/>
      <c r="L33" s="1805"/>
      <c r="M33" s="1805"/>
    </row>
    <row r="34" spans="1:13" ht="22.5" customHeight="1">
      <c r="A34" s="1176" t="s">
        <v>2593</v>
      </c>
      <c r="B34" s="1193"/>
      <c r="C34" s="1800" t="str">
        <f>B6</f>
        <v xml:space="preserve">cw   ftyk&amp; </v>
      </c>
      <c r="D34" s="1800"/>
      <c r="E34" s="1801" t="s">
        <v>2594</v>
      </c>
      <c r="F34" s="1801"/>
      <c r="G34" s="1801"/>
      <c r="H34" s="1801"/>
      <c r="I34" s="1801"/>
      <c r="J34" s="1801"/>
      <c r="K34" s="1801"/>
      <c r="L34" s="1801"/>
      <c r="M34" s="1801"/>
    </row>
    <row r="35" spans="1:13" ht="21.75" customHeight="1">
      <c r="A35" s="1802" t="s">
        <v>2595</v>
      </c>
      <c r="B35" s="1802"/>
      <c r="C35" s="1802"/>
      <c r="D35" s="1802"/>
      <c r="E35" s="1802"/>
      <c r="F35" s="1802"/>
      <c r="G35" s="1802"/>
      <c r="H35" s="1802"/>
      <c r="I35" s="1802"/>
      <c r="J35" s="1802"/>
      <c r="K35" s="1802"/>
      <c r="L35" s="1802"/>
      <c r="M35" s="1802"/>
    </row>
    <row r="36" spans="1:13" ht="21" customHeight="1">
      <c r="A36" s="437" t="s">
        <v>2596</v>
      </c>
      <c r="B36" s="986"/>
      <c r="C36" s="986"/>
      <c r="D36" s="986"/>
      <c r="E36" s="986"/>
      <c r="F36" s="986"/>
      <c r="G36" s="986"/>
      <c r="H36" s="986"/>
      <c r="I36" s="986"/>
      <c r="J36" s="986"/>
      <c r="K36" s="986"/>
      <c r="L36" s="986"/>
      <c r="M36" s="986"/>
    </row>
    <row r="37" spans="1:13" ht="20.25">
      <c r="A37" s="986"/>
      <c r="B37" s="986"/>
      <c r="C37" s="986"/>
      <c r="D37" s="986"/>
      <c r="E37" s="986"/>
      <c r="F37" s="986"/>
      <c r="G37" s="986"/>
      <c r="H37" s="986"/>
      <c r="I37" s="986"/>
      <c r="K37" s="986"/>
      <c r="M37" s="986"/>
    </row>
    <row r="39" spans="1:13" ht="15.75">
      <c r="I39" s="441" t="s">
        <v>2597</v>
      </c>
    </row>
  </sheetData>
  <sheetProtection sheet="1" objects="1" scenarios="1" selectLockedCells="1"/>
  <mergeCells count="39">
    <mergeCell ref="A26:M27"/>
    <mergeCell ref="C34:D34"/>
    <mergeCell ref="E34:M34"/>
    <mergeCell ref="A35:M35"/>
    <mergeCell ref="E28:G28"/>
    <mergeCell ref="B28:C28"/>
    <mergeCell ref="H33:M33"/>
    <mergeCell ref="H29:M29"/>
    <mergeCell ref="H32:M32"/>
    <mergeCell ref="A14:B14"/>
    <mergeCell ref="D14:F14"/>
    <mergeCell ref="A25:B25"/>
    <mergeCell ref="A16:B16"/>
    <mergeCell ref="A17:B17"/>
    <mergeCell ref="A18:B18"/>
    <mergeCell ref="C18:M18"/>
    <mergeCell ref="A19:B19"/>
    <mergeCell ref="A20:B20"/>
    <mergeCell ref="A21:B21"/>
    <mergeCell ref="A22:B22"/>
    <mergeCell ref="C22:M22"/>
    <mergeCell ref="A23:B23"/>
    <mergeCell ref="A24:B24"/>
    <mergeCell ref="A15:B15"/>
    <mergeCell ref="C15:M15"/>
    <mergeCell ref="A3:M3"/>
    <mergeCell ref="B6:D6"/>
    <mergeCell ref="B7:D7"/>
    <mergeCell ref="E10:G10"/>
    <mergeCell ref="A11:M11"/>
    <mergeCell ref="I10:J10"/>
    <mergeCell ref="I12:I13"/>
    <mergeCell ref="J12:L12"/>
    <mergeCell ref="M12:M13"/>
    <mergeCell ref="A12:B13"/>
    <mergeCell ref="C12:C13"/>
    <mergeCell ref="D12:F13"/>
    <mergeCell ref="G12:G13"/>
    <mergeCell ref="H12:H13"/>
  </mergeCells>
  <printOptions horizontalCentered="1"/>
  <pageMargins left="0.25" right="0.25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FF00"/>
  </sheetPr>
  <dimension ref="A5:J48"/>
  <sheetViews>
    <sheetView workbookViewId="0">
      <selection activeCell="M12" sqref="M12"/>
    </sheetView>
  </sheetViews>
  <sheetFormatPr defaultRowHeight="12.75"/>
  <cols>
    <col min="1" max="1" width="3.28515625" style="18" customWidth="1"/>
    <col min="2" max="2" width="12" style="18" customWidth="1"/>
    <col min="3" max="3" width="11.5703125" style="18" customWidth="1"/>
    <col min="4" max="4" width="11.42578125" style="18" customWidth="1"/>
    <col min="5" max="5" width="18.85546875" style="18" customWidth="1"/>
    <col min="6" max="6" width="8.140625" style="18" customWidth="1"/>
    <col min="7" max="7" width="8.42578125" style="18" customWidth="1"/>
    <col min="8" max="8" width="7.7109375" style="18" customWidth="1"/>
    <col min="9" max="9" width="7.28515625" style="18" customWidth="1"/>
    <col min="10" max="16384" width="9.140625" style="18"/>
  </cols>
  <sheetData>
    <row r="5" spans="1:10" ht="26.25">
      <c r="A5" s="1693" t="s">
        <v>1702</v>
      </c>
      <c r="B5" s="1693"/>
      <c r="C5" s="1693"/>
      <c r="D5" s="1693"/>
      <c r="E5" s="1693"/>
      <c r="F5" s="1693"/>
      <c r="G5" s="1693"/>
      <c r="H5" s="1693"/>
      <c r="I5" s="1693"/>
      <c r="J5" s="1693"/>
    </row>
    <row r="6" spans="1:10" ht="26.25">
      <c r="A6" s="1693" t="s">
        <v>1703</v>
      </c>
      <c r="B6" s="1693"/>
      <c r="C6" s="1693"/>
      <c r="D6" s="1693"/>
      <c r="E6" s="1693"/>
      <c r="F6" s="1693"/>
      <c r="G6" s="1693"/>
      <c r="H6" s="1693"/>
      <c r="I6" s="1693"/>
      <c r="J6" s="1693"/>
    </row>
    <row r="7" spans="1:10" ht="26.25">
      <c r="A7" s="1693" t="s">
        <v>1704</v>
      </c>
      <c r="B7" s="1693"/>
      <c r="C7" s="1693"/>
      <c r="D7" s="1693"/>
      <c r="E7" s="1693"/>
      <c r="F7" s="1693"/>
      <c r="G7" s="1693"/>
      <c r="H7" s="1693"/>
      <c r="I7" s="1693"/>
      <c r="J7" s="1693"/>
    </row>
    <row r="8" spans="1:10" ht="15.75">
      <c r="A8" s="9"/>
      <c r="B8" s="9"/>
      <c r="C8" s="9"/>
      <c r="D8" s="9"/>
      <c r="E8" s="9"/>
      <c r="F8" s="9"/>
      <c r="G8" s="9"/>
      <c r="H8" s="9"/>
    </row>
    <row r="9" spans="1:10" ht="15.75">
      <c r="A9" s="747" t="s">
        <v>1705</v>
      </c>
      <c r="B9" s="9" t="s">
        <v>1706</v>
      </c>
      <c r="C9" s="9"/>
      <c r="D9" s="9"/>
      <c r="E9" s="9"/>
      <c r="F9" s="13"/>
      <c r="G9" s="13"/>
      <c r="H9" s="13"/>
      <c r="I9" s="13"/>
    </row>
    <row r="10" spans="1:10" ht="20.25">
      <c r="A10" s="13"/>
      <c r="B10" s="9" t="s">
        <v>1707</v>
      </c>
      <c r="C10" s="9"/>
      <c r="D10" s="9"/>
      <c r="E10" s="9"/>
      <c r="F10" s="93"/>
      <c r="G10" s="155"/>
      <c r="H10" s="155"/>
      <c r="I10" s="7"/>
    </row>
    <row r="11" spans="1:10" ht="15.75">
      <c r="A11" s="13"/>
      <c r="B11" s="9" t="s">
        <v>1709</v>
      </c>
      <c r="C11" s="9"/>
      <c r="D11" s="9"/>
      <c r="E11" s="9"/>
      <c r="F11" s="9"/>
      <c r="G11" s="9"/>
      <c r="H11" s="9"/>
    </row>
    <row r="12" spans="1:10" ht="15.75">
      <c r="A12" s="13"/>
      <c r="B12" s="9" t="s">
        <v>1708</v>
      </c>
      <c r="C12" s="9"/>
      <c r="D12" s="9"/>
      <c r="E12" s="9"/>
      <c r="F12" s="9"/>
      <c r="G12" s="9"/>
      <c r="H12" s="9"/>
    </row>
    <row r="13" spans="1:10" ht="15.75">
      <c r="A13" s="13"/>
      <c r="B13" s="9" t="s">
        <v>1710</v>
      </c>
      <c r="C13" s="9"/>
      <c r="D13" s="9"/>
      <c r="E13" s="9"/>
      <c r="F13" s="9"/>
      <c r="G13" s="9"/>
      <c r="H13" s="9"/>
    </row>
    <row r="14" spans="1:10" ht="22.5">
      <c r="A14" s="13"/>
      <c r="B14" s="757">
        <f>MASTER!C46</f>
        <v>75000</v>
      </c>
      <c r="C14" s="94" t="s">
        <v>7</v>
      </c>
      <c r="D14" s="748">
        <f>MASTER!E46</f>
        <v>25500</v>
      </c>
      <c r="E14" s="758" t="s">
        <v>5</v>
      </c>
      <c r="F14" s="748">
        <f>MASTER!G44</f>
        <v>66</v>
      </c>
      <c r="G14" s="1811" t="s">
        <v>8</v>
      </c>
      <c r="H14" s="1812">
        <f>MASTER!H46</f>
        <v>2000000</v>
      </c>
      <c r="I14" s="1812"/>
      <c r="J14" s="1812"/>
    </row>
    <row r="15" spans="1:10" ht="20.25">
      <c r="A15" s="13"/>
      <c r="B15" s="9"/>
      <c r="C15" s="9"/>
      <c r="D15" s="1810">
        <v>2</v>
      </c>
      <c r="E15" s="1810"/>
      <c r="F15" s="1810"/>
      <c r="G15" s="1811"/>
      <c r="H15" s="1812"/>
      <c r="I15" s="1812"/>
      <c r="J15" s="1812"/>
    </row>
    <row r="16" spans="1:10" ht="20.25">
      <c r="A16" s="13"/>
      <c r="B16" s="9"/>
      <c r="C16" s="9"/>
      <c r="D16" s="9"/>
      <c r="E16" s="9"/>
      <c r="F16" s="1809"/>
      <c r="G16" s="1809"/>
      <c r="H16" s="1809"/>
    </row>
    <row r="17" spans="1:10" ht="15.75">
      <c r="A17" s="13"/>
      <c r="B17" s="9" t="s">
        <v>1711</v>
      </c>
      <c r="C17" s="9"/>
      <c r="D17" s="9"/>
      <c r="E17" s="9"/>
      <c r="F17" s="9"/>
      <c r="G17" s="10"/>
      <c r="H17" s="9"/>
    </row>
    <row r="18" spans="1:10" ht="15.75">
      <c r="A18" s="13" t="s">
        <v>1712</v>
      </c>
      <c r="B18" s="9" t="s">
        <v>1713</v>
      </c>
      <c r="C18" s="9"/>
      <c r="D18" s="9"/>
      <c r="E18" s="9"/>
      <c r="F18" s="9"/>
      <c r="H18" s="9"/>
    </row>
    <row r="19" spans="1:10" ht="15.75">
      <c r="A19" s="747"/>
      <c r="B19" s="9" t="s">
        <v>1714</v>
      </c>
      <c r="C19" s="9"/>
      <c r="D19" s="9"/>
      <c r="E19" s="9"/>
      <c r="F19" s="9"/>
      <c r="G19" s="9" t="s">
        <v>1717</v>
      </c>
      <c r="H19" s="9"/>
    </row>
    <row r="20" spans="1:10" ht="15.75">
      <c r="A20" s="747"/>
      <c r="B20" s="9" t="s">
        <v>1715</v>
      </c>
      <c r="C20" s="9"/>
      <c r="D20" s="9"/>
      <c r="E20" s="9"/>
      <c r="F20" s="9"/>
      <c r="G20" s="10"/>
      <c r="H20" s="9"/>
    </row>
    <row r="21" spans="1:10" ht="15.75">
      <c r="A21" s="747"/>
      <c r="B21" s="9" t="s">
        <v>1716</v>
      </c>
      <c r="C21" s="9"/>
      <c r="D21" s="9"/>
      <c r="E21" s="9"/>
      <c r="F21" s="9"/>
      <c r="G21" s="759">
        <v>0.5</v>
      </c>
      <c r="H21" s="9" t="s">
        <v>1718</v>
      </c>
      <c r="I21" s="808">
        <f>MASTER!G46</f>
        <v>37500</v>
      </c>
    </row>
    <row r="22" spans="1:10" ht="15.75">
      <c r="A22" s="747"/>
      <c r="B22" s="9" t="s">
        <v>1730</v>
      </c>
      <c r="C22" s="9"/>
      <c r="D22" s="9"/>
      <c r="E22" s="9"/>
      <c r="F22" s="9"/>
      <c r="G22" s="10"/>
      <c r="H22" s="9" t="s">
        <v>1718</v>
      </c>
    </row>
    <row r="23" spans="1:10" ht="15.75">
      <c r="A23" s="747"/>
      <c r="B23" s="9"/>
      <c r="C23" s="9"/>
      <c r="D23" s="9"/>
      <c r="E23" s="9"/>
      <c r="F23" s="9"/>
      <c r="G23" s="10"/>
      <c r="H23" s="9" t="s">
        <v>1718</v>
      </c>
    </row>
    <row r="24" spans="1:10" ht="15.75">
      <c r="A24" s="747" t="s">
        <v>1719</v>
      </c>
      <c r="B24" s="48" t="s">
        <v>1720</v>
      </c>
      <c r="C24" s="9"/>
      <c r="D24" s="9"/>
      <c r="E24" s="9"/>
      <c r="F24" s="9"/>
      <c r="G24" s="10"/>
      <c r="H24" s="9"/>
    </row>
    <row r="25" spans="1:10" ht="15.75">
      <c r="A25" s="747"/>
      <c r="B25" s="9"/>
      <c r="C25" s="9"/>
      <c r="D25" s="9"/>
      <c r="E25" s="9"/>
      <c r="F25" s="9"/>
      <c r="G25" s="10"/>
      <c r="H25" s="9"/>
    </row>
    <row r="26" spans="1:10" ht="15.75">
      <c r="A26" s="779" t="s">
        <v>1721</v>
      </c>
      <c r="B26" s="9" t="s">
        <v>1722</v>
      </c>
      <c r="C26" s="9"/>
      <c r="D26" s="9"/>
      <c r="E26" s="9"/>
      <c r="G26" s="9"/>
      <c r="H26" s="621" t="s">
        <v>1797</v>
      </c>
    </row>
    <row r="27" spans="1:10" ht="18.75">
      <c r="A27" s="13"/>
      <c r="B27" s="9" t="s">
        <v>1724</v>
      </c>
      <c r="D27" s="9"/>
      <c r="E27" s="9"/>
      <c r="F27" s="84"/>
      <c r="G27" s="84"/>
      <c r="H27" s="583" t="s">
        <v>1797</v>
      </c>
    </row>
    <row r="28" spans="1:10" ht="15.75">
      <c r="A28" s="747"/>
      <c r="B28" s="9" t="s">
        <v>1723</v>
      </c>
      <c r="C28" s="9"/>
      <c r="D28" s="9"/>
      <c r="E28" s="9"/>
      <c r="F28" s="9"/>
      <c r="G28" s="9"/>
      <c r="H28" s="9"/>
    </row>
    <row r="29" spans="1:10" ht="26.25">
      <c r="A29" s="13"/>
      <c r="B29" s="9" t="s">
        <v>1725</v>
      </c>
      <c r="C29" s="13"/>
      <c r="D29" s="9"/>
      <c r="E29" s="9" t="s">
        <v>1726</v>
      </c>
      <c r="F29" s="13"/>
      <c r="G29" s="98"/>
      <c r="H29" s="99"/>
    </row>
    <row r="30" spans="1:10" ht="18.75">
      <c r="A30" s="779" t="s">
        <v>154</v>
      </c>
      <c r="B30" s="9" t="s">
        <v>1722</v>
      </c>
      <c r="C30" s="9"/>
      <c r="D30" s="9"/>
      <c r="E30" s="9"/>
      <c r="F30" s="781">
        <v>0.3</v>
      </c>
      <c r="G30" s="807"/>
      <c r="H30" s="807" t="s">
        <v>1914</v>
      </c>
      <c r="I30" s="1808">
        <f>MASTER!C46*3/10</f>
        <v>22500</v>
      </c>
      <c r="J30" s="1808"/>
    </row>
    <row r="31" spans="1:10" ht="18">
      <c r="A31" s="13"/>
      <c r="B31" s="9" t="s">
        <v>1724</v>
      </c>
      <c r="C31" s="9"/>
      <c r="D31" s="9"/>
      <c r="E31" s="9"/>
      <c r="F31" s="13"/>
      <c r="G31" s="782">
        <v>1.5</v>
      </c>
      <c r="H31" s="9" t="s">
        <v>1797</v>
      </c>
    </row>
    <row r="32" spans="1:10" ht="18.75">
      <c r="A32" s="13"/>
      <c r="B32" s="9" t="s">
        <v>1798</v>
      </c>
      <c r="C32" s="9"/>
      <c r="D32" s="9"/>
      <c r="E32" s="9" t="s">
        <v>135</v>
      </c>
      <c r="F32" s="13"/>
      <c r="G32" s="79"/>
      <c r="H32" s="25"/>
    </row>
    <row r="33" spans="1:8" ht="18.75">
      <c r="A33" s="13"/>
      <c r="B33" s="9" t="s">
        <v>1799</v>
      </c>
      <c r="C33" s="9"/>
      <c r="D33" s="9"/>
      <c r="E33" s="9" t="s">
        <v>1726</v>
      </c>
      <c r="F33" s="13"/>
      <c r="G33" s="25"/>
      <c r="H33" s="25"/>
    </row>
    <row r="34" spans="1:8" ht="18.75">
      <c r="A34" s="13"/>
      <c r="B34" s="9"/>
      <c r="C34" s="9"/>
      <c r="D34" s="9"/>
      <c r="E34" s="9"/>
      <c r="F34" s="13"/>
      <c r="G34" s="25"/>
      <c r="H34" s="25"/>
    </row>
    <row r="35" spans="1:8" ht="15.75">
      <c r="A35" s="13"/>
      <c r="B35" s="9"/>
      <c r="C35" s="10"/>
      <c r="D35" s="9"/>
      <c r="E35" s="9"/>
      <c r="F35" s="13"/>
      <c r="G35" s="9"/>
      <c r="H35" s="9"/>
    </row>
    <row r="36" spans="1:8" ht="15.75">
      <c r="A36" s="13"/>
      <c r="B36" s="9"/>
      <c r="C36" s="9"/>
      <c r="D36" s="9"/>
      <c r="E36" s="9"/>
      <c r="F36" s="13"/>
      <c r="G36" s="9"/>
      <c r="H36" s="9"/>
    </row>
    <row r="37" spans="1:8" ht="15.75">
      <c r="A37" s="9"/>
      <c r="B37" s="9"/>
      <c r="C37" s="9"/>
      <c r="D37" s="9"/>
      <c r="E37" s="9"/>
      <c r="F37" s="9"/>
      <c r="G37" s="9"/>
      <c r="H37" s="9"/>
    </row>
    <row r="38" spans="1:8" ht="15.75">
      <c r="A38" s="9"/>
      <c r="B38" s="9"/>
      <c r="C38" s="9"/>
      <c r="D38" s="9"/>
      <c r="E38" s="9"/>
      <c r="F38" s="9"/>
      <c r="G38" s="9"/>
      <c r="H38" s="9"/>
    </row>
    <row r="39" spans="1:8" ht="15.75">
      <c r="A39" s="9"/>
      <c r="B39" s="9"/>
      <c r="C39" s="9"/>
      <c r="D39" s="40"/>
      <c r="E39" s="9"/>
      <c r="F39" s="9"/>
    </row>
    <row r="47" spans="1:8">
      <c r="F47" s="145"/>
    </row>
    <row r="48" spans="1:8">
      <c r="F48" s="145"/>
    </row>
  </sheetData>
  <sheetProtection password="D3C5" sheet="1" objects="1" scenarios="1" selectLockedCells="1" selectUnlockedCells="1"/>
  <sortState ref="A13:B26">
    <sortCondition ref="B27"/>
  </sortState>
  <mergeCells count="8">
    <mergeCell ref="I30:J30"/>
    <mergeCell ref="A5:J5"/>
    <mergeCell ref="A7:J7"/>
    <mergeCell ref="F16:H16"/>
    <mergeCell ref="A6:J6"/>
    <mergeCell ref="D15:F15"/>
    <mergeCell ref="G14:G15"/>
    <mergeCell ref="H14:J15"/>
  </mergeCells>
  <phoneticPr fontId="6" type="noConversion"/>
  <printOptions horizontalCentered="1"/>
  <pageMargins left="0.25" right="0.25" top="0.37" bottom="0.56999999999999995" header="0.3" footer="0.3"/>
  <pageSetup paperSize="9" orientation="portrait" r:id="rId1"/>
  <headerFooter alignWithMargins="0">
    <oddFooter>&amp;A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FFF00"/>
  </sheetPr>
  <dimension ref="A1:I75"/>
  <sheetViews>
    <sheetView workbookViewId="0">
      <selection activeCell="K14" sqref="K14"/>
    </sheetView>
  </sheetViews>
  <sheetFormatPr defaultRowHeight="12.75"/>
  <cols>
    <col min="1" max="1" width="7" style="18" customWidth="1"/>
    <col min="2" max="2" width="10.5703125" style="18" customWidth="1"/>
    <col min="3" max="3" width="7.140625" style="18" customWidth="1"/>
    <col min="4" max="4" width="9.85546875" style="18" customWidth="1"/>
    <col min="5" max="5" width="16.5703125" style="18" customWidth="1"/>
    <col min="6" max="6" width="19.28515625" style="18" customWidth="1"/>
    <col min="7" max="7" width="16.85546875" style="18" customWidth="1"/>
    <col min="8" max="8" width="12.7109375" style="18" customWidth="1"/>
    <col min="9" max="16384" width="9.140625" style="18"/>
  </cols>
  <sheetData>
    <row r="1" spans="1:8" ht="17.25" customHeight="1">
      <c r="A1" s="1815" t="s">
        <v>1901</v>
      </c>
      <c r="B1" s="1815"/>
      <c r="C1" s="1815"/>
      <c r="D1" s="1815"/>
      <c r="E1" s="1815"/>
      <c r="F1" s="1815"/>
      <c r="G1" s="1815"/>
      <c r="H1" s="1815"/>
    </row>
    <row r="2" spans="1:8" ht="16.5" customHeight="1">
      <c r="A2" s="1813" t="s">
        <v>1800</v>
      </c>
      <c r="B2" s="1813"/>
      <c r="C2" s="1813"/>
      <c r="D2" s="1813"/>
      <c r="E2" s="1813"/>
      <c r="F2" s="1813"/>
      <c r="G2" s="1813"/>
      <c r="H2" s="1813"/>
    </row>
    <row r="3" spans="1:8" ht="16.5" customHeight="1">
      <c r="A3" s="621"/>
      <c r="B3" s="621"/>
      <c r="C3" s="621"/>
      <c r="D3" s="621"/>
      <c r="E3" s="621"/>
      <c r="F3" s="621"/>
      <c r="G3" s="621"/>
      <c r="H3" s="621"/>
    </row>
    <row r="4" spans="1:8">
      <c r="A4" s="621" t="s">
        <v>1902</v>
      </c>
      <c r="B4" s="621"/>
      <c r="C4" s="621"/>
      <c r="D4" s="621"/>
      <c r="E4" s="621" t="s">
        <v>1801</v>
      </c>
      <c r="F4" s="621" t="s">
        <v>1903</v>
      </c>
      <c r="G4" s="621"/>
      <c r="H4" s="621"/>
    </row>
    <row r="5" spans="1:8" ht="12.75" customHeight="1">
      <c r="A5" s="621" t="s">
        <v>1913</v>
      </c>
      <c r="B5" s="621"/>
      <c r="C5" s="621"/>
      <c r="D5" s="621"/>
      <c r="E5" s="621" t="s">
        <v>1797</v>
      </c>
      <c r="F5" s="621"/>
      <c r="G5" s="621"/>
      <c r="H5" s="621"/>
    </row>
    <row r="6" spans="1:8">
      <c r="A6" s="621"/>
      <c r="B6" s="621"/>
      <c r="C6" s="621"/>
      <c r="D6" s="621"/>
      <c r="E6" s="621"/>
      <c r="F6" s="621"/>
      <c r="G6" s="621"/>
      <c r="H6" s="621"/>
    </row>
    <row r="7" spans="1:8" ht="18.75">
      <c r="A7" s="621" t="s">
        <v>1802</v>
      </c>
      <c r="B7" s="621"/>
      <c r="C7" s="621"/>
      <c r="D7" s="621"/>
      <c r="E7" s="621"/>
      <c r="F7" s="621"/>
      <c r="G7" s="621"/>
      <c r="H7" s="621"/>
    </row>
    <row r="8" spans="1:8">
      <c r="A8" s="621" t="s">
        <v>1803</v>
      </c>
      <c r="B8" s="621" t="s">
        <v>1804</v>
      </c>
      <c r="C8" s="621"/>
      <c r="D8" s="621"/>
      <c r="E8" s="621"/>
      <c r="F8" s="621"/>
      <c r="G8" s="621"/>
      <c r="H8" s="621"/>
    </row>
    <row r="9" spans="1:8">
      <c r="A9" s="621"/>
      <c r="B9" s="621" t="s">
        <v>1805</v>
      </c>
      <c r="C9" s="621"/>
      <c r="D9" s="621"/>
      <c r="E9" s="621"/>
      <c r="F9" s="621"/>
      <c r="G9" s="621"/>
      <c r="H9" s="621"/>
    </row>
    <row r="10" spans="1:8">
      <c r="A10" s="621" t="s">
        <v>1806</v>
      </c>
      <c r="B10" s="621" t="s">
        <v>1904</v>
      </c>
      <c r="C10" s="621"/>
      <c r="D10" s="621"/>
      <c r="E10" s="621"/>
      <c r="F10" s="621"/>
      <c r="G10" s="621"/>
      <c r="H10" s="621"/>
    </row>
    <row r="11" spans="1:8" ht="12.75" customHeight="1">
      <c r="A11" s="621"/>
      <c r="B11" s="621" t="s">
        <v>1807</v>
      </c>
      <c r="C11" s="621"/>
      <c r="D11" s="621"/>
      <c r="E11" s="621"/>
      <c r="F11" s="621"/>
      <c r="G11" s="621"/>
      <c r="H11" s="621"/>
    </row>
    <row r="12" spans="1:8">
      <c r="A12" s="621" t="s">
        <v>1808</v>
      </c>
      <c r="B12" s="621" t="s">
        <v>1905</v>
      </c>
      <c r="C12" s="621"/>
      <c r="D12" s="621"/>
      <c r="E12" s="621"/>
      <c r="F12" s="805"/>
      <c r="G12" s="621"/>
      <c r="H12" s="621"/>
    </row>
    <row r="13" spans="1:8">
      <c r="A13" s="621"/>
      <c r="B13" s="621"/>
      <c r="C13" s="621"/>
      <c r="D13" s="621"/>
      <c r="E13" s="621"/>
      <c r="F13" s="621"/>
      <c r="G13" s="621"/>
      <c r="H13" s="621"/>
    </row>
    <row r="14" spans="1:8">
      <c r="A14" s="621" t="s">
        <v>1809</v>
      </c>
      <c r="B14" s="621" t="s">
        <v>1810</v>
      </c>
      <c r="C14" s="621"/>
      <c r="D14" s="621"/>
      <c r="E14" s="621"/>
      <c r="F14" s="804" t="s">
        <v>1797</v>
      </c>
      <c r="G14" s="621"/>
      <c r="H14" s="621"/>
    </row>
    <row r="15" spans="1:8">
      <c r="A15" s="621"/>
      <c r="B15" s="621"/>
      <c r="C15" s="621"/>
      <c r="D15" s="621"/>
      <c r="E15" s="621"/>
      <c r="F15" s="621"/>
      <c r="G15" s="621"/>
      <c r="H15" s="621"/>
    </row>
    <row r="16" spans="1:8">
      <c r="A16" s="621"/>
      <c r="B16" s="785" t="s">
        <v>1811</v>
      </c>
      <c r="C16" s="621" t="str">
        <f>MASTER!C57</f>
        <v>cw   ftyk &amp; cw</v>
      </c>
      <c r="D16" s="621"/>
      <c r="E16" s="621"/>
      <c r="F16" s="621"/>
      <c r="G16" s="621"/>
      <c r="H16" s="621"/>
    </row>
    <row r="17" spans="1:8">
      <c r="A17" s="621"/>
      <c r="B17" s="621" t="s">
        <v>1812</v>
      </c>
      <c r="C17" s="1814">
        <f>MASTER!C58</f>
        <v>44676</v>
      </c>
      <c r="D17" s="1814"/>
      <c r="E17" s="621"/>
      <c r="F17" s="621"/>
      <c r="G17" s="621"/>
      <c r="H17" s="621"/>
    </row>
    <row r="18" spans="1:8">
      <c r="A18" s="621"/>
      <c r="B18" s="621"/>
      <c r="C18" s="621"/>
      <c r="D18" s="621"/>
      <c r="E18" s="621"/>
      <c r="F18" s="621" t="s">
        <v>1813</v>
      </c>
      <c r="G18" s="621"/>
      <c r="H18" s="621"/>
    </row>
    <row r="19" spans="1:8">
      <c r="A19" s="621"/>
      <c r="B19" s="621"/>
      <c r="C19" s="621"/>
      <c r="D19" s="621"/>
      <c r="E19" s="621"/>
      <c r="F19" s="621"/>
      <c r="G19" s="621"/>
      <c r="H19" s="621"/>
    </row>
    <row r="20" spans="1:8">
      <c r="A20" s="621"/>
      <c r="B20" s="621"/>
      <c r="C20" s="621"/>
      <c r="D20" s="621"/>
      <c r="E20" s="621"/>
      <c r="F20" s="621"/>
      <c r="G20" s="621"/>
      <c r="H20" s="621"/>
    </row>
    <row r="21" spans="1:8">
      <c r="A21" s="621"/>
      <c r="B21" s="621"/>
      <c r="C21" s="621"/>
      <c r="D21" s="621"/>
      <c r="E21" s="621"/>
      <c r="F21" s="621"/>
      <c r="G21" s="621"/>
      <c r="H21" s="621"/>
    </row>
    <row r="22" spans="1:8" ht="20.25">
      <c r="A22" s="1816" t="s">
        <v>1814</v>
      </c>
      <c r="B22" s="1816"/>
      <c r="C22" s="1816"/>
      <c r="D22" s="1816"/>
      <c r="E22" s="1816"/>
      <c r="F22" s="1816"/>
      <c r="G22" s="1816"/>
      <c r="H22" s="1816"/>
    </row>
    <row r="23" spans="1:8">
      <c r="A23" s="786" t="s">
        <v>1815</v>
      </c>
      <c r="B23" s="621" t="s">
        <v>1911</v>
      </c>
      <c r="C23" s="621"/>
      <c r="D23" s="621"/>
      <c r="E23" s="621"/>
      <c r="F23" s="783"/>
      <c r="G23" s="621"/>
      <c r="H23" s="621"/>
    </row>
    <row r="24" spans="1:8">
      <c r="A24" s="784" t="s">
        <v>1816</v>
      </c>
      <c r="B24" s="621" t="s">
        <v>1910</v>
      </c>
      <c r="C24" s="621"/>
      <c r="D24" s="621"/>
      <c r="E24" s="621"/>
      <c r="F24" s="783"/>
      <c r="G24" s="621"/>
      <c r="H24" s="621"/>
    </row>
    <row r="25" spans="1:8">
      <c r="A25" s="784" t="s">
        <v>1817</v>
      </c>
      <c r="B25" s="621" t="s">
        <v>1818</v>
      </c>
      <c r="C25" s="621"/>
      <c r="D25" s="621"/>
      <c r="E25" s="621"/>
      <c r="F25" s="621"/>
      <c r="G25" s="621"/>
      <c r="H25" s="621"/>
    </row>
    <row r="26" spans="1:8">
      <c r="A26" s="621"/>
      <c r="B26" s="621" t="s">
        <v>1819</v>
      </c>
      <c r="C26" s="621"/>
      <c r="D26" s="621"/>
      <c r="E26" s="621"/>
      <c r="F26" s="621"/>
      <c r="G26" s="621"/>
      <c r="H26" s="621"/>
    </row>
    <row r="27" spans="1:8">
      <c r="A27" s="784" t="s">
        <v>1820</v>
      </c>
      <c r="B27" s="621" t="s">
        <v>1909</v>
      </c>
      <c r="C27" s="621"/>
      <c r="D27" s="621"/>
      <c r="E27" s="621"/>
      <c r="F27" s="621"/>
      <c r="G27" s="621"/>
      <c r="H27" s="621"/>
    </row>
    <row r="28" spans="1:8">
      <c r="A28" s="784" t="s">
        <v>1821</v>
      </c>
      <c r="B28" s="621" t="s">
        <v>1908</v>
      </c>
      <c r="C28" s="621"/>
      <c r="D28" s="621"/>
      <c r="E28" s="621"/>
      <c r="F28" s="621"/>
      <c r="G28" s="621"/>
      <c r="H28" s="621"/>
    </row>
    <row r="29" spans="1:8">
      <c r="A29" s="784" t="s">
        <v>1822</v>
      </c>
      <c r="B29" s="621" t="s">
        <v>1907</v>
      </c>
      <c r="C29" s="621"/>
      <c r="D29" s="621"/>
      <c r="E29" s="621"/>
      <c r="F29" s="621"/>
      <c r="G29" s="621"/>
      <c r="H29" s="621"/>
    </row>
    <row r="30" spans="1:8">
      <c r="A30" s="784" t="s">
        <v>1823</v>
      </c>
      <c r="B30" s="621" t="s">
        <v>1906</v>
      </c>
      <c r="C30" s="621"/>
      <c r="D30" s="621"/>
      <c r="E30" s="621"/>
      <c r="F30" s="621"/>
      <c r="G30" s="621"/>
      <c r="H30" s="621"/>
    </row>
    <row r="31" spans="1:8">
      <c r="A31" s="621"/>
      <c r="B31" s="621"/>
      <c r="C31" s="621"/>
      <c r="D31" s="621"/>
      <c r="E31" s="621"/>
      <c r="F31" s="621"/>
      <c r="G31" s="621"/>
      <c r="H31" s="621"/>
    </row>
    <row r="32" spans="1:8">
      <c r="A32" s="1817" t="s">
        <v>1912</v>
      </c>
      <c r="B32" s="1817"/>
      <c r="C32" s="1817"/>
      <c r="D32" s="1817"/>
      <c r="E32" s="1817"/>
      <c r="F32" s="1817"/>
      <c r="G32" s="1817"/>
      <c r="H32" s="1817"/>
    </row>
    <row r="33" spans="1:8" ht="18.75">
      <c r="A33" s="1698" t="s">
        <v>1824</v>
      </c>
      <c r="B33" s="1698"/>
      <c r="C33" s="1698"/>
      <c r="D33" s="1698"/>
      <c r="E33" s="1698"/>
      <c r="F33" s="1698"/>
      <c r="G33" s="1698"/>
      <c r="H33" s="1698"/>
    </row>
    <row r="34" spans="1:8">
      <c r="A34" s="1815" t="s">
        <v>1825</v>
      </c>
      <c r="B34" s="1815"/>
      <c r="C34" s="1815"/>
      <c r="D34" s="1815"/>
      <c r="E34" s="1815"/>
      <c r="F34" s="1815"/>
      <c r="G34" s="1815"/>
      <c r="H34" s="1815"/>
    </row>
    <row r="35" spans="1:8">
      <c r="A35" s="621"/>
      <c r="B35" s="621"/>
      <c r="C35" s="621"/>
      <c r="D35" s="621"/>
      <c r="E35" s="621"/>
      <c r="F35" s="621"/>
      <c r="G35" s="621"/>
      <c r="H35" s="621"/>
    </row>
    <row r="36" spans="1:8">
      <c r="A36" s="788" t="s">
        <v>1826</v>
      </c>
      <c r="B36" s="621" t="s">
        <v>1827</v>
      </c>
      <c r="C36" s="621"/>
      <c r="D36" s="621"/>
      <c r="E36" s="621"/>
      <c r="F36" s="621"/>
      <c r="G36" s="621"/>
      <c r="H36" s="621"/>
    </row>
    <row r="37" spans="1:8">
      <c r="A37" s="787" t="s">
        <v>1829</v>
      </c>
      <c r="B37" s="804" t="s">
        <v>1832</v>
      </c>
      <c r="C37" s="621"/>
      <c r="D37" s="621"/>
      <c r="E37" s="621"/>
      <c r="F37" s="806">
        <f>MASTER!H46</f>
        <v>2000000</v>
      </c>
      <c r="G37" s="621"/>
      <c r="H37" s="621"/>
    </row>
    <row r="38" spans="1:8">
      <c r="A38" s="787" t="s">
        <v>1830</v>
      </c>
      <c r="B38" s="805" t="s">
        <v>1831</v>
      </c>
      <c r="C38" s="621"/>
      <c r="D38" s="621"/>
      <c r="E38" s="621"/>
      <c r="F38" s="806">
        <f>MASTER!G46</f>
        <v>37500</v>
      </c>
      <c r="G38" s="621"/>
      <c r="H38" s="621"/>
    </row>
    <row r="39" spans="1:8">
      <c r="A39" s="788" t="s">
        <v>1834</v>
      </c>
      <c r="B39" s="621" t="s">
        <v>1833</v>
      </c>
      <c r="C39" s="621"/>
      <c r="D39" s="621"/>
      <c r="E39" s="621"/>
      <c r="F39" s="806">
        <f>F37</f>
        <v>2000000</v>
      </c>
      <c r="G39" s="621"/>
      <c r="H39" s="621"/>
    </row>
    <row r="40" spans="1:8">
      <c r="A40" s="787" t="s">
        <v>1830</v>
      </c>
      <c r="B40" s="621" t="s">
        <v>1835</v>
      </c>
      <c r="C40" s="621"/>
      <c r="D40" s="621"/>
      <c r="E40" s="621"/>
      <c r="F40" s="621"/>
      <c r="G40" s="621"/>
      <c r="H40" s="621"/>
    </row>
    <row r="41" spans="1:8">
      <c r="A41" s="788" t="s">
        <v>1817</v>
      </c>
      <c r="B41" s="621" t="s">
        <v>1836</v>
      </c>
      <c r="C41" s="621"/>
      <c r="D41" s="621"/>
      <c r="E41" s="621"/>
      <c r="F41" s="621"/>
      <c r="G41" s="621"/>
      <c r="H41" s="621"/>
    </row>
    <row r="42" spans="1:8">
      <c r="A42" s="621"/>
      <c r="B42" s="621"/>
      <c r="C42" s="621"/>
      <c r="D42" s="784" t="s">
        <v>321</v>
      </c>
      <c r="E42" s="784" t="s">
        <v>1838</v>
      </c>
      <c r="F42" s="784"/>
      <c r="G42" s="784" t="s">
        <v>1839</v>
      </c>
      <c r="H42" s="621"/>
    </row>
    <row r="43" spans="1:8">
      <c r="A43" s="784"/>
      <c r="B43" s="621"/>
      <c r="C43" s="621"/>
      <c r="D43" s="621"/>
      <c r="E43" s="621"/>
      <c r="F43" s="784" t="s">
        <v>1640</v>
      </c>
      <c r="G43" s="621"/>
      <c r="H43" s="784" t="s">
        <v>118</v>
      </c>
    </row>
    <row r="44" spans="1:8">
      <c r="A44" s="784" t="s">
        <v>1828</v>
      </c>
      <c r="B44" s="621" t="s">
        <v>1837</v>
      </c>
      <c r="C44" s="621"/>
      <c r="D44" s="621"/>
      <c r="E44" s="621"/>
      <c r="F44" s="621"/>
      <c r="G44" s="621"/>
      <c r="H44" s="621"/>
    </row>
    <row r="45" spans="1:8">
      <c r="A45" s="784" t="s">
        <v>1830</v>
      </c>
      <c r="B45" s="621" t="s">
        <v>1840</v>
      </c>
      <c r="C45" s="621"/>
      <c r="D45" s="621"/>
      <c r="E45" s="621"/>
      <c r="F45" s="621"/>
      <c r="G45" s="621"/>
      <c r="H45" s="621"/>
    </row>
    <row r="46" spans="1:8">
      <c r="A46" s="784">
        <v>4</v>
      </c>
      <c r="B46" s="621" t="s">
        <v>1841</v>
      </c>
      <c r="C46" s="621"/>
      <c r="D46" s="621"/>
      <c r="E46" s="621"/>
      <c r="F46" s="621"/>
      <c r="G46" s="621"/>
      <c r="H46" s="621"/>
    </row>
    <row r="47" spans="1:8">
      <c r="A47" s="784">
        <v>5</v>
      </c>
      <c r="B47" s="621" t="s">
        <v>1842</v>
      </c>
      <c r="C47" s="621"/>
      <c r="D47" s="621"/>
      <c r="E47" s="621"/>
      <c r="F47" s="621"/>
      <c r="G47" s="621"/>
      <c r="H47" s="621"/>
    </row>
    <row r="48" spans="1:8">
      <c r="A48" s="621"/>
      <c r="B48" s="621"/>
      <c r="C48" s="621"/>
      <c r="D48" s="621"/>
      <c r="E48" s="621"/>
      <c r="F48" s="621"/>
      <c r="G48" s="621"/>
      <c r="H48" s="621"/>
    </row>
    <row r="49" spans="1:9">
      <c r="A49" s="621"/>
      <c r="B49" s="621"/>
      <c r="C49" s="621"/>
      <c r="D49" s="621" t="s">
        <v>1843</v>
      </c>
      <c r="E49" s="621"/>
      <c r="F49" s="621"/>
      <c r="G49" s="621"/>
      <c r="H49" s="621"/>
    </row>
    <row r="50" spans="1:9">
      <c r="A50" s="784" t="s">
        <v>1815</v>
      </c>
      <c r="B50" s="621" t="s">
        <v>1844</v>
      </c>
      <c r="C50" s="621"/>
      <c r="D50" s="621"/>
      <c r="E50" s="621"/>
      <c r="F50" s="621"/>
      <c r="G50" s="621"/>
      <c r="H50" s="621"/>
    </row>
    <row r="51" spans="1:9">
      <c r="A51" s="780" t="s">
        <v>1816</v>
      </c>
      <c r="B51" s="24" t="s">
        <v>1845</v>
      </c>
      <c r="C51" s="24"/>
      <c r="D51" s="24"/>
      <c r="E51" s="24"/>
      <c r="F51" s="24"/>
      <c r="G51" s="24"/>
      <c r="H51" s="24"/>
      <c r="I51" s="24"/>
    </row>
    <row r="52" spans="1:9">
      <c r="A52" s="780" t="s">
        <v>1817</v>
      </c>
      <c r="B52" s="24" t="s">
        <v>1846</v>
      </c>
      <c r="C52" s="24"/>
      <c r="D52" s="24"/>
      <c r="E52" s="24"/>
      <c r="F52" s="24"/>
      <c r="G52" s="24"/>
      <c r="H52" s="24"/>
      <c r="I52" s="24"/>
    </row>
    <row r="53" spans="1:9">
      <c r="A53" s="780" t="s">
        <v>1820</v>
      </c>
      <c r="B53" s="24" t="s">
        <v>1847</v>
      </c>
      <c r="C53" s="24"/>
      <c r="D53" s="24"/>
      <c r="E53" s="24"/>
      <c r="F53" s="24"/>
      <c r="G53" s="24"/>
      <c r="H53" s="24"/>
      <c r="I53" s="24"/>
    </row>
    <row r="54" spans="1:9">
      <c r="A54" s="780" t="s">
        <v>1821</v>
      </c>
      <c r="B54" s="24" t="s">
        <v>1848</v>
      </c>
      <c r="C54" s="24"/>
      <c r="D54" s="24"/>
      <c r="E54" s="24"/>
      <c r="F54" s="24"/>
      <c r="G54" s="24"/>
      <c r="H54" s="24"/>
      <c r="I54" s="24"/>
    </row>
    <row r="55" spans="1:9">
      <c r="A55" s="780" t="s">
        <v>1822</v>
      </c>
      <c r="B55" s="24" t="s">
        <v>1849</v>
      </c>
      <c r="C55" s="24"/>
      <c r="D55" s="24"/>
      <c r="E55" s="24"/>
      <c r="F55" s="24"/>
      <c r="G55" s="24"/>
      <c r="H55" s="24"/>
      <c r="I55" s="24"/>
    </row>
    <row r="56" spans="1:9">
      <c r="A56" s="780" t="s">
        <v>1823</v>
      </c>
      <c r="B56" s="24" t="s">
        <v>1850</v>
      </c>
      <c r="C56" s="24"/>
      <c r="D56" s="24"/>
      <c r="E56" s="24"/>
      <c r="F56" s="24"/>
      <c r="G56" s="24"/>
      <c r="H56" s="24"/>
      <c r="I56" s="24"/>
    </row>
    <row r="57" spans="1:9">
      <c r="A57" s="780" t="s">
        <v>1851</v>
      </c>
      <c r="B57" s="24" t="s">
        <v>1852</v>
      </c>
      <c r="C57" s="24"/>
      <c r="D57" s="24"/>
      <c r="E57" s="24"/>
      <c r="F57" s="24"/>
      <c r="G57" s="24"/>
      <c r="H57" s="24"/>
      <c r="I57" s="24"/>
    </row>
    <row r="58" spans="1:9">
      <c r="A58" s="780" t="s">
        <v>1853</v>
      </c>
      <c r="B58" s="24" t="s">
        <v>1854</v>
      </c>
      <c r="C58" s="24"/>
      <c r="D58" s="24"/>
      <c r="E58" s="24"/>
      <c r="F58" s="24"/>
      <c r="G58" s="24"/>
      <c r="H58" s="24"/>
      <c r="I58" s="24"/>
    </row>
    <row r="59" spans="1:9">
      <c r="A59" s="24"/>
      <c r="B59" s="576" t="s">
        <v>1811</v>
      </c>
      <c r="C59" s="24" t="str">
        <f>C16</f>
        <v>cw   ftyk &amp; cw</v>
      </c>
      <c r="D59" s="24"/>
      <c r="E59" s="24"/>
      <c r="F59" s="798" t="s">
        <v>67</v>
      </c>
      <c r="H59" s="780" t="s">
        <v>1855</v>
      </c>
      <c r="I59" s="24"/>
    </row>
    <row r="60" spans="1:9">
      <c r="A60" s="24"/>
      <c r="B60" s="576" t="s">
        <v>368</v>
      </c>
      <c r="C60" s="1814">
        <f>C17</f>
        <v>44676</v>
      </c>
      <c r="D60" s="1814"/>
      <c r="E60" s="24"/>
      <c r="F60" s="798" t="s">
        <v>1915</v>
      </c>
      <c r="H60" s="780" t="s">
        <v>1856</v>
      </c>
      <c r="I60" s="24"/>
    </row>
    <row r="61" spans="1:9">
      <c r="A61" s="24"/>
      <c r="B61" s="24"/>
      <c r="C61" s="24"/>
      <c r="D61" s="24"/>
      <c r="E61" s="24"/>
      <c r="F61" s="24"/>
      <c r="G61" s="24"/>
      <c r="H61" s="24"/>
      <c r="I61" s="24"/>
    </row>
    <row r="62" spans="1:9">
      <c r="A62" s="24"/>
      <c r="B62" s="24"/>
      <c r="C62" s="24"/>
      <c r="D62" s="24"/>
      <c r="E62" s="24"/>
      <c r="F62" s="24"/>
      <c r="G62" s="24"/>
      <c r="H62" s="24"/>
      <c r="I62" s="24"/>
    </row>
    <row r="63" spans="1:9">
      <c r="A63" s="24"/>
      <c r="B63" s="24"/>
      <c r="C63" s="24"/>
      <c r="D63" s="24"/>
      <c r="E63" s="24"/>
      <c r="F63" s="24"/>
      <c r="G63" s="24"/>
      <c r="H63" s="24"/>
      <c r="I63" s="24"/>
    </row>
    <row r="64" spans="1:9">
      <c r="A64" s="24"/>
      <c r="B64" s="24"/>
      <c r="C64" s="24"/>
      <c r="D64" s="24"/>
      <c r="E64" s="24"/>
      <c r="F64" s="24"/>
      <c r="G64" s="24"/>
      <c r="H64" s="24"/>
      <c r="I64" s="24"/>
    </row>
    <row r="65" spans="1:9">
      <c r="A65" s="24"/>
      <c r="B65" s="24"/>
      <c r="C65" s="24"/>
      <c r="D65" s="24"/>
      <c r="E65" s="24"/>
      <c r="F65" s="24"/>
      <c r="G65" s="24"/>
      <c r="H65" s="24"/>
      <c r="I65" s="24"/>
    </row>
    <row r="66" spans="1:9">
      <c r="A66" s="24"/>
      <c r="B66" s="24"/>
      <c r="C66" s="24"/>
      <c r="D66" s="24"/>
      <c r="E66" s="24"/>
      <c r="F66" s="24"/>
      <c r="G66" s="24"/>
      <c r="H66" s="24"/>
      <c r="I66" s="24"/>
    </row>
    <row r="67" spans="1:9">
      <c r="A67" s="24"/>
      <c r="B67" s="24"/>
      <c r="C67" s="24"/>
      <c r="D67" s="24"/>
      <c r="E67" s="24"/>
      <c r="F67" s="24"/>
      <c r="G67" s="24"/>
      <c r="H67" s="24"/>
      <c r="I67" s="24"/>
    </row>
    <row r="68" spans="1:9">
      <c r="A68" s="24"/>
      <c r="B68" s="24"/>
      <c r="C68" s="24"/>
      <c r="D68" s="24"/>
      <c r="E68" s="24"/>
      <c r="F68" s="24"/>
      <c r="G68" s="24"/>
      <c r="H68" s="24"/>
      <c r="I68" s="24"/>
    </row>
    <row r="69" spans="1:9">
      <c r="A69" s="24"/>
      <c r="B69" s="24"/>
      <c r="C69" s="24"/>
      <c r="D69" s="24"/>
      <c r="E69" s="24"/>
      <c r="F69" s="24"/>
      <c r="G69" s="24"/>
      <c r="H69" s="24"/>
      <c r="I69" s="24"/>
    </row>
    <row r="70" spans="1:9">
      <c r="A70" s="24"/>
      <c r="B70" s="24"/>
      <c r="C70" s="24"/>
      <c r="D70" s="24"/>
      <c r="E70" s="24"/>
      <c r="F70" s="24"/>
      <c r="G70" s="24"/>
      <c r="H70" s="24"/>
      <c r="I70" s="24"/>
    </row>
    <row r="71" spans="1:9">
      <c r="A71" s="24"/>
      <c r="B71" s="24"/>
      <c r="C71" s="24"/>
      <c r="D71" s="24"/>
      <c r="E71" s="24"/>
      <c r="F71" s="24"/>
      <c r="G71" s="24"/>
      <c r="H71" s="24"/>
      <c r="I71" s="24"/>
    </row>
    <row r="72" spans="1:9">
      <c r="A72" s="24"/>
      <c r="B72" s="24"/>
      <c r="C72" s="24"/>
      <c r="D72" s="24"/>
      <c r="E72" s="24"/>
      <c r="F72" s="24"/>
      <c r="G72" s="24"/>
      <c r="H72" s="24"/>
      <c r="I72" s="24"/>
    </row>
    <row r="73" spans="1:9">
      <c r="A73" s="24"/>
      <c r="B73" s="24"/>
      <c r="C73" s="24"/>
      <c r="D73" s="24"/>
      <c r="E73" s="24"/>
      <c r="F73" s="24"/>
      <c r="G73" s="24"/>
      <c r="H73" s="24"/>
      <c r="I73" s="24"/>
    </row>
    <row r="74" spans="1:9">
      <c r="A74" s="24"/>
      <c r="B74" s="24"/>
      <c r="C74" s="24"/>
      <c r="D74" s="24"/>
      <c r="E74" s="24"/>
      <c r="F74" s="24"/>
      <c r="G74" s="24"/>
      <c r="H74" s="24"/>
      <c r="I74" s="24"/>
    </row>
    <row r="75" spans="1:9">
      <c r="A75" s="24"/>
      <c r="B75" s="24"/>
      <c r="C75" s="24"/>
      <c r="D75" s="24"/>
      <c r="E75" s="24"/>
      <c r="F75" s="24"/>
      <c r="G75" s="24"/>
      <c r="H75" s="24"/>
      <c r="I75" s="24"/>
    </row>
  </sheetData>
  <sheetProtection password="D3C5" sheet="1" objects="1" scenarios="1" selectLockedCells="1" selectUnlockedCells="1"/>
  <mergeCells count="8">
    <mergeCell ref="A2:H2"/>
    <mergeCell ref="C17:D17"/>
    <mergeCell ref="C60:D60"/>
    <mergeCell ref="A1:H1"/>
    <mergeCell ref="A22:H22"/>
    <mergeCell ref="A32:H32"/>
    <mergeCell ref="A33:H33"/>
    <mergeCell ref="A34:H34"/>
  </mergeCells>
  <phoneticPr fontId="6" type="noConversion"/>
  <printOptions horizontalCentered="1"/>
  <pageMargins left="0.25" right="0.25" top="0.35" bottom="0.44" header="0.3" footer="0.3"/>
  <pageSetup paperSize="9" orientation="portrait" r:id="rId1"/>
  <headerFooter alignWithMargins="0">
    <oddFooter>&amp;A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FFFF00"/>
  </sheetPr>
  <dimension ref="A1:H47"/>
  <sheetViews>
    <sheetView workbookViewId="0">
      <selection activeCell="F15" sqref="F15"/>
    </sheetView>
  </sheetViews>
  <sheetFormatPr defaultRowHeight="12.75"/>
  <cols>
    <col min="1" max="1" width="7" style="18" customWidth="1"/>
    <col min="2" max="2" width="16.5703125" style="18" customWidth="1"/>
    <col min="3" max="3" width="7.7109375" style="18" customWidth="1"/>
    <col min="4" max="4" width="11.28515625" style="18" customWidth="1"/>
    <col min="5" max="5" width="16.5703125" style="18" customWidth="1"/>
    <col min="6" max="6" width="19.28515625" style="18" customWidth="1"/>
    <col min="7" max="7" width="12.5703125" style="18" customWidth="1"/>
    <col min="8" max="8" width="10.140625" style="18" customWidth="1"/>
    <col min="9" max="16384" width="9.140625" style="18"/>
  </cols>
  <sheetData>
    <row r="1" spans="1:8" ht="16.5" customHeight="1">
      <c r="A1" s="1704"/>
      <c r="B1" s="1704"/>
      <c r="C1" s="1704"/>
      <c r="D1" s="1704"/>
      <c r="E1" s="1704"/>
      <c r="F1" s="1704"/>
      <c r="G1" s="1704"/>
      <c r="H1" s="1704"/>
    </row>
    <row r="2" spans="1:8" ht="18.75">
      <c r="A2" s="1694" t="s">
        <v>130</v>
      </c>
      <c r="B2" s="1694"/>
      <c r="C2" s="1694"/>
      <c r="D2" s="1694"/>
      <c r="E2" s="1694"/>
      <c r="F2" s="1694"/>
      <c r="G2" s="1694"/>
      <c r="H2" s="1694"/>
    </row>
    <row r="3" spans="1:8" ht="21" customHeight="1">
      <c r="A3" s="1660" t="s">
        <v>131</v>
      </c>
      <c r="B3" s="1660"/>
      <c r="C3" s="1660"/>
      <c r="D3" s="1660"/>
      <c r="E3" s="1660"/>
      <c r="F3" s="1660"/>
      <c r="G3" s="1660"/>
      <c r="H3" s="1660"/>
    </row>
    <row r="4" spans="1:8" ht="17.25" customHeight="1">
      <c r="A4" s="1694" t="s">
        <v>132</v>
      </c>
      <c r="B4" s="1694"/>
      <c r="C4" s="1694"/>
      <c r="D4" s="1694"/>
      <c r="E4" s="1694"/>
      <c r="F4" s="1694"/>
      <c r="G4" s="1694"/>
      <c r="H4" s="1694"/>
    </row>
    <row r="5" spans="1:8" ht="18.75">
      <c r="B5" s="9" t="s">
        <v>133</v>
      </c>
      <c r="C5" s="565" t="str">
        <f>MASTER!C8</f>
        <v>f'k{kk foHkkx</v>
      </c>
      <c r="D5" s="565"/>
      <c r="E5" s="565"/>
      <c r="G5" s="9"/>
      <c r="H5" s="9"/>
    </row>
    <row r="6" spans="1:8" ht="18.75">
      <c r="B6" s="9" t="s">
        <v>27</v>
      </c>
      <c r="C6" s="565" t="str">
        <f>MASTER!C9</f>
        <v>jktdh; mPp ek/;fed fo|ky; fg   ftyk cwUnh</v>
      </c>
      <c r="D6" s="565"/>
      <c r="E6" s="565"/>
      <c r="F6" s="565"/>
      <c r="G6" s="565"/>
      <c r="H6" s="565"/>
    </row>
    <row r="7" spans="1:8" ht="18.75">
      <c r="A7" s="569" t="s">
        <v>77</v>
      </c>
      <c r="B7" s="314" t="str">
        <f>MASTER!C2</f>
        <v xml:space="preserve">Lo-Jh </v>
      </c>
      <c r="C7" s="158"/>
      <c r="D7" s="158"/>
      <c r="E7" s="318" t="str">
        <f>MASTER!C7</f>
        <v>O;k[;krk</v>
      </c>
      <c r="F7" s="570" t="s">
        <v>28</v>
      </c>
      <c r="G7" s="319">
        <f>MASTER!C44</f>
        <v>44676</v>
      </c>
      <c r="H7" s="158" t="s">
        <v>185</v>
      </c>
    </row>
    <row r="8" spans="1:8" ht="15.75">
      <c r="A8" s="40"/>
      <c r="B8" s="9" t="s">
        <v>198</v>
      </c>
      <c r="C8" s="9"/>
      <c r="D8" s="9"/>
      <c r="F8" s="9"/>
      <c r="G8" s="9"/>
      <c r="H8" s="9"/>
    </row>
    <row r="9" spans="1:8" ht="20.25">
      <c r="A9" s="40" t="s">
        <v>79</v>
      </c>
      <c r="B9" s="9" t="s">
        <v>355</v>
      </c>
      <c r="C9" s="9"/>
      <c r="D9" s="9"/>
      <c r="E9" s="97">
        <f>MASTER!C44</f>
        <v>44676</v>
      </c>
      <c r="F9" s="9" t="s">
        <v>205</v>
      </c>
    </row>
    <row r="10" spans="1:8" ht="20.25">
      <c r="A10" s="322"/>
      <c r="B10" s="913" t="s">
        <v>134</v>
      </c>
      <c r="C10" s="913" t="s">
        <v>2371</v>
      </c>
      <c r="D10" s="9"/>
      <c r="E10" s="96">
        <f>MASTER!E47</f>
        <v>75000</v>
      </c>
      <c r="F10" s="96">
        <f>E10</f>
        <v>75000</v>
      </c>
      <c r="G10" s="25" t="s">
        <v>135</v>
      </c>
      <c r="H10" s="9"/>
    </row>
    <row r="11" spans="1:8" ht="20.25">
      <c r="A11" s="322"/>
      <c r="B11" s="9" t="s">
        <v>138</v>
      </c>
      <c r="C11" s="913"/>
      <c r="D11" s="9"/>
      <c r="E11" s="1076">
        <f>MASTER!H47</f>
        <v>0</v>
      </c>
      <c r="F11" s="96">
        <f>E11</f>
        <v>0</v>
      </c>
      <c r="G11" s="25"/>
      <c r="H11" s="9"/>
    </row>
    <row r="12" spans="1:8" ht="20.25">
      <c r="B12" s="913" t="s">
        <v>136</v>
      </c>
      <c r="C12" s="913" t="s">
        <v>1972</v>
      </c>
      <c r="D12" s="9"/>
      <c r="E12" s="96" t="str">
        <f>MASTER!C47</f>
        <v>L -11</v>
      </c>
      <c r="F12" s="1092">
        <v>0</v>
      </c>
      <c r="G12" s="25" t="s">
        <v>137</v>
      </c>
      <c r="H12" s="9"/>
    </row>
    <row r="13" spans="1:8" ht="15" customHeight="1">
      <c r="C13" s="9"/>
      <c r="D13" s="9"/>
      <c r="G13" s="25"/>
      <c r="H13" s="9"/>
    </row>
    <row r="14" spans="1:8" ht="14.25" customHeight="1">
      <c r="B14" s="9" t="s">
        <v>139</v>
      </c>
      <c r="C14" s="9"/>
      <c r="D14" s="9"/>
      <c r="F14" s="95"/>
      <c r="G14" s="25"/>
      <c r="H14" s="9"/>
    </row>
    <row r="15" spans="1:8" ht="20.25">
      <c r="B15" s="9" t="s">
        <v>200</v>
      </c>
      <c r="C15" s="568">
        <f>MASTER!D46</f>
        <v>34</v>
      </c>
      <c r="D15" s="9"/>
      <c r="F15" s="96">
        <f>ROUND(F10*C15%,0)</f>
        <v>25500</v>
      </c>
      <c r="G15" s="25" t="s">
        <v>137</v>
      </c>
      <c r="H15" s="9"/>
    </row>
    <row r="16" spans="1:8" ht="20.25">
      <c r="B16" s="9" t="s">
        <v>201</v>
      </c>
      <c r="C16" s="568">
        <f>MASTER!C28</f>
        <v>9</v>
      </c>
      <c r="D16" s="9"/>
      <c r="F16" s="96">
        <f>ROUND(F10*C16%,0)</f>
        <v>6750</v>
      </c>
      <c r="G16" s="25" t="s">
        <v>137</v>
      </c>
      <c r="H16" s="9"/>
    </row>
    <row r="17" spans="1:8" ht="17.25" customHeight="1">
      <c r="B17" s="9" t="s">
        <v>140</v>
      </c>
      <c r="C17" s="9"/>
      <c r="D17" s="9"/>
      <c r="F17" s="914">
        <f>MASTER!C29</f>
        <v>0</v>
      </c>
      <c r="G17" s="25" t="s">
        <v>137</v>
      </c>
      <c r="H17" s="9"/>
    </row>
    <row r="18" spans="1:8" ht="17.25" customHeight="1">
      <c r="B18" s="9" t="s">
        <v>141</v>
      </c>
      <c r="C18" s="9"/>
      <c r="D18" s="9"/>
      <c r="F18" s="914">
        <f>MASTER!C30</f>
        <v>0</v>
      </c>
      <c r="G18" s="25" t="s">
        <v>137</v>
      </c>
      <c r="H18" s="9"/>
    </row>
    <row r="19" spans="1:8" ht="20.25">
      <c r="B19" s="561" t="s">
        <v>142</v>
      </c>
      <c r="C19" s="9"/>
      <c r="D19" s="9"/>
      <c r="F19" s="96">
        <f>SUM(F10:F18)</f>
        <v>107250</v>
      </c>
      <c r="G19" s="9"/>
      <c r="H19" s="9"/>
    </row>
    <row r="20" spans="1:8" ht="20.25">
      <c r="B20" s="1818" t="s">
        <v>29</v>
      </c>
      <c r="C20" s="1818"/>
      <c r="D20" s="1818"/>
      <c r="E20" s="320">
        <f>MASTER!C44</f>
        <v>44676</v>
      </c>
      <c r="F20" s="570" t="s">
        <v>30</v>
      </c>
      <c r="G20" s="318" t="str">
        <f>MASTER!C7</f>
        <v>O;k[;krk</v>
      </c>
      <c r="H20" s="158" t="s">
        <v>204</v>
      </c>
    </row>
    <row r="21" spans="1:8" ht="15.75">
      <c r="B21" s="564" t="s">
        <v>313</v>
      </c>
      <c r="C21" s="9"/>
      <c r="D21" s="9"/>
      <c r="E21" s="9"/>
      <c r="F21" s="9"/>
      <c r="G21" s="9"/>
      <c r="H21" s="9"/>
    </row>
    <row r="22" spans="1:8" ht="15.75">
      <c r="B22" s="796"/>
      <c r="C22" s="9"/>
      <c r="D22" s="9"/>
      <c r="E22" s="9"/>
      <c r="F22" s="9"/>
      <c r="G22" s="9"/>
      <c r="H22" s="9"/>
    </row>
    <row r="23" spans="1:8" ht="15.75">
      <c r="B23" s="9" t="s">
        <v>48</v>
      </c>
      <c r="C23" s="9"/>
      <c r="D23" s="9"/>
      <c r="E23" s="9"/>
      <c r="G23" s="558" t="s">
        <v>67</v>
      </c>
    </row>
    <row r="24" spans="1:8" ht="15.75">
      <c r="B24" s="9"/>
      <c r="C24" s="9"/>
      <c r="D24" s="9"/>
      <c r="E24" s="9"/>
      <c r="F24" s="9"/>
      <c r="G24" s="562" t="s">
        <v>212</v>
      </c>
    </row>
    <row r="26" spans="1:8" ht="18.75">
      <c r="A26" s="1694" t="s">
        <v>193</v>
      </c>
      <c r="B26" s="1694"/>
      <c r="C26" s="1694"/>
      <c r="D26" s="1694"/>
      <c r="E26" s="1694"/>
      <c r="F26" s="1694"/>
      <c r="G26" s="1694"/>
    </row>
    <row r="27" spans="1:8" ht="18.75">
      <c r="A27" s="1694" t="s">
        <v>356</v>
      </c>
      <c r="B27" s="1694"/>
      <c r="C27" s="1694"/>
      <c r="D27" s="1694"/>
      <c r="E27" s="1694"/>
      <c r="F27" s="1694"/>
      <c r="G27" s="1694"/>
    </row>
    <row r="28" spans="1:8" ht="18.75">
      <c r="A28" s="41" t="s">
        <v>124</v>
      </c>
      <c r="B28" s="41"/>
      <c r="C28" s="41"/>
      <c r="D28" s="84" t="str">
        <f>B7</f>
        <v xml:space="preserve">Lo-Jh </v>
      </c>
      <c r="E28" s="751"/>
      <c r="F28" s="1708" t="str">
        <f>E7</f>
        <v>O;k[;krk</v>
      </c>
      <c r="G28" s="1708"/>
      <c r="H28" s="1708"/>
    </row>
    <row r="29" spans="1:8" ht="15">
      <c r="A29" s="1823"/>
      <c r="B29" s="1823"/>
      <c r="C29" s="1823"/>
      <c r="D29" s="1823"/>
      <c r="E29" s="1823"/>
      <c r="F29" s="21"/>
      <c r="G29" s="17"/>
    </row>
    <row r="30" spans="1:8" ht="18.75">
      <c r="A30" s="1316" t="s">
        <v>17</v>
      </c>
      <c r="B30" s="1316"/>
      <c r="C30" s="1316"/>
      <c r="D30" s="1316"/>
      <c r="E30" s="1316"/>
      <c r="F30" s="1316"/>
      <c r="G30" s="1316"/>
    </row>
    <row r="31" spans="1:8" ht="18.75">
      <c r="A31" s="63" t="s">
        <v>18</v>
      </c>
      <c r="B31" s="21"/>
      <c r="C31" s="21"/>
      <c r="D31" s="21"/>
      <c r="E31" s="21"/>
      <c r="F31" s="21"/>
      <c r="G31" s="21"/>
    </row>
    <row r="32" spans="1:8" ht="18.75">
      <c r="A32" s="17" t="s">
        <v>124</v>
      </c>
      <c r="B32" s="34"/>
      <c r="C32" s="22"/>
      <c r="D32" s="34" t="str">
        <f>D28</f>
        <v xml:space="preserve">Lo-Jh </v>
      </c>
      <c r="E32" s="751"/>
      <c r="F32" s="1708" t="str">
        <f>F28</f>
        <v>O;k[;krk</v>
      </c>
      <c r="G32" s="1708"/>
      <c r="H32" s="1708"/>
    </row>
    <row r="33" spans="1:8" ht="15">
      <c r="A33" s="17"/>
      <c r="B33" s="17"/>
      <c r="C33" s="22"/>
      <c r="D33" s="17"/>
      <c r="E33" s="17"/>
      <c r="F33" s="21"/>
      <c r="G33" s="17"/>
    </row>
    <row r="34" spans="1:8" ht="15">
      <c r="A34" s="1826" t="s">
        <v>125</v>
      </c>
      <c r="B34" s="1827"/>
      <c r="C34" s="1830" t="s">
        <v>14</v>
      </c>
      <c r="D34" s="1832" t="s">
        <v>15</v>
      </c>
      <c r="E34" s="1821" t="s">
        <v>126</v>
      </c>
      <c r="F34" s="1822"/>
      <c r="G34" s="1832" t="s">
        <v>127</v>
      </c>
      <c r="H34" s="1819" t="s">
        <v>197</v>
      </c>
    </row>
    <row r="35" spans="1:8" ht="15">
      <c r="A35" s="1828"/>
      <c r="B35" s="1829"/>
      <c r="C35" s="1831"/>
      <c r="D35" s="1833"/>
      <c r="E35" s="799" t="s">
        <v>128</v>
      </c>
      <c r="F35" s="799" t="s">
        <v>129</v>
      </c>
      <c r="G35" s="1833"/>
      <c r="H35" s="1820"/>
    </row>
    <row r="36" spans="1:8" ht="15">
      <c r="A36" s="1824">
        <v>1</v>
      </c>
      <c r="B36" s="1825"/>
      <c r="C36" s="800">
        <v>2</v>
      </c>
      <c r="D36" s="800">
        <v>3</v>
      </c>
      <c r="E36" s="800">
        <v>4</v>
      </c>
      <c r="F36" s="800">
        <v>5</v>
      </c>
      <c r="G36" s="800">
        <v>6</v>
      </c>
      <c r="H36" s="800">
        <v>7</v>
      </c>
    </row>
    <row r="37" spans="1:8" ht="15">
      <c r="A37" s="1775" t="s">
        <v>194</v>
      </c>
      <c r="B37" s="1775"/>
      <c r="C37" s="59" t="s">
        <v>41</v>
      </c>
      <c r="D37" s="59" t="s">
        <v>41</v>
      </c>
      <c r="E37" s="59" t="s">
        <v>41</v>
      </c>
      <c r="F37" s="59" t="s">
        <v>41</v>
      </c>
      <c r="G37" s="59" t="s">
        <v>41</v>
      </c>
      <c r="H37" s="59" t="s">
        <v>41</v>
      </c>
    </row>
    <row r="38" spans="1:8" ht="15">
      <c r="A38" s="1775" t="s">
        <v>358</v>
      </c>
      <c r="B38" s="1775"/>
      <c r="C38" s="59" t="s">
        <v>41</v>
      </c>
      <c r="D38" s="59" t="s">
        <v>41</v>
      </c>
      <c r="E38" s="59" t="s">
        <v>41</v>
      </c>
      <c r="F38" s="59" t="s">
        <v>41</v>
      </c>
      <c r="G38" s="59" t="s">
        <v>41</v>
      </c>
      <c r="H38" s="59" t="s">
        <v>41</v>
      </c>
    </row>
    <row r="39" spans="1:8" ht="15">
      <c r="A39" s="1775" t="s">
        <v>22</v>
      </c>
      <c r="B39" s="1775"/>
      <c r="C39" s="59" t="s">
        <v>41</v>
      </c>
      <c r="D39" s="59" t="s">
        <v>41</v>
      </c>
      <c r="E39" s="59" t="s">
        <v>41</v>
      </c>
      <c r="F39" s="59" t="s">
        <v>41</v>
      </c>
      <c r="G39" s="59" t="s">
        <v>41</v>
      </c>
      <c r="H39" s="59" t="s">
        <v>41</v>
      </c>
    </row>
    <row r="40" spans="1:8" ht="15">
      <c r="A40" s="1775" t="s">
        <v>24</v>
      </c>
      <c r="B40" s="1775"/>
      <c r="C40" s="59" t="s">
        <v>41</v>
      </c>
      <c r="D40" s="59" t="s">
        <v>41</v>
      </c>
      <c r="E40" s="59" t="s">
        <v>41</v>
      </c>
      <c r="F40" s="59" t="s">
        <v>41</v>
      </c>
      <c r="G40" s="59" t="s">
        <v>41</v>
      </c>
      <c r="H40" s="59" t="s">
        <v>41</v>
      </c>
    </row>
    <row r="41" spans="1:8" ht="15">
      <c r="A41" s="1775" t="s">
        <v>23</v>
      </c>
      <c r="B41" s="1775"/>
      <c r="C41" s="59" t="s">
        <v>41</v>
      </c>
      <c r="D41" s="59" t="s">
        <v>41</v>
      </c>
      <c r="E41" s="59" t="s">
        <v>41</v>
      </c>
      <c r="F41" s="59" t="s">
        <v>41</v>
      </c>
      <c r="G41" s="59" t="s">
        <v>41</v>
      </c>
      <c r="H41" s="59" t="s">
        <v>41</v>
      </c>
    </row>
    <row r="42" spans="1:8" ht="15">
      <c r="A42" s="1775" t="s">
        <v>195</v>
      </c>
      <c r="B42" s="1775"/>
      <c r="C42" s="59" t="s">
        <v>41</v>
      </c>
      <c r="D42" s="59" t="s">
        <v>41</v>
      </c>
      <c r="E42" s="59" t="s">
        <v>41</v>
      </c>
      <c r="F42" s="59" t="s">
        <v>41</v>
      </c>
      <c r="G42" s="59" t="s">
        <v>41</v>
      </c>
      <c r="H42" s="59" t="s">
        <v>41</v>
      </c>
    </row>
    <row r="43" spans="1:8" ht="15">
      <c r="A43" s="1775" t="s">
        <v>196</v>
      </c>
      <c r="B43" s="1775"/>
      <c r="C43" s="59" t="s">
        <v>41</v>
      </c>
      <c r="D43" s="59" t="s">
        <v>41</v>
      </c>
      <c r="E43" s="59" t="s">
        <v>41</v>
      </c>
      <c r="F43" s="59" t="s">
        <v>41</v>
      </c>
      <c r="G43" s="59" t="s">
        <v>41</v>
      </c>
      <c r="H43" s="59" t="s">
        <v>41</v>
      </c>
    </row>
    <row r="44" spans="1:8" ht="15">
      <c r="A44" s="17"/>
      <c r="B44" s="17"/>
      <c r="C44" s="17"/>
      <c r="D44" s="17"/>
      <c r="E44" s="17"/>
      <c r="F44" s="17"/>
      <c r="G44" s="17"/>
    </row>
    <row r="45" spans="1:8" ht="15">
      <c r="A45" s="17"/>
      <c r="B45" s="17"/>
      <c r="C45" s="17"/>
      <c r="D45" s="17"/>
      <c r="E45" s="17"/>
      <c r="F45" s="17"/>
      <c r="G45" s="17"/>
    </row>
    <row r="46" spans="1:8" ht="15">
      <c r="A46" s="17"/>
      <c r="B46" s="17"/>
      <c r="C46" s="17"/>
      <c r="D46" s="17"/>
      <c r="E46" s="17"/>
      <c r="F46" s="792" t="s">
        <v>6</v>
      </c>
      <c r="G46" s="17"/>
    </row>
    <row r="47" spans="1:8" ht="15">
      <c r="A47" s="17"/>
      <c r="B47" s="17"/>
      <c r="C47" s="17"/>
      <c r="D47" s="17"/>
      <c r="E47" s="21"/>
      <c r="F47" s="793" t="s">
        <v>211</v>
      </c>
      <c r="G47" s="17"/>
    </row>
  </sheetData>
  <sheetProtection sheet="1" objects="1" scenarios="1" selectLockedCells="1" selectUnlockedCells="1"/>
  <mergeCells count="25">
    <mergeCell ref="A39:B39"/>
    <mergeCell ref="A40:B40"/>
    <mergeCell ref="A41:B41"/>
    <mergeCell ref="A42:B42"/>
    <mergeCell ref="A43:B43"/>
    <mergeCell ref="A36:B36"/>
    <mergeCell ref="A34:B35"/>
    <mergeCell ref="A37:B37"/>
    <mergeCell ref="A38:B38"/>
    <mergeCell ref="A30:G30"/>
    <mergeCell ref="C34:C35"/>
    <mergeCell ref="D34:D35"/>
    <mergeCell ref="G34:G35"/>
    <mergeCell ref="H34:H35"/>
    <mergeCell ref="F32:H32"/>
    <mergeCell ref="E34:F34"/>
    <mergeCell ref="A26:G26"/>
    <mergeCell ref="A27:G27"/>
    <mergeCell ref="A29:E29"/>
    <mergeCell ref="F28:H28"/>
    <mergeCell ref="A4:H4"/>
    <mergeCell ref="B20:D20"/>
    <mergeCell ref="A2:H2"/>
    <mergeCell ref="A3:H3"/>
    <mergeCell ref="A1:H1"/>
  </mergeCells>
  <printOptions horizontalCentered="1"/>
  <pageMargins left="0.25" right="0.25" top="0.35" bottom="0.44" header="0.3" footer="0.3"/>
  <pageSetup paperSize="9" orientation="portrait" r:id="rId1"/>
  <headerFooter alignWithMargins="0">
    <oddFooter>&amp;A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FFFF00"/>
  </sheetPr>
  <dimension ref="B1:J47"/>
  <sheetViews>
    <sheetView workbookViewId="0">
      <selection activeCell="L11" sqref="L11"/>
    </sheetView>
  </sheetViews>
  <sheetFormatPr defaultRowHeight="12.75"/>
  <cols>
    <col min="1" max="1" width="5" style="18" customWidth="1"/>
    <col min="2" max="2" width="3" style="18" customWidth="1"/>
    <col min="3" max="3" width="7.5703125" style="18" customWidth="1"/>
    <col min="4" max="4" width="21.28515625" style="18" customWidth="1"/>
    <col min="5" max="5" width="14.7109375" style="18" customWidth="1"/>
    <col min="6" max="6" width="17.7109375" style="18" customWidth="1"/>
    <col min="7" max="7" width="10" style="18" customWidth="1"/>
    <col min="8" max="8" width="3.42578125" style="18" customWidth="1"/>
    <col min="9" max="16384" width="9.140625" style="18"/>
  </cols>
  <sheetData>
    <row r="1" spans="2:10" ht="20.25">
      <c r="B1" s="1704" t="s">
        <v>170</v>
      </c>
      <c r="C1" s="1704"/>
      <c r="D1" s="1704"/>
      <c r="E1" s="1704"/>
      <c r="F1" s="1704"/>
      <c r="G1" s="1704"/>
      <c r="H1" s="1704"/>
      <c r="I1" s="1704"/>
    </row>
    <row r="2" spans="2:10" ht="15.75">
      <c r="B2" s="1697" t="s">
        <v>1857</v>
      </c>
      <c r="C2" s="1697"/>
      <c r="D2" s="1697"/>
      <c r="E2" s="1697"/>
      <c r="F2" s="1697"/>
      <c r="G2" s="1697"/>
      <c r="H2" s="1697"/>
      <c r="I2" s="1697"/>
    </row>
    <row r="3" spans="2:10" ht="15.75">
      <c r="B3" s="9"/>
      <c r="C3" s="9"/>
      <c r="D3" s="9"/>
      <c r="E3" s="9"/>
      <c r="F3" s="9" t="s">
        <v>46</v>
      </c>
      <c r="G3" s="1835">
        <f>MASTER!C58</f>
        <v>44676</v>
      </c>
      <c r="H3" s="1835"/>
      <c r="I3" s="1835"/>
    </row>
    <row r="4" spans="2:10" ht="15.75">
      <c r="B4" s="9"/>
      <c r="C4" s="9" t="s">
        <v>171</v>
      </c>
      <c r="D4" s="9"/>
      <c r="E4" s="9"/>
      <c r="F4" s="9"/>
      <c r="G4" s="9"/>
      <c r="H4" s="9"/>
      <c r="I4" s="9"/>
    </row>
    <row r="5" spans="2:10" ht="15.75">
      <c r="B5" s="9"/>
      <c r="C5" s="9"/>
      <c r="D5" s="9"/>
      <c r="E5" s="9"/>
      <c r="F5" s="9"/>
      <c r="G5" s="9"/>
      <c r="I5" s="9"/>
    </row>
    <row r="6" spans="2:10" ht="18.75">
      <c r="B6" s="9"/>
      <c r="C6" s="1694" t="str">
        <f>MASTER!C10</f>
        <v>iz/kkukpk;Z</v>
      </c>
      <c r="D6" s="1694"/>
      <c r="E6" s="1694"/>
      <c r="F6" s="9"/>
      <c r="G6" s="9"/>
      <c r="H6" s="9"/>
      <c r="I6" s="9"/>
    </row>
    <row r="7" spans="2:10" ht="18.75">
      <c r="B7" s="9"/>
      <c r="C7" s="1694" t="str">
        <f>MASTER!C11</f>
        <v>jktdh; mPp ek/;fed fo|ky; fg   ftyk cwUnh</v>
      </c>
      <c r="D7" s="1694"/>
      <c r="E7" s="1694"/>
      <c r="F7" s="9"/>
      <c r="G7" s="9"/>
      <c r="H7" s="9"/>
      <c r="I7" s="9"/>
    </row>
    <row r="8" spans="2:10" ht="18.75">
      <c r="B8" s="9"/>
      <c r="C8" s="1694" t="str">
        <f>MASTER!C12</f>
        <v xml:space="preserve"> fg  ftyk &amp;cwUnh</v>
      </c>
      <c r="D8" s="1694"/>
      <c r="E8" s="1694"/>
      <c r="F8" s="9"/>
      <c r="G8" s="9"/>
      <c r="H8" s="9"/>
      <c r="I8" s="9"/>
    </row>
    <row r="9" spans="2:10" ht="15.75">
      <c r="B9" s="9"/>
      <c r="C9" s="1697" t="s">
        <v>172</v>
      </c>
      <c r="D9" s="1697"/>
      <c r="E9" s="1697"/>
      <c r="F9" s="9"/>
      <c r="G9" s="9"/>
      <c r="H9" s="9"/>
      <c r="I9" s="9"/>
    </row>
    <row r="10" spans="2:10" ht="15.75">
      <c r="B10" s="9"/>
      <c r="C10" s="9"/>
      <c r="D10" s="9"/>
      <c r="E10" s="9"/>
      <c r="F10" s="9"/>
      <c r="G10" s="9"/>
      <c r="H10" s="9"/>
      <c r="I10" s="9"/>
    </row>
    <row r="11" spans="2:10" ht="18.75">
      <c r="B11" s="9"/>
      <c r="C11" s="34" t="s">
        <v>349</v>
      </c>
      <c r="D11" s="9"/>
      <c r="E11" s="9"/>
      <c r="F11" s="9"/>
      <c r="G11" s="9"/>
      <c r="H11" s="9"/>
      <c r="I11" s="9"/>
    </row>
    <row r="12" spans="2:10" ht="15.75">
      <c r="B12" s="9"/>
      <c r="C12" s="9"/>
      <c r="D12" s="9"/>
      <c r="E12" s="9"/>
      <c r="F12" s="9"/>
      <c r="G12" s="9"/>
      <c r="H12" s="9"/>
      <c r="I12" s="9"/>
    </row>
    <row r="13" spans="2:10" ht="15.75">
      <c r="B13" s="9"/>
      <c r="C13" s="9" t="s">
        <v>49</v>
      </c>
      <c r="D13" s="9"/>
      <c r="E13" s="9"/>
      <c r="F13" s="9"/>
      <c r="G13" s="9"/>
      <c r="H13" s="9"/>
      <c r="I13" s="9"/>
    </row>
    <row r="14" spans="2:10" ht="15.75">
      <c r="B14" s="9"/>
      <c r="C14" s="9"/>
      <c r="D14" s="9"/>
      <c r="E14" s="9"/>
      <c r="F14" s="9"/>
      <c r="G14" s="9"/>
      <c r="H14" s="9"/>
      <c r="I14" s="9"/>
    </row>
    <row r="15" spans="2:10" ht="15.75">
      <c r="B15" s="9"/>
      <c r="C15" s="9"/>
      <c r="D15" s="9"/>
      <c r="E15" s="9"/>
      <c r="F15" s="9"/>
      <c r="G15" s="9"/>
      <c r="H15" s="9"/>
      <c r="I15" s="9"/>
    </row>
    <row r="16" spans="2:10" ht="18.75">
      <c r="B16" s="321" t="s">
        <v>34</v>
      </c>
      <c r="C16" s="314" t="str">
        <f>MASTER!C2</f>
        <v xml:space="preserve">Lo-Jh </v>
      </c>
      <c r="D16" s="158"/>
      <c r="E16" s="158" t="s">
        <v>35</v>
      </c>
      <c r="F16" s="326" t="str">
        <f>+MASTER!C7</f>
        <v>O;k[;krk</v>
      </c>
      <c r="G16" s="158" t="s">
        <v>350</v>
      </c>
      <c r="H16" s="158"/>
      <c r="I16" s="158"/>
      <c r="J16" s="313"/>
    </row>
    <row r="17" spans="2:10" ht="15.75">
      <c r="B17" s="9" t="s">
        <v>202</v>
      </c>
      <c r="C17" s="9"/>
      <c r="D17" s="9"/>
      <c r="E17" s="9"/>
      <c r="F17" s="9"/>
      <c r="G17" s="9"/>
      <c r="H17" s="9"/>
      <c r="I17" s="9"/>
    </row>
    <row r="18" spans="2:10" ht="15.75">
      <c r="B18" s="9" t="s">
        <v>203</v>
      </c>
      <c r="C18" s="9"/>
      <c r="D18" s="9"/>
      <c r="E18" s="9"/>
      <c r="F18" s="9"/>
      <c r="G18" s="9"/>
      <c r="H18" s="9"/>
      <c r="I18" s="9"/>
    </row>
    <row r="19" spans="2:10" ht="15.75">
      <c r="B19" s="9"/>
      <c r="C19" s="9"/>
      <c r="D19" s="9"/>
      <c r="E19" s="9"/>
      <c r="F19" s="9"/>
      <c r="G19" s="9"/>
      <c r="H19" s="9"/>
      <c r="I19" s="9"/>
    </row>
    <row r="20" spans="2:10" ht="15.75">
      <c r="B20" s="9"/>
      <c r="C20" s="9" t="s">
        <v>351</v>
      </c>
      <c r="D20" s="9"/>
      <c r="E20" s="9"/>
      <c r="F20" s="9"/>
      <c r="G20" s="9"/>
      <c r="H20" s="9"/>
      <c r="I20" s="9"/>
    </row>
    <row r="21" spans="2:10" ht="15.75">
      <c r="B21" s="9" t="s">
        <v>352</v>
      </c>
      <c r="D21" s="9"/>
      <c r="E21" s="9"/>
      <c r="F21" s="9"/>
      <c r="G21" s="9"/>
      <c r="H21" s="9"/>
      <c r="I21" s="9"/>
    </row>
    <row r="22" spans="2:10" ht="15.75">
      <c r="B22" s="9"/>
      <c r="C22" s="9"/>
      <c r="D22" s="9"/>
      <c r="E22" s="9"/>
      <c r="F22" s="9"/>
      <c r="G22" s="9"/>
      <c r="H22" s="9"/>
      <c r="I22" s="9"/>
    </row>
    <row r="23" spans="2:10" ht="15.75">
      <c r="B23" s="9"/>
      <c r="C23" s="9"/>
      <c r="D23" s="9"/>
      <c r="E23" s="9"/>
      <c r="F23" s="9"/>
      <c r="G23" s="9"/>
      <c r="H23" s="9"/>
      <c r="I23" s="9"/>
    </row>
    <row r="24" spans="2:10" ht="15.75">
      <c r="B24" s="9"/>
      <c r="C24" s="9"/>
      <c r="D24" s="9"/>
      <c r="E24" s="9"/>
      <c r="F24" s="1697" t="s">
        <v>63</v>
      </c>
      <c r="G24" s="1697"/>
      <c r="H24" s="1697"/>
      <c r="I24" s="1697"/>
      <c r="J24" s="1697"/>
    </row>
    <row r="25" spans="2:10" ht="15.75">
      <c r="B25" s="9"/>
      <c r="C25" s="9"/>
      <c r="D25" s="9"/>
      <c r="E25" s="9"/>
      <c r="F25" s="9"/>
      <c r="G25" s="9"/>
      <c r="H25" s="9"/>
      <c r="I25" s="9"/>
    </row>
    <row r="26" spans="2:10" ht="15.75">
      <c r="B26" s="9"/>
      <c r="C26" s="9"/>
      <c r="D26" s="9"/>
      <c r="E26" s="9"/>
      <c r="F26" s="9"/>
      <c r="G26" s="9"/>
      <c r="H26" s="9"/>
      <c r="I26" s="9"/>
    </row>
    <row r="27" spans="2:10" ht="15.75">
      <c r="B27" s="9"/>
      <c r="C27" s="9"/>
      <c r="D27" s="9"/>
      <c r="E27" s="9"/>
      <c r="F27" s="1697" t="s">
        <v>67</v>
      </c>
      <c r="G27" s="1697"/>
      <c r="H27" s="1697"/>
      <c r="I27" s="1697"/>
      <c r="J27" s="1697"/>
    </row>
    <row r="28" spans="2:10" ht="18.75">
      <c r="B28" s="9"/>
      <c r="C28" s="9"/>
      <c r="D28" s="1836" t="s">
        <v>2115</v>
      </c>
      <c r="E28" s="1836"/>
      <c r="F28" s="1694" t="str">
        <f>MASTER!C32</f>
        <v xml:space="preserve">Jhefr pUnz </v>
      </c>
      <c r="G28" s="1694"/>
      <c r="H28" s="1694"/>
      <c r="I28" s="1694"/>
      <c r="J28" s="1694"/>
    </row>
    <row r="29" spans="2:10" ht="18.75">
      <c r="B29" s="9"/>
      <c r="C29" s="9"/>
      <c r="D29" s="1837" t="s">
        <v>2114</v>
      </c>
      <c r="E29" s="1837"/>
      <c r="F29" s="1694" t="str">
        <f>MASTER!C2</f>
        <v xml:space="preserve">Lo-Jh </v>
      </c>
      <c r="G29" s="1694"/>
      <c r="H29" s="1694"/>
      <c r="I29" s="1694"/>
      <c r="J29" s="1694"/>
    </row>
    <row r="30" spans="2:10" ht="18.75">
      <c r="B30" s="9"/>
      <c r="C30" s="9" t="s">
        <v>36</v>
      </c>
      <c r="D30" s="211">
        <f>MASTER!C58</f>
        <v>44676</v>
      </c>
      <c r="E30" s="213"/>
      <c r="F30" s="1834" t="str">
        <f>+MASTER!C7</f>
        <v>O;k[;krk</v>
      </c>
      <c r="G30" s="1834"/>
      <c r="H30" s="1834"/>
      <c r="I30" s="1834"/>
      <c r="J30" s="1834"/>
    </row>
    <row r="31" spans="2:10" ht="15.75">
      <c r="B31" s="9"/>
      <c r="C31" s="9"/>
      <c r="D31" s="10"/>
      <c r="E31" s="9"/>
      <c r="F31" s="9"/>
      <c r="G31" s="9"/>
      <c r="H31" s="9"/>
      <c r="I31" s="9"/>
    </row>
    <row r="32" spans="2:10" ht="15.75">
      <c r="B32" s="9"/>
      <c r="C32" s="9"/>
      <c r="D32" s="9"/>
      <c r="E32" s="9"/>
      <c r="F32" s="9"/>
      <c r="G32" s="9"/>
      <c r="H32" s="9"/>
      <c r="I32" s="9"/>
    </row>
    <row r="33" spans="2:9" ht="15.75">
      <c r="B33" s="9"/>
      <c r="C33" s="9"/>
      <c r="D33" s="9"/>
      <c r="E33" s="9"/>
      <c r="F33" s="9"/>
      <c r="G33" s="9"/>
      <c r="H33" s="9"/>
      <c r="I33" s="9"/>
    </row>
    <row r="34" spans="2:9" ht="15.75">
      <c r="B34" s="9"/>
      <c r="C34" s="9"/>
      <c r="D34" s="9"/>
      <c r="E34" s="9"/>
      <c r="F34" s="9"/>
      <c r="G34" s="9"/>
      <c r="H34" s="9"/>
      <c r="I34" s="9"/>
    </row>
    <row r="35" spans="2:9" ht="15.75">
      <c r="B35" s="9"/>
      <c r="C35" s="9"/>
      <c r="D35" s="9"/>
      <c r="E35" s="9"/>
      <c r="F35" s="9"/>
      <c r="G35" s="9"/>
      <c r="H35" s="9"/>
      <c r="I35" s="9"/>
    </row>
    <row r="46" spans="2:9">
      <c r="G46" s="145"/>
    </row>
    <row r="47" spans="2:9">
      <c r="G47" s="145"/>
    </row>
  </sheetData>
  <sheetProtection password="D3C5" sheet="1" objects="1" scenarios="1" selectLockedCells="1" selectUnlockedCells="1"/>
  <mergeCells count="14">
    <mergeCell ref="F30:J30"/>
    <mergeCell ref="B1:I1"/>
    <mergeCell ref="B2:I2"/>
    <mergeCell ref="C6:E6"/>
    <mergeCell ref="C7:E7"/>
    <mergeCell ref="C8:E8"/>
    <mergeCell ref="C9:E9"/>
    <mergeCell ref="F24:J24"/>
    <mergeCell ref="F27:J27"/>
    <mergeCell ref="F29:J29"/>
    <mergeCell ref="G3:I3"/>
    <mergeCell ref="F28:J28"/>
    <mergeCell ref="D28:E28"/>
    <mergeCell ref="D29:E29"/>
  </mergeCells>
  <phoneticPr fontId="6" type="noConversion"/>
  <printOptions horizontalCentered="1"/>
  <pageMargins left="0.25" right="0.25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FFFF00"/>
  </sheetPr>
  <dimension ref="A1:K53"/>
  <sheetViews>
    <sheetView workbookViewId="0">
      <selection activeCell="E24" sqref="E24"/>
    </sheetView>
  </sheetViews>
  <sheetFormatPr defaultRowHeight="12.75"/>
  <cols>
    <col min="1" max="1" width="2.42578125" style="18" customWidth="1"/>
    <col min="2" max="2" width="7.28515625" style="18" customWidth="1"/>
    <col min="3" max="3" width="9.42578125" style="18" customWidth="1"/>
    <col min="4" max="4" width="7" style="18" customWidth="1"/>
    <col min="5" max="5" width="6.42578125" style="18" customWidth="1"/>
    <col min="6" max="6" width="13.28515625" style="18" customWidth="1"/>
    <col min="7" max="7" width="5.5703125" style="18" customWidth="1"/>
    <col min="8" max="8" width="20.42578125" style="18" customWidth="1"/>
    <col min="9" max="9" width="8" style="18" customWidth="1"/>
    <col min="10" max="10" width="8.28515625" style="18" customWidth="1"/>
    <col min="11" max="16384" width="9.140625" style="18"/>
  </cols>
  <sheetData>
    <row r="1" spans="1:11" ht="8.25" customHeight="1"/>
    <row r="2" spans="1:11" ht="15.75">
      <c r="A2" s="1838" t="s">
        <v>1916</v>
      </c>
      <c r="B2" s="1838"/>
      <c r="C2" s="1838"/>
      <c r="D2" s="1838"/>
      <c r="E2" s="1838"/>
      <c r="F2" s="1838"/>
      <c r="G2" s="1838"/>
      <c r="H2" s="1838"/>
      <c r="I2" s="1838"/>
      <c r="J2" s="1838"/>
      <c r="K2" s="1838"/>
    </row>
    <row r="3" spans="1:11" ht="15.75">
      <c r="A3" s="1838" t="s">
        <v>1917</v>
      </c>
      <c r="B3" s="1838"/>
      <c r="C3" s="1838"/>
      <c r="D3" s="1838"/>
      <c r="E3" s="1838"/>
      <c r="F3" s="1838"/>
      <c r="G3" s="1838"/>
      <c r="H3" s="1838"/>
      <c r="I3" s="1838"/>
      <c r="J3" s="1838"/>
      <c r="K3" s="1838"/>
    </row>
    <row r="4" spans="1:11" ht="15">
      <c r="A4" s="24"/>
      <c r="B4" s="17" t="s">
        <v>1858</v>
      </c>
      <c r="C4" s="17"/>
      <c r="D4" s="17"/>
      <c r="E4" s="17"/>
      <c r="F4" s="17"/>
      <c r="G4" s="17"/>
      <c r="H4" s="17"/>
      <c r="I4" s="21"/>
    </row>
    <row r="5" spans="1:11" ht="15">
      <c r="A5" s="24"/>
      <c r="B5" s="17"/>
      <c r="C5" s="17" t="s">
        <v>1859</v>
      </c>
      <c r="D5" s="17"/>
      <c r="E5" s="17"/>
      <c r="F5" s="17"/>
      <c r="G5" s="17"/>
      <c r="H5" s="17"/>
      <c r="I5" s="21"/>
    </row>
    <row r="6" spans="1:11" ht="15">
      <c r="A6" s="24"/>
      <c r="B6" s="17"/>
      <c r="C6" s="17" t="s">
        <v>1918</v>
      </c>
      <c r="D6" s="119" t="str">
        <f>MASTER!C36</f>
        <v xml:space="preserve">cw   ftyk&amp; </v>
      </c>
      <c r="E6" s="17"/>
      <c r="F6" s="17"/>
      <c r="G6" s="17"/>
      <c r="H6" s="17"/>
      <c r="I6" s="21"/>
    </row>
    <row r="7" spans="1:11" ht="15">
      <c r="A7" s="24"/>
      <c r="B7" s="17"/>
      <c r="C7" s="17"/>
      <c r="D7" s="119"/>
      <c r="E7" s="17"/>
      <c r="F7" s="17"/>
      <c r="G7" s="17"/>
      <c r="H7" s="17"/>
      <c r="I7" s="21"/>
    </row>
    <row r="8" spans="1:11" ht="15">
      <c r="A8" s="24"/>
      <c r="B8" s="17"/>
      <c r="C8" s="17"/>
      <c r="D8" s="17" t="s">
        <v>1919</v>
      </c>
      <c r="E8" s="17"/>
      <c r="F8" s="17"/>
      <c r="G8" s="17"/>
      <c r="H8" s="17"/>
      <c r="I8" s="21"/>
    </row>
    <row r="9" spans="1:11" ht="15">
      <c r="A9" s="24"/>
      <c r="B9" s="17"/>
      <c r="C9" s="17"/>
      <c r="D9" s="17"/>
      <c r="E9" s="17"/>
      <c r="F9" s="17"/>
      <c r="G9" s="17"/>
      <c r="H9" s="17"/>
      <c r="I9" s="21"/>
    </row>
    <row r="10" spans="1:11" ht="15">
      <c r="A10" s="24"/>
      <c r="B10" s="17"/>
      <c r="C10" s="17" t="s">
        <v>1606</v>
      </c>
      <c r="D10" s="17"/>
      <c r="E10" s="17"/>
      <c r="F10" s="17"/>
      <c r="G10" s="17"/>
      <c r="H10" s="17"/>
      <c r="I10" s="21"/>
    </row>
    <row r="11" spans="1:11" ht="15">
      <c r="A11" s="24"/>
      <c r="B11" s="17"/>
      <c r="C11" s="121" t="s">
        <v>1860</v>
      </c>
      <c r="D11" s="119" t="str">
        <f>MASTER!C2</f>
        <v xml:space="preserve">Lo-Jh </v>
      </c>
      <c r="F11" s="17"/>
      <c r="G11" s="17" t="s">
        <v>1861</v>
      </c>
      <c r="H11" s="576" t="str">
        <f>MASTER!C9</f>
        <v>jktdh; mPp ek/;fed fo|ky; fg   ftyk cwUnh</v>
      </c>
      <c r="J11" s="24"/>
    </row>
    <row r="12" spans="1:11" ht="16.5" customHeight="1">
      <c r="B12" s="17" t="s">
        <v>1862</v>
      </c>
      <c r="C12" s="17"/>
      <c r="D12" s="1839" t="str">
        <f>MASTER!C7</f>
        <v>O;k[;krk</v>
      </c>
      <c r="E12" s="1839"/>
      <c r="F12" s="1839"/>
      <c r="G12" s="17" t="s">
        <v>1920</v>
      </c>
      <c r="H12" s="17"/>
      <c r="I12" s="21"/>
    </row>
    <row r="13" spans="1:11" ht="16.5" customHeight="1">
      <c r="A13" s="24"/>
      <c r="B13" s="17" t="s">
        <v>1921</v>
      </c>
      <c r="C13" s="24"/>
      <c r="D13" s="24"/>
      <c r="E13" s="24"/>
      <c r="F13" s="24"/>
      <c r="G13" s="24"/>
      <c r="H13" s="24"/>
    </row>
    <row r="14" spans="1:11" ht="16.5" customHeight="1">
      <c r="A14" s="24"/>
      <c r="B14" s="801" t="s">
        <v>1922</v>
      </c>
      <c r="C14" s="24"/>
      <c r="D14" s="24"/>
      <c r="E14" s="24"/>
      <c r="F14" s="24"/>
      <c r="G14" s="24"/>
      <c r="H14" s="24"/>
    </row>
    <row r="15" spans="1:11" ht="58.5" customHeight="1">
      <c r="A15" s="24"/>
      <c r="B15" s="1840" t="s">
        <v>1863</v>
      </c>
      <c r="C15" s="1840"/>
      <c r="D15" s="1840"/>
      <c r="E15" s="809" t="s">
        <v>1864</v>
      </c>
      <c r="F15" s="810" t="s">
        <v>1865</v>
      </c>
      <c r="G15" s="810" t="s">
        <v>761</v>
      </c>
      <c r="H15" s="810" t="s">
        <v>1866</v>
      </c>
      <c r="I15" s="810" t="s">
        <v>1867</v>
      </c>
      <c r="J15" s="809" t="s">
        <v>1868</v>
      </c>
      <c r="K15" s="811" t="s">
        <v>1869</v>
      </c>
    </row>
    <row r="16" spans="1:11">
      <c r="A16" s="24"/>
      <c r="B16" s="1841">
        <v>1</v>
      </c>
      <c r="C16" s="1841"/>
      <c r="D16" s="1841"/>
      <c r="E16" s="812">
        <v>2</v>
      </c>
      <c r="F16" s="812">
        <v>3</v>
      </c>
      <c r="G16" s="812">
        <v>4</v>
      </c>
      <c r="H16" s="812">
        <v>5</v>
      </c>
      <c r="I16" s="812">
        <v>6</v>
      </c>
      <c r="J16" s="812">
        <v>7</v>
      </c>
      <c r="K16" s="813">
        <v>8</v>
      </c>
    </row>
    <row r="17" spans="1:11" s="8" customFormat="1" ht="24.95" customHeight="1">
      <c r="A17" s="9"/>
      <c r="B17" s="1842" t="s">
        <v>1870</v>
      </c>
      <c r="C17" s="1842"/>
      <c r="D17" s="1842"/>
      <c r="E17" s="1220">
        <v>0</v>
      </c>
      <c r="F17" s="1220">
        <v>0</v>
      </c>
      <c r="G17" s="1220">
        <v>0</v>
      </c>
      <c r="H17" s="1220">
        <v>0</v>
      </c>
      <c r="I17" s="1220">
        <v>0</v>
      </c>
      <c r="J17" s="1220">
        <v>0</v>
      </c>
      <c r="K17" s="1220">
        <v>0</v>
      </c>
    </row>
    <row r="18" spans="1:11" s="8" customFormat="1" ht="24.95" customHeight="1">
      <c r="A18" s="9"/>
      <c r="B18" s="1842" t="s">
        <v>1871</v>
      </c>
      <c r="C18" s="1842"/>
      <c r="D18" s="1842"/>
      <c r="E18" s="1220">
        <v>0</v>
      </c>
      <c r="F18" s="1220">
        <v>0</v>
      </c>
      <c r="G18" s="1220">
        <v>0</v>
      </c>
      <c r="H18" s="1220">
        <v>0</v>
      </c>
      <c r="I18" s="1220">
        <v>0</v>
      </c>
      <c r="J18" s="1220">
        <v>0</v>
      </c>
      <c r="K18" s="1220">
        <v>0</v>
      </c>
    </row>
    <row r="19" spans="1:11" s="8" customFormat="1" ht="24.95" customHeight="1">
      <c r="A19" s="9"/>
      <c r="B19" s="1842" t="s">
        <v>1872</v>
      </c>
      <c r="C19" s="1842"/>
      <c r="D19" s="1842"/>
      <c r="E19" s="1220">
        <v>0</v>
      </c>
      <c r="F19" s="1220">
        <v>0</v>
      </c>
      <c r="G19" s="1220">
        <v>0</v>
      </c>
      <c r="H19" s="1220">
        <v>0</v>
      </c>
      <c r="I19" s="1220">
        <v>0</v>
      </c>
      <c r="J19" s="1220">
        <v>0</v>
      </c>
      <c r="K19" s="1220">
        <v>0</v>
      </c>
    </row>
    <row r="20" spans="1:11" s="8" customFormat="1" ht="24.95" customHeight="1">
      <c r="A20" s="9"/>
      <c r="B20" s="1842" t="s">
        <v>1873</v>
      </c>
      <c r="C20" s="1842"/>
      <c r="D20" s="1842"/>
      <c r="E20" s="1220">
        <v>0</v>
      </c>
      <c r="F20" s="1220">
        <v>0</v>
      </c>
      <c r="G20" s="1220">
        <v>0</v>
      </c>
      <c r="H20" s="1220">
        <v>0</v>
      </c>
      <c r="I20" s="1220">
        <v>0</v>
      </c>
      <c r="J20" s="1220">
        <v>0</v>
      </c>
      <c r="K20" s="1220">
        <v>0</v>
      </c>
    </row>
    <row r="21" spans="1:11" s="8" customFormat="1" ht="24.95" customHeight="1">
      <c r="A21" s="9"/>
      <c r="B21" s="1842" t="s">
        <v>1871</v>
      </c>
      <c r="C21" s="1842"/>
      <c r="D21" s="1842"/>
      <c r="E21" s="1220">
        <v>0</v>
      </c>
      <c r="F21" s="1220">
        <v>0</v>
      </c>
      <c r="G21" s="1220">
        <v>0</v>
      </c>
      <c r="H21" s="1220">
        <v>0</v>
      </c>
      <c r="I21" s="1220">
        <v>0</v>
      </c>
      <c r="J21" s="1220">
        <v>0</v>
      </c>
      <c r="K21" s="1220">
        <v>0</v>
      </c>
    </row>
    <row r="22" spans="1:11" s="8" customFormat="1" ht="24.95" customHeight="1">
      <c r="A22" s="9"/>
      <c r="B22" s="1842" t="s">
        <v>1872</v>
      </c>
      <c r="C22" s="1842"/>
      <c r="D22" s="1842"/>
      <c r="E22" s="1220">
        <v>0</v>
      </c>
      <c r="F22" s="1220">
        <v>0</v>
      </c>
      <c r="G22" s="1220">
        <v>0</v>
      </c>
      <c r="H22" s="1220">
        <v>0</v>
      </c>
      <c r="I22" s="1220">
        <v>0</v>
      </c>
      <c r="J22" s="1220">
        <v>0</v>
      </c>
      <c r="K22" s="1220">
        <v>0</v>
      </c>
    </row>
    <row r="23" spans="1:11" s="8" customFormat="1" ht="24.95" customHeight="1">
      <c r="A23" s="9"/>
      <c r="B23" s="1842" t="s">
        <v>1874</v>
      </c>
      <c r="C23" s="1842"/>
      <c r="D23" s="1842"/>
      <c r="E23" s="1220">
        <v>0</v>
      </c>
      <c r="F23" s="1220">
        <v>0</v>
      </c>
      <c r="G23" s="1220">
        <v>0</v>
      </c>
      <c r="H23" s="1220">
        <v>0</v>
      </c>
      <c r="I23" s="1220">
        <v>0</v>
      </c>
      <c r="J23" s="1220">
        <v>0</v>
      </c>
      <c r="K23" s="1220">
        <v>0</v>
      </c>
    </row>
    <row r="24" spans="1:11" s="8" customFormat="1" ht="24.95" customHeight="1">
      <c r="A24" s="9"/>
      <c r="B24" s="1842" t="s">
        <v>1875</v>
      </c>
      <c r="C24" s="1842"/>
      <c r="D24" s="1842"/>
      <c r="E24" s="1220">
        <v>0</v>
      </c>
      <c r="F24" s="1220">
        <v>0</v>
      </c>
      <c r="G24" s="1220">
        <v>0</v>
      </c>
      <c r="H24" s="1220">
        <v>0</v>
      </c>
      <c r="I24" s="1220">
        <v>0</v>
      </c>
      <c r="J24" s="1220">
        <v>0</v>
      </c>
      <c r="K24" s="1220">
        <v>0</v>
      </c>
    </row>
    <row r="25" spans="1:11" s="8" customFormat="1" ht="24.95" customHeight="1">
      <c r="A25" s="9"/>
      <c r="B25" s="1842" t="s">
        <v>1871</v>
      </c>
      <c r="C25" s="1842"/>
      <c r="D25" s="1842"/>
      <c r="E25" s="1220">
        <v>0</v>
      </c>
      <c r="F25" s="1220">
        <v>0</v>
      </c>
      <c r="G25" s="1220">
        <v>0</v>
      </c>
      <c r="H25" s="1220">
        <v>0</v>
      </c>
      <c r="I25" s="1220">
        <v>0</v>
      </c>
      <c r="J25" s="1220">
        <v>0</v>
      </c>
      <c r="K25" s="1220">
        <v>0</v>
      </c>
    </row>
    <row r="26" spans="1:11" s="8" customFormat="1" ht="24.95" customHeight="1">
      <c r="A26" s="9"/>
      <c r="B26" s="1842" t="s">
        <v>1872</v>
      </c>
      <c r="C26" s="1842"/>
      <c r="D26" s="1842"/>
      <c r="E26" s="1220">
        <v>0</v>
      </c>
      <c r="F26" s="1220">
        <v>0</v>
      </c>
      <c r="G26" s="1220">
        <v>0</v>
      </c>
      <c r="H26" s="1220">
        <v>0</v>
      </c>
      <c r="I26" s="1220">
        <v>0</v>
      </c>
      <c r="J26" s="1220">
        <v>0</v>
      </c>
      <c r="K26" s="1220">
        <v>0</v>
      </c>
    </row>
    <row r="27" spans="1:11" s="8" customFormat="1" ht="24.95" customHeight="1">
      <c r="A27" s="9"/>
      <c r="B27" s="1842" t="s">
        <v>1874</v>
      </c>
      <c r="C27" s="1842"/>
      <c r="D27" s="1842"/>
      <c r="E27" s="1220">
        <v>0</v>
      </c>
      <c r="F27" s="1220">
        <v>0</v>
      </c>
      <c r="G27" s="1220">
        <v>0</v>
      </c>
      <c r="H27" s="1220">
        <v>0</v>
      </c>
      <c r="I27" s="1220">
        <v>0</v>
      </c>
      <c r="J27" s="1220">
        <v>0</v>
      </c>
      <c r="K27" s="1220">
        <v>0</v>
      </c>
    </row>
    <row r="28" spans="1:11" ht="15.75">
      <c r="A28" s="24"/>
      <c r="B28" s="9" t="s">
        <v>1929</v>
      </c>
      <c r="C28" s="24"/>
      <c r="D28" s="24"/>
      <c r="E28" s="24"/>
      <c r="F28" s="24"/>
      <c r="G28" s="24"/>
      <c r="H28" s="24"/>
    </row>
    <row r="29" spans="1:11" ht="15.75">
      <c r="A29" s="24"/>
      <c r="B29" s="9" t="s">
        <v>1928</v>
      </c>
      <c r="C29" s="24"/>
      <c r="D29" s="24"/>
      <c r="E29" s="24"/>
      <c r="F29" s="24"/>
      <c r="G29" s="24"/>
      <c r="H29" s="24"/>
    </row>
    <row r="30" spans="1:11" ht="15.75">
      <c r="A30" s="24"/>
      <c r="B30" s="9"/>
      <c r="C30" s="24"/>
      <c r="D30" s="24"/>
      <c r="E30" s="24"/>
      <c r="F30" s="24"/>
      <c r="G30" s="24"/>
      <c r="H30" s="24"/>
    </row>
    <row r="31" spans="1:11" ht="15.75">
      <c r="A31" s="24"/>
      <c r="B31" s="24"/>
      <c r="C31" s="24"/>
      <c r="D31" s="24"/>
      <c r="E31" s="24"/>
      <c r="F31" s="24"/>
      <c r="G31" s="24"/>
      <c r="H31" s="795" t="s">
        <v>63</v>
      </c>
    </row>
    <row r="32" spans="1:11" ht="15.75">
      <c r="A32" s="24"/>
      <c r="B32" s="24"/>
      <c r="C32" s="24"/>
      <c r="D32" s="24"/>
      <c r="E32" s="24"/>
      <c r="F32" s="24"/>
      <c r="G32" s="24"/>
      <c r="H32" s="795"/>
    </row>
    <row r="33" spans="1:10" ht="15.75">
      <c r="A33" s="24"/>
      <c r="B33" s="24"/>
      <c r="C33" s="24"/>
      <c r="D33" s="24"/>
      <c r="E33" s="1836" t="s">
        <v>2115</v>
      </c>
      <c r="F33" s="1836"/>
      <c r="G33" s="1697" t="str">
        <f>MASTER!C32</f>
        <v xml:space="preserve">Jhefr pUnz </v>
      </c>
      <c r="H33" s="1697"/>
      <c r="I33" s="1697"/>
    </row>
    <row r="34" spans="1:10" ht="15.75">
      <c r="A34" s="24"/>
      <c r="B34" s="24"/>
      <c r="C34" s="24"/>
      <c r="D34" s="24"/>
      <c r="E34" s="1837" t="s">
        <v>2114</v>
      </c>
      <c r="F34" s="1837"/>
      <c r="G34" s="19" t="str">
        <f>D11</f>
        <v xml:space="preserve">Lo-Jh </v>
      </c>
      <c r="H34" s="19"/>
      <c r="I34" s="41" t="s">
        <v>224</v>
      </c>
      <c r="J34" s="1013" t="str">
        <f>MASTER!C7</f>
        <v>O;k[;krk</v>
      </c>
    </row>
    <row r="35" spans="1:10" ht="15">
      <c r="A35" s="24"/>
      <c r="B35" s="24"/>
      <c r="C35" s="24"/>
      <c r="D35" s="24"/>
      <c r="E35" s="24"/>
      <c r="F35" s="24"/>
      <c r="G35" s="801"/>
      <c r="H35" s="24"/>
    </row>
    <row r="36" spans="1:10" ht="16.5" customHeight="1">
      <c r="A36" s="24"/>
      <c r="B36" s="9" t="s">
        <v>1923</v>
      </c>
      <c r="C36" s="24"/>
      <c r="D36" s="1843" t="str">
        <f>D6</f>
        <v xml:space="preserve">cw   ftyk&amp; </v>
      </c>
      <c r="E36" s="1843"/>
      <c r="F36" s="1843"/>
      <c r="G36" s="9" t="s">
        <v>1924</v>
      </c>
      <c r="H36" s="24"/>
    </row>
    <row r="37" spans="1:10" ht="15.75">
      <c r="A37" s="24"/>
      <c r="B37" s="9" t="s">
        <v>1925</v>
      </c>
      <c r="C37" s="24"/>
      <c r="D37" s="24"/>
      <c r="E37" s="24"/>
      <c r="F37" s="24"/>
      <c r="G37" s="24"/>
      <c r="H37" s="24"/>
    </row>
    <row r="38" spans="1:10" ht="15.75">
      <c r="A38" s="24"/>
      <c r="B38" s="9" t="s">
        <v>1926</v>
      </c>
      <c r="C38" s="24"/>
      <c r="D38" s="24"/>
      <c r="E38" s="24"/>
      <c r="F38" s="24"/>
      <c r="G38" s="24"/>
      <c r="H38" s="24"/>
    </row>
    <row r="39" spans="1:10" ht="15.75">
      <c r="A39" s="24"/>
      <c r="B39" s="796" t="s">
        <v>1927</v>
      </c>
      <c r="C39" s="24"/>
      <c r="D39" s="24"/>
      <c r="E39" s="24"/>
      <c r="F39" s="24"/>
      <c r="G39" s="24"/>
      <c r="H39" s="24"/>
    </row>
    <row r="40" spans="1:10">
      <c r="A40" s="24"/>
      <c r="B40" s="24"/>
      <c r="C40" s="24"/>
      <c r="D40" s="24"/>
      <c r="E40" s="24"/>
      <c r="F40" s="24"/>
      <c r="G40" s="24"/>
      <c r="H40" s="24"/>
    </row>
    <row r="41" spans="1:10">
      <c r="A41" s="24"/>
      <c r="B41" s="24"/>
      <c r="C41" s="24"/>
      <c r="D41" s="24"/>
      <c r="E41" s="24"/>
      <c r="F41" s="24"/>
      <c r="G41" s="24"/>
      <c r="H41" s="24"/>
    </row>
    <row r="42" spans="1:10" ht="15">
      <c r="A42" s="24"/>
      <c r="B42" s="24"/>
      <c r="C42" s="24"/>
      <c r="D42" s="24"/>
      <c r="E42" s="24"/>
      <c r="F42" s="24"/>
      <c r="G42" s="24"/>
      <c r="H42" s="792" t="s">
        <v>67</v>
      </c>
    </row>
    <row r="43" spans="1:10" ht="15.75">
      <c r="A43" s="24"/>
      <c r="B43" s="24"/>
      <c r="C43" s="24"/>
      <c r="D43" s="24"/>
      <c r="E43" s="24"/>
      <c r="F43" s="24"/>
      <c r="G43" s="24"/>
      <c r="H43" s="795" t="s">
        <v>212</v>
      </c>
    </row>
    <row r="44" spans="1:10">
      <c r="A44" s="24"/>
      <c r="B44" s="24"/>
      <c r="C44" s="24"/>
      <c r="D44" s="24"/>
      <c r="E44" s="24"/>
      <c r="F44" s="24"/>
      <c r="G44" s="24"/>
      <c r="H44" s="24"/>
    </row>
    <row r="45" spans="1:10">
      <c r="A45" s="24"/>
      <c r="B45" s="24"/>
      <c r="C45" s="24"/>
      <c r="D45" s="24"/>
      <c r="E45" s="24"/>
      <c r="F45" s="24"/>
      <c r="G45" s="24"/>
      <c r="H45" s="24"/>
    </row>
    <row r="46" spans="1:10">
      <c r="A46" s="24"/>
      <c r="B46" s="24"/>
      <c r="C46" s="24"/>
      <c r="D46" s="24"/>
      <c r="E46" s="24"/>
      <c r="F46" s="24"/>
      <c r="G46" s="24"/>
      <c r="H46" s="24"/>
    </row>
    <row r="47" spans="1:10">
      <c r="A47" s="24"/>
      <c r="B47" s="24"/>
      <c r="C47" s="24"/>
      <c r="D47" s="24"/>
      <c r="E47" s="24"/>
      <c r="F47" s="24"/>
      <c r="G47" s="24"/>
      <c r="H47" s="24"/>
    </row>
    <row r="48" spans="1:10">
      <c r="A48" s="24"/>
      <c r="B48" s="24"/>
      <c r="C48" s="24"/>
      <c r="D48" s="24"/>
      <c r="E48" s="24"/>
      <c r="F48" s="24"/>
      <c r="G48" s="24"/>
      <c r="H48" s="24"/>
    </row>
    <row r="49" spans="1:8">
      <c r="A49" s="24"/>
      <c r="B49" s="24"/>
      <c r="C49" s="24"/>
      <c r="D49" s="24"/>
      <c r="E49" s="24"/>
      <c r="F49" s="24"/>
      <c r="G49" s="24"/>
      <c r="H49" s="24"/>
    </row>
    <row r="50" spans="1:8">
      <c r="A50" s="24"/>
      <c r="B50" s="24"/>
      <c r="C50" s="24"/>
      <c r="D50" s="24"/>
      <c r="E50" s="24"/>
      <c r="F50" s="24"/>
      <c r="G50" s="24"/>
      <c r="H50" s="24"/>
    </row>
    <row r="51" spans="1:8">
      <c r="A51" s="24"/>
      <c r="B51" s="24"/>
      <c r="C51" s="24"/>
      <c r="D51" s="24"/>
      <c r="E51" s="24"/>
      <c r="F51" s="24"/>
      <c r="G51" s="24"/>
      <c r="H51" s="24"/>
    </row>
    <row r="52" spans="1:8">
      <c r="A52" s="24"/>
      <c r="B52" s="24"/>
      <c r="C52" s="24"/>
      <c r="D52" s="24"/>
      <c r="E52" s="24"/>
      <c r="F52" s="24"/>
      <c r="G52" s="24"/>
      <c r="H52" s="24"/>
    </row>
    <row r="53" spans="1:8">
      <c r="A53" s="24"/>
      <c r="B53" s="24"/>
      <c r="C53" s="24"/>
      <c r="D53" s="24"/>
      <c r="E53" s="24"/>
      <c r="F53" s="24"/>
      <c r="G53" s="24"/>
      <c r="H53" s="24"/>
    </row>
  </sheetData>
  <sheetProtection sheet="1" objects="1" scenarios="1" selectLockedCells="1"/>
  <mergeCells count="20">
    <mergeCell ref="D36:F36"/>
    <mergeCell ref="A3:K3"/>
    <mergeCell ref="B23:D23"/>
    <mergeCell ref="B24:D24"/>
    <mergeCell ref="B25:D25"/>
    <mergeCell ref="B26:D26"/>
    <mergeCell ref="B27:D27"/>
    <mergeCell ref="B18:D18"/>
    <mergeCell ref="B19:D19"/>
    <mergeCell ref="B20:D20"/>
    <mergeCell ref="B21:D21"/>
    <mergeCell ref="B22:D22"/>
    <mergeCell ref="E33:F33"/>
    <mergeCell ref="E34:F34"/>
    <mergeCell ref="G33:I33"/>
    <mergeCell ref="A2:K2"/>
    <mergeCell ref="D12:F12"/>
    <mergeCell ref="B15:D15"/>
    <mergeCell ref="B16:D16"/>
    <mergeCell ref="B17:D17"/>
  </mergeCells>
  <printOptions horizontalCentered="1"/>
  <pageMargins left="0.25" right="0.25" top="0.35" bottom="0.36" header="0.3" footer="0.3"/>
  <pageSetup paperSize="9" orientation="portrait" r:id="rId1"/>
  <headerFooter alignWithMargins="0"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6"/>
  <sheetViews>
    <sheetView workbookViewId="0">
      <selection activeCell="O9" sqref="O9"/>
    </sheetView>
  </sheetViews>
  <sheetFormatPr defaultRowHeight="12.75"/>
  <cols>
    <col min="1" max="9" width="9.140625" style="620"/>
    <col min="10" max="10" width="9.140625" style="620" customWidth="1"/>
    <col min="11" max="16384" width="9.140625" style="620"/>
  </cols>
  <sheetData>
    <row r="1" spans="1:14" ht="27.75">
      <c r="A1" s="1322" t="s">
        <v>2491</v>
      </c>
      <c r="B1" s="1322"/>
      <c r="C1" s="1322"/>
      <c r="D1" s="1322"/>
      <c r="E1" s="1322"/>
      <c r="F1" s="1322"/>
      <c r="G1" s="1322"/>
      <c r="H1" s="1322"/>
      <c r="I1" s="1322"/>
      <c r="J1" s="1322"/>
      <c r="K1" s="1322"/>
      <c r="L1" s="6"/>
      <c r="M1" s="6"/>
      <c r="N1" s="6"/>
    </row>
    <row r="2" spans="1:14" ht="18.7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33" customHeight="1">
      <c r="B3" s="547" t="s">
        <v>32</v>
      </c>
      <c r="C3" s="1162" t="s">
        <v>2534</v>
      </c>
      <c r="D3" s="182"/>
      <c r="E3" s="6"/>
      <c r="F3" s="1161" t="s">
        <v>2550</v>
      </c>
      <c r="G3" s="1162" t="s">
        <v>2535</v>
      </c>
      <c r="H3" s="768"/>
      <c r="I3" s="768"/>
      <c r="J3" s="527" t="s">
        <v>2536</v>
      </c>
      <c r="K3" s="1162" t="s">
        <v>2537</v>
      </c>
      <c r="L3" s="6"/>
      <c r="M3" s="6"/>
      <c r="N3" s="6"/>
    </row>
    <row r="4" spans="1:14" ht="18.75">
      <c r="A4" s="5" t="s">
        <v>1612</v>
      </c>
      <c r="B4" s="1159" t="s">
        <v>2538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8.75">
      <c r="A5" s="5" t="s">
        <v>2546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60.75" customHeight="1">
      <c r="A6" s="1315" t="s">
        <v>2547</v>
      </c>
      <c r="B6" s="1315"/>
      <c r="C6" s="1315"/>
      <c r="D6" s="1315"/>
      <c r="E6" s="1315"/>
      <c r="F6" s="1315"/>
      <c r="G6" s="1315"/>
      <c r="H6" s="1315"/>
      <c r="I6" s="1315"/>
      <c r="J6" s="1315"/>
      <c r="K6" s="1315"/>
      <c r="L6" s="6"/>
      <c r="M6" s="6"/>
      <c r="N6" s="6"/>
    </row>
    <row r="7" spans="1:14" ht="86.25" customHeight="1">
      <c r="A7" s="1315" t="s">
        <v>2549</v>
      </c>
      <c r="B7" s="1315"/>
      <c r="C7" s="1315"/>
      <c r="D7" s="1315"/>
      <c r="E7" s="1315"/>
      <c r="F7" s="1315"/>
      <c r="G7" s="1315"/>
      <c r="H7" s="1315"/>
      <c r="I7" s="1315"/>
      <c r="J7" s="1315"/>
      <c r="K7" s="1315"/>
      <c r="L7" s="6"/>
      <c r="M7" s="6"/>
      <c r="N7" s="6"/>
    </row>
    <row r="8" spans="1:14" ht="27" customHeight="1">
      <c r="A8" s="527" t="s">
        <v>2539</v>
      </c>
      <c r="B8" s="489"/>
      <c r="C8" s="489"/>
      <c r="D8" s="489"/>
      <c r="E8" s="489"/>
      <c r="F8" s="489"/>
      <c r="G8" s="527" t="s">
        <v>2540</v>
      </c>
      <c r="H8" s="489"/>
      <c r="I8" s="489"/>
      <c r="J8" s="527" t="s">
        <v>2543</v>
      </c>
      <c r="K8" s="489"/>
      <c r="L8" s="6"/>
      <c r="M8" s="6"/>
      <c r="N8" s="6"/>
    </row>
    <row r="9" spans="1:14" ht="27" customHeight="1">
      <c r="A9" s="1323" t="s">
        <v>2544</v>
      </c>
      <c r="B9" s="1323"/>
      <c r="C9" s="527" t="s">
        <v>2541</v>
      </c>
      <c r="D9" s="489"/>
      <c r="E9" s="489"/>
      <c r="F9" s="489"/>
      <c r="G9" s="527"/>
      <c r="H9" s="489"/>
      <c r="I9" s="489"/>
      <c r="J9" s="527"/>
      <c r="K9" s="489"/>
      <c r="L9" s="6"/>
      <c r="M9" s="6"/>
      <c r="N9" s="6"/>
    </row>
    <row r="10" spans="1:14" ht="40.5" customHeight="1">
      <c r="A10" s="1315" t="s">
        <v>2548</v>
      </c>
      <c r="B10" s="1315"/>
      <c r="C10" s="1315"/>
      <c r="D10" s="1315"/>
      <c r="E10" s="1315"/>
      <c r="F10" s="1315"/>
      <c r="G10" s="1315"/>
      <c r="H10" s="1315"/>
      <c r="I10" s="1315"/>
      <c r="J10" s="1315"/>
      <c r="K10" s="1315"/>
      <c r="L10" s="6"/>
      <c r="M10" s="6"/>
      <c r="N10" s="6"/>
    </row>
    <row r="11" spans="1:14" ht="18.7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18.75">
      <c r="A12" s="6"/>
      <c r="B12" s="6"/>
      <c r="C12" s="6"/>
      <c r="D12" s="6"/>
      <c r="E12" s="6"/>
      <c r="F12" s="6"/>
      <c r="G12" s="6"/>
      <c r="H12" s="5" t="s">
        <v>2497</v>
      </c>
      <c r="I12" s="6"/>
      <c r="K12" s="6"/>
      <c r="L12" s="6"/>
      <c r="M12" s="6"/>
      <c r="N12" s="6"/>
    </row>
    <row r="13" spans="1:14" ht="18.7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8.75">
      <c r="A14" s="5" t="s">
        <v>3</v>
      </c>
      <c r="B14" s="1158" t="s">
        <v>2542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8.75">
      <c r="A15" s="5" t="s">
        <v>315</v>
      </c>
      <c r="B15" s="1160" t="s">
        <v>2545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8.7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18.7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15">
      <c r="A18" s="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15">
      <c r="A19" s="4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t="15">
      <c r="A20" s="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15">
      <c r="A21" s="4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15">
      <c r="A22" s="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18.7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18.7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8.7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18.7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ht="18.7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ht="18.7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ht="18.75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ht="18.7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ht="18.7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ht="18.7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ht="18.7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ht="18.75">
      <c r="A34" s="1154" t="s">
        <v>2500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ht="18.7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ht="18.75">
      <c r="A36" s="5" t="s">
        <v>2492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8.7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ht="18.75">
      <c r="A38" s="6"/>
      <c r="B38" s="5" t="s">
        <v>2501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18.7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18.75">
      <c r="A40" s="6"/>
      <c r="B40" s="5" t="s">
        <v>2496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ht="18.7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18.75">
      <c r="A42" s="1152" t="s">
        <v>2497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ht="18.7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ht="18.75">
      <c r="A44" s="5" t="s">
        <v>2498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ht="18.75">
      <c r="A45" s="5" t="s">
        <v>2499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ht="18.75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ht="18.7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ht="18.75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ht="18.7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ht="18.7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t="18.7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ht="18.75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ht="18.75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ht="18.7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8.7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8.75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8.75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8.7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t="18.75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t="18.75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8.7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8.75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15">
      <c r="A63" s="1157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">
      <c r="A64" s="1157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5">
      <c r="A65" s="1157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ht="15">
      <c r="A66" s="1157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15">
      <c r="A67" s="1157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15">
      <c r="A68" s="115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15">
      <c r="A69" s="1157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ht="15">
      <c r="A70" s="1157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ht="15">
      <c r="A71" s="1157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ht="15">
      <c r="A72" s="1157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15">
      <c r="A73" s="1157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ht="15">
      <c r="A74" s="4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ht="15">
      <c r="A75" s="1157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ht="15">
      <c r="A76" s="1157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ht="15">
      <c r="A77" s="1157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ht="15">
      <c r="A78" s="1157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ht="18.75">
      <c r="A79" s="1152" t="s">
        <v>2491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ht="18.75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ht="18.75">
      <c r="A81" s="5" t="s">
        <v>2492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ht="18.75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ht="18.75">
      <c r="A83" s="6"/>
      <c r="B83" s="5" t="s">
        <v>2533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ht="18.7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ht="18.75">
      <c r="A85" s="1152" t="s">
        <v>2497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ht="18.75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ht="18.75">
      <c r="A87" s="5" t="s">
        <v>2498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ht="18.75">
      <c r="A88" s="5" t="s">
        <v>2499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ht="18.75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ht="15">
      <c r="A90" s="1157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ht="15">
      <c r="A91" s="1157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ht="15">
      <c r="A92" s="1157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ht="15">
      <c r="A93" s="1157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ht="15">
      <c r="A94" s="1157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ht="15">
      <c r="A95" s="1157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ht="15">
      <c r="A96" s="1157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ht="15">
      <c r="A97" s="1157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15">
      <c r="A98" s="1157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15">
      <c r="A99" s="1157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ht="15">
      <c r="A100" s="1157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t="15">
      <c r="A101" s="1157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5">
      <c r="A102" s="1157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ht="15">
      <c r="A103" s="1157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ht="15">
      <c r="A104" s="1157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ht="15">
      <c r="A105" s="1157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ht="15">
      <c r="A106" s="1157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ht="15">
      <c r="A107" s="115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15">
      <c r="A108" s="1157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ht="15">
      <c r="A109" s="115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ht="15">
      <c r="A110" s="115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ht="15">
      <c r="A111" s="115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ht="15">
      <c r="A112" s="1157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ht="15">
      <c r="A113" s="1157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ht="15">
      <c r="A114" s="115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ht="15">
      <c r="A115" s="1157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ht="15">
      <c r="A116" s="1157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ht="15">
      <c r="A117" s="1157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ht="18.75">
      <c r="A118" s="1152" t="s">
        <v>2491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8.75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ht="18.75">
      <c r="A120" s="5" t="s">
        <v>2492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ht="18.75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ht="18.75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ht="18.75">
      <c r="A123" s="6"/>
      <c r="B123" s="5" t="s">
        <v>2503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ht="18.75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ht="18.75">
      <c r="A125" s="5" t="s">
        <v>2504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ht="18.7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ht="18.75">
      <c r="A127" s="1152" t="s">
        <v>2497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ht="18.75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ht="18.75">
      <c r="A129" s="5" t="s">
        <v>2498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ht="18.75">
      <c r="A130" s="5" t="s">
        <v>2499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ht="18.75">
      <c r="A131" s="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ht="15">
      <c r="A132" s="1157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ht="15">
      <c r="A133" s="1157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ht="15">
      <c r="A134" s="1157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ht="15">
      <c r="A135" s="1157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ht="15">
      <c r="A136" s="1157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ht="15">
      <c r="A137" s="1157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ht="15">
      <c r="A138" s="1157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ht="15">
      <c r="A139" s="1157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ht="15">
      <c r="A140" s="1157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ht="15">
      <c r="A141" s="1157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ht="15">
      <c r="A142" s="1157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ht="15">
      <c r="A143" s="1157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ht="15">
      <c r="A144" s="1157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15">
      <c r="A145" s="1157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t="15">
      <c r="A146" s="1157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ht="15">
      <c r="A147" s="1157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ht="15">
      <c r="A148" s="1157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ht="15">
      <c r="A149" s="1157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ht="15">
      <c r="A150" s="1157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ht="15">
      <c r="A151" s="1157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ht="15">
      <c r="A152" s="1157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ht="15">
      <c r="A153" s="1157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ht="15">
      <c r="A154" s="1157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ht="15">
      <c r="A155" s="1157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ht="15">
      <c r="A156" s="1157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ht="15">
      <c r="A157" s="1157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ht="15">
      <c r="A158" s="1157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ht="15">
      <c r="A159" s="1157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18.75">
      <c r="A160" s="1154" t="s">
        <v>2500</v>
      </c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ht="18.75">
      <c r="A161" s="5" t="s">
        <v>2505</v>
      </c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ht="18.75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ht="18.75">
      <c r="A163" s="5" t="s">
        <v>2492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ht="18.75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ht="18.75">
      <c r="A165" s="6"/>
      <c r="B165" s="5" t="s">
        <v>2501</v>
      </c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1:14" ht="18.75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ht="18.75">
      <c r="A167" s="6"/>
      <c r="B167" s="5" t="s">
        <v>2496</v>
      </c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</row>
    <row r="168" spans="1:14" ht="18.7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4" ht="18.75">
      <c r="A169" s="1152" t="s">
        <v>2497</v>
      </c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1:14" ht="18.75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4" ht="18.75">
      <c r="A171" s="5" t="s">
        <v>2498</v>
      </c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1:14" ht="18.75">
      <c r="A172" s="5" t="s">
        <v>2499</v>
      </c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 ht="15">
      <c r="A173" s="1157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</row>
    <row r="174" spans="1:14" ht="15">
      <c r="A174" s="1157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1:14" ht="15">
      <c r="A175" s="1157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14" ht="15">
      <c r="A176" s="1157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1:14" ht="15">
      <c r="A177" s="1157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1:14" ht="15">
      <c r="A178" s="1157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1:14" ht="15">
      <c r="A179" s="1157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1:14" ht="15">
      <c r="A180" s="1157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1:14" ht="15">
      <c r="A181" s="1157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ht="15">
      <c r="A182" s="1157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1:14" ht="15">
      <c r="A183" s="1157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1:14" ht="15">
      <c r="A184" s="1157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1:14" ht="15">
      <c r="A185" s="1157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1:14" ht="15">
      <c r="A186" s="1157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1:14" ht="15">
      <c r="A187" s="1157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1:14" ht="15">
      <c r="A188" s="1157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</row>
    <row r="189" spans="1:14" ht="15">
      <c r="A189" s="1157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</row>
    <row r="190" spans="1:14" ht="15">
      <c r="A190" s="1157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1:14" ht="15">
      <c r="A191" s="1157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1:14" ht="15">
      <c r="A192" s="1157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1:14" ht="15">
      <c r="A193" s="1157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1:14" ht="15">
      <c r="A194" s="1157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 ht="15">
      <c r="A195" s="1157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1:14" ht="15">
      <c r="A196" s="1157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1:14" ht="18.75">
      <c r="A197" s="1152" t="s">
        <v>2491</v>
      </c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 ht="18.75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1:14" ht="18.75">
      <c r="A199" s="5" t="s">
        <v>2492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1:14" ht="18.75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1:14" ht="18.75">
      <c r="A201" s="5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1:14" ht="18.75">
      <c r="A202" s="6"/>
      <c r="B202" s="5" t="s">
        <v>2506</v>
      </c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ht="18.75">
      <c r="A203" s="5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1:14" ht="18.75">
      <c r="A204" s="6"/>
      <c r="B204" s="5" t="s">
        <v>2507</v>
      </c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 ht="18.75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</row>
    <row r="206" spans="1:14" ht="18.75">
      <c r="A206" s="1152" t="s">
        <v>2497</v>
      </c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4" ht="18.75">
      <c r="A207" s="5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1:14" ht="18.75">
      <c r="A208" s="5" t="s">
        <v>2498</v>
      </c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14" ht="18.75">
      <c r="A209" s="5" t="s">
        <v>2499</v>
      </c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ht="15">
      <c r="A210" s="1157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 ht="15">
      <c r="A211" s="1157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1:14" ht="15">
      <c r="A212" s="1157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 ht="15">
      <c r="A213" s="1157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 ht="15">
      <c r="A214" s="1157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ht="15">
      <c r="A215" s="1157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ht="15">
      <c r="A216" s="1157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 ht="15">
      <c r="A217" s="1157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ht="15">
      <c r="A218" s="1157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ht="15">
      <c r="A219" s="1157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ht="15">
      <c r="A220" s="1157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4" ht="15">
      <c r="A221" s="1157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1:14" ht="15">
      <c r="A222" s="1157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1:14" ht="15">
      <c r="A223" s="1157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1:14" ht="15">
      <c r="A224" s="1157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1:14" ht="15">
      <c r="A225" s="1157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ht="15">
      <c r="A226" s="1157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1:14" ht="15">
      <c r="A227" s="1157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ht="15">
      <c r="A228" s="1157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1:14" ht="15">
      <c r="A229" s="1157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1:14" ht="15">
      <c r="A230" s="1157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1:14" ht="15">
      <c r="A231" s="1157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1:14" ht="15">
      <c r="A232" s="1157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ht="15">
      <c r="A233" s="1157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1:14" ht="15">
      <c r="A234" s="1157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ht="15">
      <c r="A235" s="1157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ht="15">
      <c r="A236" s="1157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1:14" ht="15">
      <c r="A237" s="1157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ht="18.75">
      <c r="A238" s="1152" t="s">
        <v>2491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1:14" ht="18.75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1:14" ht="18.75">
      <c r="A240" s="5" t="s">
        <v>2508</v>
      </c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ht="18.75">
      <c r="A241" s="5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ht="18.75">
      <c r="A242" s="6"/>
      <c r="B242" s="5" t="s">
        <v>2509</v>
      </c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1:14" ht="18.75">
      <c r="A243" s="5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ht="18.75">
      <c r="A244" s="6"/>
      <c r="B244" s="5" t="s">
        <v>2510</v>
      </c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1:14" ht="18.75">
      <c r="A245" s="5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ht="18.75">
      <c r="A246" s="5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4" ht="18.75">
      <c r="A247" s="6"/>
      <c r="B247" s="5" t="s">
        <v>2496</v>
      </c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1:14" ht="18.75">
      <c r="A248" s="5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</row>
    <row r="249" spans="1:14" ht="18.75">
      <c r="A249" s="1152" t="s">
        <v>2497</v>
      </c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ht="18.75">
      <c r="A250" s="5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  <row r="251" spans="1:14" ht="18.75">
      <c r="A251" s="5" t="s">
        <v>2498</v>
      </c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ht="18.75">
      <c r="A252" s="5" t="s">
        <v>2499</v>
      </c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</row>
    <row r="253" spans="1:14" ht="18.75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ht="15">
      <c r="A254" s="1157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1:14" ht="15">
      <c r="A255" s="1157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4" ht="15">
      <c r="A256" s="1157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1:14" ht="15">
      <c r="A257" s="1157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ht="15">
      <c r="A258" s="1157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1:14" ht="15">
      <c r="A259" s="1157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1:14" ht="15">
      <c r="A260" s="1157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1:14" ht="15">
      <c r="A261" s="1157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ht="15">
      <c r="A262" s="1157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ht="15">
      <c r="A263" s="1157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1:14" ht="15">
      <c r="A264" s="1157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1:14" ht="15">
      <c r="A265" s="1157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ht="15">
      <c r="A266" s="1157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1:14" ht="15">
      <c r="A267" s="1157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1:14" ht="15">
      <c r="A268" s="1157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1:14" ht="15">
      <c r="A269" s="1157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ht="15">
      <c r="A270" s="1157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spans="1:14" ht="15">
      <c r="A271" s="1157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1:14" ht="15">
      <c r="A272" s="1157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4" ht="15">
      <c r="A273" s="1157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spans="1:14" ht="15">
      <c r="A274" s="1157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1:14" ht="15">
      <c r="A275" s="1157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spans="1:14" ht="15">
      <c r="A276" s="1157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1:14" ht="18.75">
      <c r="A277" s="1152" t="s">
        <v>2491</v>
      </c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1:14" ht="18.75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spans="1:14" ht="18.75">
      <c r="A279" s="5" t="s">
        <v>2511</v>
      </c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spans="1:14" ht="18.75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1:14" ht="18.75">
      <c r="A281" s="6"/>
      <c r="B281" s="5" t="s">
        <v>2512</v>
      </c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spans="1:14" ht="18.75">
      <c r="A282" s="5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spans="1:14" ht="18.75">
      <c r="A283" s="5" t="s">
        <v>2513</v>
      </c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1:14" ht="18.75">
      <c r="A284" s="5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spans="1:14" ht="18.75">
      <c r="A285" s="1152" t="s">
        <v>2497</v>
      </c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spans="1:14" ht="18.75">
      <c r="A286" s="5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1:14" ht="18.75">
      <c r="A287" s="5" t="s">
        <v>2498</v>
      </c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spans="1:14" ht="18.75">
      <c r="A288" s="5" t="s">
        <v>2499</v>
      </c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spans="1:14" ht="18.75">
      <c r="A289" s="5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</row>
    <row r="290" spans="1:14" ht="15">
      <c r="A290" s="1157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spans="1:14" ht="15">
      <c r="A291" s="1157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</row>
    <row r="292" spans="1:14" ht="15">
      <c r="A292" s="1157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1:14" ht="15">
      <c r="A293" s="1157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</row>
    <row r="294" spans="1:14" ht="15">
      <c r="A294" s="1157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spans="1:14" ht="15">
      <c r="A295" s="1157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</row>
    <row r="296" spans="1:14" ht="15">
      <c r="A296" s="1157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spans="1:14" ht="15">
      <c r="A297" s="1157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</row>
    <row r="298" spans="1:14" ht="15">
      <c r="A298" s="1157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4" ht="15">
      <c r="A299" s="1157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spans="1:14" ht="15">
      <c r="A300" s="1157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1:14" ht="15">
      <c r="A301" s="1157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1:14" ht="15">
      <c r="A302" s="1157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1:14" ht="15">
      <c r="A303" s="1157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4" ht="15">
      <c r="A304" s="1157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spans="1:14" ht="15">
      <c r="A305" s="1157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spans="1:14" ht="15">
      <c r="A306" s="1157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1:14" ht="15">
      <c r="A307" s="1157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spans="1:14" ht="15">
      <c r="A308" s="1157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ht="15">
      <c r="A309" s="1157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spans="1:14" ht="15">
      <c r="A310" s="1157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spans="1:14" ht="15">
      <c r="A311" s="1157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spans="1:14" ht="15">
      <c r="A312" s="1157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</row>
    <row r="313" spans="1:14" ht="15">
      <c r="A313" s="1157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1:14" ht="15">
      <c r="A314" s="1157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</row>
    <row r="315" spans="1:14" ht="15">
      <c r="A315" s="1157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</row>
    <row r="316" spans="1:14" ht="15">
      <c r="A316" s="1157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</row>
    <row r="317" spans="1:14" ht="15">
      <c r="A317" s="1157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</row>
    <row r="318" spans="1:14" ht="15">
      <c r="A318" s="1157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</row>
    <row r="319" spans="1:14" ht="15">
      <c r="A319" s="1157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</row>
    <row r="320" spans="1:14" ht="15">
      <c r="A320" s="1157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</row>
    <row r="321" spans="1:14" ht="15">
      <c r="A321" s="1157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</row>
    <row r="322" spans="1:14" ht="15">
      <c r="A322" s="1157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</row>
    <row r="323" spans="1:14" ht="18.75">
      <c r="A323" s="5" t="s">
        <v>2514</v>
      </c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</row>
    <row r="324" spans="1:14" ht="18.75">
      <c r="A324" s="5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4" ht="18.75">
      <c r="A325" s="1156" t="s">
        <v>2515</v>
      </c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</row>
    <row r="326" spans="1:14" ht="18.75">
      <c r="A326" s="5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</row>
    <row r="327" spans="1:14" ht="18.75">
      <c r="A327" s="5" t="s">
        <v>2516</v>
      </c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</row>
    <row r="328" spans="1:14" ht="18.75">
      <c r="A328" s="5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</row>
    <row r="329" spans="1:14" ht="18.75">
      <c r="A329" s="5" t="s">
        <v>2517</v>
      </c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</row>
    <row r="330" spans="1:14" ht="18.75">
      <c r="A330" s="5" t="s">
        <v>2518</v>
      </c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1" spans="1:14" ht="18.75">
      <c r="A331" s="5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</row>
    <row r="332" spans="1:14" ht="18.75">
      <c r="A332" s="1152" t="s">
        <v>2497</v>
      </c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</row>
    <row r="333" spans="1:14" ht="18.75">
      <c r="A333" s="5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</row>
    <row r="334" spans="1:14" ht="18.75">
      <c r="A334" s="5" t="s">
        <v>2498</v>
      </c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</row>
    <row r="335" spans="1:14" ht="18.75">
      <c r="A335" s="5" t="s">
        <v>2499</v>
      </c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</row>
    <row r="336" spans="1:14" ht="18.75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</row>
    <row r="337" spans="1:14" ht="15">
      <c r="A337" s="1157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</row>
    <row r="338" spans="1:14" ht="15">
      <c r="A338" s="1157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</row>
    <row r="339" spans="1:14" ht="15">
      <c r="A339" s="1157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</row>
    <row r="340" spans="1:14" ht="15">
      <c r="A340" s="1157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</row>
    <row r="341" spans="1:14" ht="15">
      <c r="A341" s="1157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</row>
    <row r="342" spans="1:14" ht="15">
      <c r="A342" s="1157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</row>
    <row r="343" spans="1:14" ht="15">
      <c r="A343" s="1157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spans="1:14" ht="15">
      <c r="A344" s="1157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</row>
    <row r="345" spans="1:14" ht="15">
      <c r="A345" s="1157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spans="1:14" ht="15">
      <c r="A346" s="1157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spans="1:14" ht="15">
      <c r="A347" s="1157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</row>
    <row r="348" spans="1:14" ht="15">
      <c r="A348" s="1157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</row>
    <row r="349" spans="1:14" ht="15">
      <c r="A349" s="1157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1:14" ht="15">
      <c r="A350" s="1157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4" ht="15">
      <c r="A351" s="1157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spans="1:14" ht="15">
      <c r="A352" s="1157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</row>
    <row r="353" spans="1:14" ht="15">
      <c r="A353" s="1157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</row>
    <row r="354" spans="1:14" ht="15">
      <c r="A354" s="1157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spans="1:14" ht="15">
      <c r="A355" s="1157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spans="1:14" ht="15">
      <c r="A356" s="1157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spans="1:14" ht="15">
      <c r="A357" s="1157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1:14" ht="15">
      <c r="A358" s="1157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spans="1:14" ht="15">
      <c r="A359" s="1157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1:14" ht="15">
      <c r="A360" s="1157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spans="1:14" ht="15">
      <c r="A361" s="1157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spans="1:14" ht="15">
      <c r="A362" s="1157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spans="1:14" ht="15">
      <c r="A363" s="1157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spans="1:14" ht="18.75">
      <c r="A364" s="5" t="s">
        <v>2519</v>
      </c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spans="1:14" ht="18.75">
      <c r="A365" s="5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spans="1:14" ht="18.75">
      <c r="A366" s="6"/>
      <c r="B366" s="6"/>
      <c r="C366" s="6"/>
      <c r="D366" s="1156" t="s">
        <v>2491</v>
      </c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spans="1:14" ht="18.75">
      <c r="A367" s="5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</row>
    <row r="368" spans="1:14" ht="18.75">
      <c r="A368" s="5" t="s">
        <v>2520</v>
      </c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</row>
    <row r="369" spans="1:14" ht="18.75">
      <c r="A369" s="5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</row>
    <row r="370" spans="1:14" ht="18.75">
      <c r="A370" s="5" t="s">
        <v>2521</v>
      </c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</row>
    <row r="371" spans="1:14" ht="18.75">
      <c r="A371" s="5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</row>
    <row r="372" spans="1:14" ht="18.75">
      <c r="A372" s="5" t="s">
        <v>2522</v>
      </c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</row>
    <row r="373" spans="1:14" ht="18.75">
      <c r="A373" s="5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4" ht="18.75">
      <c r="A374" s="1152" t="s">
        <v>2497</v>
      </c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</row>
    <row r="375" spans="1:14" ht="18.75">
      <c r="A375" s="5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</row>
    <row r="376" spans="1:14" ht="18.75">
      <c r="A376" s="5" t="s">
        <v>2498</v>
      </c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4" ht="18.75">
      <c r="A377" s="5" t="s">
        <v>2499</v>
      </c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</row>
    <row r="378" spans="1:14" ht="18.75">
      <c r="A378" s="5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</row>
    <row r="379" spans="1:14" ht="18.75">
      <c r="A379" s="5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</row>
    <row r="380" spans="1:14" ht="18.75">
      <c r="A380" s="5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</row>
    <row r="381" spans="1:14" ht="18.75">
      <c r="A381" s="5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</row>
    <row r="382" spans="1:14" ht="15">
      <c r="A382" s="1157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</row>
    <row r="383" spans="1:14" ht="15">
      <c r="A383" s="1157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</row>
    <row r="384" spans="1:14" ht="15">
      <c r="A384" s="1157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</row>
    <row r="385" spans="1:14" ht="15">
      <c r="A385" s="1157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</row>
    <row r="386" spans="1:14" ht="15">
      <c r="A386" s="1157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</row>
    <row r="387" spans="1:14" ht="15">
      <c r="A387" s="1157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</row>
    <row r="388" spans="1:14" ht="15">
      <c r="A388" s="1157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</row>
    <row r="389" spans="1:14" ht="15">
      <c r="A389" s="1157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</row>
    <row r="390" spans="1:14" ht="15">
      <c r="A390" s="1157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spans="1:14" ht="15">
      <c r="A391" s="1157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spans="1:14" ht="15">
      <c r="A392" s="1157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spans="1:14" ht="15">
      <c r="A393" s="1157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  <row r="394" spans="1:14" ht="15">
      <c r="A394" s="1157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</row>
    <row r="395" spans="1:14" ht="15">
      <c r="A395" s="1157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</row>
    <row r="396" spans="1:14" ht="15">
      <c r="A396" s="1157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</row>
    <row r="397" spans="1:14" ht="15">
      <c r="A397" s="1157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</row>
    <row r="398" spans="1:14" ht="15">
      <c r="A398" s="1157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spans="1:14" ht="15">
      <c r="A399" s="1157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spans="1:14" ht="15">
      <c r="A400" s="1157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spans="1:14" ht="15">
      <c r="A401" s="1157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</row>
    <row r="402" spans="1:14" ht="15">
      <c r="A402" s="1157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1:14" ht="15">
      <c r="A403" s="1157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</row>
    <row r="404" spans="1:14" ht="15">
      <c r="A404" s="1157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</row>
    <row r="405" spans="1:14" ht="15">
      <c r="A405" s="1157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</row>
    <row r="406" spans="1:14" ht="15">
      <c r="A406" s="1157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</row>
    <row r="407" spans="1:14" ht="18.75">
      <c r="A407" s="5" t="s">
        <v>2523</v>
      </c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</row>
    <row r="408" spans="1:14" ht="18.75">
      <c r="A408" s="5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</row>
    <row r="409" spans="1:14" ht="18.75">
      <c r="A409" s="6"/>
      <c r="B409" s="6"/>
      <c r="C409" s="6"/>
      <c r="D409" s="1156" t="s">
        <v>2491</v>
      </c>
      <c r="E409" s="6"/>
      <c r="F409" s="6"/>
      <c r="G409" s="6"/>
      <c r="H409" s="6"/>
      <c r="I409" s="6"/>
      <c r="J409" s="6"/>
      <c r="K409" s="6"/>
      <c r="L409" s="6"/>
      <c r="M409" s="6"/>
      <c r="N409" s="6"/>
    </row>
    <row r="410" spans="1:14" ht="18.75">
      <c r="A410" s="5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</row>
    <row r="411" spans="1:14" ht="18.75">
      <c r="A411" s="5" t="s">
        <v>2524</v>
      </c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</row>
    <row r="412" spans="1:14" ht="18.75">
      <c r="A412" s="5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</row>
    <row r="413" spans="1:14" ht="18.75">
      <c r="A413" s="5" t="s">
        <v>2525</v>
      </c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</row>
    <row r="414" spans="1:14" ht="18.75">
      <c r="A414" s="5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</row>
    <row r="415" spans="1:14" ht="18.75">
      <c r="A415" s="5" t="s">
        <v>2440</v>
      </c>
      <c r="B415" s="5" t="s">
        <v>2526</v>
      </c>
      <c r="C415" s="6"/>
      <c r="D415" s="5" t="s">
        <v>2527</v>
      </c>
      <c r="E415" s="5" t="s">
        <v>1781</v>
      </c>
      <c r="F415" s="5" t="s">
        <v>2528</v>
      </c>
      <c r="G415" s="6"/>
      <c r="H415" s="6"/>
      <c r="I415" s="6"/>
      <c r="J415" s="6"/>
      <c r="K415" s="6"/>
      <c r="L415" s="6"/>
      <c r="M415" s="6"/>
      <c r="N415" s="6"/>
    </row>
    <row r="416" spans="1:14" ht="18.75">
      <c r="A416" s="5">
        <v>1</v>
      </c>
      <c r="B416" s="5" t="s">
        <v>2529</v>
      </c>
      <c r="C416" s="6"/>
      <c r="D416" s="6"/>
      <c r="E416" s="6"/>
      <c r="F416" s="5" t="s">
        <v>2530</v>
      </c>
      <c r="G416" s="6"/>
      <c r="H416" s="6"/>
      <c r="I416" s="6"/>
      <c r="J416" s="5" t="s">
        <v>396</v>
      </c>
      <c r="K416" s="6"/>
      <c r="L416" s="6"/>
      <c r="M416" s="6"/>
      <c r="N416" s="6"/>
    </row>
    <row r="417" spans="1:14" ht="18.75">
      <c r="A417" s="5">
        <v>2</v>
      </c>
      <c r="B417" s="5" t="s">
        <v>2531</v>
      </c>
      <c r="C417" s="6"/>
      <c r="D417" s="6"/>
      <c r="E417" s="6"/>
      <c r="F417" s="5" t="s">
        <v>953</v>
      </c>
      <c r="G417" s="6"/>
      <c r="H417" s="6"/>
      <c r="I417" s="6"/>
      <c r="J417" s="5" t="s">
        <v>396</v>
      </c>
      <c r="K417" s="6"/>
      <c r="L417" s="6"/>
      <c r="M417" s="6"/>
      <c r="N417" s="6"/>
    </row>
    <row r="418" spans="1:14" ht="18.75">
      <c r="A418" s="5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</row>
    <row r="419" spans="1:14" ht="18.75">
      <c r="A419" s="5" t="s">
        <v>2532</v>
      </c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</row>
    <row r="420" spans="1:14" ht="18.75">
      <c r="A420" s="5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</row>
    <row r="421" spans="1:14" ht="18.75">
      <c r="A421" s="1152" t="s">
        <v>2497</v>
      </c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</row>
    <row r="422" spans="1:14" ht="18.75">
      <c r="A422" s="5" t="s">
        <v>2498</v>
      </c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</row>
    <row r="423" spans="1:14" ht="18.75">
      <c r="A423" s="5" t="s">
        <v>2499</v>
      </c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</row>
    <row r="424" spans="1:14" ht="18.75">
      <c r="A424" s="5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</row>
    <row r="425" spans="1:14" ht="18.75">
      <c r="A425" s="5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</row>
    <row r="426" spans="1:14" ht="15">
      <c r="A426" s="1157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</row>
    <row r="427" spans="1:14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</row>
    <row r="428" spans="1:14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1:14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</row>
    <row r="430" spans="1:14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</row>
    <row r="431" spans="1:14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</row>
    <row r="432" spans="1:14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</row>
    <row r="433" spans="1:14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</row>
    <row r="434" spans="1:1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</row>
    <row r="435" spans="1:14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</row>
    <row r="436" spans="1:14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</row>
    <row r="437" spans="1:14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</row>
    <row r="438" spans="1:14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</row>
    <row r="439" spans="1:14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</row>
    <row r="440" spans="1:14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</row>
    <row r="441" spans="1:14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</row>
    <row r="442" spans="1:14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</row>
    <row r="443" spans="1:14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</row>
    <row r="444" spans="1:1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</row>
    <row r="445" spans="1:14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</row>
    <row r="446" spans="1:14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</row>
    <row r="447" spans="1:14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</row>
    <row r="448" spans="1:14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</row>
    <row r="449" spans="1:14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</row>
    <row r="450" spans="1:14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</row>
    <row r="451" spans="1:14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</row>
    <row r="452" spans="1:14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</row>
    <row r="453" spans="1:14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</row>
    <row r="454" spans="1:1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1:14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</row>
    <row r="456" spans="1:14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</row>
    <row r="457" spans="1:14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</row>
    <row r="458" spans="1:14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</row>
    <row r="459" spans="1:14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</row>
    <row r="460" spans="1:14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</row>
    <row r="461" spans="1:14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</row>
    <row r="462" spans="1:14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</row>
    <row r="463" spans="1:14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</row>
    <row r="464" spans="1:1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</row>
    <row r="465" spans="1:14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</row>
    <row r="466" spans="1:14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</row>
    <row r="467" spans="1:14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</row>
    <row r="468" spans="1:14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</row>
    <row r="469" spans="1:14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</row>
    <row r="470" spans="1:14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</row>
    <row r="471" spans="1:14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</row>
    <row r="472" spans="1:14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</row>
    <row r="473" spans="1:14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</row>
    <row r="474" spans="1:1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</row>
    <row r="475" spans="1:14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</row>
    <row r="476" spans="1:14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</row>
  </sheetData>
  <mergeCells count="5">
    <mergeCell ref="A6:K6"/>
    <mergeCell ref="A7:K7"/>
    <mergeCell ref="A10:K10"/>
    <mergeCell ref="A1:K1"/>
    <mergeCell ref="A9:B9"/>
  </mergeCells>
  <pageMargins left="0.25" right="0.25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FF00"/>
  </sheetPr>
  <dimension ref="B5:G47"/>
  <sheetViews>
    <sheetView workbookViewId="0">
      <selection activeCell="J14" sqref="J14"/>
    </sheetView>
  </sheetViews>
  <sheetFormatPr defaultRowHeight="12.75"/>
  <cols>
    <col min="1" max="1" width="2.42578125" style="18" customWidth="1"/>
    <col min="2" max="2" width="3" style="18" customWidth="1"/>
    <col min="3" max="3" width="24.140625" style="18" customWidth="1"/>
    <col min="4" max="4" width="24.42578125" style="18" customWidth="1"/>
    <col min="5" max="5" width="2.85546875" style="18" customWidth="1"/>
    <col min="6" max="6" width="16.42578125" style="18" customWidth="1"/>
    <col min="7" max="7" width="26.28515625" style="18" customWidth="1"/>
    <col min="8" max="16384" width="9.140625" style="18"/>
  </cols>
  <sheetData>
    <row r="5" spans="2:7" ht="18.75">
      <c r="B5" s="1694" t="s">
        <v>145</v>
      </c>
      <c r="C5" s="1694"/>
      <c r="D5" s="1694"/>
      <c r="E5" s="1694"/>
      <c r="F5" s="1694"/>
      <c r="G5" s="1694"/>
    </row>
    <row r="6" spans="2:7" ht="15.75">
      <c r="B6" s="1697" t="s">
        <v>353</v>
      </c>
      <c r="C6" s="1697"/>
      <c r="D6" s="1697"/>
      <c r="E6" s="1697"/>
      <c r="F6" s="1697"/>
      <c r="G6" s="1697"/>
    </row>
    <row r="7" spans="2:7" ht="15.75">
      <c r="B7" s="9"/>
      <c r="C7" s="9"/>
      <c r="D7" s="9"/>
      <c r="E7" s="9"/>
      <c r="F7" s="9"/>
      <c r="G7" s="9"/>
    </row>
    <row r="8" spans="2:7" ht="15.75">
      <c r="B8" s="9" t="s">
        <v>47</v>
      </c>
      <c r="C8" s="9"/>
      <c r="D8" s="9"/>
      <c r="E8" s="9"/>
      <c r="F8" s="9"/>
      <c r="G8" s="9"/>
    </row>
    <row r="9" spans="2:7" ht="15.75">
      <c r="B9" s="9"/>
      <c r="C9" s="9"/>
      <c r="D9" s="9"/>
      <c r="E9" s="9"/>
      <c r="F9" s="9"/>
      <c r="G9" s="9"/>
    </row>
    <row r="10" spans="2:7" ht="18.75">
      <c r="B10" s="9"/>
      <c r="C10" s="84" t="str">
        <f>MASTER!C10</f>
        <v>iz/kkukpk;Z</v>
      </c>
      <c r="D10" s="84"/>
      <c r="E10" s="9"/>
      <c r="F10" s="9"/>
      <c r="G10" s="9"/>
    </row>
    <row r="11" spans="2:7" ht="18.75">
      <c r="B11" s="9"/>
      <c r="C11" s="84" t="str">
        <f>MASTER!C11</f>
        <v>jktdh; mPp ek/;fed fo|ky; fg   ftyk cwUnh</v>
      </c>
      <c r="D11" s="84"/>
      <c r="E11" s="9"/>
      <c r="F11" s="9"/>
      <c r="G11" s="9"/>
    </row>
    <row r="12" spans="2:7" ht="18.75">
      <c r="B12" s="9"/>
      <c r="C12" s="84" t="str">
        <f>MASTER!C12</f>
        <v xml:space="preserve"> fg  ftyk &amp;cwUnh</v>
      </c>
      <c r="D12" s="84"/>
      <c r="E12" s="9"/>
      <c r="F12" s="9"/>
      <c r="G12" s="9"/>
    </row>
    <row r="13" spans="2:7" ht="18.75">
      <c r="B13" s="9"/>
      <c r="C13" s="84"/>
      <c r="D13" s="84"/>
      <c r="E13" s="9"/>
      <c r="F13" s="9"/>
      <c r="G13" s="9"/>
    </row>
    <row r="14" spans="2:7" ht="18.75">
      <c r="B14" s="9"/>
      <c r="C14" s="394" t="s">
        <v>886</v>
      </c>
      <c r="D14" s="394"/>
      <c r="E14" s="9"/>
      <c r="F14" s="9"/>
      <c r="G14" s="9"/>
    </row>
    <row r="15" spans="2:7" ht="18.75">
      <c r="B15" s="9"/>
      <c r="C15" s="394"/>
      <c r="D15" s="394"/>
      <c r="E15" s="9"/>
      <c r="F15" s="9"/>
      <c r="G15" s="9"/>
    </row>
    <row r="16" spans="2:7" ht="15.75">
      <c r="B16" s="321" t="s">
        <v>32</v>
      </c>
      <c r="C16" s="312" t="str">
        <f>MASTER!C2</f>
        <v xml:space="preserve">Lo-Jh </v>
      </c>
      <c r="D16" s="158" t="s">
        <v>146</v>
      </c>
      <c r="E16" s="158" t="s">
        <v>80</v>
      </c>
      <c r="F16" s="323" t="str">
        <f>+MASTER!C7</f>
        <v>O;k[;krk</v>
      </c>
      <c r="G16" s="158" t="s">
        <v>576</v>
      </c>
    </row>
    <row r="17" spans="2:7" ht="15.75">
      <c r="B17" s="9" t="s">
        <v>577</v>
      </c>
      <c r="C17" s="9"/>
      <c r="D17" s="9"/>
      <c r="E17" s="9"/>
      <c r="F17" s="9"/>
      <c r="G17" s="9"/>
    </row>
    <row r="18" spans="2:7" ht="15.75">
      <c r="B18" s="9" t="s">
        <v>578</v>
      </c>
      <c r="C18" s="9"/>
      <c r="D18" s="9"/>
      <c r="E18" s="9"/>
      <c r="F18" s="9"/>
      <c r="G18" s="9"/>
    </row>
    <row r="19" spans="2:7" ht="15.75">
      <c r="B19" s="9"/>
      <c r="C19" s="9"/>
      <c r="D19" s="9"/>
      <c r="E19" s="9"/>
      <c r="F19" s="9"/>
      <c r="G19" s="9"/>
    </row>
    <row r="20" spans="2:7" ht="18.75">
      <c r="B20" s="9"/>
      <c r="C20" s="9"/>
      <c r="D20" s="9"/>
      <c r="E20" s="9"/>
      <c r="F20" s="1694" t="s">
        <v>63</v>
      </c>
      <c r="G20" s="1694"/>
    </row>
    <row r="21" spans="2:7" ht="18.75">
      <c r="B21" s="9"/>
      <c r="C21" s="9"/>
      <c r="D21" s="9"/>
      <c r="E21" s="9"/>
      <c r="F21" s="1694" t="s">
        <v>67</v>
      </c>
      <c r="G21" s="1694"/>
    </row>
    <row r="22" spans="2:7" ht="29.25" customHeight="1">
      <c r="B22" s="9"/>
      <c r="C22" s="9"/>
      <c r="D22" s="9"/>
      <c r="E22" s="9"/>
      <c r="F22" s="974"/>
      <c r="G22" s="974"/>
    </row>
    <row r="23" spans="2:7" ht="18.75">
      <c r="B23" s="9"/>
      <c r="C23" s="9"/>
      <c r="D23" s="203" t="s">
        <v>2115</v>
      </c>
      <c r="E23" s="9"/>
      <c r="F23" s="1694" t="str">
        <f>MASTER!C32</f>
        <v xml:space="preserve">Jhefr pUnz </v>
      </c>
      <c r="G23" s="1694"/>
    </row>
    <row r="24" spans="2:7" ht="18.75">
      <c r="B24" s="9"/>
      <c r="C24" s="9"/>
      <c r="D24" s="585" t="s">
        <v>2114</v>
      </c>
      <c r="E24" s="9"/>
      <c r="F24" s="1694" t="str">
        <f>MASTER!C2</f>
        <v xml:space="preserve">Lo-Jh </v>
      </c>
      <c r="G24" s="1694"/>
    </row>
    <row r="25" spans="2:7" ht="18.75">
      <c r="B25" s="9"/>
      <c r="C25" s="9"/>
      <c r="D25" s="9"/>
      <c r="E25" s="9"/>
      <c r="F25" s="1834"/>
      <c r="G25" s="1834"/>
    </row>
    <row r="26" spans="2:7" ht="18.75">
      <c r="C26" s="9" t="s">
        <v>147</v>
      </c>
      <c r="D26" s="9"/>
      <c r="E26" s="9"/>
      <c r="F26" s="135"/>
      <c r="G26" s="135"/>
    </row>
    <row r="27" spans="2:7" ht="18.75">
      <c r="C27" s="9" t="s">
        <v>33</v>
      </c>
      <c r="D27" s="154">
        <f>MASTER!C58</f>
        <v>44676</v>
      </c>
      <c r="E27" s="9"/>
      <c r="F27" s="9"/>
      <c r="G27" s="9"/>
    </row>
    <row r="28" spans="2:7" ht="15.75">
      <c r="B28" s="9"/>
      <c r="C28" s="9"/>
      <c r="D28" s="9"/>
      <c r="E28" s="9"/>
      <c r="F28" s="9"/>
      <c r="G28" s="9"/>
    </row>
    <row r="29" spans="2:7" ht="15.75">
      <c r="B29" s="9"/>
      <c r="C29" s="14" t="s">
        <v>183</v>
      </c>
      <c r="D29" s="9"/>
      <c r="E29" s="9"/>
      <c r="F29" s="9"/>
      <c r="G29" s="9"/>
    </row>
    <row r="30" spans="2:7" ht="15.75">
      <c r="B30" s="9" t="s">
        <v>354</v>
      </c>
      <c r="C30" s="9"/>
      <c r="D30" s="9"/>
      <c r="E30" s="9"/>
      <c r="F30" s="9"/>
      <c r="G30" s="9"/>
    </row>
    <row r="31" spans="2:7" ht="15.75">
      <c r="B31" s="9" t="s">
        <v>184</v>
      </c>
      <c r="C31" s="9"/>
      <c r="D31" s="9"/>
      <c r="E31" s="9"/>
      <c r="F31" s="9"/>
      <c r="G31" s="9"/>
    </row>
    <row r="32" spans="2:7" ht="15.75">
      <c r="B32" s="9"/>
      <c r="C32" s="9"/>
      <c r="D32" s="9"/>
      <c r="E32" s="9"/>
      <c r="F32" s="9"/>
      <c r="G32" s="9"/>
    </row>
    <row r="33" spans="2:7" ht="15.75">
      <c r="B33" s="9"/>
      <c r="C33" s="9"/>
      <c r="D33" s="9"/>
      <c r="E33" s="9"/>
      <c r="F33" s="9"/>
      <c r="G33" s="9"/>
    </row>
    <row r="34" spans="2:7" ht="27" customHeight="1">
      <c r="B34" s="9"/>
      <c r="C34" s="9"/>
      <c r="D34" s="9"/>
      <c r="E34" s="9"/>
      <c r="F34" s="1697" t="s">
        <v>67</v>
      </c>
      <c r="G34" s="1697"/>
    </row>
    <row r="35" spans="2:7" ht="15.75">
      <c r="B35" s="9" t="s">
        <v>48</v>
      </c>
      <c r="C35" s="9"/>
      <c r="D35" s="9"/>
      <c r="E35" s="9"/>
      <c r="F35" s="1697" t="s">
        <v>212</v>
      </c>
      <c r="G35" s="1697"/>
    </row>
    <row r="36" spans="2:7" ht="15.75">
      <c r="B36" s="9"/>
      <c r="C36" s="9"/>
      <c r="D36" s="9"/>
      <c r="E36" s="9"/>
      <c r="F36" s="1697" t="s">
        <v>148</v>
      </c>
      <c r="G36" s="1697"/>
    </row>
    <row r="38" spans="2:7" ht="20.25">
      <c r="B38" s="1704" t="s">
        <v>143</v>
      </c>
      <c r="C38" s="1704"/>
      <c r="D38" s="1704"/>
      <c r="E38" s="1704"/>
      <c r="F38" s="1704"/>
      <c r="G38" s="1704"/>
    </row>
    <row r="39" spans="2:7" ht="18.75">
      <c r="B39" s="1694" t="s">
        <v>144</v>
      </c>
      <c r="C39" s="1694"/>
      <c r="D39" s="1694"/>
      <c r="E39" s="1694"/>
      <c r="F39" s="1694"/>
      <c r="G39" s="1694"/>
    </row>
    <row r="40" spans="2:7" ht="15.75">
      <c r="B40" s="9"/>
      <c r="C40" s="9"/>
      <c r="D40" s="9"/>
      <c r="E40" s="9"/>
      <c r="F40" s="9"/>
      <c r="G40" s="9"/>
    </row>
    <row r="41" spans="2:7" ht="15.75">
      <c r="B41" s="324" t="s">
        <v>579</v>
      </c>
      <c r="C41" s="325"/>
      <c r="D41" s="814" t="str">
        <f>MASTER!C2</f>
        <v xml:space="preserve">Lo-Jh </v>
      </c>
      <c r="E41" s="158" t="s">
        <v>31</v>
      </c>
      <c r="F41" s="318" t="str">
        <f>MASTER!C7</f>
        <v>O;k[;krk</v>
      </c>
      <c r="G41" s="158" t="s">
        <v>19</v>
      </c>
    </row>
    <row r="42" spans="2:7" ht="15.75">
      <c r="B42" s="9" t="s">
        <v>580</v>
      </c>
      <c r="C42" s="9"/>
      <c r="D42" s="9"/>
      <c r="E42" s="9"/>
      <c r="F42" s="9"/>
      <c r="G42" s="9"/>
    </row>
    <row r="43" spans="2:7" ht="15.75">
      <c r="B43" s="9" t="s">
        <v>581</v>
      </c>
      <c r="C43" s="9"/>
      <c r="D43" s="9"/>
      <c r="E43" s="9"/>
      <c r="F43" s="9"/>
      <c r="G43" s="9"/>
    </row>
    <row r="44" spans="2:7" ht="18.75">
      <c r="C44" s="797" t="s">
        <v>123</v>
      </c>
      <c r="D44" s="60">
        <f>MASTER!C58</f>
        <v>44676</v>
      </c>
      <c r="E44" s="9"/>
      <c r="F44" s="9"/>
      <c r="G44" s="9"/>
    </row>
    <row r="45" spans="2:7" ht="15.75">
      <c r="B45" s="9"/>
      <c r="C45" s="9"/>
      <c r="D45" s="9"/>
      <c r="E45" s="9"/>
      <c r="F45" s="9"/>
      <c r="G45" s="9"/>
    </row>
    <row r="46" spans="2:7" ht="15.75">
      <c r="B46" s="9"/>
      <c r="C46" s="9"/>
      <c r="D46" s="9"/>
      <c r="E46" s="9"/>
      <c r="F46" s="9"/>
      <c r="G46" s="9"/>
    </row>
    <row r="47" spans="2:7" ht="15.75">
      <c r="B47" s="9"/>
      <c r="C47" s="9"/>
      <c r="D47" s="9"/>
      <c r="E47" s="9"/>
      <c r="F47" s="795" t="s">
        <v>212</v>
      </c>
    </row>
  </sheetData>
  <sheetProtection password="D3C5" sheet="1" objects="1" scenarios="1" selectLockedCells="1" selectUnlockedCells="1"/>
  <mergeCells count="12">
    <mergeCell ref="B39:G39"/>
    <mergeCell ref="F35:G35"/>
    <mergeCell ref="F36:G36"/>
    <mergeCell ref="F20:G20"/>
    <mergeCell ref="B6:G6"/>
    <mergeCell ref="B38:G38"/>
    <mergeCell ref="F23:G23"/>
    <mergeCell ref="B5:G5"/>
    <mergeCell ref="F25:G25"/>
    <mergeCell ref="F21:G21"/>
    <mergeCell ref="F24:G24"/>
    <mergeCell ref="F34:G34"/>
  </mergeCells>
  <phoneticPr fontId="6" type="noConversion"/>
  <printOptions horizontalCentered="1"/>
  <pageMargins left="0.25" right="0.25" top="0.35" bottom="0.36" header="0.3" footer="0.3"/>
  <pageSetup paperSize="9" orientation="portrait" r:id="rId1"/>
  <headerFooter alignWithMargins="0">
    <oddFooter>&amp;A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FF00"/>
  </sheetPr>
  <dimension ref="A2:J174"/>
  <sheetViews>
    <sheetView zoomScale="96" zoomScaleNormal="96" workbookViewId="0">
      <selection activeCell="M18" sqref="M18"/>
    </sheetView>
  </sheetViews>
  <sheetFormatPr defaultRowHeight="12.75"/>
  <cols>
    <col min="1" max="1" width="6" style="18" customWidth="1"/>
    <col min="2" max="2" width="5.85546875" style="18" customWidth="1"/>
    <col min="3" max="3" width="15.5703125" style="18" customWidth="1"/>
    <col min="4" max="4" width="14.7109375" style="18" customWidth="1"/>
    <col min="5" max="5" width="9.85546875" style="18" customWidth="1"/>
    <col min="6" max="6" width="16.42578125" style="18" customWidth="1"/>
    <col min="7" max="7" width="26.28515625" style="18" customWidth="1"/>
    <col min="8" max="16384" width="9.140625" style="18"/>
  </cols>
  <sheetData>
    <row r="2" spans="1:10" ht="18.75">
      <c r="B2" s="34" t="s">
        <v>1876</v>
      </c>
      <c r="C2" s="24"/>
      <c r="D2" s="24"/>
      <c r="E2" s="24"/>
      <c r="F2" s="34" t="s">
        <v>1930</v>
      </c>
      <c r="G2" s="24"/>
      <c r="H2" s="24"/>
      <c r="I2" s="24"/>
      <c r="J2" s="24"/>
    </row>
    <row r="3" spans="1:10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0" ht="20.25">
      <c r="A4" s="1704" t="s">
        <v>1931</v>
      </c>
      <c r="B4" s="1704"/>
      <c r="C4" s="1704"/>
      <c r="D4" s="1704"/>
      <c r="E4" s="1704"/>
      <c r="F4" s="1704"/>
      <c r="G4" s="1704"/>
      <c r="H4" s="24"/>
      <c r="I4" s="24"/>
      <c r="J4" s="24"/>
    </row>
    <row r="5" spans="1:10" ht="20.25">
      <c r="A5" s="1704" t="s">
        <v>1932</v>
      </c>
      <c r="B5" s="1704"/>
      <c r="C5" s="1704"/>
      <c r="D5" s="1704"/>
      <c r="E5" s="1704"/>
      <c r="F5" s="1704"/>
      <c r="G5" s="1704"/>
      <c r="H5" s="24"/>
      <c r="I5" s="24"/>
      <c r="J5" s="24"/>
    </row>
    <row r="6" spans="1:10" ht="18.75">
      <c r="A6" s="1694" t="s">
        <v>1877</v>
      </c>
      <c r="B6" s="1694"/>
      <c r="C6" s="1694"/>
      <c r="D6" s="1694"/>
      <c r="E6" s="1694"/>
      <c r="F6" s="1694"/>
      <c r="G6" s="1694"/>
      <c r="H6" s="24"/>
      <c r="I6" s="24"/>
      <c r="J6" s="24"/>
    </row>
    <row r="7" spans="1:10" ht="15.75">
      <c r="A7" s="1737" t="s">
        <v>1291</v>
      </c>
      <c r="B7" s="1737"/>
      <c r="C7" s="1737"/>
      <c r="D7" s="1737"/>
      <c r="E7" s="1737"/>
      <c r="F7" s="1737"/>
      <c r="G7" s="1737"/>
      <c r="H7" s="24"/>
      <c r="I7" s="24"/>
      <c r="J7" s="24"/>
    </row>
    <row r="8" spans="1:10" ht="15.75">
      <c r="A8" s="9" t="s">
        <v>1285</v>
      </c>
      <c r="B8" s="9"/>
      <c r="C8" s="9"/>
      <c r="D8" s="9"/>
      <c r="E8" s="9"/>
      <c r="F8" s="9" t="s">
        <v>1879</v>
      </c>
      <c r="G8" s="9"/>
      <c r="H8" s="24"/>
      <c r="I8" s="24"/>
      <c r="J8" s="24"/>
    </row>
    <row r="9" spans="1:10" ht="15.75">
      <c r="A9" s="9" t="s">
        <v>1878</v>
      </c>
      <c r="B9" s="9"/>
      <c r="C9" s="9"/>
      <c r="D9" s="9"/>
      <c r="E9" s="9"/>
      <c r="F9" s="9"/>
      <c r="G9" s="9"/>
      <c r="H9" s="24"/>
      <c r="I9" s="24"/>
      <c r="J9" s="24"/>
    </row>
    <row r="10" spans="1:10" ht="15.75">
      <c r="A10" s="9"/>
      <c r="B10" s="9" t="str">
        <f>MASTER!C21</f>
        <v>Jheku vfrfjDr funs'kd egksn;</v>
      </c>
      <c r="C10" s="9"/>
      <c r="D10" s="9"/>
      <c r="E10" s="9"/>
      <c r="F10" s="9"/>
      <c r="G10" s="9"/>
      <c r="H10" s="24"/>
      <c r="I10" s="24"/>
      <c r="J10" s="24"/>
    </row>
    <row r="11" spans="1:10" ht="15.75">
      <c r="A11" s="9"/>
      <c r="B11" s="9" t="str">
        <f>MASTER!C22</f>
        <v xml:space="preserve">isa'ku ,oa isa'kulZ dY;k.k foHkkx ] {kS=h; dk;kZy; ] </v>
      </c>
      <c r="C11" s="9"/>
      <c r="D11" s="9"/>
      <c r="E11" s="9"/>
      <c r="F11" s="9"/>
      <c r="G11" s="9"/>
      <c r="H11" s="24"/>
      <c r="I11" s="24"/>
      <c r="J11" s="24"/>
    </row>
    <row r="12" spans="1:10" ht="15.75">
      <c r="A12" s="9"/>
      <c r="B12" s="9" t="str">
        <f>MASTER!C23</f>
        <v>dks ftyk &amp; dks ¼ jktLFkku ½</v>
      </c>
      <c r="C12" s="9"/>
      <c r="D12" s="9"/>
      <c r="E12" s="9"/>
      <c r="F12" s="9"/>
      <c r="G12" s="9"/>
      <c r="H12" s="24"/>
      <c r="I12" s="24"/>
      <c r="J12" s="24"/>
    </row>
    <row r="13" spans="1:10" ht="15.75">
      <c r="A13" s="9"/>
      <c r="B13" s="9"/>
      <c r="C13" s="9"/>
      <c r="D13" s="9"/>
      <c r="E13" s="9"/>
      <c r="F13" s="9"/>
      <c r="G13" s="9"/>
      <c r="H13" s="24"/>
      <c r="I13" s="24"/>
      <c r="J13" s="24"/>
    </row>
    <row r="14" spans="1:10" ht="15.75">
      <c r="A14" s="9"/>
      <c r="B14" s="9" t="s">
        <v>1880</v>
      </c>
      <c r="C14" s="9"/>
      <c r="D14" s="9"/>
      <c r="E14" s="9"/>
      <c r="F14" s="9"/>
      <c r="G14" s="9"/>
      <c r="H14" s="24"/>
      <c r="I14" s="24"/>
      <c r="J14" s="24"/>
    </row>
    <row r="15" spans="1:10" ht="15.75">
      <c r="A15" s="9"/>
      <c r="B15" s="9"/>
      <c r="C15" s="9"/>
      <c r="D15" s="9"/>
      <c r="E15" s="9"/>
      <c r="F15" s="9"/>
      <c r="G15" s="9"/>
      <c r="H15" s="24"/>
      <c r="I15" s="24"/>
      <c r="J15" s="24"/>
    </row>
    <row r="16" spans="1:10" ht="15.75">
      <c r="A16" s="9"/>
      <c r="B16" s="9" t="s">
        <v>1881</v>
      </c>
      <c r="C16" s="9"/>
      <c r="D16" s="9"/>
      <c r="E16" s="9"/>
      <c r="F16" s="9"/>
      <c r="G16" s="9"/>
      <c r="H16" s="24"/>
      <c r="I16" s="24"/>
      <c r="J16" s="24"/>
    </row>
    <row r="17" spans="1:10" ht="15.75">
      <c r="A17" s="9" t="s">
        <v>1882</v>
      </c>
      <c r="B17" s="9"/>
      <c r="D17" s="9" t="s">
        <v>1933</v>
      </c>
      <c r="E17" s="9"/>
      <c r="F17" s="9"/>
      <c r="G17" s="9" t="s">
        <v>1934</v>
      </c>
      <c r="H17" s="24"/>
      <c r="I17" s="24"/>
      <c r="J17" s="24"/>
    </row>
    <row r="18" spans="1:10" ht="15.75">
      <c r="A18" s="9" t="s">
        <v>1935</v>
      </c>
      <c r="B18" s="9"/>
      <c r="C18" s="9"/>
      <c r="D18" s="9"/>
      <c r="E18" s="9"/>
      <c r="F18" s="9"/>
      <c r="G18" s="9"/>
      <c r="H18" s="24"/>
      <c r="I18" s="24"/>
      <c r="J18" s="24"/>
    </row>
    <row r="19" spans="1:10" ht="15.75">
      <c r="A19" s="9" t="s">
        <v>79</v>
      </c>
      <c r="B19" s="9" t="s">
        <v>1936</v>
      </c>
      <c r="C19" s="9"/>
      <c r="D19" s="9"/>
      <c r="E19" s="9"/>
      <c r="F19" s="9"/>
      <c r="G19" s="9" t="s">
        <v>1937</v>
      </c>
      <c r="H19" s="24"/>
      <c r="I19" s="24"/>
      <c r="J19" s="24"/>
    </row>
    <row r="20" spans="1:10" ht="15.75">
      <c r="A20" s="9"/>
      <c r="B20" s="9" t="s">
        <v>1938</v>
      </c>
      <c r="D20" s="9"/>
      <c r="E20" s="9"/>
      <c r="F20" s="9"/>
      <c r="G20" s="9"/>
      <c r="H20" s="24"/>
      <c r="I20" s="24"/>
      <c r="J20" s="24"/>
    </row>
    <row r="21" spans="1:10" ht="15.75">
      <c r="A21" s="9" t="s">
        <v>81</v>
      </c>
      <c r="B21" s="9" t="s">
        <v>1939</v>
      </c>
      <c r="C21" s="9"/>
      <c r="D21" s="9"/>
      <c r="F21" s="9" t="s">
        <v>1883</v>
      </c>
      <c r="G21" s="9"/>
      <c r="H21" s="24"/>
      <c r="I21" s="24"/>
      <c r="J21" s="24"/>
    </row>
    <row r="22" spans="1:10" ht="15.75">
      <c r="A22" s="9"/>
      <c r="B22" s="9"/>
      <c r="C22" s="9"/>
      <c r="D22" s="9"/>
      <c r="E22" s="9"/>
      <c r="F22" s="9"/>
      <c r="G22" s="9"/>
      <c r="H22" s="24"/>
      <c r="I22" s="24"/>
      <c r="J22" s="24"/>
    </row>
    <row r="23" spans="1:10" ht="31.5">
      <c r="A23" s="9"/>
      <c r="B23" s="26" t="s">
        <v>1884</v>
      </c>
      <c r="C23" s="1844" t="s">
        <v>175</v>
      </c>
      <c r="D23" s="1844"/>
      <c r="E23" s="16" t="s">
        <v>1940</v>
      </c>
      <c r="F23" s="815" t="s">
        <v>1942</v>
      </c>
      <c r="G23" s="815" t="s">
        <v>1941</v>
      </c>
      <c r="H23" s="24"/>
      <c r="I23" s="24"/>
      <c r="J23" s="24"/>
    </row>
    <row r="24" spans="1:10" ht="15.75">
      <c r="A24" s="9"/>
      <c r="B24" s="11"/>
      <c r="C24" s="1752"/>
      <c r="D24" s="1752"/>
      <c r="E24" s="11"/>
      <c r="F24" s="11"/>
      <c r="G24" s="11"/>
      <c r="H24" s="24"/>
      <c r="I24" s="24"/>
      <c r="J24" s="24"/>
    </row>
    <row r="25" spans="1:10" ht="15.75">
      <c r="A25" s="9"/>
      <c r="B25" s="11"/>
      <c r="C25" s="1752"/>
      <c r="D25" s="1752"/>
      <c r="E25" s="11"/>
      <c r="F25" s="11"/>
      <c r="G25" s="11"/>
      <c r="H25" s="24"/>
      <c r="I25" s="24"/>
      <c r="J25" s="24"/>
    </row>
    <row r="26" spans="1:10" ht="15.75">
      <c r="A26" s="9"/>
      <c r="B26" s="11"/>
      <c r="C26" s="1752"/>
      <c r="D26" s="1752"/>
      <c r="E26" s="11"/>
      <c r="F26" s="11"/>
      <c r="G26" s="11"/>
      <c r="H26" s="24"/>
      <c r="I26" s="24"/>
      <c r="J26" s="24"/>
    </row>
    <row r="27" spans="1:10" ht="15.75">
      <c r="A27" s="9"/>
      <c r="B27" s="11"/>
      <c r="C27" s="1752"/>
      <c r="D27" s="1752"/>
      <c r="E27" s="11"/>
      <c r="F27" s="11"/>
      <c r="G27" s="11"/>
      <c r="H27" s="24"/>
      <c r="I27" s="24"/>
      <c r="J27" s="24"/>
    </row>
    <row r="28" spans="1:10" ht="15.75">
      <c r="A28" s="9" t="s">
        <v>1885</v>
      </c>
      <c r="B28" s="9"/>
      <c r="C28" s="9"/>
      <c r="D28" s="9"/>
      <c r="E28" s="9"/>
      <c r="F28" s="9"/>
      <c r="G28" s="9"/>
      <c r="H28" s="24"/>
      <c r="I28" s="24"/>
      <c r="J28" s="24"/>
    </row>
    <row r="29" spans="1:10" ht="15.75">
      <c r="A29" s="9" t="s">
        <v>1886</v>
      </c>
      <c r="B29" s="9" t="s">
        <v>1943</v>
      </c>
      <c r="C29" s="9"/>
      <c r="D29" s="9"/>
      <c r="E29" s="9"/>
      <c r="F29" s="9"/>
      <c r="G29" s="9"/>
      <c r="H29" s="24"/>
      <c r="I29" s="24"/>
      <c r="J29" s="24"/>
    </row>
    <row r="30" spans="1:10" ht="15.75">
      <c r="A30" s="9"/>
      <c r="B30" s="9" t="s">
        <v>1944</v>
      </c>
      <c r="C30" s="9"/>
      <c r="D30" s="9"/>
      <c r="E30" s="9"/>
      <c r="G30" s="9" t="s">
        <v>1887</v>
      </c>
      <c r="H30" s="24"/>
      <c r="I30" s="24"/>
      <c r="J30" s="24"/>
    </row>
    <row r="31" spans="1:10" ht="15.75">
      <c r="A31" s="9" t="s">
        <v>1888</v>
      </c>
      <c r="B31" s="9" t="s">
        <v>1889</v>
      </c>
      <c r="C31" s="9"/>
      <c r="D31" s="9"/>
      <c r="E31" s="9" t="s">
        <v>1945</v>
      </c>
      <c r="F31" s="9"/>
      <c r="G31" s="9"/>
      <c r="H31" s="24"/>
      <c r="I31" s="24"/>
      <c r="J31" s="24"/>
    </row>
    <row r="32" spans="1:10" ht="15.75">
      <c r="A32" s="9"/>
      <c r="B32" s="9" t="s">
        <v>1946</v>
      </c>
      <c r="C32" s="9"/>
      <c r="D32" s="9"/>
      <c r="E32" s="9"/>
      <c r="G32" s="9" t="s">
        <v>1890</v>
      </c>
      <c r="H32" s="24"/>
      <c r="I32" s="24"/>
      <c r="J32" s="24"/>
    </row>
    <row r="33" spans="1:10" ht="15.75">
      <c r="A33" s="9" t="s">
        <v>1891</v>
      </c>
      <c r="B33" s="9" t="s">
        <v>1892</v>
      </c>
      <c r="C33" s="9"/>
      <c r="D33" s="9"/>
      <c r="E33" s="9"/>
      <c r="F33" s="9"/>
      <c r="G33" s="9"/>
      <c r="H33" s="24"/>
      <c r="I33" s="24"/>
      <c r="J33" s="24"/>
    </row>
    <row r="34" spans="1:10" ht="15.75">
      <c r="A34" s="9" t="s">
        <v>1893</v>
      </c>
      <c r="B34" s="9" t="s">
        <v>1948</v>
      </c>
      <c r="C34" s="9"/>
      <c r="D34" s="9"/>
      <c r="E34" s="9"/>
      <c r="F34" s="9"/>
      <c r="G34" s="9"/>
      <c r="H34" s="24"/>
      <c r="I34" s="24"/>
      <c r="J34" s="24"/>
    </row>
    <row r="35" spans="1:10" ht="15.75">
      <c r="A35" s="9"/>
      <c r="B35" s="9" t="s">
        <v>1947</v>
      </c>
      <c r="C35" s="9"/>
      <c r="D35" s="9"/>
      <c r="E35" s="9"/>
      <c r="F35" s="9"/>
      <c r="G35" s="9"/>
      <c r="H35" s="24"/>
      <c r="I35" s="24"/>
      <c r="J35" s="24"/>
    </row>
    <row r="36" spans="1:10" ht="15.75">
      <c r="A36" s="9"/>
      <c r="B36" s="9"/>
      <c r="C36" s="9"/>
      <c r="D36" s="9"/>
      <c r="E36" s="9"/>
      <c r="F36" s="9"/>
      <c r="G36" s="9"/>
      <c r="H36" s="24"/>
      <c r="I36" s="24"/>
      <c r="J36" s="24"/>
    </row>
    <row r="37" spans="1:10" ht="15.75">
      <c r="A37" s="9"/>
      <c r="B37" s="9"/>
      <c r="C37" s="9"/>
      <c r="D37" s="9"/>
      <c r="E37" s="9"/>
      <c r="F37" s="9"/>
      <c r="G37" s="9"/>
      <c r="H37" s="24"/>
      <c r="I37" s="24"/>
      <c r="J37" s="24"/>
    </row>
    <row r="38" spans="1:10" ht="15.75">
      <c r="A38" s="9"/>
      <c r="B38" s="9"/>
      <c r="C38" s="9"/>
      <c r="D38" s="9"/>
      <c r="E38" s="9"/>
      <c r="F38" s="1697" t="s">
        <v>1282</v>
      </c>
      <c r="G38" s="1697"/>
      <c r="H38" s="24"/>
      <c r="I38" s="24"/>
      <c r="J38" s="24"/>
    </row>
    <row r="39" spans="1:10" ht="15.75">
      <c r="A39" s="9"/>
      <c r="B39" s="9"/>
      <c r="C39" s="9"/>
      <c r="D39" s="9"/>
      <c r="E39" s="9"/>
      <c r="F39" s="9"/>
      <c r="G39" s="9"/>
      <c r="H39" s="24"/>
      <c r="I39" s="24"/>
      <c r="J39" s="24"/>
    </row>
    <row r="40" spans="1:10" ht="15.75">
      <c r="A40" s="9"/>
      <c r="B40" s="9"/>
      <c r="C40" s="9"/>
      <c r="D40" s="9"/>
      <c r="E40" s="9"/>
      <c r="F40" s="1697" t="s">
        <v>1894</v>
      </c>
      <c r="G40" s="1697"/>
      <c r="H40" s="24"/>
      <c r="I40" s="24"/>
      <c r="J40" s="24"/>
    </row>
    <row r="41" spans="1:10" ht="15.75">
      <c r="A41" s="9"/>
      <c r="B41" s="9"/>
      <c r="C41" s="9"/>
      <c r="D41" s="9"/>
      <c r="E41" s="9"/>
      <c r="F41" s="795"/>
      <c r="G41" s="795"/>
      <c r="H41" s="24"/>
      <c r="I41" s="24"/>
      <c r="J41" s="24"/>
    </row>
    <row r="42" spans="1:10" ht="15.75">
      <c r="A42" s="9"/>
      <c r="B42" s="9"/>
      <c r="C42" s="9"/>
      <c r="D42" s="9"/>
      <c r="E42" s="9"/>
      <c r="F42" s="795"/>
      <c r="G42" s="795"/>
      <c r="H42" s="24"/>
      <c r="I42" s="24"/>
      <c r="J42" s="24"/>
    </row>
    <row r="43" spans="1:10" ht="15.75">
      <c r="A43" s="9" t="s">
        <v>1895</v>
      </c>
      <c r="B43" s="9"/>
      <c r="C43" s="9"/>
      <c r="D43" s="9"/>
      <c r="E43" s="9"/>
      <c r="F43" s="9"/>
      <c r="G43" s="9"/>
      <c r="H43" s="24"/>
      <c r="I43" s="24"/>
      <c r="J43" s="24"/>
    </row>
    <row r="44" spans="1:10" ht="15.75">
      <c r="A44" s="9" t="s">
        <v>771</v>
      </c>
      <c r="B44" s="9" t="s">
        <v>1896</v>
      </c>
      <c r="C44" s="9"/>
      <c r="D44" s="9"/>
      <c r="E44" s="9"/>
      <c r="F44" s="9"/>
      <c r="G44" s="9"/>
      <c r="H44" s="24"/>
      <c r="I44" s="24"/>
      <c r="J44" s="24"/>
    </row>
    <row r="45" spans="1:10" ht="15.75">
      <c r="A45" s="9" t="s">
        <v>79</v>
      </c>
      <c r="B45" s="9" t="s">
        <v>1949</v>
      </c>
      <c r="C45" s="9"/>
      <c r="D45" s="9"/>
      <c r="E45" s="9"/>
      <c r="F45" s="9"/>
      <c r="G45" s="9"/>
      <c r="H45" s="24"/>
      <c r="I45" s="24"/>
      <c r="J45" s="24"/>
    </row>
    <row r="46" spans="1:10" ht="15.75">
      <c r="A46" s="9" t="s">
        <v>81</v>
      </c>
      <c r="B46" s="9" t="s">
        <v>1950</v>
      </c>
      <c r="C46" s="9"/>
      <c r="D46" s="9"/>
      <c r="E46" s="9"/>
      <c r="F46" s="9"/>
      <c r="G46" s="9"/>
      <c r="H46" s="24"/>
      <c r="I46" s="24"/>
      <c r="J46" s="24"/>
    </row>
    <row r="47" spans="1:10" ht="15.75">
      <c r="A47" s="9" t="s">
        <v>20</v>
      </c>
      <c r="B47" s="9" t="s">
        <v>1897</v>
      </c>
      <c r="C47" s="9"/>
      <c r="D47" s="9"/>
      <c r="E47" s="9"/>
      <c r="F47" s="9"/>
      <c r="G47" s="9"/>
      <c r="H47" s="24"/>
      <c r="I47" s="24"/>
      <c r="J47" s="24"/>
    </row>
    <row r="48" spans="1:10" ht="15.75">
      <c r="A48" s="9" t="s">
        <v>178</v>
      </c>
      <c r="B48" s="9" t="s">
        <v>1898</v>
      </c>
      <c r="C48" s="9"/>
      <c r="D48" s="9"/>
      <c r="E48" s="9"/>
      <c r="F48" s="9"/>
      <c r="G48" s="9"/>
      <c r="H48" s="24"/>
      <c r="I48" s="24"/>
      <c r="J48" s="24"/>
    </row>
    <row r="49" spans="1:10" ht="15.75">
      <c r="A49" s="9"/>
      <c r="B49" s="9"/>
      <c r="C49" s="9"/>
      <c r="D49" s="9"/>
      <c r="E49" s="9"/>
      <c r="F49" s="9"/>
      <c r="G49" s="9"/>
      <c r="H49" s="24"/>
      <c r="I49" s="24"/>
      <c r="J49" s="24"/>
    </row>
    <row r="50" spans="1:10" ht="15.75">
      <c r="A50" s="9"/>
      <c r="B50" s="9"/>
      <c r="C50" s="9"/>
      <c r="D50" s="9"/>
      <c r="E50" s="9"/>
      <c r="F50" s="9"/>
      <c r="G50" s="9"/>
      <c r="H50" s="24"/>
      <c r="I50" s="24"/>
      <c r="J50" s="24"/>
    </row>
    <row r="51" spans="1:10" ht="15.75">
      <c r="A51" s="9"/>
      <c r="B51" s="9"/>
      <c r="C51" s="9"/>
      <c r="D51" s="9"/>
      <c r="E51" s="9"/>
      <c r="F51" s="9"/>
      <c r="G51" s="9"/>
      <c r="H51" s="24"/>
      <c r="I51" s="24"/>
      <c r="J51" s="24"/>
    </row>
    <row r="52" spans="1:10" ht="15.75">
      <c r="A52" s="9"/>
      <c r="B52" s="9"/>
      <c r="C52" s="9"/>
      <c r="D52" s="9"/>
      <c r="E52" s="9"/>
      <c r="F52" s="9"/>
      <c r="G52" s="9"/>
      <c r="H52" s="24"/>
      <c r="I52" s="24"/>
      <c r="J52" s="24"/>
    </row>
    <row r="53" spans="1:10" ht="15.75">
      <c r="A53" s="9"/>
      <c r="B53" s="9"/>
      <c r="C53" s="9"/>
      <c r="D53" s="9"/>
      <c r="E53" s="9"/>
      <c r="F53" s="9"/>
      <c r="G53" s="9"/>
      <c r="H53" s="24"/>
      <c r="I53" s="24"/>
      <c r="J53" s="24"/>
    </row>
    <row r="54" spans="1:10" ht="15.75">
      <c r="A54" s="9"/>
      <c r="B54" s="9"/>
      <c r="C54" s="9"/>
      <c r="D54" s="9"/>
      <c r="E54" s="9"/>
      <c r="F54" s="9"/>
      <c r="G54" s="9"/>
      <c r="H54" s="24"/>
      <c r="I54" s="24"/>
      <c r="J54" s="24"/>
    </row>
    <row r="55" spans="1:10" ht="15.75">
      <c r="A55" s="9"/>
      <c r="B55" s="9"/>
      <c r="C55" s="9"/>
      <c r="D55" s="9"/>
      <c r="E55" s="9"/>
      <c r="F55" s="9"/>
      <c r="G55" s="9"/>
      <c r="H55" s="24"/>
      <c r="I55" s="24"/>
      <c r="J55" s="24"/>
    </row>
    <row r="56" spans="1:10">
      <c r="A56" s="24"/>
      <c r="B56" s="24"/>
      <c r="C56" s="24"/>
      <c r="D56" s="24"/>
      <c r="E56" s="24"/>
      <c r="F56" s="24"/>
      <c r="G56" s="24"/>
      <c r="H56" s="24"/>
      <c r="I56" s="24"/>
      <c r="J56" s="24"/>
    </row>
    <row r="57" spans="1:10">
      <c r="A57" s="24"/>
      <c r="B57" s="24"/>
      <c r="C57" s="24"/>
      <c r="D57" s="24"/>
      <c r="E57" s="24"/>
      <c r="F57" s="24"/>
      <c r="G57" s="24"/>
      <c r="H57" s="24"/>
      <c r="I57" s="24"/>
      <c r="J57" s="24"/>
    </row>
    <row r="58" spans="1:10">
      <c r="A58" s="24"/>
      <c r="B58" s="24"/>
      <c r="C58" s="24"/>
      <c r="D58" s="24"/>
      <c r="E58" s="24"/>
      <c r="F58" s="24"/>
      <c r="G58" s="24"/>
      <c r="H58" s="24"/>
      <c r="I58" s="24"/>
      <c r="J58" s="24"/>
    </row>
    <row r="59" spans="1:10">
      <c r="A59" s="24"/>
      <c r="B59" s="24"/>
      <c r="C59" s="24"/>
      <c r="D59" s="24"/>
      <c r="E59" s="24"/>
      <c r="F59" s="24"/>
      <c r="G59" s="24"/>
      <c r="H59" s="24"/>
      <c r="I59" s="24"/>
      <c r="J59" s="24"/>
    </row>
    <row r="60" spans="1:10">
      <c r="A60" s="24"/>
      <c r="B60" s="24"/>
      <c r="C60" s="24"/>
      <c r="D60" s="24"/>
      <c r="E60" s="24"/>
      <c r="F60" s="24"/>
      <c r="G60" s="24"/>
      <c r="H60" s="24"/>
      <c r="I60" s="24"/>
      <c r="J60" s="24"/>
    </row>
    <row r="61" spans="1:10">
      <c r="A61" s="24"/>
      <c r="B61" s="24"/>
      <c r="C61" s="24"/>
      <c r="D61" s="24"/>
      <c r="E61" s="24"/>
      <c r="F61" s="24"/>
      <c r="G61" s="24"/>
      <c r="H61" s="24"/>
      <c r="I61" s="24"/>
      <c r="J61" s="24"/>
    </row>
    <row r="62" spans="1:10">
      <c r="A62" s="24"/>
      <c r="B62" s="24"/>
      <c r="C62" s="24"/>
      <c r="D62" s="24"/>
      <c r="E62" s="24"/>
      <c r="F62" s="24"/>
      <c r="G62" s="24"/>
      <c r="H62" s="24"/>
      <c r="I62" s="24"/>
      <c r="J62" s="24"/>
    </row>
    <row r="63" spans="1:10">
      <c r="A63" s="24"/>
      <c r="B63" s="24"/>
      <c r="C63" s="24"/>
      <c r="D63" s="24"/>
      <c r="E63" s="24"/>
      <c r="F63" s="24"/>
      <c r="G63" s="24"/>
      <c r="H63" s="24"/>
      <c r="I63" s="24"/>
      <c r="J63" s="24"/>
    </row>
    <row r="64" spans="1:10">
      <c r="A64" s="24"/>
      <c r="B64" s="24"/>
      <c r="C64" s="24"/>
      <c r="D64" s="24"/>
      <c r="E64" s="24"/>
      <c r="F64" s="24"/>
      <c r="G64" s="24"/>
      <c r="H64" s="24"/>
      <c r="I64" s="24"/>
      <c r="J64" s="24"/>
    </row>
    <row r="65" spans="1:10">
      <c r="A65" s="24"/>
      <c r="B65" s="24"/>
      <c r="C65" s="24"/>
      <c r="D65" s="24"/>
      <c r="E65" s="24"/>
      <c r="F65" s="24"/>
      <c r="G65" s="24"/>
      <c r="H65" s="24"/>
      <c r="I65" s="24"/>
      <c r="J65" s="24"/>
    </row>
    <row r="66" spans="1:10">
      <c r="A66" s="24"/>
      <c r="B66" s="24"/>
      <c r="C66" s="24"/>
      <c r="D66" s="24"/>
      <c r="E66" s="24"/>
      <c r="F66" s="24"/>
      <c r="G66" s="24"/>
      <c r="H66" s="24"/>
      <c r="I66" s="24"/>
      <c r="J66" s="24"/>
    </row>
    <row r="67" spans="1:10">
      <c r="A67" s="24"/>
      <c r="B67" s="24"/>
      <c r="C67" s="24"/>
      <c r="D67" s="24"/>
      <c r="E67" s="24"/>
      <c r="F67" s="24"/>
      <c r="G67" s="24"/>
      <c r="H67" s="24"/>
      <c r="I67" s="24"/>
      <c r="J67" s="24"/>
    </row>
    <row r="68" spans="1:10">
      <c r="A68" s="24"/>
      <c r="B68" s="24"/>
      <c r="C68" s="24"/>
      <c r="D68" s="24"/>
      <c r="E68" s="24"/>
      <c r="F68" s="24"/>
      <c r="G68" s="24"/>
      <c r="H68" s="24"/>
      <c r="I68" s="24"/>
      <c r="J68" s="24"/>
    </row>
    <row r="69" spans="1:10">
      <c r="A69" s="24"/>
      <c r="B69" s="24"/>
      <c r="C69" s="24"/>
      <c r="D69" s="24"/>
      <c r="E69" s="24"/>
      <c r="F69" s="24"/>
      <c r="G69" s="24"/>
      <c r="H69" s="24"/>
      <c r="I69" s="24"/>
      <c r="J69" s="24"/>
    </row>
    <row r="70" spans="1:10">
      <c r="A70" s="24"/>
      <c r="B70" s="24"/>
      <c r="C70" s="24"/>
      <c r="D70" s="24"/>
      <c r="E70" s="24"/>
      <c r="F70" s="24"/>
      <c r="G70" s="24"/>
      <c r="H70" s="24"/>
      <c r="I70" s="24"/>
      <c r="J70" s="24"/>
    </row>
    <row r="71" spans="1:10">
      <c r="A71" s="24"/>
      <c r="B71" s="24"/>
      <c r="C71" s="24"/>
      <c r="D71" s="24"/>
      <c r="E71" s="24"/>
      <c r="F71" s="24"/>
      <c r="G71" s="24"/>
      <c r="H71" s="24"/>
      <c r="I71" s="24"/>
      <c r="J71" s="24"/>
    </row>
    <row r="72" spans="1:10">
      <c r="A72" s="24"/>
      <c r="B72" s="24"/>
      <c r="C72" s="24"/>
      <c r="D72" s="24"/>
      <c r="E72" s="24"/>
      <c r="F72" s="24"/>
      <c r="G72" s="24"/>
      <c r="H72" s="24"/>
      <c r="I72" s="24"/>
      <c r="J72" s="24"/>
    </row>
    <row r="73" spans="1:10">
      <c r="A73" s="24"/>
      <c r="B73" s="24"/>
      <c r="C73" s="24"/>
      <c r="D73" s="24"/>
      <c r="E73" s="24"/>
      <c r="F73" s="24"/>
      <c r="G73" s="24"/>
      <c r="H73" s="24"/>
      <c r="I73" s="24"/>
      <c r="J73" s="24"/>
    </row>
    <row r="74" spans="1:10">
      <c r="A74" s="24"/>
      <c r="B74" s="24"/>
      <c r="C74" s="24"/>
      <c r="D74" s="24"/>
      <c r="E74" s="24"/>
      <c r="F74" s="24"/>
      <c r="G74" s="24"/>
      <c r="H74" s="24"/>
      <c r="I74" s="24"/>
      <c r="J74" s="24"/>
    </row>
    <row r="75" spans="1:10">
      <c r="A75" s="24"/>
      <c r="B75" s="24"/>
      <c r="C75" s="24"/>
      <c r="D75" s="24"/>
      <c r="E75" s="24"/>
      <c r="F75" s="24"/>
      <c r="G75" s="24"/>
      <c r="H75" s="24"/>
      <c r="I75" s="24"/>
      <c r="J75" s="24"/>
    </row>
    <row r="76" spans="1:10">
      <c r="A76" s="24"/>
      <c r="B76" s="24"/>
      <c r="C76" s="24"/>
      <c r="D76" s="24"/>
      <c r="E76" s="24"/>
      <c r="F76" s="24"/>
      <c r="G76" s="24"/>
      <c r="H76" s="24"/>
      <c r="I76" s="24"/>
      <c r="J76" s="24"/>
    </row>
    <row r="77" spans="1:10">
      <c r="A77" s="24"/>
      <c r="B77" s="24"/>
      <c r="C77" s="24"/>
      <c r="D77" s="24"/>
      <c r="E77" s="24"/>
      <c r="F77" s="24"/>
      <c r="G77" s="24"/>
      <c r="H77" s="24"/>
      <c r="I77" s="24"/>
      <c r="J77" s="24"/>
    </row>
    <row r="78" spans="1:10">
      <c r="A78" s="24"/>
      <c r="B78" s="24"/>
      <c r="C78" s="24"/>
      <c r="D78" s="24"/>
      <c r="E78" s="24"/>
      <c r="F78" s="24"/>
      <c r="G78" s="24"/>
      <c r="H78" s="24"/>
      <c r="I78" s="24"/>
      <c r="J78" s="24"/>
    </row>
    <row r="79" spans="1:10">
      <c r="A79" s="24"/>
      <c r="B79" s="24"/>
      <c r="C79" s="24"/>
      <c r="D79" s="24"/>
      <c r="E79" s="24"/>
      <c r="F79" s="24"/>
      <c r="G79" s="24"/>
      <c r="H79" s="24"/>
      <c r="I79" s="24"/>
      <c r="J79" s="24"/>
    </row>
    <row r="80" spans="1:10">
      <c r="A80" s="24"/>
      <c r="B80" s="24"/>
      <c r="C80" s="24"/>
      <c r="D80" s="24"/>
      <c r="E80" s="24"/>
      <c r="F80" s="24"/>
      <c r="G80" s="24"/>
      <c r="H80" s="24"/>
      <c r="I80" s="24"/>
      <c r="J80" s="24"/>
    </row>
    <row r="81" spans="1:10">
      <c r="A81" s="24"/>
      <c r="B81" s="24"/>
      <c r="C81" s="24"/>
      <c r="D81" s="24"/>
      <c r="E81" s="24"/>
      <c r="F81" s="24"/>
      <c r="G81" s="24"/>
      <c r="H81" s="24"/>
      <c r="I81" s="24"/>
      <c r="J81" s="24"/>
    </row>
    <row r="82" spans="1:10">
      <c r="A82" s="24"/>
      <c r="B82" s="24"/>
      <c r="C82" s="24"/>
      <c r="D82" s="24"/>
      <c r="E82" s="24"/>
      <c r="F82" s="24"/>
      <c r="G82" s="24"/>
      <c r="H82" s="24"/>
      <c r="I82" s="24"/>
      <c r="J82" s="24"/>
    </row>
    <row r="83" spans="1:10">
      <c r="A83" s="24"/>
      <c r="B83" s="24"/>
      <c r="C83" s="24"/>
      <c r="D83" s="24"/>
      <c r="E83" s="24"/>
      <c r="F83" s="24"/>
      <c r="G83" s="24"/>
      <c r="H83" s="24"/>
      <c r="I83" s="24"/>
      <c r="J83" s="24"/>
    </row>
    <row r="84" spans="1:10">
      <c r="A84" s="24"/>
      <c r="B84" s="24"/>
      <c r="C84" s="24"/>
      <c r="D84" s="24"/>
      <c r="E84" s="24"/>
      <c r="F84" s="24"/>
      <c r="G84" s="24"/>
      <c r="H84" s="24"/>
      <c r="I84" s="24"/>
      <c r="J84" s="24"/>
    </row>
    <row r="85" spans="1:10">
      <c r="A85" s="24"/>
      <c r="B85" s="24"/>
      <c r="C85" s="24"/>
      <c r="D85" s="24"/>
      <c r="E85" s="24"/>
      <c r="F85" s="24"/>
      <c r="G85" s="24"/>
      <c r="H85" s="24"/>
      <c r="I85" s="24"/>
      <c r="J85" s="24"/>
    </row>
    <row r="86" spans="1:10">
      <c r="A86" s="24"/>
      <c r="B86" s="24"/>
      <c r="C86" s="24"/>
      <c r="D86" s="24"/>
      <c r="E86" s="24"/>
      <c r="F86" s="24"/>
      <c r="G86" s="24"/>
      <c r="H86" s="24"/>
      <c r="I86" s="24"/>
      <c r="J86" s="24"/>
    </row>
    <row r="87" spans="1:10">
      <c r="A87" s="24"/>
      <c r="B87" s="24"/>
      <c r="C87" s="24"/>
      <c r="D87" s="24"/>
      <c r="E87" s="24"/>
      <c r="F87" s="24"/>
      <c r="G87" s="24"/>
      <c r="H87" s="24"/>
      <c r="I87" s="24"/>
      <c r="J87" s="24"/>
    </row>
    <row r="88" spans="1:10">
      <c r="A88" s="24"/>
      <c r="B88" s="24"/>
      <c r="C88" s="24"/>
      <c r="D88" s="24"/>
      <c r="E88" s="24"/>
      <c r="F88" s="24"/>
      <c r="G88" s="24"/>
      <c r="H88" s="24"/>
      <c r="I88" s="24"/>
      <c r="J88" s="24"/>
    </row>
    <row r="89" spans="1:10">
      <c r="A89" s="24"/>
      <c r="B89" s="24"/>
      <c r="C89" s="24"/>
      <c r="D89" s="24"/>
      <c r="E89" s="24"/>
      <c r="F89" s="24"/>
      <c r="G89" s="24"/>
      <c r="H89" s="24"/>
      <c r="I89" s="24"/>
      <c r="J89" s="24"/>
    </row>
    <row r="90" spans="1:10">
      <c r="A90" s="24"/>
      <c r="B90" s="24"/>
      <c r="C90" s="24"/>
      <c r="D90" s="24"/>
      <c r="E90" s="24"/>
      <c r="F90" s="24"/>
      <c r="G90" s="24"/>
      <c r="H90" s="24"/>
      <c r="I90" s="24"/>
      <c r="J90" s="24"/>
    </row>
    <row r="91" spans="1:10">
      <c r="A91" s="24"/>
      <c r="B91" s="24"/>
      <c r="C91" s="24"/>
      <c r="D91" s="24"/>
      <c r="E91" s="24"/>
      <c r="F91" s="24"/>
      <c r="G91" s="24"/>
      <c r="H91" s="24"/>
      <c r="I91" s="24"/>
      <c r="J91" s="24"/>
    </row>
    <row r="92" spans="1:10">
      <c r="A92" s="24"/>
      <c r="B92" s="24"/>
      <c r="C92" s="24"/>
      <c r="D92" s="24"/>
      <c r="E92" s="24"/>
      <c r="F92" s="24"/>
      <c r="G92" s="24"/>
      <c r="H92" s="24"/>
      <c r="I92" s="24"/>
      <c r="J92" s="24"/>
    </row>
    <row r="93" spans="1:10">
      <c r="A93" s="24"/>
      <c r="B93" s="24"/>
      <c r="C93" s="24"/>
      <c r="D93" s="24"/>
      <c r="E93" s="24"/>
      <c r="F93" s="24"/>
      <c r="G93" s="24"/>
      <c r="H93" s="24"/>
      <c r="I93" s="24"/>
      <c r="J93" s="24"/>
    </row>
    <row r="94" spans="1:10">
      <c r="A94" s="24"/>
      <c r="B94" s="24"/>
      <c r="C94" s="24"/>
      <c r="D94" s="24"/>
      <c r="E94" s="24"/>
      <c r="F94" s="24"/>
      <c r="G94" s="24"/>
      <c r="H94" s="24"/>
      <c r="I94" s="24"/>
      <c r="J94" s="24"/>
    </row>
    <row r="95" spans="1:10">
      <c r="A95" s="24"/>
      <c r="B95" s="24"/>
      <c r="C95" s="24"/>
      <c r="D95" s="24"/>
      <c r="E95" s="24"/>
      <c r="F95" s="24"/>
      <c r="G95" s="24"/>
      <c r="H95" s="24"/>
      <c r="I95" s="24"/>
      <c r="J95" s="24"/>
    </row>
    <row r="96" spans="1:10">
      <c r="A96" s="24"/>
      <c r="B96" s="24"/>
      <c r="C96" s="24"/>
      <c r="D96" s="24"/>
      <c r="E96" s="24"/>
      <c r="F96" s="24"/>
      <c r="G96" s="24"/>
      <c r="H96" s="24"/>
      <c r="I96" s="24"/>
      <c r="J96" s="24"/>
    </row>
    <row r="97" spans="1:10">
      <c r="A97" s="24"/>
      <c r="B97" s="24"/>
      <c r="C97" s="24"/>
      <c r="D97" s="24"/>
      <c r="E97" s="24"/>
      <c r="F97" s="24"/>
      <c r="G97" s="24"/>
      <c r="H97" s="24"/>
      <c r="I97" s="24"/>
      <c r="J97" s="24"/>
    </row>
    <row r="98" spans="1:10">
      <c r="A98" s="24"/>
      <c r="B98" s="24"/>
      <c r="C98" s="24"/>
      <c r="D98" s="24"/>
      <c r="E98" s="24"/>
      <c r="F98" s="24"/>
      <c r="G98" s="24"/>
      <c r="H98" s="24"/>
      <c r="I98" s="24"/>
      <c r="J98" s="24"/>
    </row>
    <row r="99" spans="1:10">
      <c r="A99" s="24"/>
      <c r="B99" s="24"/>
      <c r="C99" s="24"/>
      <c r="D99" s="24"/>
      <c r="E99" s="24"/>
      <c r="F99" s="24"/>
      <c r="G99" s="24"/>
      <c r="H99" s="24"/>
      <c r="I99" s="24"/>
      <c r="J99" s="24"/>
    </row>
    <row r="100" spans="1:10">
      <c r="A100" s="24"/>
      <c r="B100" s="24"/>
      <c r="C100" s="24"/>
      <c r="D100" s="24"/>
      <c r="E100" s="24"/>
      <c r="F100" s="24"/>
      <c r="G100" s="24"/>
      <c r="H100" s="24"/>
      <c r="I100" s="24"/>
      <c r="J100" s="24"/>
    </row>
    <row r="101" spans="1:10">
      <c r="A101" s="24"/>
      <c r="B101" s="24"/>
      <c r="C101" s="24"/>
      <c r="D101" s="24"/>
      <c r="E101" s="24"/>
      <c r="F101" s="24"/>
      <c r="G101" s="24"/>
      <c r="H101" s="24"/>
      <c r="I101" s="24"/>
      <c r="J101" s="24"/>
    </row>
    <row r="102" spans="1:10">
      <c r="A102" s="24"/>
      <c r="B102" s="24"/>
      <c r="C102" s="24"/>
      <c r="D102" s="24"/>
      <c r="E102" s="24"/>
      <c r="F102" s="24"/>
      <c r="G102" s="24"/>
      <c r="H102" s="24"/>
      <c r="I102" s="24"/>
      <c r="J102" s="24"/>
    </row>
    <row r="103" spans="1:10">
      <c r="A103" s="24"/>
      <c r="B103" s="24"/>
      <c r="C103" s="24"/>
      <c r="D103" s="24"/>
      <c r="E103" s="24"/>
      <c r="F103" s="24"/>
      <c r="G103" s="24"/>
      <c r="H103" s="24"/>
      <c r="I103" s="24"/>
      <c r="J103" s="24"/>
    </row>
    <row r="104" spans="1:10">
      <c r="A104" s="24"/>
      <c r="B104" s="24"/>
      <c r="C104" s="24"/>
      <c r="D104" s="24"/>
      <c r="E104" s="24"/>
      <c r="F104" s="24"/>
      <c r="G104" s="24"/>
      <c r="H104" s="24"/>
      <c r="I104" s="24"/>
      <c r="J104" s="24"/>
    </row>
    <row r="105" spans="1:10">
      <c r="A105" s="24"/>
      <c r="B105" s="24"/>
      <c r="C105" s="24"/>
      <c r="D105" s="24"/>
      <c r="E105" s="24"/>
      <c r="F105" s="24"/>
      <c r="G105" s="24"/>
      <c r="H105" s="24"/>
      <c r="I105" s="24"/>
      <c r="J105" s="24"/>
    </row>
    <row r="106" spans="1:10">
      <c r="A106" s="24"/>
      <c r="B106" s="24"/>
      <c r="C106" s="24"/>
      <c r="D106" s="24"/>
      <c r="E106" s="24"/>
      <c r="F106" s="24"/>
      <c r="G106" s="24"/>
      <c r="H106" s="24"/>
      <c r="I106" s="24"/>
      <c r="J106" s="24"/>
    </row>
    <row r="107" spans="1:10">
      <c r="A107" s="24"/>
      <c r="B107" s="24"/>
      <c r="C107" s="24"/>
      <c r="D107" s="24"/>
      <c r="E107" s="24"/>
      <c r="F107" s="24"/>
      <c r="G107" s="24"/>
      <c r="H107" s="24"/>
      <c r="I107" s="24"/>
      <c r="J107" s="24"/>
    </row>
    <row r="108" spans="1:10">
      <c r="A108" s="24"/>
      <c r="B108" s="24"/>
      <c r="C108" s="24"/>
      <c r="D108" s="24"/>
      <c r="E108" s="24"/>
      <c r="F108" s="24"/>
      <c r="G108" s="24"/>
      <c r="H108" s="24"/>
      <c r="I108" s="24"/>
      <c r="J108" s="24"/>
    </row>
    <row r="109" spans="1:10">
      <c r="A109" s="24"/>
      <c r="B109" s="24"/>
      <c r="C109" s="24"/>
      <c r="D109" s="24"/>
      <c r="E109" s="24"/>
      <c r="F109" s="24"/>
      <c r="G109" s="24"/>
      <c r="H109" s="24"/>
      <c r="I109" s="24"/>
      <c r="J109" s="24"/>
    </row>
    <row r="110" spans="1:10">
      <c r="A110" s="24"/>
      <c r="B110" s="24"/>
      <c r="C110" s="24"/>
      <c r="D110" s="24"/>
      <c r="E110" s="24"/>
      <c r="F110" s="24"/>
      <c r="G110" s="24"/>
      <c r="H110" s="24"/>
      <c r="I110" s="24"/>
      <c r="J110" s="24"/>
    </row>
    <row r="111" spans="1:10">
      <c r="A111" s="24"/>
      <c r="B111" s="24"/>
      <c r="C111" s="24"/>
      <c r="D111" s="24"/>
      <c r="E111" s="24"/>
      <c r="F111" s="24"/>
      <c r="G111" s="24"/>
      <c r="H111" s="24"/>
      <c r="I111" s="24"/>
      <c r="J111" s="24"/>
    </row>
    <row r="112" spans="1:10">
      <c r="A112" s="24"/>
      <c r="B112" s="24"/>
      <c r="C112" s="24"/>
      <c r="D112" s="24"/>
      <c r="E112" s="24"/>
      <c r="F112" s="24"/>
      <c r="G112" s="24"/>
      <c r="H112" s="24"/>
      <c r="I112" s="24"/>
      <c r="J112" s="24"/>
    </row>
    <row r="113" spans="1:10">
      <c r="A113" s="24"/>
      <c r="B113" s="24"/>
      <c r="C113" s="24"/>
      <c r="D113" s="24"/>
      <c r="E113" s="24"/>
      <c r="F113" s="24"/>
      <c r="G113" s="24"/>
      <c r="H113" s="24"/>
      <c r="I113" s="24"/>
      <c r="J113" s="24"/>
    </row>
    <row r="114" spans="1:10">
      <c r="A114" s="24"/>
      <c r="B114" s="24"/>
      <c r="C114" s="24"/>
      <c r="D114" s="24"/>
      <c r="E114" s="24"/>
      <c r="F114" s="24"/>
      <c r="G114" s="24"/>
      <c r="H114" s="24"/>
      <c r="I114" s="24"/>
      <c r="J114" s="24"/>
    </row>
    <row r="115" spans="1:10">
      <c r="A115" s="24"/>
      <c r="B115" s="24"/>
      <c r="C115" s="24"/>
      <c r="D115" s="24"/>
      <c r="E115" s="24"/>
      <c r="F115" s="24"/>
      <c r="G115" s="24"/>
      <c r="H115" s="24"/>
      <c r="I115" s="24"/>
      <c r="J115" s="24"/>
    </row>
    <row r="116" spans="1:10">
      <c r="A116" s="24"/>
      <c r="B116" s="24"/>
      <c r="C116" s="24"/>
      <c r="D116" s="24"/>
      <c r="E116" s="24"/>
      <c r="F116" s="24"/>
      <c r="G116" s="24"/>
      <c r="H116" s="24"/>
      <c r="I116" s="24"/>
      <c r="J116" s="24"/>
    </row>
    <row r="117" spans="1:10">
      <c r="A117" s="24"/>
      <c r="B117" s="24"/>
      <c r="C117" s="24"/>
      <c r="D117" s="24"/>
      <c r="E117" s="24"/>
      <c r="F117" s="24"/>
      <c r="G117" s="24"/>
      <c r="H117" s="24"/>
      <c r="I117" s="24"/>
      <c r="J117" s="24"/>
    </row>
    <row r="118" spans="1:10">
      <c r="A118" s="24"/>
      <c r="B118" s="24"/>
      <c r="C118" s="24"/>
      <c r="D118" s="24"/>
      <c r="E118" s="24"/>
      <c r="F118" s="24"/>
      <c r="G118" s="24"/>
      <c r="H118" s="24"/>
      <c r="I118" s="24"/>
      <c r="J118" s="24"/>
    </row>
    <row r="119" spans="1:10">
      <c r="A119" s="24"/>
      <c r="B119" s="24"/>
      <c r="C119" s="24"/>
      <c r="D119" s="24"/>
      <c r="E119" s="24"/>
      <c r="F119" s="24"/>
      <c r="G119" s="24"/>
      <c r="H119" s="24"/>
      <c r="I119" s="24"/>
      <c r="J119" s="24"/>
    </row>
    <row r="120" spans="1:10">
      <c r="A120" s="24"/>
      <c r="B120" s="24"/>
      <c r="C120" s="24"/>
      <c r="D120" s="24"/>
      <c r="E120" s="24"/>
      <c r="F120" s="24"/>
      <c r="G120" s="24"/>
      <c r="H120" s="24"/>
      <c r="I120" s="24"/>
      <c r="J120" s="24"/>
    </row>
    <row r="121" spans="1:10">
      <c r="A121" s="24"/>
      <c r="B121" s="24"/>
      <c r="C121" s="24"/>
      <c r="D121" s="24"/>
      <c r="E121" s="24"/>
      <c r="F121" s="24"/>
      <c r="G121" s="24"/>
      <c r="H121" s="24"/>
      <c r="I121" s="24"/>
      <c r="J121" s="24"/>
    </row>
    <row r="122" spans="1:10">
      <c r="A122" s="24"/>
      <c r="B122" s="24"/>
      <c r="C122" s="24"/>
      <c r="D122" s="24"/>
      <c r="E122" s="24"/>
      <c r="F122" s="24"/>
      <c r="G122" s="24"/>
      <c r="H122" s="24"/>
      <c r="I122" s="24"/>
      <c r="J122" s="24"/>
    </row>
    <row r="123" spans="1:10">
      <c r="A123" s="24"/>
      <c r="B123" s="24"/>
      <c r="C123" s="24"/>
      <c r="D123" s="24"/>
      <c r="E123" s="24"/>
      <c r="F123" s="24"/>
      <c r="G123" s="24"/>
      <c r="H123" s="24"/>
      <c r="I123" s="24"/>
      <c r="J123" s="24"/>
    </row>
    <row r="124" spans="1:10">
      <c r="A124" s="24"/>
      <c r="B124" s="24"/>
      <c r="C124" s="24"/>
      <c r="D124" s="24"/>
      <c r="E124" s="24"/>
      <c r="F124" s="24"/>
      <c r="G124" s="24"/>
      <c r="H124" s="24"/>
      <c r="I124" s="24"/>
      <c r="J124" s="24"/>
    </row>
    <row r="125" spans="1:10">
      <c r="A125" s="24"/>
      <c r="B125" s="24"/>
      <c r="C125" s="24"/>
      <c r="D125" s="24"/>
      <c r="E125" s="24"/>
      <c r="F125" s="24"/>
      <c r="G125" s="24"/>
      <c r="H125" s="24"/>
      <c r="I125" s="24"/>
      <c r="J125" s="24"/>
    </row>
    <row r="126" spans="1:10">
      <c r="A126" s="24"/>
      <c r="B126" s="24"/>
      <c r="C126" s="24"/>
      <c r="D126" s="24"/>
      <c r="E126" s="24"/>
      <c r="F126" s="24"/>
      <c r="G126" s="24"/>
      <c r="H126" s="24"/>
      <c r="I126" s="24"/>
      <c r="J126" s="24"/>
    </row>
    <row r="127" spans="1:10">
      <c r="A127" s="24"/>
      <c r="B127" s="24"/>
      <c r="C127" s="24"/>
      <c r="D127" s="24"/>
      <c r="E127" s="24"/>
      <c r="F127" s="24"/>
      <c r="G127" s="24"/>
      <c r="H127" s="24"/>
      <c r="I127" s="24"/>
      <c r="J127" s="24"/>
    </row>
    <row r="128" spans="1:10">
      <c r="A128" s="24"/>
      <c r="B128" s="24"/>
      <c r="C128" s="24"/>
      <c r="D128" s="24"/>
      <c r="E128" s="24"/>
      <c r="F128" s="24"/>
      <c r="G128" s="24"/>
      <c r="H128" s="24"/>
      <c r="I128" s="24"/>
      <c r="J128" s="24"/>
    </row>
    <row r="129" spans="1:10">
      <c r="A129" s="24"/>
      <c r="B129" s="24"/>
      <c r="C129" s="24"/>
      <c r="D129" s="24"/>
      <c r="E129" s="24"/>
      <c r="F129" s="24"/>
      <c r="G129" s="24"/>
      <c r="H129" s="24"/>
      <c r="I129" s="24"/>
      <c r="J129" s="24"/>
    </row>
    <row r="130" spans="1:10">
      <c r="A130" s="24"/>
      <c r="B130" s="24"/>
      <c r="C130" s="24"/>
      <c r="D130" s="24"/>
      <c r="E130" s="24"/>
      <c r="F130" s="24"/>
      <c r="G130" s="24"/>
      <c r="H130" s="24"/>
      <c r="I130" s="24"/>
      <c r="J130" s="24"/>
    </row>
    <row r="131" spans="1:10">
      <c r="A131" s="24"/>
      <c r="B131" s="24"/>
      <c r="C131" s="24"/>
      <c r="D131" s="24"/>
      <c r="E131" s="24"/>
      <c r="F131" s="24"/>
      <c r="G131" s="24"/>
      <c r="H131" s="24"/>
      <c r="I131" s="24"/>
      <c r="J131" s="24"/>
    </row>
    <row r="132" spans="1:10">
      <c r="A132" s="24"/>
      <c r="B132" s="24"/>
      <c r="C132" s="24"/>
      <c r="D132" s="24"/>
      <c r="E132" s="24"/>
      <c r="F132" s="24"/>
      <c r="G132" s="24"/>
      <c r="H132" s="24"/>
      <c r="I132" s="24"/>
      <c r="J132" s="24"/>
    </row>
    <row r="133" spans="1:10">
      <c r="A133" s="24"/>
      <c r="B133" s="24"/>
      <c r="C133" s="24"/>
      <c r="D133" s="24"/>
      <c r="E133" s="24"/>
      <c r="F133" s="24"/>
      <c r="G133" s="24"/>
      <c r="H133" s="24"/>
      <c r="I133" s="24"/>
      <c r="J133" s="24"/>
    </row>
    <row r="134" spans="1:10">
      <c r="A134" s="24"/>
      <c r="B134" s="24"/>
      <c r="C134" s="24"/>
      <c r="D134" s="24"/>
      <c r="E134" s="24"/>
      <c r="F134" s="24"/>
      <c r="G134" s="24"/>
      <c r="H134" s="24"/>
      <c r="I134" s="24"/>
      <c r="J134" s="24"/>
    </row>
    <row r="135" spans="1:10">
      <c r="A135" s="24"/>
      <c r="B135" s="24"/>
      <c r="C135" s="24"/>
      <c r="D135" s="24"/>
      <c r="E135" s="24"/>
      <c r="F135" s="24"/>
      <c r="G135" s="24"/>
      <c r="H135" s="24"/>
      <c r="I135" s="24"/>
      <c r="J135" s="24"/>
    </row>
    <row r="136" spans="1:10">
      <c r="A136" s="24"/>
      <c r="B136" s="24"/>
      <c r="C136" s="24"/>
      <c r="D136" s="24"/>
      <c r="E136" s="24"/>
      <c r="F136" s="24"/>
      <c r="G136" s="24"/>
      <c r="H136" s="24"/>
      <c r="I136" s="24"/>
      <c r="J136" s="24"/>
    </row>
    <row r="137" spans="1:10">
      <c r="A137" s="24"/>
      <c r="B137" s="24"/>
      <c r="C137" s="24"/>
      <c r="D137" s="24"/>
      <c r="E137" s="24"/>
      <c r="F137" s="24"/>
      <c r="G137" s="24"/>
      <c r="H137" s="24"/>
      <c r="I137" s="24"/>
      <c r="J137" s="24"/>
    </row>
    <row r="138" spans="1:10">
      <c r="A138" s="24"/>
      <c r="B138" s="24"/>
      <c r="C138" s="24"/>
      <c r="D138" s="24"/>
      <c r="E138" s="24"/>
      <c r="F138" s="24"/>
      <c r="G138" s="24"/>
      <c r="H138" s="24"/>
      <c r="I138" s="24"/>
      <c r="J138" s="24"/>
    </row>
    <row r="139" spans="1:10">
      <c r="A139" s="24"/>
      <c r="B139" s="24"/>
      <c r="C139" s="24"/>
      <c r="D139" s="24"/>
      <c r="E139" s="24"/>
      <c r="F139" s="24"/>
      <c r="G139" s="24"/>
      <c r="H139" s="24"/>
      <c r="I139" s="24"/>
      <c r="J139" s="24"/>
    </row>
    <row r="140" spans="1:10">
      <c r="A140" s="24"/>
      <c r="B140" s="24"/>
      <c r="C140" s="24"/>
      <c r="D140" s="24"/>
      <c r="E140" s="24"/>
      <c r="F140" s="24"/>
      <c r="G140" s="24"/>
      <c r="H140" s="24"/>
      <c r="I140" s="24"/>
      <c r="J140" s="24"/>
    </row>
    <row r="141" spans="1:10">
      <c r="A141" s="24"/>
      <c r="B141" s="24"/>
      <c r="C141" s="24"/>
      <c r="D141" s="24"/>
      <c r="E141" s="24"/>
      <c r="F141" s="24"/>
      <c r="G141" s="24"/>
      <c r="H141" s="24"/>
      <c r="I141" s="24"/>
      <c r="J141" s="24"/>
    </row>
    <row r="142" spans="1:10">
      <c r="A142" s="24"/>
      <c r="B142" s="24"/>
      <c r="C142" s="24"/>
      <c r="D142" s="24"/>
      <c r="E142" s="24"/>
      <c r="F142" s="24"/>
      <c r="G142" s="24"/>
      <c r="H142" s="24"/>
      <c r="I142" s="24"/>
      <c r="J142" s="24"/>
    </row>
    <row r="143" spans="1:10">
      <c r="A143" s="24"/>
      <c r="B143" s="24"/>
      <c r="C143" s="24"/>
      <c r="D143" s="24"/>
      <c r="E143" s="24"/>
      <c r="F143" s="24"/>
      <c r="G143" s="24"/>
      <c r="H143" s="24"/>
      <c r="I143" s="24"/>
      <c r="J143" s="24"/>
    </row>
    <row r="144" spans="1:10">
      <c r="A144" s="24"/>
      <c r="B144" s="24"/>
      <c r="C144" s="24"/>
      <c r="D144" s="24"/>
      <c r="E144" s="24"/>
      <c r="F144" s="24"/>
      <c r="G144" s="24"/>
      <c r="H144" s="24"/>
      <c r="I144" s="24"/>
      <c r="J144" s="24"/>
    </row>
    <row r="145" spans="1:10">
      <c r="A145" s="24"/>
      <c r="B145" s="24"/>
      <c r="C145" s="24"/>
      <c r="D145" s="24"/>
      <c r="E145" s="24"/>
      <c r="F145" s="24"/>
      <c r="G145" s="24"/>
      <c r="H145" s="24"/>
      <c r="I145" s="24"/>
      <c r="J145" s="24"/>
    </row>
    <row r="146" spans="1:10">
      <c r="A146" s="24"/>
      <c r="B146" s="24"/>
      <c r="C146" s="24"/>
      <c r="D146" s="24"/>
      <c r="E146" s="24"/>
      <c r="F146" s="24"/>
      <c r="G146" s="24"/>
      <c r="H146" s="24"/>
      <c r="I146" s="24"/>
      <c r="J146" s="24"/>
    </row>
    <row r="147" spans="1:10">
      <c r="A147" s="24"/>
      <c r="B147" s="24"/>
      <c r="C147" s="24"/>
      <c r="D147" s="24"/>
      <c r="E147" s="24"/>
      <c r="F147" s="24"/>
      <c r="G147" s="24"/>
      <c r="H147" s="24"/>
      <c r="I147" s="24"/>
      <c r="J147" s="24"/>
    </row>
    <row r="148" spans="1:10">
      <c r="A148" s="24"/>
      <c r="B148" s="24"/>
      <c r="C148" s="24"/>
      <c r="D148" s="24"/>
      <c r="E148" s="24"/>
      <c r="F148" s="24"/>
      <c r="G148" s="24"/>
      <c r="H148" s="24"/>
      <c r="I148" s="24"/>
      <c r="J148" s="24"/>
    </row>
    <row r="149" spans="1:10">
      <c r="A149" s="24"/>
      <c r="B149" s="24"/>
      <c r="C149" s="24"/>
      <c r="D149" s="24"/>
      <c r="E149" s="24"/>
      <c r="F149" s="24"/>
      <c r="G149" s="24"/>
      <c r="H149" s="24"/>
      <c r="I149" s="24"/>
      <c r="J149" s="24"/>
    </row>
    <row r="150" spans="1:10">
      <c r="A150" s="24"/>
      <c r="B150" s="24"/>
      <c r="C150" s="24"/>
      <c r="D150" s="24"/>
      <c r="E150" s="24"/>
      <c r="F150" s="24"/>
      <c r="G150" s="24"/>
      <c r="H150" s="24"/>
      <c r="I150" s="24"/>
      <c r="J150" s="24"/>
    </row>
    <row r="151" spans="1:10">
      <c r="A151" s="24"/>
      <c r="B151" s="24"/>
      <c r="C151" s="24"/>
      <c r="D151" s="24"/>
      <c r="E151" s="24"/>
      <c r="F151" s="24"/>
      <c r="G151" s="24"/>
      <c r="H151" s="24"/>
      <c r="I151" s="24"/>
      <c r="J151" s="24"/>
    </row>
    <row r="152" spans="1:10">
      <c r="A152" s="24"/>
      <c r="B152" s="24"/>
      <c r="C152" s="24"/>
      <c r="D152" s="24"/>
      <c r="E152" s="24"/>
      <c r="F152" s="24"/>
      <c r="G152" s="24"/>
      <c r="H152" s="24"/>
      <c r="I152" s="24"/>
      <c r="J152" s="24"/>
    </row>
    <row r="153" spans="1:10">
      <c r="A153" s="24"/>
      <c r="B153" s="24"/>
      <c r="C153" s="24"/>
      <c r="D153" s="24"/>
      <c r="E153" s="24"/>
      <c r="F153" s="24"/>
      <c r="G153" s="24"/>
      <c r="H153" s="24"/>
      <c r="I153" s="24"/>
      <c r="J153" s="24"/>
    </row>
    <row r="154" spans="1:10">
      <c r="A154" s="24"/>
      <c r="B154" s="24"/>
      <c r="C154" s="24"/>
      <c r="D154" s="24"/>
      <c r="E154" s="24"/>
      <c r="F154" s="24"/>
      <c r="G154" s="24"/>
      <c r="H154" s="24"/>
      <c r="I154" s="24"/>
      <c r="J154" s="24"/>
    </row>
    <row r="155" spans="1:10">
      <c r="A155" s="24"/>
      <c r="B155" s="24"/>
      <c r="C155" s="24"/>
      <c r="D155" s="24"/>
      <c r="E155" s="24"/>
      <c r="F155" s="24"/>
      <c r="G155" s="24"/>
      <c r="H155" s="24"/>
      <c r="I155" s="24"/>
      <c r="J155" s="24"/>
    </row>
    <row r="156" spans="1:10">
      <c r="A156" s="24"/>
      <c r="B156" s="24"/>
      <c r="C156" s="24"/>
      <c r="D156" s="24"/>
      <c r="E156" s="24"/>
      <c r="F156" s="24"/>
      <c r="G156" s="24"/>
      <c r="H156" s="24"/>
      <c r="I156" s="24"/>
      <c r="J156" s="24"/>
    </row>
    <row r="157" spans="1:10">
      <c r="A157" s="24"/>
      <c r="B157" s="24"/>
      <c r="C157" s="24"/>
      <c r="D157" s="24"/>
      <c r="E157" s="24"/>
      <c r="F157" s="24"/>
      <c r="G157" s="24"/>
      <c r="H157" s="24"/>
      <c r="I157" s="24"/>
      <c r="J157" s="24"/>
    </row>
    <row r="158" spans="1:10">
      <c r="A158" s="24"/>
      <c r="B158" s="24"/>
      <c r="C158" s="24"/>
      <c r="D158" s="24"/>
      <c r="E158" s="24"/>
      <c r="F158" s="24"/>
      <c r="G158" s="24"/>
      <c r="H158" s="24"/>
      <c r="I158" s="24"/>
      <c r="J158" s="24"/>
    </row>
    <row r="159" spans="1:10">
      <c r="A159" s="24"/>
      <c r="B159" s="24"/>
      <c r="C159" s="24"/>
      <c r="D159" s="24"/>
      <c r="E159" s="24"/>
      <c r="F159" s="24"/>
      <c r="G159" s="24"/>
      <c r="H159" s="24"/>
      <c r="I159" s="24"/>
      <c r="J159" s="24"/>
    </row>
    <row r="160" spans="1:10">
      <c r="A160" s="24"/>
      <c r="B160" s="24"/>
      <c r="C160" s="24"/>
      <c r="D160" s="24"/>
      <c r="E160" s="24"/>
      <c r="F160" s="24"/>
      <c r="G160" s="24"/>
      <c r="H160" s="24"/>
      <c r="I160" s="24"/>
      <c r="J160" s="24"/>
    </row>
    <row r="161" spans="1:10">
      <c r="A161" s="24"/>
      <c r="B161" s="24"/>
      <c r="C161" s="24"/>
      <c r="D161" s="24"/>
      <c r="E161" s="24"/>
      <c r="F161" s="24"/>
      <c r="G161" s="24"/>
      <c r="H161" s="24"/>
      <c r="I161" s="24"/>
      <c r="J161" s="24"/>
    </row>
    <row r="162" spans="1:10">
      <c r="A162" s="24"/>
      <c r="B162" s="24"/>
      <c r="C162" s="24"/>
      <c r="D162" s="24"/>
      <c r="E162" s="24"/>
      <c r="F162" s="24"/>
      <c r="G162" s="24"/>
      <c r="H162" s="24"/>
      <c r="I162" s="24"/>
      <c r="J162" s="24"/>
    </row>
    <row r="163" spans="1:10">
      <c r="A163" s="24"/>
      <c r="B163" s="24"/>
      <c r="C163" s="24"/>
      <c r="D163" s="24"/>
      <c r="E163" s="24"/>
      <c r="F163" s="24"/>
      <c r="G163" s="24"/>
      <c r="H163" s="24"/>
      <c r="I163" s="24"/>
      <c r="J163" s="24"/>
    </row>
    <row r="164" spans="1:10">
      <c r="A164" s="24"/>
      <c r="B164" s="24"/>
      <c r="C164" s="24"/>
      <c r="D164" s="24"/>
      <c r="E164" s="24"/>
      <c r="F164" s="24"/>
      <c r="G164" s="24"/>
      <c r="H164" s="24"/>
      <c r="I164" s="24"/>
      <c r="J164" s="24"/>
    </row>
    <row r="165" spans="1:10">
      <c r="A165" s="24"/>
      <c r="B165" s="24"/>
      <c r="C165" s="24"/>
      <c r="D165" s="24"/>
      <c r="E165" s="24"/>
      <c r="F165" s="24"/>
      <c r="G165" s="24"/>
      <c r="H165" s="24"/>
      <c r="I165" s="24"/>
      <c r="J165" s="24"/>
    </row>
    <row r="166" spans="1:10">
      <c r="A166" s="24"/>
      <c r="B166" s="24"/>
      <c r="C166" s="24"/>
      <c r="D166" s="24"/>
      <c r="E166" s="24"/>
      <c r="F166" s="24"/>
      <c r="G166" s="24"/>
      <c r="H166" s="24"/>
      <c r="I166" s="24"/>
      <c r="J166" s="24"/>
    </row>
    <row r="167" spans="1:10">
      <c r="A167" s="24"/>
      <c r="B167" s="24"/>
      <c r="C167" s="24"/>
      <c r="D167" s="24"/>
      <c r="E167" s="24"/>
      <c r="F167" s="24"/>
      <c r="G167" s="24"/>
      <c r="H167" s="24"/>
      <c r="I167" s="24"/>
      <c r="J167" s="24"/>
    </row>
    <row r="168" spans="1:10">
      <c r="A168" s="24"/>
      <c r="B168" s="24"/>
      <c r="C168" s="24"/>
      <c r="D168" s="24"/>
      <c r="E168" s="24"/>
      <c r="F168" s="24"/>
      <c r="G168" s="24"/>
      <c r="H168" s="24"/>
      <c r="I168" s="24"/>
      <c r="J168" s="24"/>
    </row>
    <row r="169" spans="1:10">
      <c r="A169" s="24"/>
      <c r="B169" s="24"/>
      <c r="C169" s="24"/>
      <c r="D169" s="24"/>
      <c r="E169" s="24"/>
      <c r="F169" s="24"/>
      <c r="G169" s="24"/>
      <c r="H169" s="24"/>
      <c r="I169" s="24"/>
      <c r="J169" s="24"/>
    </row>
    <row r="170" spans="1:10">
      <c r="A170" s="24"/>
      <c r="B170" s="24"/>
      <c r="C170" s="24"/>
      <c r="D170" s="24"/>
      <c r="E170" s="24"/>
      <c r="F170" s="24"/>
      <c r="G170" s="24"/>
      <c r="H170" s="24"/>
      <c r="I170" s="24"/>
      <c r="J170" s="24"/>
    </row>
    <row r="171" spans="1:10">
      <c r="A171" s="24"/>
      <c r="B171" s="24"/>
      <c r="C171" s="24"/>
      <c r="D171" s="24"/>
      <c r="E171" s="24"/>
      <c r="F171" s="24"/>
      <c r="G171" s="24"/>
      <c r="H171" s="24"/>
      <c r="I171" s="24"/>
      <c r="J171" s="24"/>
    </row>
    <row r="172" spans="1:10">
      <c r="A172" s="24"/>
      <c r="B172" s="24"/>
      <c r="C172" s="24"/>
      <c r="D172" s="24"/>
      <c r="E172" s="24"/>
      <c r="F172" s="24"/>
      <c r="G172" s="24"/>
      <c r="H172" s="24"/>
      <c r="I172" s="24"/>
      <c r="J172" s="24"/>
    </row>
    <row r="173" spans="1:10">
      <c r="A173" s="24"/>
      <c r="B173" s="24"/>
      <c r="C173" s="24"/>
      <c r="D173" s="24"/>
      <c r="E173" s="24"/>
      <c r="F173" s="24"/>
      <c r="G173" s="24"/>
      <c r="H173" s="24"/>
      <c r="I173" s="24"/>
      <c r="J173" s="24"/>
    </row>
    <row r="174" spans="1:10">
      <c r="A174" s="24"/>
      <c r="B174" s="24"/>
      <c r="C174" s="24"/>
      <c r="D174" s="24"/>
      <c r="E174" s="24"/>
      <c r="F174" s="24"/>
      <c r="G174" s="24"/>
      <c r="H174" s="24"/>
      <c r="I174" s="24"/>
      <c r="J174" s="24"/>
    </row>
  </sheetData>
  <sheetProtection password="D3C5" sheet="1" objects="1" scenarios="1" selectLockedCells="1" selectUnlockedCells="1"/>
  <mergeCells count="11">
    <mergeCell ref="A6:G6"/>
    <mergeCell ref="A5:G5"/>
    <mergeCell ref="A4:G4"/>
    <mergeCell ref="A7:G7"/>
    <mergeCell ref="F40:G40"/>
    <mergeCell ref="C23:D23"/>
    <mergeCell ref="C24:D24"/>
    <mergeCell ref="C25:D25"/>
    <mergeCell ref="C26:D26"/>
    <mergeCell ref="C27:D27"/>
    <mergeCell ref="F38:G38"/>
  </mergeCells>
  <printOptions horizontalCentered="1"/>
  <pageMargins left="0.25" right="0.25" top="0.35" bottom="0.36" header="0.3" footer="0.3"/>
  <pageSetup paperSize="9" orientation="portrait" r:id="rId1"/>
  <headerFooter alignWithMargins="0">
    <oddFooter>&amp;A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H45"/>
  <sheetViews>
    <sheetView workbookViewId="0">
      <selection activeCell="C27" sqref="C27:C28"/>
    </sheetView>
  </sheetViews>
  <sheetFormatPr defaultRowHeight="14.25"/>
  <cols>
    <col min="1" max="1" width="3.85546875" style="21" customWidth="1"/>
    <col min="2" max="2" width="8.140625" style="21" customWidth="1"/>
    <col min="3" max="3" width="12.42578125" style="21" customWidth="1"/>
    <col min="4" max="4" width="11.85546875" style="21" customWidth="1"/>
    <col min="5" max="5" width="19.5703125" style="21" customWidth="1"/>
    <col min="6" max="6" width="14" style="21" customWidth="1"/>
    <col min="7" max="7" width="11" style="21" customWidth="1"/>
    <col min="8" max="8" width="18.42578125" style="21" customWidth="1"/>
    <col min="9" max="16384" width="9.140625" style="21"/>
  </cols>
  <sheetData>
    <row r="1" spans="1:8" ht="15">
      <c r="A1" s="1658"/>
      <c r="B1" s="1658"/>
      <c r="C1" s="1658"/>
      <c r="D1" s="1658"/>
      <c r="E1" s="1658"/>
      <c r="F1" s="1658"/>
      <c r="G1" s="1658"/>
      <c r="H1" s="1658"/>
    </row>
    <row r="2" spans="1:8" ht="20.25">
      <c r="A2" s="41"/>
      <c r="B2" s="1319" t="str">
        <f>MASTER!C9</f>
        <v>jktdh; mPp ek/;fed fo|ky; fg   ftyk cwUnh</v>
      </c>
      <c r="C2" s="1319"/>
      <c r="D2" s="1319"/>
      <c r="E2" s="1319"/>
      <c r="F2" s="1319"/>
      <c r="G2" s="1319"/>
      <c r="H2" s="1319"/>
    </row>
    <row r="3" spans="1:8" ht="15">
      <c r="A3" s="41"/>
      <c r="B3" s="41"/>
      <c r="C3" s="41"/>
      <c r="D3" s="41"/>
      <c r="E3" s="41"/>
      <c r="F3" s="41"/>
      <c r="G3" s="41"/>
      <c r="H3" s="41"/>
    </row>
    <row r="4" spans="1:8" ht="19.5">
      <c r="B4" s="192" t="s">
        <v>573</v>
      </c>
      <c r="C4" s="1845">
        <v>77</v>
      </c>
      <c r="D4" s="1845"/>
      <c r="E4" s="1845"/>
      <c r="F4" s="1845"/>
      <c r="G4" s="34" t="s">
        <v>182</v>
      </c>
      <c r="H4" s="1221">
        <v>44331</v>
      </c>
    </row>
    <row r="5" spans="1:8" ht="18.75">
      <c r="A5" s="17"/>
      <c r="B5" s="25" t="s">
        <v>47</v>
      </c>
      <c r="C5" s="17"/>
      <c r="D5" s="17"/>
      <c r="E5" s="17"/>
      <c r="F5" s="17"/>
      <c r="G5" s="17"/>
      <c r="H5" s="17"/>
    </row>
    <row r="6" spans="1:8" ht="18.75">
      <c r="A6" s="17" t="s">
        <v>48</v>
      </c>
      <c r="B6" s="1846" t="str">
        <f>MASTER!C24</f>
        <v xml:space="preserve">Jheku eq[; CykWd f'k{kk vf/kdkjh egksn; </v>
      </c>
      <c r="C6" s="1846"/>
      <c r="D6" s="1846"/>
      <c r="E6" s="1846"/>
      <c r="F6" s="17"/>
      <c r="G6" s="17"/>
      <c r="H6" s="17"/>
    </row>
    <row r="7" spans="1:8" ht="18.75">
      <c r="A7" s="17"/>
      <c r="B7" s="1846" t="str">
        <f>MASTER!F24</f>
        <v>fg  ftyk &amp; cw A</v>
      </c>
      <c r="C7" s="1846"/>
      <c r="D7" s="1846"/>
      <c r="E7" s="1846"/>
      <c r="F7" s="17"/>
      <c r="G7" s="17"/>
      <c r="H7" s="17"/>
    </row>
    <row r="8" spans="1:8" ht="18.75">
      <c r="A8" s="17"/>
      <c r="B8" s="25" t="s">
        <v>39</v>
      </c>
      <c r="C8" s="1737" t="str">
        <f>MASTER!C2</f>
        <v xml:space="preserve">Lo-Jh </v>
      </c>
      <c r="D8" s="1737"/>
      <c r="E8" s="85" t="str">
        <f>MASTER!C7</f>
        <v>O;k[;krk</v>
      </c>
      <c r="F8" s="25" t="s">
        <v>1951</v>
      </c>
      <c r="G8" s="17"/>
      <c r="H8" s="17"/>
    </row>
    <row r="9" spans="1:8" ht="18.75">
      <c r="A9" s="17"/>
      <c r="B9" s="25"/>
      <c r="C9" s="816" t="s">
        <v>1952</v>
      </c>
      <c r="D9" s="794"/>
      <c r="E9" s="85"/>
      <c r="F9" s="25"/>
      <c r="G9" s="17"/>
      <c r="H9" s="17"/>
    </row>
    <row r="10" spans="1:8" ht="19.5">
      <c r="A10" s="17"/>
      <c r="B10" s="190" t="s">
        <v>1953</v>
      </c>
      <c r="C10" s="190"/>
      <c r="D10" s="190"/>
      <c r="E10" s="190"/>
      <c r="F10" s="190"/>
      <c r="G10" s="1848">
        <v>44331</v>
      </c>
      <c r="H10" s="1849"/>
    </row>
    <row r="11" spans="1:8" ht="18.75">
      <c r="A11" s="25" t="s">
        <v>49</v>
      </c>
      <c r="B11" s="17"/>
      <c r="C11" s="17"/>
      <c r="D11" s="17"/>
      <c r="E11" s="17"/>
      <c r="F11" s="17"/>
      <c r="G11" s="17"/>
      <c r="H11" s="17"/>
    </row>
    <row r="12" spans="1:8" ht="21" customHeight="1">
      <c r="A12" s="17"/>
      <c r="B12" s="796" t="s">
        <v>237</v>
      </c>
      <c r="C12" s="17"/>
      <c r="D12" s="1707" t="str">
        <f>MASTER!C2</f>
        <v xml:space="preserve">Lo-Jh </v>
      </c>
      <c r="E12" s="1707"/>
      <c r="F12" s="299" t="str">
        <f>E8</f>
        <v>O;k[;krk</v>
      </c>
      <c r="G12" s="25" t="s">
        <v>238</v>
      </c>
      <c r="H12" s="17"/>
    </row>
    <row r="13" spans="1:8" ht="18.75">
      <c r="A13" s="25" t="s">
        <v>342</v>
      </c>
      <c r="B13" s="120"/>
      <c r="C13" s="17"/>
      <c r="D13" s="17"/>
      <c r="E13" s="17"/>
      <c r="F13" s="125"/>
      <c r="G13" s="72">
        <f>MASTER!C6</f>
        <v>23507</v>
      </c>
      <c r="H13" s="25" t="s">
        <v>1062</v>
      </c>
    </row>
    <row r="14" spans="1:8" ht="24" customHeight="1">
      <c r="A14" s="89" t="s">
        <v>239</v>
      </c>
      <c r="B14" s="201"/>
      <c r="C14" s="202">
        <f>MASTER!C44</f>
        <v>44676</v>
      </c>
      <c r="D14" s="203" t="s">
        <v>240</v>
      </c>
      <c r="E14" s="203" t="s">
        <v>558</v>
      </c>
      <c r="F14" s="201"/>
      <c r="G14" s="201"/>
      <c r="H14" s="17"/>
    </row>
    <row r="15" spans="1:8" ht="18.75">
      <c r="A15" s="123"/>
      <c r="B15" s="17"/>
      <c r="C15" s="25" t="s">
        <v>556</v>
      </c>
      <c r="D15" s="17"/>
      <c r="E15" s="17"/>
      <c r="F15" s="17"/>
      <c r="G15" s="17"/>
      <c r="H15" s="17"/>
    </row>
    <row r="16" spans="1:8" ht="19.5">
      <c r="A16" s="25" t="s">
        <v>557</v>
      </c>
      <c r="B16" s="181"/>
      <c r="C16" s="200" t="s">
        <v>2629</v>
      </c>
      <c r="D16" s="17"/>
      <c r="E16" s="17"/>
      <c r="F16" s="17"/>
      <c r="G16" s="17"/>
      <c r="H16" s="17"/>
    </row>
    <row r="17" spans="1:8" ht="19.5">
      <c r="A17" s="17"/>
      <c r="B17" s="181"/>
      <c r="C17" s="200" t="s">
        <v>2630</v>
      </c>
      <c r="D17" s="17"/>
      <c r="E17" s="17"/>
      <c r="F17" s="17"/>
      <c r="G17" s="17"/>
      <c r="H17" s="17"/>
    </row>
    <row r="18" spans="1:8" ht="19.5">
      <c r="A18" s="17"/>
      <c r="B18" s="181"/>
      <c r="C18" s="200" t="s">
        <v>2631</v>
      </c>
      <c r="D18" s="17"/>
      <c r="E18" s="17"/>
      <c r="F18" s="17"/>
      <c r="G18" s="17"/>
      <c r="H18" s="17"/>
    </row>
    <row r="19" spans="1:8" ht="19.5">
      <c r="A19" s="17"/>
      <c r="B19" s="181"/>
      <c r="C19" s="200" t="s">
        <v>2632</v>
      </c>
      <c r="D19" s="17"/>
      <c r="E19" s="17"/>
      <c r="F19" s="17"/>
      <c r="G19" s="17"/>
      <c r="H19" s="17"/>
    </row>
    <row r="20" spans="1:8" ht="19.5">
      <c r="A20" s="17"/>
      <c r="B20" s="181"/>
      <c r="C20" s="200" t="s">
        <v>2633</v>
      </c>
      <c r="D20" s="17"/>
      <c r="E20" s="17"/>
      <c r="F20" s="17"/>
      <c r="G20" s="17"/>
      <c r="H20" s="17"/>
    </row>
    <row r="21" spans="1:8" ht="19.5">
      <c r="A21" s="17"/>
      <c r="B21" s="181"/>
      <c r="C21" s="200" t="s">
        <v>2634</v>
      </c>
      <c r="D21" s="17"/>
      <c r="E21" s="17"/>
      <c r="F21" s="17"/>
      <c r="G21" s="17"/>
      <c r="H21" s="17"/>
    </row>
    <row r="22" spans="1:8" ht="19.5">
      <c r="A22" s="17"/>
      <c r="B22" s="181"/>
      <c r="C22" s="200" t="s">
        <v>2635</v>
      </c>
      <c r="D22" s="17"/>
      <c r="E22" s="17"/>
      <c r="F22" s="17"/>
      <c r="G22" s="17"/>
      <c r="H22" s="17"/>
    </row>
    <row r="23" spans="1:8" ht="19.5">
      <c r="A23" s="17"/>
      <c r="B23" s="181"/>
      <c r="C23" s="200" t="s">
        <v>2636</v>
      </c>
      <c r="D23" s="17"/>
      <c r="E23" s="17"/>
      <c r="F23" s="17"/>
      <c r="G23" s="17"/>
      <c r="H23" s="17"/>
    </row>
    <row r="24" spans="1:8" ht="19.5">
      <c r="A24" s="17"/>
      <c r="B24" s="181"/>
      <c r="C24" s="200" t="s">
        <v>2637</v>
      </c>
      <c r="D24" s="17"/>
      <c r="E24" s="17"/>
      <c r="F24" s="17"/>
      <c r="G24" s="17"/>
      <c r="H24" s="17"/>
    </row>
    <row r="25" spans="1:8" ht="19.5">
      <c r="A25" s="17"/>
      <c r="B25" s="181"/>
      <c r="C25" s="200" t="s">
        <v>2638</v>
      </c>
      <c r="D25" s="17"/>
      <c r="E25" s="17"/>
      <c r="F25" s="17"/>
      <c r="G25" s="17"/>
      <c r="H25" s="17"/>
    </row>
    <row r="26" spans="1:8" ht="19.5">
      <c r="A26" s="17"/>
      <c r="B26" s="181"/>
      <c r="C26" s="200" t="s">
        <v>2639</v>
      </c>
      <c r="D26" s="17"/>
      <c r="E26" s="17"/>
      <c r="F26" s="17"/>
      <c r="G26" s="17"/>
      <c r="H26" s="17"/>
    </row>
    <row r="27" spans="1:8" ht="19.5">
      <c r="A27" s="17"/>
      <c r="B27" s="181"/>
      <c r="C27" s="1222" t="s">
        <v>2640</v>
      </c>
      <c r="D27" s="17"/>
      <c r="E27" s="17"/>
      <c r="F27" s="17"/>
      <c r="G27" s="17"/>
      <c r="H27" s="17"/>
    </row>
    <row r="28" spans="1:8" ht="19.5" customHeight="1">
      <c r="A28" s="17"/>
      <c r="B28" s="181"/>
      <c r="C28" s="1223" t="s">
        <v>2488</v>
      </c>
      <c r="D28" s="1149"/>
      <c r="E28" s="1149"/>
      <c r="F28" s="17"/>
      <c r="G28" s="17"/>
      <c r="H28" s="17"/>
    </row>
    <row r="29" spans="1:8" ht="19.5">
      <c r="A29" s="17"/>
      <c r="B29" s="181"/>
      <c r="D29" s="17"/>
      <c r="E29" s="17"/>
      <c r="F29" s="17"/>
      <c r="G29" s="17"/>
      <c r="H29" s="17"/>
    </row>
    <row r="30" spans="1:8" ht="19.5">
      <c r="A30" s="17"/>
      <c r="B30" s="181"/>
      <c r="C30" s="200"/>
      <c r="D30" s="17"/>
      <c r="E30" s="17"/>
      <c r="F30" s="17"/>
      <c r="G30" s="17"/>
      <c r="H30" s="17"/>
    </row>
    <row r="31" spans="1:8" ht="18.75" customHeight="1">
      <c r="A31" s="17"/>
      <c r="B31" s="17"/>
      <c r="C31" s="17"/>
      <c r="D31" s="17"/>
      <c r="E31" s="17"/>
      <c r="F31" s="1658" t="str">
        <f>MASTER!C10</f>
        <v>iz/kkukpk;Z</v>
      </c>
      <c r="G31" s="1658"/>
      <c r="H31" s="1658"/>
    </row>
    <row r="32" spans="1:8" ht="15">
      <c r="A32" s="17"/>
      <c r="B32" s="17"/>
      <c r="C32" s="17"/>
      <c r="D32" s="17"/>
      <c r="E32" s="17"/>
      <c r="F32" s="1658" t="str">
        <f>MASTER!C11</f>
        <v>jktdh; mPp ek/;fed fo|ky; fg   ftyk cwUnh</v>
      </c>
      <c r="G32" s="1658"/>
      <c r="H32" s="1658"/>
    </row>
    <row r="33" spans="1:8" ht="15">
      <c r="A33" s="4"/>
      <c r="B33" s="4"/>
      <c r="C33" s="4"/>
      <c r="D33" s="4"/>
      <c r="E33" s="4"/>
      <c r="F33" s="1658" t="str">
        <f>MASTER!C12</f>
        <v xml:space="preserve"> fg  ftyk &amp;cwUnh</v>
      </c>
      <c r="G33" s="1658"/>
      <c r="H33" s="1658"/>
    </row>
    <row r="34" spans="1:8" ht="15">
      <c r="A34" s="189"/>
      <c r="B34" s="4"/>
      <c r="C34" s="4"/>
      <c r="D34" s="4"/>
      <c r="E34" s="4"/>
      <c r="F34" s="4"/>
      <c r="G34" s="4"/>
      <c r="H34" s="4"/>
    </row>
    <row r="35" spans="1:8" ht="15">
      <c r="A35" s="189"/>
      <c r="B35" s="4"/>
      <c r="C35" s="4"/>
      <c r="D35" s="4"/>
      <c r="E35" s="4"/>
      <c r="F35" s="4"/>
      <c r="G35" s="4"/>
      <c r="H35" s="4"/>
    </row>
    <row r="36" spans="1:8" ht="18.75">
      <c r="A36" s="198"/>
      <c r="B36" s="5" t="s">
        <v>241</v>
      </c>
      <c r="C36" s="4"/>
      <c r="D36" s="4"/>
      <c r="E36" s="17"/>
      <c r="F36" s="17"/>
      <c r="G36" s="17"/>
      <c r="H36" s="17"/>
    </row>
    <row r="37" spans="1:8" ht="18.75">
      <c r="A37" s="198">
        <v>1</v>
      </c>
      <c r="B37" s="910" t="str">
        <f>MASTER!C21</f>
        <v>Jheku vfrfjDr funs'kd egksn;</v>
      </c>
      <c r="C37" s="911"/>
      <c r="D37" s="911"/>
      <c r="E37" s="910" t="str">
        <f>MASTER!C23</f>
        <v>dks ftyk &amp; dks ¼ jktLFkku ½</v>
      </c>
      <c r="F37" s="911"/>
      <c r="G37" s="911"/>
      <c r="H37" s="911"/>
    </row>
    <row r="38" spans="1:8" ht="18.75">
      <c r="A38" s="198">
        <v>2</v>
      </c>
      <c r="B38" s="5" t="s">
        <v>242</v>
      </c>
      <c r="C38" s="1708" t="str">
        <f>MASTER!C2</f>
        <v xml:space="preserve">Lo-Jh </v>
      </c>
      <c r="D38" s="1708"/>
      <c r="E38" s="1708"/>
      <c r="F38" s="85" t="str">
        <f>MASTER!C7</f>
        <v>O;k[;krk</v>
      </c>
      <c r="G38" s="17"/>
      <c r="H38" s="17"/>
    </row>
    <row r="39" spans="1:8" ht="18.75">
      <c r="A39" s="198">
        <v>3</v>
      </c>
      <c r="B39" s="5" t="s">
        <v>555</v>
      </c>
      <c r="C39" s="4"/>
      <c r="D39" s="4"/>
      <c r="H39" s="17"/>
    </row>
    <row r="40" spans="1:8" ht="15">
      <c r="A40" s="189"/>
      <c r="B40" s="4"/>
      <c r="C40" s="4"/>
      <c r="D40" s="4"/>
      <c r="H40" s="17"/>
    </row>
    <row r="41" spans="1:8" ht="15">
      <c r="A41" s="4"/>
      <c r="B41" s="4"/>
      <c r="C41" s="4"/>
      <c r="D41" s="4"/>
      <c r="E41" s="119"/>
      <c r="H41" s="17"/>
    </row>
    <row r="42" spans="1:8" ht="18.75" customHeight="1">
      <c r="A42" s="189"/>
      <c r="B42" s="4"/>
      <c r="C42" s="152"/>
      <c r="D42" s="4"/>
      <c r="E42" s="4"/>
      <c r="F42" s="1847" t="str">
        <f>F31</f>
        <v>iz/kkukpk;Z</v>
      </c>
      <c r="G42" s="1847"/>
      <c r="H42" s="1847"/>
    </row>
    <row r="43" spans="1:8" ht="15">
      <c r="A43" s="4"/>
      <c r="B43" s="4"/>
      <c r="C43" s="4"/>
      <c r="D43" s="4"/>
      <c r="E43" s="4"/>
      <c r="F43" s="1847" t="str">
        <f>F32</f>
        <v>jktdh; mPp ek/;fed fo|ky; fg   ftyk cwUnh</v>
      </c>
      <c r="G43" s="1847"/>
      <c r="H43" s="1847"/>
    </row>
    <row r="44" spans="1:8" ht="15">
      <c r="A44" s="4"/>
      <c r="F44" s="1847" t="str">
        <f>F33</f>
        <v xml:space="preserve"> fg  ftyk &amp;cwUnh</v>
      </c>
      <c r="G44" s="1847"/>
      <c r="H44" s="1847"/>
    </row>
    <row r="45" spans="1:8">
      <c r="A45" s="6"/>
      <c r="B45" s="28"/>
      <c r="C45" s="28"/>
      <c r="D45" s="28"/>
      <c r="E45" s="28"/>
      <c r="F45" s="28"/>
      <c r="G45" s="28"/>
      <c r="H45" s="24"/>
    </row>
  </sheetData>
  <sheetProtection sheet="1" objects="1" scenarios="1" selectLockedCells="1"/>
  <mergeCells count="15">
    <mergeCell ref="C38:E38"/>
    <mergeCell ref="B6:E6"/>
    <mergeCell ref="B7:E7"/>
    <mergeCell ref="F44:H44"/>
    <mergeCell ref="F31:H31"/>
    <mergeCell ref="F32:H32"/>
    <mergeCell ref="F42:H42"/>
    <mergeCell ref="F43:H43"/>
    <mergeCell ref="G10:H10"/>
    <mergeCell ref="C4:F4"/>
    <mergeCell ref="A1:H1"/>
    <mergeCell ref="F33:H33"/>
    <mergeCell ref="D12:E12"/>
    <mergeCell ref="C8:D8"/>
    <mergeCell ref="B2:H2"/>
  </mergeCells>
  <printOptions horizontalCentered="1"/>
  <pageMargins left="0.25" right="0.25" top="0.35" bottom="0.44" header="0.3" footer="0.3"/>
  <pageSetup paperSize="9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I39"/>
  <sheetViews>
    <sheetView workbookViewId="0">
      <selection activeCell="C4" sqref="C4:F4"/>
    </sheetView>
  </sheetViews>
  <sheetFormatPr defaultRowHeight="14.25"/>
  <cols>
    <col min="1" max="1" width="3.85546875" style="21" customWidth="1"/>
    <col min="2" max="2" width="8.140625" style="21" customWidth="1"/>
    <col min="3" max="3" width="12.42578125" style="21" customWidth="1"/>
    <col min="4" max="4" width="11.85546875" style="21" customWidth="1"/>
    <col min="5" max="5" width="17.42578125" style="21" customWidth="1"/>
    <col min="6" max="6" width="10.85546875" style="21" customWidth="1"/>
    <col min="7" max="7" width="15.5703125" style="21" customWidth="1"/>
    <col min="8" max="8" width="20.7109375" style="21" customWidth="1"/>
    <col min="9" max="9" width="5.85546875" style="21" customWidth="1"/>
    <col min="10" max="16384" width="9.140625" style="21"/>
  </cols>
  <sheetData>
    <row r="3" spans="1:9" ht="23.25">
      <c r="A3" s="1318" t="str">
        <f>MASTER!C9</f>
        <v>jktdh; mPp ek/;fed fo|ky; fg   ftyk cwUnh</v>
      </c>
      <c r="B3" s="1318"/>
      <c r="C3" s="1318"/>
      <c r="D3" s="1318"/>
      <c r="E3" s="1318"/>
      <c r="F3" s="1318"/>
      <c r="G3" s="1318"/>
      <c r="H3" s="1318"/>
      <c r="I3" s="1186"/>
    </row>
    <row r="4" spans="1:9" ht="18.75">
      <c r="B4" s="585" t="s">
        <v>573</v>
      </c>
      <c r="C4" s="1845" t="s">
        <v>2598</v>
      </c>
      <c r="D4" s="1845"/>
      <c r="E4" s="1845"/>
      <c r="F4" s="1845"/>
      <c r="G4" s="34" t="s">
        <v>182</v>
      </c>
      <c r="H4" s="1224" t="s">
        <v>2616</v>
      </c>
    </row>
    <row r="5" spans="1:9" ht="18.75">
      <c r="A5" s="17"/>
      <c r="B5" s="25" t="s">
        <v>47</v>
      </c>
      <c r="C5" s="17"/>
      <c r="D5" s="17"/>
      <c r="E5" s="17"/>
      <c r="F5" s="17"/>
      <c r="G5" s="17"/>
      <c r="H5" s="17"/>
    </row>
    <row r="6" spans="1:9" ht="18.75">
      <c r="A6" s="17" t="s">
        <v>48</v>
      </c>
      <c r="B6" s="1851" t="str">
        <f>MASTER!C24</f>
        <v xml:space="preserve">Jheku eq[; CykWd f'k{kk vf/kdkjh egksn; </v>
      </c>
      <c r="C6" s="1851"/>
      <c r="D6" s="1851"/>
      <c r="E6" s="1851"/>
      <c r="F6" s="1851"/>
      <c r="G6" s="17"/>
      <c r="H6" s="17"/>
    </row>
    <row r="7" spans="1:9" ht="18.75">
      <c r="A7" s="17"/>
      <c r="B7" s="1851" t="str">
        <f>MASTER!F24</f>
        <v>fg  ftyk &amp; cw A</v>
      </c>
      <c r="C7" s="1851"/>
      <c r="D7" s="1851"/>
      <c r="E7" s="1851"/>
      <c r="F7" s="1851"/>
      <c r="G7" s="17"/>
      <c r="H7" s="17"/>
    </row>
    <row r="8" spans="1:9" ht="18.75">
      <c r="A8" s="438"/>
      <c r="B8" s="438" t="s">
        <v>2599</v>
      </c>
      <c r="C8" s="438" t="s">
        <v>2600</v>
      </c>
      <c r="D8" s="1852" t="str">
        <f>MASTER!C2</f>
        <v xml:space="preserve">Lo-Jh </v>
      </c>
      <c r="E8" s="1852"/>
      <c r="F8" s="438" t="s">
        <v>80</v>
      </c>
      <c r="G8" s="1183" t="str">
        <f>MASTER!C7</f>
        <v>O;k[;krk</v>
      </c>
      <c r="H8" s="438" t="s">
        <v>2601</v>
      </c>
      <c r="I8" s="438"/>
    </row>
    <row r="9" spans="1:9" ht="18.75">
      <c r="A9" s="438"/>
      <c r="B9" s="438"/>
      <c r="C9" s="438" t="s">
        <v>2602</v>
      </c>
      <c r="D9" s="438"/>
      <c r="E9" s="438"/>
      <c r="F9" s="438"/>
      <c r="G9" s="438"/>
      <c r="H9" s="438"/>
      <c r="I9" s="438"/>
    </row>
    <row r="10" spans="1:9" ht="18.75">
      <c r="A10" s="438"/>
      <c r="B10" s="438" t="s">
        <v>2603</v>
      </c>
      <c r="C10" s="438" t="s">
        <v>2604</v>
      </c>
      <c r="D10" s="1850" t="s">
        <v>2605</v>
      </c>
      <c r="E10" s="1850"/>
      <c r="F10" s="1850"/>
      <c r="G10" s="1850"/>
      <c r="H10" s="1850"/>
      <c r="I10" s="1191"/>
    </row>
    <row r="11" spans="1:9" ht="18.75">
      <c r="A11" s="438" t="s">
        <v>414</v>
      </c>
      <c r="B11" s="438"/>
      <c r="C11" s="438"/>
      <c r="D11" s="438"/>
      <c r="E11" s="438"/>
      <c r="F11" s="438"/>
      <c r="G11" s="438"/>
      <c r="H11" s="438"/>
      <c r="I11" s="438"/>
    </row>
    <row r="12" spans="1:9" ht="18.75">
      <c r="A12" s="438"/>
      <c r="B12" s="438" t="s">
        <v>2606</v>
      </c>
      <c r="C12" s="438"/>
      <c r="D12" s="438"/>
      <c r="E12" s="438"/>
      <c r="F12" s="438"/>
      <c r="G12" s="438"/>
      <c r="H12" s="438"/>
      <c r="I12" s="438"/>
    </row>
    <row r="13" spans="1:9" ht="18.75">
      <c r="A13" s="438" t="s">
        <v>2607</v>
      </c>
      <c r="B13" s="438"/>
      <c r="C13" s="438"/>
      <c r="D13" s="438"/>
      <c r="E13" s="438"/>
      <c r="F13" s="438"/>
      <c r="G13" s="438"/>
      <c r="H13" s="438"/>
      <c r="I13" s="438"/>
    </row>
    <row r="14" spans="1:9" ht="18.75">
      <c r="A14" s="1225">
        <v>1</v>
      </c>
      <c r="B14" s="1850" t="s">
        <v>2608</v>
      </c>
      <c r="C14" s="1850"/>
      <c r="D14" s="1850"/>
      <c r="E14" s="1850"/>
      <c r="F14" s="1850"/>
      <c r="G14" s="1850"/>
      <c r="H14" s="1850"/>
      <c r="I14" s="1191"/>
    </row>
    <row r="15" spans="1:9" ht="18.75">
      <c r="A15" s="1225"/>
      <c r="B15" s="1850" t="s">
        <v>2609</v>
      </c>
      <c r="C15" s="1850"/>
      <c r="D15" s="1850"/>
      <c r="E15" s="1850"/>
      <c r="F15" s="1850"/>
      <c r="G15" s="1850"/>
      <c r="H15" s="1850"/>
      <c r="I15" s="1191"/>
    </row>
    <row r="16" spans="1:9" ht="18.75">
      <c r="A16" s="1225">
        <v>2</v>
      </c>
      <c r="B16" s="1850" t="s">
        <v>2610</v>
      </c>
      <c r="C16" s="1850"/>
      <c r="D16" s="1850"/>
      <c r="E16" s="1850"/>
      <c r="F16" s="1850"/>
      <c r="G16" s="1850"/>
      <c r="H16" s="1850"/>
      <c r="I16" s="1191"/>
    </row>
    <row r="17" spans="1:9" ht="18.75">
      <c r="A17" s="1225">
        <v>3</v>
      </c>
      <c r="B17" s="1850" t="s">
        <v>2611</v>
      </c>
      <c r="C17" s="1850"/>
      <c r="D17" s="1850"/>
      <c r="E17" s="1850"/>
      <c r="F17" s="1850"/>
      <c r="G17" s="1850"/>
      <c r="H17" s="1850"/>
      <c r="I17" s="1191"/>
    </row>
    <row r="18" spans="1:9" ht="18.75">
      <c r="A18" s="1225">
        <v>4</v>
      </c>
      <c r="B18" s="1850" t="s">
        <v>2611</v>
      </c>
      <c r="C18" s="1850"/>
      <c r="D18" s="1850"/>
      <c r="E18" s="1850"/>
      <c r="F18" s="1850"/>
      <c r="G18" s="1850"/>
      <c r="H18" s="1850"/>
      <c r="I18" s="1191"/>
    </row>
    <row r="19" spans="1:9" ht="18.75">
      <c r="A19" s="1184"/>
      <c r="B19" s="1185"/>
      <c r="C19" s="1185"/>
      <c r="D19" s="1185"/>
      <c r="E19" s="1185"/>
      <c r="F19" s="1185"/>
      <c r="G19" s="1185"/>
      <c r="H19" s="1185"/>
      <c r="I19" s="1185"/>
    </row>
    <row r="20" spans="1:9" ht="18.75">
      <c r="A20" s="1169"/>
      <c r="B20" s="17"/>
      <c r="C20" s="25" t="s">
        <v>556</v>
      </c>
      <c r="D20" s="17"/>
      <c r="E20" s="17"/>
      <c r="F20" s="17"/>
      <c r="G20" s="17"/>
      <c r="H20" s="17"/>
    </row>
    <row r="21" spans="1:9" ht="19.5">
      <c r="A21" s="25" t="s">
        <v>557</v>
      </c>
      <c r="B21" s="181"/>
      <c r="C21" s="1850" t="s">
        <v>2612</v>
      </c>
      <c r="D21" s="1850"/>
      <c r="E21" s="1850"/>
      <c r="F21" s="1850"/>
      <c r="G21" s="1850"/>
      <c r="H21" s="1850"/>
    </row>
    <row r="22" spans="1:9" ht="19.5">
      <c r="A22" s="17"/>
      <c r="B22" s="181"/>
      <c r="C22" s="1850" t="s">
        <v>2613</v>
      </c>
      <c r="D22" s="1850"/>
      <c r="E22" s="1850"/>
      <c r="F22" s="1850"/>
      <c r="G22" s="1850"/>
      <c r="H22" s="1850"/>
    </row>
    <row r="23" spans="1:9" ht="19.5">
      <c r="A23" s="17"/>
      <c r="B23" s="181"/>
      <c r="C23" s="1850" t="s">
        <v>2614</v>
      </c>
      <c r="D23" s="1850"/>
      <c r="E23" s="1850"/>
      <c r="F23" s="1850"/>
      <c r="G23" s="1850"/>
      <c r="H23" s="1850"/>
    </row>
    <row r="24" spans="1:9" ht="19.5">
      <c r="A24" s="17"/>
      <c r="B24" s="181"/>
      <c r="C24" s="1850" t="s">
        <v>2615</v>
      </c>
      <c r="D24" s="1850"/>
      <c r="E24" s="1850"/>
      <c r="F24" s="1850"/>
      <c r="G24" s="1850"/>
      <c r="H24" s="1850"/>
    </row>
    <row r="25" spans="1:9" ht="19.5">
      <c r="A25" s="17"/>
      <c r="B25" s="181"/>
      <c r="C25" s="1149"/>
      <c r="D25" s="17"/>
      <c r="E25" s="17"/>
      <c r="F25" s="17"/>
      <c r="G25" s="17"/>
      <c r="H25" s="17"/>
    </row>
    <row r="26" spans="1:9" ht="15">
      <c r="A26" s="17"/>
      <c r="B26" s="17"/>
      <c r="C26" s="17"/>
      <c r="D26" s="17"/>
      <c r="E26" s="17"/>
      <c r="F26" s="1658" t="str">
        <f>MASTER!C10</f>
        <v>iz/kkukpk;Z</v>
      </c>
      <c r="G26" s="1658"/>
      <c r="H26" s="1658"/>
    </row>
    <row r="27" spans="1:9" ht="15">
      <c r="A27" s="17"/>
      <c r="B27" s="17"/>
      <c r="C27" s="17"/>
      <c r="D27" s="17"/>
      <c r="E27" s="17"/>
      <c r="F27" s="1658" t="str">
        <f>MASTER!C11</f>
        <v>jktdh; mPp ek/;fed fo|ky; fg   ftyk cwUnh</v>
      </c>
      <c r="G27" s="1658"/>
      <c r="H27" s="1658"/>
    </row>
    <row r="28" spans="1:9" ht="15">
      <c r="A28" s="4"/>
      <c r="B28" s="4"/>
      <c r="C28" s="4"/>
      <c r="D28" s="4"/>
      <c r="E28" s="4"/>
      <c r="F28" s="1658" t="str">
        <f>MASTER!C12</f>
        <v xml:space="preserve"> fg  ftyk &amp;cwUnh</v>
      </c>
      <c r="G28" s="1658"/>
      <c r="H28" s="1658"/>
    </row>
    <row r="29" spans="1:9" ht="15">
      <c r="A29" s="1170"/>
      <c r="B29" s="4"/>
      <c r="C29" s="4"/>
      <c r="D29" s="4"/>
      <c r="E29" s="4"/>
      <c r="F29" s="4"/>
      <c r="G29" s="4"/>
      <c r="H29" s="4"/>
    </row>
    <row r="30" spans="1:9" ht="15">
      <c r="A30" s="1170"/>
      <c r="B30" s="4"/>
      <c r="C30" s="4"/>
      <c r="D30" s="4"/>
      <c r="E30" s="4"/>
      <c r="F30" s="4"/>
      <c r="G30" s="4"/>
      <c r="H30" s="4"/>
    </row>
    <row r="31" spans="1:9" ht="18.75">
      <c r="A31" s="1168"/>
      <c r="B31" s="5" t="s">
        <v>241</v>
      </c>
      <c r="C31" s="4"/>
      <c r="D31" s="4"/>
      <c r="E31" s="17"/>
      <c r="F31" s="17"/>
      <c r="G31" s="17"/>
      <c r="H31" s="17"/>
    </row>
    <row r="32" spans="1:9" ht="18.75">
      <c r="A32" s="1168">
        <v>1</v>
      </c>
      <c r="B32" s="910" t="str">
        <f>MASTER!C21</f>
        <v>Jheku vfrfjDr funs'kd egksn;</v>
      </c>
      <c r="C32" s="911"/>
      <c r="D32" s="911"/>
      <c r="E32" s="910" t="str">
        <f>MASTER!C23</f>
        <v>dks ftyk &amp; dks ¼ jktLFkku ½</v>
      </c>
      <c r="F32" s="911"/>
      <c r="G32" s="911"/>
      <c r="H32" s="911"/>
    </row>
    <row r="33" spans="1:8" ht="18.75">
      <c r="A33" s="1168">
        <v>2</v>
      </c>
      <c r="B33" s="5" t="s">
        <v>242</v>
      </c>
      <c r="C33" s="1708" t="str">
        <f>D8</f>
        <v xml:space="preserve">Lo-Jh </v>
      </c>
      <c r="D33" s="1708"/>
      <c r="E33" s="85" t="str">
        <f>G8</f>
        <v>O;k[;krk</v>
      </c>
      <c r="F33" s="17"/>
      <c r="G33" s="17"/>
      <c r="H33" s="17"/>
    </row>
    <row r="34" spans="1:8" ht="18.75">
      <c r="A34" s="1168">
        <v>3</v>
      </c>
      <c r="B34" s="5" t="s">
        <v>555</v>
      </c>
      <c r="C34" s="4"/>
      <c r="D34" s="4"/>
      <c r="H34" s="17"/>
    </row>
    <row r="35" spans="1:8" ht="15">
      <c r="A35" s="1170"/>
      <c r="B35" s="4"/>
      <c r="C35" s="4"/>
      <c r="D35" s="4"/>
      <c r="H35" s="17"/>
    </row>
    <row r="36" spans="1:8" ht="15">
      <c r="A36" s="4"/>
      <c r="B36" s="4"/>
      <c r="C36" s="4"/>
      <c r="D36" s="4"/>
      <c r="E36" s="119"/>
      <c r="H36" s="17"/>
    </row>
    <row r="37" spans="1:8" ht="15">
      <c r="A37" s="1170"/>
      <c r="B37" s="4"/>
      <c r="C37" s="152"/>
      <c r="D37" s="4"/>
      <c r="E37" s="4"/>
      <c r="F37" s="1847" t="str">
        <f>F26</f>
        <v>iz/kkukpk;Z</v>
      </c>
      <c r="G37" s="1847"/>
      <c r="H37" s="1847"/>
    </row>
    <row r="38" spans="1:8" ht="15">
      <c r="A38" s="4"/>
      <c r="B38" s="4"/>
      <c r="C38" s="4"/>
      <c r="D38" s="4"/>
      <c r="E38" s="4"/>
      <c r="F38" s="1847" t="str">
        <f>F27</f>
        <v>jktdh; mPp ek/;fed fo|ky; fg   ftyk cwUnh</v>
      </c>
      <c r="G38" s="1847"/>
      <c r="H38" s="1847"/>
    </row>
    <row r="39" spans="1:8" ht="15">
      <c r="A39" s="4"/>
      <c r="F39" s="1847" t="str">
        <f>F28</f>
        <v xml:space="preserve"> fg  ftyk &amp;cwUnh</v>
      </c>
      <c r="G39" s="1847"/>
      <c r="H39" s="1847"/>
    </row>
  </sheetData>
  <sheetProtection sheet="1" objects="1" scenarios="1" selectLockedCells="1"/>
  <mergeCells count="22">
    <mergeCell ref="B16:H16"/>
    <mergeCell ref="F37:H37"/>
    <mergeCell ref="F38:H38"/>
    <mergeCell ref="F39:H39"/>
    <mergeCell ref="A3:H3"/>
    <mergeCell ref="F26:H26"/>
    <mergeCell ref="F27:H27"/>
    <mergeCell ref="F28:H28"/>
    <mergeCell ref="C33:D33"/>
    <mergeCell ref="B7:F7"/>
    <mergeCell ref="D8:E8"/>
    <mergeCell ref="C4:F4"/>
    <mergeCell ref="B6:F6"/>
    <mergeCell ref="D10:H10"/>
    <mergeCell ref="B15:H15"/>
    <mergeCell ref="B14:H14"/>
    <mergeCell ref="C24:H24"/>
    <mergeCell ref="B17:H17"/>
    <mergeCell ref="B18:H18"/>
    <mergeCell ref="C21:H21"/>
    <mergeCell ref="C22:H22"/>
    <mergeCell ref="C23:H23"/>
  </mergeCells>
  <printOptions horizontalCentered="1"/>
  <pageMargins left="0.25" right="0.25" top="0.75" bottom="0.75" header="0.3" footer="0.3"/>
  <pageSetup paperSize="9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00B0F0"/>
  </sheetPr>
  <dimension ref="A1:I50"/>
  <sheetViews>
    <sheetView showGridLines="0" workbookViewId="0">
      <selection activeCell="B7" sqref="B7"/>
    </sheetView>
  </sheetViews>
  <sheetFormatPr defaultRowHeight="12.75"/>
  <cols>
    <col min="1" max="1" width="7.28515625" customWidth="1"/>
    <col min="2" max="2" width="81.7109375" customWidth="1"/>
    <col min="3" max="4" width="2.7109375" customWidth="1"/>
    <col min="5" max="5" width="3.85546875" customWidth="1"/>
    <col min="6" max="6" width="5.28515625" customWidth="1"/>
  </cols>
  <sheetData>
    <row r="1" spans="1:9" ht="23.25" customHeight="1">
      <c r="A1" s="1226"/>
      <c r="B1" s="1226" t="s">
        <v>404</v>
      </c>
      <c r="C1" s="164"/>
      <c r="D1" s="164"/>
      <c r="E1" s="164"/>
      <c r="F1" s="164"/>
      <c r="G1" s="164"/>
      <c r="H1" s="164"/>
      <c r="I1" s="164"/>
    </row>
    <row r="2" spans="1:9" ht="27.75" customHeight="1">
      <c r="A2" s="1226"/>
      <c r="B2" s="1230" t="s">
        <v>1655</v>
      </c>
      <c r="C2" s="164"/>
      <c r="D2" s="164"/>
      <c r="E2" s="164"/>
      <c r="F2" s="164"/>
      <c r="G2" s="164"/>
      <c r="H2" s="164"/>
      <c r="I2" s="164"/>
    </row>
    <row r="3" spans="1:9" ht="27.75" customHeight="1">
      <c r="A3" s="1227">
        <v>1</v>
      </c>
      <c r="B3" s="1228" t="s">
        <v>877</v>
      </c>
      <c r="C3" s="114"/>
      <c r="D3" s="114"/>
      <c r="E3" s="114"/>
      <c r="F3" s="114"/>
      <c r="G3" s="114"/>
      <c r="H3" s="114"/>
      <c r="I3" s="114"/>
    </row>
    <row r="4" spans="1:9" ht="26.25">
      <c r="A4" s="1227">
        <v>2</v>
      </c>
      <c r="B4" s="1229" t="s">
        <v>405</v>
      </c>
      <c r="C4" s="114"/>
      <c r="D4" s="114"/>
      <c r="E4" s="114"/>
      <c r="F4" s="114"/>
      <c r="G4" s="114"/>
      <c r="H4" s="114"/>
      <c r="I4" s="114"/>
    </row>
    <row r="5" spans="1:9" ht="26.25">
      <c r="A5" s="1227">
        <v>3</v>
      </c>
      <c r="B5" s="1229" t="s">
        <v>406</v>
      </c>
      <c r="C5" s="114"/>
      <c r="D5" s="114"/>
      <c r="E5" s="114"/>
      <c r="F5" s="114"/>
      <c r="G5" s="114"/>
      <c r="H5" s="114"/>
      <c r="I5" s="114"/>
    </row>
    <row r="6" spans="1:9" ht="26.25">
      <c r="A6" s="1227">
        <v>4</v>
      </c>
      <c r="B6" s="1229" t="s">
        <v>544</v>
      </c>
      <c r="C6" s="114"/>
      <c r="D6" s="114"/>
      <c r="E6" s="114"/>
      <c r="F6" s="114"/>
      <c r="G6" s="114"/>
      <c r="H6" s="114"/>
      <c r="I6" s="114"/>
    </row>
    <row r="7" spans="1:9" ht="45">
      <c r="A7" s="1227">
        <v>5</v>
      </c>
      <c r="B7" s="1228" t="s">
        <v>897</v>
      </c>
      <c r="C7" s="114"/>
      <c r="D7" s="114"/>
      <c r="E7" s="114"/>
      <c r="F7" s="114"/>
      <c r="G7" s="114"/>
      <c r="H7" s="114"/>
      <c r="I7" s="114"/>
    </row>
    <row r="8" spans="1:9" ht="29.25" customHeight="1">
      <c r="A8" s="1227">
        <v>6</v>
      </c>
      <c r="B8" s="1228" t="s">
        <v>898</v>
      </c>
      <c r="C8" s="114"/>
      <c r="D8" s="114"/>
      <c r="E8" s="114"/>
      <c r="F8" s="114"/>
      <c r="G8" s="114"/>
      <c r="H8" s="114"/>
      <c r="I8" s="114"/>
    </row>
    <row r="9" spans="1:9" ht="90">
      <c r="A9" s="1227">
        <v>7</v>
      </c>
      <c r="B9" s="1228" t="s">
        <v>899</v>
      </c>
      <c r="C9" s="114"/>
      <c r="D9" s="114"/>
      <c r="E9" s="114"/>
      <c r="F9" s="114"/>
      <c r="G9" s="114"/>
      <c r="H9" s="114"/>
      <c r="I9" s="114"/>
    </row>
    <row r="10" spans="1:9" ht="67.5">
      <c r="A10" s="1227">
        <v>8</v>
      </c>
      <c r="B10" s="1228" t="s">
        <v>900</v>
      </c>
      <c r="C10" s="114"/>
      <c r="D10" s="114"/>
      <c r="E10" s="114"/>
      <c r="F10" s="114"/>
      <c r="G10" s="114"/>
      <c r="H10" s="114"/>
      <c r="I10" s="114"/>
    </row>
    <row r="11" spans="1:9" ht="26.25">
      <c r="A11" s="1227">
        <v>9</v>
      </c>
      <c r="B11" s="1228" t="s">
        <v>878</v>
      </c>
      <c r="C11" s="114"/>
      <c r="D11" s="114"/>
      <c r="E11" s="114"/>
      <c r="F11" s="114"/>
      <c r="G11" s="114"/>
      <c r="H11" s="114"/>
      <c r="I11" s="114"/>
    </row>
    <row r="12" spans="1:9" ht="26.25">
      <c r="A12" s="1227">
        <v>10</v>
      </c>
      <c r="B12" s="1228" t="s">
        <v>901</v>
      </c>
      <c r="C12" s="114"/>
      <c r="D12" s="114"/>
      <c r="E12" s="114"/>
      <c r="F12" s="114"/>
      <c r="G12" s="114"/>
      <c r="H12" s="114"/>
      <c r="I12" s="114"/>
    </row>
    <row r="13" spans="1:9" ht="45">
      <c r="A13" s="1227">
        <v>11</v>
      </c>
      <c r="B13" s="1228" t="s">
        <v>879</v>
      </c>
      <c r="C13" s="114"/>
      <c r="D13" s="114"/>
      <c r="E13" s="114"/>
      <c r="F13" s="114"/>
      <c r="G13" s="114"/>
      <c r="H13" s="114"/>
      <c r="I13" s="114"/>
    </row>
    <row r="14" spans="1:9" ht="45">
      <c r="A14" s="1227">
        <v>12</v>
      </c>
      <c r="B14" s="1228" t="s">
        <v>902</v>
      </c>
      <c r="C14" s="114"/>
      <c r="D14" s="114"/>
      <c r="E14" s="114"/>
      <c r="F14" s="114"/>
      <c r="G14" s="114"/>
      <c r="H14" s="114"/>
      <c r="I14" s="114"/>
    </row>
    <row r="15" spans="1:9" ht="45">
      <c r="A15" s="1227">
        <v>13</v>
      </c>
      <c r="B15" s="1228" t="s">
        <v>903</v>
      </c>
      <c r="C15" s="114"/>
      <c r="D15" s="114"/>
      <c r="E15" s="114"/>
      <c r="F15" s="114"/>
      <c r="G15" s="114"/>
      <c r="H15" s="114"/>
      <c r="I15" s="114"/>
    </row>
    <row r="16" spans="1:9" ht="45">
      <c r="A16" s="1227">
        <v>14</v>
      </c>
      <c r="B16" s="1228" t="s">
        <v>1675</v>
      </c>
      <c r="C16" s="114"/>
      <c r="D16" s="114"/>
      <c r="E16" s="114"/>
      <c r="F16" s="114"/>
      <c r="G16" s="114"/>
      <c r="H16" s="114"/>
      <c r="I16" s="114"/>
    </row>
    <row r="17" spans="1:9" ht="20.25">
      <c r="A17" s="114"/>
      <c r="B17" s="114"/>
      <c r="C17" s="114"/>
      <c r="D17" s="114"/>
      <c r="E17" s="114"/>
      <c r="F17" s="114"/>
      <c r="G17" s="114"/>
      <c r="H17" s="114"/>
      <c r="I17" s="114"/>
    </row>
    <row r="18" spans="1:9" ht="20.25">
      <c r="A18" s="114"/>
      <c r="B18" s="114"/>
      <c r="C18" s="114"/>
      <c r="D18" s="114"/>
      <c r="E18" s="114"/>
      <c r="F18" s="114"/>
      <c r="G18" s="114"/>
      <c r="H18" s="114"/>
      <c r="I18" s="114"/>
    </row>
    <row r="19" spans="1:9" ht="20.25">
      <c r="A19" s="114"/>
      <c r="B19" s="114"/>
      <c r="C19" s="114"/>
      <c r="D19" s="114"/>
      <c r="E19" s="114"/>
      <c r="F19" s="114"/>
      <c r="G19" s="114"/>
      <c r="H19" s="114"/>
      <c r="I19" s="114"/>
    </row>
    <row r="20" spans="1:9" ht="20.25">
      <c r="A20" s="114"/>
      <c r="B20" s="114"/>
      <c r="C20" s="114"/>
      <c r="D20" s="114"/>
      <c r="E20" s="114"/>
      <c r="F20" s="114"/>
      <c r="G20" s="114"/>
      <c r="H20" s="114"/>
      <c r="I20" s="114"/>
    </row>
    <row r="21" spans="1:9" ht="20.25">
      <c r="A21" s="114"/>
      <c r="B21" s="114"/>
      <c r="C21" s="114"/>
      <c r="D21" s="114"/>
      <c r="E21" s="114"/>
      <c r="F21" s="114"/>
      <c r="G21" s="114"/>
      <c r="H21" s="114"/>
      <c r="I21" s="114"/>
    </row>
    <row r="22" spans="1:9" ht="20.25">
      <c r="A22" s="114"/>
      <c r="B22" s="114"/>
      <c r="C22" s="114"/>
      <c r="D22" s="114"/>
      <c r="E22" s="114"/>
      <c r="F22" s="114"/>
      <c r="G22" s="114"/>
      <c r="H22" s="114"/>
      <c r="I22" s="114"/>
    </row>
    <row r="23" spans="1:9" ht="20.25">
      <c r="A23" s="114"/>
      <c r="B23" s="114"/>
      <c r="C23" s="114"/>
      <c r="D23" s="114"/>
      <c r="E23" s="114"/>
      <c r="F23" s="114"/>
      <c r="G23" s="114"/>
      <c r="H23" s="114"/>
      <c r="I23" s="114"/>
    </row>
    <row r="24" spans="1:9" ht="20.25">
      <c r="A24" s="114"/>
      <c r="B24" s="114"/>
      <c r="C24" s="114"/>
      <c r="D24" s="114"/>
      <c r="E24" s="114"/>
      <c r="F24" s="114"/>
      <c r="G24" s="114"/>
      <c r="H24" s="114"/>
      <c r="I24" s="114"/>
    </row>
    <row r="25" spans="1:9" ht="20.25">
      <c r="A25" s="114"/>
      <c r="B25" s="114"/>
      <c r="C25" s="114"/>
      <c r="D25" s="114"/>
      <c r="E25" s="114"/>
      <c r="F25" s="114"/>
      <c r="G25" s="114"/>
      <c r="H25" s="114"/>
      <c r="I25" s="114"/>
    </row>
    <row r="26" spans="1:9" ht="20.25">
      <c r="A26" s="114"/>
      <c r="B26" s="114"/>
      <c r="C26" s="114"/>
      <c r="D26" s="114"/>
      <c r="E26" s="114"/>
      <c r="F26" s="114"/>
      <c r="G26" s="114"/>
      <c r="H26" s="114"/>
      <c r="I26" s="114"/>
    </row>
    <row r="27" spans="1:9" ht="20.25">
      <c r="A27" s="114"/>
      <c r="B27" s="114"/>
      <c r="C27" s="114"/>
      <c r="D27" s="114"/>
      <c r="E27" s="114"/>
      <c r="F27" s="114"/>
      <c r="G27" s="114"/>
      <c r="H27" s="114"/>
      <c r="I27" s="114"/>
    </row>
    <row r="28" spans="1:9" ht="20.25">
      <c r="A28" s="114"/>
      <c r="B28" s="114"/>
      <c r="C28" s="114"/>
      <c r="D28" s="114"/>
      <c r="E28" s="114"/>
      <c r="F28" s="114"/>
      <c r="G28" s="114"/>
      <c r="H28" s="114"/>
      <c r="I28" s="114"/>
    </row>
    <row r="29" spans="1:9" ht="20.25">
      <c r="A29" s="114"/>
      <c r="B29" s="114"/>
      <c r="C29" s="114"/>
      <c r="D29" s="114"/>
      <c r="E29" s="114"/>
      <c r="F29" s="114"/>
      <c r="G29" s="114"/>
      <c r="H29" s="114"/>
      <c r="I29" s="114"/>
    </row>
    <row r="30" spans="1:9" ht="20.25">
      <c r="A30" s="114"/>
      <c r="B30" s="114"/>
      <c r="C30" s="114"/>
      <c r="D30" s="114"/>
      <c r="E30" s="114"/>
      <c r="F30" s="114"/>
      <c r="G30" s="114"/>
      <c r="H30" s="114"/>
      <c r="I30" s="114"/>
    </row>
    <row r="31" spans="1:9" ht="20.25">
      <c r="A31" s="114"/>
      <c r="B31" s="114"/>
      <c r="C31" s="114"/>
      <c r="D31" s="114"/>
      <c r="E31" s="114"/>
      <c r="F31" s="114"/>
      <c r="G31" s="114"/>
      <c r="H31" s="114"/>
      <c r="I31" s="114"/>
    </row>
    <row r="32" spans="1:9" ht="20.25">
      <c r="A32" s="114"/>
      <c r="B32" s="114"/>
      <c r="C32" s="114"/>
      <c r="D32" s="114"/>
      <c r="E32" s="114"/>
      <c r="F32" s="114"/>
      <c r="G32" s="114"/>
      <c r="H32" s="114"/>
      <c r="I32" s="114"/>
    </row>
    <row r="33" spans="1:9" ht="20.25">
      <c r="A33" s="114"/>
      <c r="B33" s="114"/>
      <c r="C33" s="114"/>
      <c r="D33" s="114"/>
      <c r="E33" s="114"/>
      <c r="F33" s="114"/>
      <c r="G33" s="114"/>
      <c r="H33" s="114"/>
      <c r="I33" s="114"/>
    </row>
    <row r="34" spans="1:9" ht="20.25">
      <c r="A34" s="114"/>
      <c r="B34" s="114"/>
      <c r="C34" s="114"/>
      <c r="D34" s="114"/>
      <c r="E34" s="114"/>
      <c r="F34" s="114"/>
      <c r="G34" s="114"/>
      <c r="H34" s="114"/>
      <c r="I34" s="114"/>
    </row>
    <row r="35" spans="1:9" ht="20.25">
      <c r="A35" s="114"/>
      <c r="B35" s="114"/>
      <c r="C35" s="114"/>
      <c r="D35" s="114"/>
      <c r="E35" s="114"/>
      <c r="F35" s="114"/>
      <c r="G35" s="114"/>
      <c r="H35" s="114"/>
      <c r="I35" s="114"/>
    </row>
    <row r="36" spans="1:9" ht="20.25">
      <c r="A36" s="114"/>
      <c r="B36" s="114"/>
      <c r="C36" s="114"/>
      <c r="D36" s="114"/>
      <c r="E36" s="114"/>
      <c r="F36" s="114"/>
      <c r="G36" s="114"/>
      <c r="H36" s="114"/>
      <c r="I36" s="114"/>
    </row>
    <row r="37" spans="1:9" ht="20.25">
      <c r="A37" s="114"/>
      <c r="B37" s="114"/>
      <c r="C37" s="114"/>
      <c r="D37" s="114"/>
      <c r="E37" s="114"/>
      <c r="F37" s="114"/>
      <c r="G37" s="114"/>
      <c r="H37" s="114"/>
      <c r="I37" s="114"/>
    </row>
    <row r="38" spans="1:9" ht="20.25">
      <c r="A38" s="114"/>
      <c r="B38" s="114"/>
      <c r="C38" s="114"/>
      <c r="D38" s="114"/>
      <c r="E38" s="114"/>
      <c r="F38" s="114"/>
      <c r="G38" s="114"/>
      <c r="H38" s="114"/>
      <c r="I38" s="114"/>
    </row>
    <row r="39" spans="1:9" ht="20.25">
      <c r="A39" s="114"/>
      <c r="B39" s="114"/>
      <c r="C39" s="114"/>
      <c r="D39" s="114"/>
      <c r="E39" s="114"/>
      <c r="F39" s="114"/>
      <c r="G39" s="114"/>
      <c r="H39" s="114"/>
      <c r="I39" s="114"/>
    </row>
    <row r="40" spans="1:9" ht="20.25">
      <c r="A40" s="114"/>
      <c r="B40" s="114"/>
      <c r="C40" s="114"/>
      <c r="D40" s="114"/>
      <c r="E40" s="114"/>
      <c r="F40" s="114"/>
      <c r="G40" s="114"/>
      <c r="H40" s="114"/>
      <c r="I40" s="114"/>
    </row>
    <row r="41" spans="1:9" ht="20.25">
      <c r="A41" s="114"/>
      <c r="B41" s="114"/>
      <c r="C41" s="114"/>
      <c r="D41" s="114"/>
      <c r="E41" s="114"/>
      <c r="F41" s="114"/>
      <c r="G41" s="114"/>
      <c r="H41" s="114"/>
      <c r="I41" s="114"/>
    </row>
    <row r="42" spans="1:9" ht="20.25">
      <c r="A42" s="114"/>
      <c r="B42" s="114"/>
      <c r="C42" s="114"/>
      <c r="D42" s="114"/>
      <c r="E42" s="114"/>
      <c r="F42" s="114"/>
      <c r="G42" s="114"/>
      <c r="H42" s="114"/>
      <c r="I42" s="114"/>
    </row>
    <row r="43" spans="1:9" ht="20.25">
      <c r="A43" s="114"/>
      <c r="B43" s="114"/>
      <c r="C43" s="114"/>
      <c r="D43" s="114"/>
      <c r="E43" s="114"/>
      <c r="F43" s="114"/>
      <c r="G43" s="114"/>
      <c r="H43" s="114"/>
      <c r="I43" s="114"/>
    </row>
    <row r="44" spans="1:9" ht="20.25">
      <c r="A44" s="114"/>
      <c r="B44" s="114"/>
      <c r="C44" s="114"/>
      <c r="D44" s="114"/>
      <c r="E44" s="114"/>
      <c r="F44" s="114"/>
      <c r="G44" s="114"/>
      <c r="H44" s="114"/>
      <c r="I44" s="114"/>
    </row>
    <row r="45" spans="1:9" ht="20.25">
      <c r="A45" s="114"/>
      <c r="B45" s="114"/>
      <c r="C45" s="114"/>
      <c r="D45" s="114"/>
      <c r="E45" s="114"/>
      <c r="F45" s="114"/>
      <c r="G45" s="114"/>
      <c r="H45" s="114"/>
      <c r="I45" s="114"/>
    </row>
    <row r="46" spans="1:9" ht="20.25">
      <c r="A46" s="114"/>
      <c r="B46" s="114"/>
      <c r="C46" s="114"/>
      <c r="D46" s="114"/>
      <c r="E46" s="114"/>
      <c r="F46" s="114"/>
      <c r="G46" s="114"/>
      <c r="H46" s="114"/>
      <c r="I46" s="114"/>
    </row>
    <row r="47" spans="1:9" ht="20.25">
      <c r="A47" s="114"/>
      <c r="B47" s="114"/>
      <c r="C47" s="114"/>
      <c r="D47" s="114"/>
      <c r="E47" s="114"/>
      <c r="F47" s="114"/>
      <c r="G47" s="114"/>
      <c r="H47" s="114"/>
      <c r="I47" s="114"/>
    </row>
    <row r="48" spans="1:9" ht="20.25">
      <c r="A48" s="114"/>
      <c r="B48" s="114"/>
      <c r="C48" s="114"/>
      <c r="D48" s="114"/>
      <c r="E48" s="114"/>
      <c r="F48" s="114"/>
      <c r="G48" s="114"/>
      <c r="H48" s="114"/>
      <c r="I48" s="114"/>
    </row>
    <row r="49" spans="1:9" ht="20.25">
      <c r="A49" s="114"/>
      <c r="B49" s="114"/>
      <c r="C49" s="114"/>
      <c r="D49" s="114"/>
      <c r="E49" s="114"/>
      <c r="F49" s="114"/>
      <c r="G49" s="114"/>
      <c r="H49" s="114"/>
      <c r="I49" s="114"/>
    </row>
    <row r="50" spans="1:9" ht="20.25">
      <c r="A50" s="114"/>
      <c r="B50" s="114"/>
      <c r="C50" s="114"/>
      <c r="D50" s="114"/>
      <c r="E50" s="114"/>
      <c r="F50" s="114"/>
      <c r="G50" s="114"/>
      <c r="H50" s="114"/>
      <c r="I50" s="114"/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rgb="FF00B050"/>
  </sheetPr>
  <dimension ref="B28:J47"/>
  <sheetViews>
    <sheetView workbookViewId="0"/>
  </sheetViews>
  <sheetFormatPr defaultRowHeight="12.75"/>
  <cols>
    <col min="1" max="1" width="2.7109375" style="191" customWidth="1"/>
    <col min="2" max="2" width="7" style="191" customWidth="1"/>
    <col min="3" max="3" width="2.28515625" style="191" customWidth="1"/>
    <col min="4" max="4" width="3.42578125" style="191" customWidth="1"/>
    <col min="5" max="5" width="24.7109375" style="191" customWidth="1"/>
    <col min="6" max="6" width="16" style="191" customWidth="1"/>
    <col min="7" max="7" width="22.140625" style="191" customWidth="1"/>
    <col min="8" max="8" width="10.28515625" style="191" customWidth="1"/>
    <col min="9" max="16384" width="9.140625" style="191"/>
  </cols>
  <sheetData>
    <row r="28" spans="2:8" ht="26.25">
      <c r="B28" s="1855" t="s">
        <v>592</v>
      </c>
      <c r="C28" s="1855"/>
      <c r="D28" s="1855"/>
      <c r="E28" s="1855"/>
      <c r="F28" s="1855"/>
      <c r="G28" s="1855"/>
      <c r="H28" s="1855"/>
    </row>
    <row r="29" spans="2:8" ht="26.25">
      <c r="B29" s="1855" t="s">
        <v>587</v>
      </c>
      <c r="C29" s="1855"/>
      <c r="D29" s="1855"/>
      <c r="E29" s="1855"/>
      <c r="F29" s="1855"/>
      <c r="G29" s="1855"/>
      <c r="H29" s="1855"/>
    </row>
    <row r="30" spans="2:8" ht="21.75" customHeight="1">
      <c r="D30" s="224" t="s">
        <v>582</v>
      </c>
      <c r="E30" s="1277" t="str">
        <f>MASTER!C32</f>
        <v xml:space="preserve">Jhefr pUnz </v>
      </c>
      <c r="F30" s="216" t="s">
        <v>584</v>
      </c>
      <c r="G30" s="1856" t="str">
        <f>MASTER!C2</f>
        <v xml:space="preserve">Lo-Jh </v>
      </c>
      <c r="H30" s="1856"/>
    </row>
    <row r="31" spans="2:8" ht="18.75">
      <c r="B31" s="217" t="s">
        <v>583</v>
      </c>
      <c r="C31" s="217"/>
      <c r="D31" s="217"/>
      <c r="E31" s="1699" t="str">
        <f>MASTER!C9</f>
        <v>jktdh; mPp ek/;fed fo|ky; fg   ftyk cwUnh</v>
      </c>
      <c r="F31" s="1699"/>
      <c r="G31" s="1699"/>
      <c r="H31" s="1699"/>
    </row>
    <row r="32" spans="2:8" ht="18.75">
      <c r="B32" s="223" t="s">
        <v>589</v>
      </c>
      <c r="C32" s="215"/>
      <c r="D32" s="215"/>
      <c r="E32" s="215"/>
      <c r="F32" s="215"/>
      <c r="G32" s="215"/>
      <c r="H32" s="215"/>
    </row>
    <row r="33" spans="2:10" ht="18.75">
      <c r="B33" s="214" t="s">
        <v>590</v>
      </c>
      <c r="C33" s="215"/>
      <c r="D33" s="215"/>
      <c r="E33" s="215"/>
      <c r="F33" s="215"/>
      <c r="G33" s="215"/>
      <c r="H33" s="215"/>
    </row>
    <row r="34" spans="2:10" ht="18.75">
      <c r="B34" s="214" t="s">
        <v>591</v>
      </c>
      <c r="C34" s="215"/>
      <c r="D34" s="215"/>
      <c r="E34" s="215"/>
      <c r="F34" s="215"/>
      <c r="G34" s="215"/>
      <c r="H34" s="215"/>
    </row>
    <row r="35" spans="2:10" ht="18.75">
      <c r="B35" s="214" t="s">
        <v>588</v>
      </c>
      <c r="C35" s="215"/>
      <c r="D35" s="215"/>
      <c r="E35" s="215"/>
      <c r="F35" s="215"/>
      <c r="G35" s="215"/>
      <c r="H35" s="215"/>
    </row>
    <row r="36" spans="2:10" ht="18.75">
      <c r="B36" s="214"/>
      <c r="C36" s="215"/>
      <c r="D36" s="215"/>
      <c r="E36" s="215"/>
      <c r="F36" s="215"/>
      <c r="G36" s="215"/>
      <c r="H36" s="215"/>
    </row>
    <row r="37" spans="2:10" ht="18.75">
      <c r="B37" s="214"/>
      <c r="C37" s="215"/>
      <c r="D37" s="215"/>
      <c r="E37" s="215"/>
      <c r="F37" s="215"/>
      <c r="G37" s="215"/>
      <c r="H37" s="215"/>
    </row>
    <row r="38" spans="2:10" ht="18.75">
      <c r="B38" s="215"/>
      <c r="C38" s="215"/>
      <c r="D38" s="215"/>
      <c r="E38" s="215"/>
      <c r="F38" s="1857" t="s">
        <v>593</v>
      </c>
      <c r="G38" s="1857"/>
      <c r="H38" s="215"/>
      <c r="J38" s="201"/>
    </row>
    <row r="39" spans="2:10" s="620" customFormat="1" ht="18.75">
      <c r="B39" s="1052"/>
      <c r="C39" s="1052"/>
      <c r="D39" s="1052"/>
      <c r="E39" s="224" t="s">
        <v>2115</v>
      </c>
      <c r="F39" s="1854" t="str">
        <f>MASTER!C32</f>
        <v xml:space="preserve">Jhefr pUnz </v>
      </c>
      <c r="G39" s="1854"/>
      <c r="H39" s="1052"/>
    </row>
    <row r="40" spans="2:10" ht="20.25" customHeight="1">
      <c r="E40" s="1054" t="s">
        <v>2114</v>
      </c>
      <c r="F40" s="1747" t="str">
        <f>G30</f>
        <v xml:space="preserve">Lo-Jh </v>
      </c>
      <c r="G40" s="1747"/>
      <c r="H40" s="222"/>
    </row>
    <row r="41" spans="2:10" ht="18" customHeight="1">
      <c r="C41" s="225"/>
      <c r="D41" s="225"/>
      <c r="E41" s="224" t="s">
        <v>224</v>
      </c>
      <c r="F41" s="1853" t="str">
        <f>MASTER!C7</f>
        <v>O;k[;krk</v>
      </c>
      <c r="G41" s="1853"/>
      <c r="H41" s="222"/>
    </row>
    <row r="42" spans="2:10" ht="17.25" customHeight="1">
      <c r="C42" s="225"/>
      <c r="D42" s="225"/>
      <c r="E42" s="224" t="s">
        <v>585</v>
      </c>
      <c r="F42" s="1853" t="str">
        <f>MASTER!C8</f>
        <v>f'k{kk foHkkx</v>
      </c>
      <c r="G42" s="1853"/>
      <c r="H42" s="222"/>
    </row>
    <row r="43" spans="2:10" ht="18.75">
      <c r="B43" s="63"/>
    </row>
    <row r="44" spans="2:10" ht="18.75">
      <c r="B44" s="1316" t="s">
        <v>541</v>
      </c>
      <c r="C44" s="1316"/>
      <c r="D44" s="1316"/>
      <c r="E44" s="1316"/>
    </row>
    <row r="45" spans="2:10" ht="18.75">
      <c r="B45" s="215"/>
      <c r="C45" s="215"/>
      <c r="D45" s="215"/>
      <c r="E45" s="215"/>
    </row>
    <row r="46" spans="2:10" ht="18.75">
      <c r="B46" s="1316" t="s">
        <v>594</v>
      </c>
      <c r="C46" s="1316"/>
      <c r="D46" s="1316"/>
      <c r="E46" s="1316"/>
    </row>
    <row r="47" spans="2:10">
      <c r="B47" s="227" t="s">
        <v>586</v>
      </c>
    </row>
  </sheetData>
  <sheetProtection sheet="1" objects="1" scenarios="1" selectLockedCells="1" selectUnlockedCells="1"/>
  <mergeCells count="11">
    <mergeCell ref="F39:G39"/>
    <mergeCell ref="B28:H28"/>
    <mergeCell ref="B29:H29"/>
    <mergeCell ref="G30:H30"/>
    <mergeCell ref="E31:H31"/>
    <mergeCell ref="F38:G38"/>
    <mergeCell ref="F40:G40"/>
    <mergeCell ref="F41:G41"/>
    <mergeCell ref="F42:G42"/>
    <mergeCell ref="B44:E44"/>
    <mergeCell ref="B46:E46"/>
  </mergeCells>
  <pageMargins left="0.7" right="0.7" top="0.37" bottom="0.41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C00000"/>
  </sheetPr>
  <dimension ref="A2:I50"/>
  <sheetViews>
    <sheetView workbookViewId="0">
      <selection activeCell="A38" sqref="A38:F38"/>
    </sheetView>
  </sheetViews>
  <sheetFormatPr defaultRowHeight="15.75"/>
  <cols>
    <col min="1" max="1" width="3.7109375" style="67" customWidth="1"/>
    <col min="2" max="2" width="5.42578125" style="67" customWidth="1"/>
    <col min="3" max="3" width="20.140625" style="67" customWidth="1"/>
    <col min="4" max="4" width="22" style="67" customWidth="1"/>
    <col min="5" max="5" width="17.7109375" style="67" customWidth="1"/>
    <col min="6" max="6" width="19" style="67" customWidth="1"/>
    <col min="7" max="16384" width="9.140625" style="67"/>
  </cols>
  <sheetData>
    <row r="2" spans="2:9" ht="30.75" customHeight="1">
      <c r="B2" s="1859" t="str">
        <f>MASTER!C9</f>
        <v>jktdh; mPp ek/;fed fo|ky; fg   ftyk cwUnh</v>
      </c>
      <c r="C2" s="1859"/>
      <c r="D2" s="1859"/>
      <c r="E2" s="1859"/>
      <c r="F2" s="1859"/>
      <c r="G2" s="232"/>
      <c r="H2" s="232"/>
      <c r="I2" s="232"/>
    </row>
    <row r="3" spans="2:9" ht="16.5" customHeight="1">
      <c r="B3" s="336"/>
      <c r="C3" s="336"/>
      <c r="D3" s="336"/>
      <c r="E3" s="336"/>
      <c r="F3" s="336"/>
      <c r="G3" s="232"/>
      <c r="H3" s="232"/>
      <c r="I3" s="232"/>
    </row>
    <row r="4" spans="2:9" ht="35.25">
      <c r="B4" s="1860" t="s">
        <v>785</v>
      </c>
      <c r="C4" s="1860"/>
      <c r="D4" s="1860"/>
      <c r="E4" s="1860"/>
      <c r="F4" s="1860"/>
      <c r="G4" s="334"/>
      <c r="H4" s="334"/>
      <c r="I4" s="334"/>
    </row>
    <row r="5" spans="2:9" ht="20.25" customHeight="1">
      <c r="B5" s="335"/>
      <c r="C5" s="335"/>
      <c r="D5" s="335"/>
      <c r="E5" s="335"/>
      <c r="F5" s="335"/>
      <c r="G5" s="334"/>
      <c r="H5" s="334"/>
      <c r="I5" s="334"/>
    </row>
    <row r="6" spans="2:9" ht="18.75">
      <c r="B6" s="232" t="s">
        <v>814</v>
      </c>
      <c r="C6" s="232"/>
      <c r="D6" s="232"/>
      <c r="E6" s="1579" t="str">
        <f>MASTER!C2</f>
        <v xml:space="preserve">Lo-Jh </v>
      </c>
      <c r="F6" s="1579"/>
      <c r="G6" s="232"/>
      <c r="H6" s="232"/>
      <c r="I6" s="232"/>
    </row>
    <row r="7" spans="2:9" ht="18.75">
      <c r="B7" s="334" t="s">
        <v>815</v>
      </c>
      <c r="C7" s="1858" t="str">
        <f>MASTER!C7</f>
        <v>O;k[;krk</v>
      </c>
      <c r="D7" s="1858"/>
      <c r="E7" s="232" t="s">
        <v>816</v>
      </c>
      <c r="F7" s="232"/>
      <c r="G7" s="232"/>
      <c r="H7" s="232"/>
      <c r="I7" s="232"/>
    </row>
    <row r="8" spans="2:9" ht="18.75">
      <c r="B8" s="1231" t="s">
        <v>817</v>
      </c>
      <c r="C8" s="1232"/>
      <c r="D8" s="1232"/>
      <c r="E8" s="1231"/>
      <c r="F8" s="1231"/>
      <c r="G8" s="232"/>
      <c r="H8" s="232"/>
      <c r="I8" s="232"/>
    </row>
    <row r="9" spans="2:9" ht="18.75">
      <c r="B9" s="1231" t="s">
        <v>818</v>
      </c>
      <c r="C9" s="1231"/>
      <c r="D9" s="1231"/>
      <c r="E9" s="1231"/>
      <c r="F9" s="1231"/>
      <c r="G9" s="232"/>
      <c r="H9" s="232"/>
      <c r="I9" s="232"/>
    </row>
    <row r="10" spans="2:9" ht="18.75">
      <c r="B10" s="1231" t="s">
        <v>819</v>
      </c>
      <c r="C10" s="1231"/>
      <c r="D10" s="1231"/>
      <c r="E10" s="1231"/>
      <c r="F10" s="1231"/>
      <c r="G10" s="232"/>
      <c r="H10" s="232"/>
      <c r="I10" s="232"/>
    </row>
    <row r="11" spans="2:9" ht="18.75">
      <c r="B11" s="1231" t="s">
        <v>1487</v>
      </c>
      <c r="C11" s="1231"/>
      <c r="D11" s="1231"/>
      <c r="E11" s="1231"/>
      <c r="F11" s="1231"/>
      <c r="G11" s="232"/>
      <c r="H11" s="232"/>
      <c r="I11" s="232"/>
    </row>
    <row r="12" spans="2:9" ht="18.75">
      <c r="B12" s="1231" t="s">
        <v>820</v>
      </c>
      <c r="C12" s="1231"/>
      <c r="D12" s="1231"/>
      <c r="E12" s="1231"/>
      <c r="F12" s="1231"/>
      <c r="G12" s="232"/>
      <c r="H12" s="232"/>
      <c r="I12" s="232"/>
    </row>
    <row r="13" spans="2:9" ht="18.75">
      <c r="B13" s="232" t="s">
        <v>821</v>
      </c>
      <c r="C13" s="232"/>
      <c r="D13" s="232"/>
      <c r="E13" s="232"/>
      <c r="F13" s="232"/>
      <c r="G13" s="232"/>
      <c r="H13" s="232"/>
      <c r="I13" s="232"/>
    </row>
    <row r="14" spans="2:9" ht="18.75">
      <c r="B14" s="232"/>
      <c r="C14" s="232"/>
      <c r="D14" s="232"/>
      <c r="E14" s="232"/>
      <c r="F14" s="232"/>
      <c r="G14" s="232"/>
      <c r="H14" s="232"/>
      <c r="I14" s="232"/>
    </row>
    <row r="15" spans="2:9" ht="37.5">
      <c r="B15" s="330" t="s">
        <v>608</v>
      </c>
      <c r="C15" s="330" t="s">
        <v>786</v>
      </c>
      <c r="D15" s="330" t="s">
        <v>787</v>
      </c>
      <c r="E15" s="331" t="s">
        <v>788</v>
      </c>
      <c r="F15" s="330" t="s">
        <v>789</v>
      </c>
      <c r="G15" s="232"/>
      <c r="H15" s="232"/>
      <c r="I15" s="232"/>
    </row>
    <row r="16" spans="2:9" ht="36.950000000000003" customHeight="1">
      <c r="B16" s="1233">
        <v>1</v>
      </c>
      <c r="C16" s="1234"/>
      <c r="D16" s="1234"/>
      <c r="E16" s="1234"/>
      <c r="F16" s="332"/>
      <c r="G16" s="232"/>
      <c r="H16" s="232"/>
      <c r="I16" s="232"/>
    </row>
    <row r="17" spans="2:9" ht="36.950000000000003" customHeight="1">
      <c r="B17" s="1233">
        <v>2</v>
      </c>
      <c r="C17" s="1234"/>
      <c r="D17" s="1234"/>
      <c r="E17" s="1234"/>
      <c r="F17" s="332"/>
      <c r="G17" s="232"/>
      <c r="H17" s="232"/>
      <c r="I17" s="232"/>
    </row>
    <row r="18" spans="2:9" ht="36.950000000000003" customHeight="1">
      <c r="B18" s="1233">
        <v>3</v>
      </c>
      <c r="C18" s="1234"/>
      <c r="D18" s="1234"/>
      <c r="E18" s="1234"/>
      <c r="F18" s="332"/>
      <c r="G18" s="232"/>
      <c r="H18" s="232"/>
      <c r="I18" s="232"/>
    </row>
    <row r="19" spans="2:9" ht="36.950000000000003" customHeight="1">
      <c r="B19" s="1233">
        <v>4</v>
      </c>
      <c r="C19" s="1234"/>
      <c r="D19" s="1234"/>
      <c r="E19" s="1234"/>
      <c r="F19" s="332"/>
      <c r="G19" s="232"/>
      <c r="H19" s="232"/>
      <c r="I19" s="232"/>
    </row>
    <row r="20" spans="2:9" ht="36.950000000000003" customHeight="1">
      <c r="B20" s="1233">
        <v>5</v>
      </c>
      <c r="C20" s="1234"/>
      <c r="D20" s="1234"/>
      <c r="E20" s="1234"/>
      <c r="F20" s="332"/>
      <c r="G20" s="232"/>
      <c r="H20" s="232"/>
      <c r="I20" s="232"/>
    </row>
    <row r="21" spans="2:9" ht="36.950000000000003" customHeight="1">
      <c r="B21" s="1233">
        <v>6</v>
      </c>
      <c r="C21" s="1234"/>
      <c r="D21" s="1234"/>
      <c r="E21" s="1234"/>
      <c r="F21" s="332"/>
      <c r="G21" s="232"/>
      <c r="H21" s="232"/>
      <c r="I21" s="232"/>
    </row>
    <row r="22" spans="2:9" ht="36.950000000000003" customHeight="1">
      <c r="B22" s="1233">
        <v>7</v>
      </c>
      <c r="C22" s="1234"/>
      <c r="D22" s="1234"/>
      <c r="E22" s="1234"/>
      <c r="F22" s="332"/>
      <c r="G22" s="232"/>
      <c r="H22" s="232"/>
      <c r="I22" s="232"/>
    </row>
    <row r="23" spans="2:9" ht="18.75">
      <c r="B23" s="232"/>
      <c r="C23" s="232"/>
      <c r="D23" s="232"/>
      <c r="E23" s="232"/>
      <c r="F23" s="232"/>
      <c r="G23" s="232"/>
      <c r="H23" s="232"/>
      <c r="I23" s="232"/>
    </row>
    <row r="24" spans="2:9" ht="18.75">
      <c r="B24" s="232"/>
      <c r="C24" s="232"/>
      <c r="D24" s="232"/>
      <c r="E24" s="232"/>
      <c r="F24" s="232"/>
      <c r="G24" s="232"/>
      <c r="H24" s="232"/>
      <c r="I24" s="232"/>
    </row>
    <row r="25" spans="2:9" ht="18.75">
      <c r="B25" s="232"/>
      <c r="C25" s="232"/>
      <c r="D25" s="232"/>
      <c r="E25" s="1571" t="s">
        <v>790</v>
      </c>
      <c r="F25" s="1571"/>
      <c r="G25" s="232"/>
      <c r="H25" s="232"/>
      <c r="I25" s="232"/>
    </row>
    <row r="26" spans="2:9" ht="18.75">
      <c r="B26" s="232"/>
      <c r="C26" s="232"/>
      <c r="E26" s="1571" t="s">
        <v>822</v>
      </c>
      <c r="F26" s="1571"/>
      <c r="G26" s="232"/>
      <c r="H26" s="232"/>
      <c r="I26" s="232"/>
    </row>
    <row r="27" spans="2:9" ht="18.75">
      <c r="B27" s="232"/>
      <c r="C27" s="232"/>
      <c r="D27" s="232"/>
      <c r="E27" s="232"/>
      <c r="F27" s="232"/>
      <c r="G27" s="232"/>
      <c r="H27" s="232"/>
      <c r="I27" s="232"/>
    </row>
    <row r="28" spans="2:9" ht="18.75">
      <c r="B28" s="232"/>
      <c r="C28" s="232"/>
      <c r="D28" s="232"/>
      <c r="E28" s="232"/>
      <c r="F28" s="232"/>
      <c r="G28" s="232"/>
      <c r="H28" s="232"/>
      <c r="I28" s="232"/>
    </row>
    <row r="29" spans="2:9" ht="18.75">
      <c r="B29" s="328"/>
      <c r="C29" s="328"/>
      <c r="D29" s="328"/>
      <c r="E29" s="328"/>
      <c r="F29" s="328"/>
      <c r="G29" s="328"/>
      <c r="H29" s="328"/>
      <c r="I29" s="328"/>
    </row>
    <row r="30" spans="2:9" ht="18.75">
      <c r="B30" s="328"/>
      <c r="C30" s="328"/>
      <c r="D30" s="328"/>
      <c r="E30" s="328"/>
      <c r="F30" s="328"/>
      <c r="G30" s="328"/>
      <c r="H30" s="328"/>
      <c r="I30" s="328"/>
    </row>
    <row r="37" spans="1:9" ht="42.75" customHeight="1">
      <c r="A37" s="1864" t="s">
        <v>2429</v>
      </c>
      <c r="B37" s="1864"/>
      <c r="C37" s="1864"/>
      <c r="D37" s="1863" t="str">
        <f>B2</f>
        <v>jktdh; mPp ek/;fed fo|ky; fg   ftyk cwUnh</v>
      </c>
      <c r="E37" s="1863"/>
      <c r="F37" s="1863"/>
      <c r="G37" s="1136"/>
      <c r="H37" s="1136"/>
      <c r="I37" s="1136"/>
    </row>
    <row r="38" spans="1:9" ht="20.25">
      <c r="A38" s="1865" t="s">
        <v>2458</v>
      </c>
      <c r="B38" s="1865"/>
      <c r="C38" s="1865"/>
      <c r="D38" s="1865"/>
      <c r="E38" s="1865"/>
      <c r="F38" s="1865"/>
      <c r="G38" s="1130"/>
      <c r="H38" s="1130"/>
      <c r="I38" s="1130"/>
    </row>
    <row r="39" spans="1:9" ht="45.75">
      <c r="A39" s="1866" t="s">
        <v>785</v>
      </c>
      <c r="B39" s="1866"/>
      <c r="C39" s="1866"/>
      <c r="D39" s="1866"/>
      <c r="E39" s="1866"/>
      <c r="F39" s="1866"/>
      <c r="G39" s="1138"/>
      <c r="H39" s="1138"/>
      <c r="I39" s="1138"/>
    </row>
    <row r="40" spans="1:9" ht="20.25">
      <c r="A40" s="1867" t="s">
        <v>2430</v>
      </c>
      <c r="B40" s="1867"/>
      <c r="C40" s="1867"/>
      <c r="D40" s="1868" t="str">
        <f>E6</f>
        <v xml:space="preserve">Lo-Jh </v>
      </c>
      <c r="E40" s="1868"/>
      <c r="F40" s="1129" t="s">
        <v>80</v>
      </c>
      <c r="G40" s="1137"/>
      <c r="H40" s="1137"/>
      <c r="I40" s="1137"/>
    </row>
    <row r="41" spans="1:9" ht="54.75" customHeight="1">
      <c r="A41" s="1861" t="str">
        <f>C7</f>
        <v>O;k[;krk</v>
      </c>
      <c r="B41" s="1861"/>
      <c r="C41" s="1861"/>
      <c r="D41" s="188" t="s">
        <v>2429</v>
      </c>
      <c r="E41" s="1862" t="str">
        <f>MASTER!C9</f>
        <v>jktdh; mPp ek/;fed fo|ky; fg   ftyk cwUnh</v>
      </c>
      <c r="F41" s="1862"/>
      <c r="G41" s="1137"/>
      <c r="H41" s="1137"/>
      <c r="I41" s="1137"/>
    </row>
    <row r="42" spans="1:9" ht="20.25">
      <c r="A42" s="1130" t="s">
        <v>2431</v>
      </c>
      <c r="B42" s="1130"/>
      <c r="C42" s="1130"/>
      <c r="D42" s="1130"/>
      <c r="E42" s="1130"/>
      <c r="F42" s="1130"/>
      <c r="G42" s="1130"/>
      <c r="H42" s="1130"/>
      <c r="I42" s="1130"/>
    </row>
    <row r="43" spans="1:9" ht="20.25">
      <c r="A43" s="1129" t="s">
        <v>2459</v>
      </c>
      <c r="B43" s="1131"/>
      <c r="C43" s="1129"/>
      <c r="D43" s="1139">
        <f>MASTER!C44</f>
        <v>44676</v>
      </c>
      <c r="E43" s="1130" t="s">
        <v>2460</v>
      </c>
      <c r="F43" s="1130"/>
      <c r="G43" s="1130"/>
      <c r="H43" s="1130"/>
      <c r="I43" s="1130"/>
    </row>
    <row r="44" spans="1:9" ht="20.25">
      <c r="A44" s="1130" t="s">
        <v>2461</v>
      </c>
      <c r="B44" s="1130"/>
      <c r="C44" s="1130"/>
      <c r="D44" s="1130"/>
      <c r="E44" s="1130"/>
      <c r="F44" s="1130"/>
      <c r="G44" s="1130"/>
      <c r="H44" s="1130"/>
      <c r="I44" s="1130"/>
    </row>
    <row r="45" spans="1:9" ht="20.25">
      <c r="A45" s="1129"/>
      <c r="B45" s="1132"/>
      <c r="C45" s="1132"/>
      <c r="D45" s="1132"/>
      <c r="E45" s="1132"/>
      <c r="F45" s="1132"/>
      <c r="G45" s="620"/>
      <c r="H45" s="620"/>
      <c r="I45" s="620"/>
    </row>
    <row r="46" spans="1:9" ht="20.25">
      <c r="A46" s="1133"/>
      <c r="B46" s="620"/>
      <c r="C46" s="620"/>
      <c r="D46" s="620"/>
      <c r="E46" s="620"/>
      <c r="F46" s="620"/>
      <c r="G46" s="620"/>
      <c r="H46" s="620"/>
      <c r="I46" s="620"/>
    </row>
    <row r="47" spans="1:9" ht="20.25">
      <c r="A47" s="1129"/>
      <c r="B47" s="620"/>
      <c r="C47" s="620"/>
      <c r="D47" s="620"/>
      <c r="E47" s="620"/>
      <c r="F47" s="1130"/>
      <c r="G47" s="1130"/>
      <c r="H47" s="1130"/>
      <c r="I47" s="1130"/>
    </row>
    <row r="48" spans="1:9" ht="20.25">
      <c r="A48" s="1129"/>
      <c r="B48" s="620"/>
      <c r="C48" s="620"/>
      <c r="D48" s="1665" t="str">
        <f>MASTER!C10</f>
        <v>iz/kkukpk;Z</v>
      </c>
      <c r="E48" s="1665"/>
      <c r="F48" s="1665"/>
      <c r="G48" s="1130"/>
      <c r="H48" s="1130"/>
      <c r="I48" s="1130"/>
    </row>
    <row r="49" spans="1:9" ht="20.25">
      <c r="A49" s="1129"/>
      <c r="B49" s="620"/>
      <c r="C49" s="620"/>
      <c r="D49" s="1665" t="str">
        <f>MASTER!C11</f>
        <v>jktdh; mPp ek/;fed fo|ky; fg   ftyk cwUnh</v>
      </c>
      <c r="E49" s="1665"/>
      <c r="F49" s="1665"/>
      <c r="G49" s="1130"/>
      <c r="H49" s="1130"/>
      <c r="I49" s="1130"/>
    </row>
    <row r="50" spans="1:9" ht="20.25">
      <c r="D50" s="1665" t="str">
        <f>MASTER!C12</f>
        <v xml:space="preserve"> fg  ftyk &amp;cwUnh</v>
      </c>
      <c r="E50" s="1665"/>
      <c r="F50" s="1665"/>
    </row>
  </sheetData>
  <sheetProtection sheet="1" objects="1" scenarios="1" selectLockedCells="1"/>
  <mergeCells count="17">
    <mergeCell ref="D37:F37"/>
    <mergeCell ref="A37:C37"/>
    <mergeCell ref="A38:F38"/>
    <mergeCell ref="A39:F39"/>
    <mergeCell ref="A40:C40"/>
    <mergeCell ref="D40:E40"/>
    <mergeCell ref="A41:C41"/>
    <mergeCell ref="E41:F41"/>
    <mergeCell ref="D48:F48"/>
    <mergeCell ref="D49:F49"/>
    <mergeCell ref="D50:F50"/>
    <mergeCell ref="E25:F25"/>
    <mergeCell ref="E26:F26"/>
    <mergeCell ref="E6:F6"/>
    <mergeCell ref="C7:D7"/>
    <mergeCell ref="B2:F2"/>
    <mergeCell ref="B4:F4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00B0F0"/>
  </sheetPr>
  <dimension ref="A1:I42"/>
  <sheetViews>
    <sheetView workbookViewId="0">
      <selection activeCell="C15" sqref="C15:H15"/>
    </sheetView>
  </sheetViews>
  <sheetFormatPr defaultRowHeight="12.75"/>
  <cols>
    <col min="1" max="1" width="3" style="191" customWidth="1"/>
    <col min="2" max="2" width="14.28515625" customWidth="1"/>
    <col min="3" max="3" width="24.28515625" customWidth="1"/>
    <col min="5" max="5" width="3.42578125" customWidth="1"/>
  </cols>
  <sheetData>
    <row r="1" spans="2:8" s="191" customFormat="1"/>
    <row r="2" spans="2:8" s="191" customFormat="1"/>
    <row r="3" spans="2:8" s="191" customFormat="1"/>
    <row r="4" spans="2:8" ht="18.75">
      <c r="B4" s="1869" t="str">
        <f>MASTER!C9</f>
        <v>jktdh; mPp ek/;fed fo|ky; fg   ftyk cwUnh</v>
      </c>
      <c r="C4" s="1869"/>
      <c r="D4" s="1869"/>
      <c r="E4" s="1869"/>
      <c r="F4" s="1869"/>
      <c r="G4" s="1869"/>
      <c r="H4" s="1869"/>
    </row>
    <row r="5" spans="2:8" ht="20.25" customHeight="1">
      <c r="B5" s="165" t="s">
        <v>542</v>
      </c>
      <c r="C5" s="1871">
        <v>111</v>
      </c>
      <c r="D5" s="1871"/>
      <c r="E5" s="1871"/>
      <c r="F5" s="165" t="s">
        <v>563</v>
      </c>
      <c r="G5" s="1570" t="s">
        <v>1973</v>
      </c>
      <c r="H5" s="1570"/>
    </row>
    <row r="6" spans="2:8" ht="18.75">
      <c r="B6" s="166" t="s">
        <v>602</v>
      </c>
      <c r="D6" s="1872">
        <v>555</v>
      </c>
      <c r="E6" s="1872"/>
      <c r="F6" s="172" t="s">
        <v>563</v>
      </c>
      <c r="G6" s="1570" t="s">
        <v>1973</v>
      </c>
      <c r="H6" s="1570"/>
    </row>
    <row r="7" spans="2:8" ht="20.25">
      <c r="B7" s="1870" t="s">
        <v>603</v>
      </c>
      <c r="C7" s="1870"/>
      <c r="D7" s="1874" t="str">
        <f>MASTER!C3</f>
        <v>RJ</v>
      </c>
      <c r="E7" s="1874"/>
      <c r="F7" s="1874"/>
      <c r="G7" s="1874"/>
      <c r="H7" s="1874"/>
    </row>
    <row r="8" spans="2:8" ht="20.25">
      <c r="B8" s="169" t="s">
        <v>410</v>
      </c>
      <c r="C8" s="169"/>
      <c r="D8" s="169"/>
      <c r="E8" s="169"/>
      <c r="F8" s="169"/>
    </row>
    <row r="9" spans="2:8" ht="20.25" customHeight="1">
      <c r="B9" s="183"/>
      <c r="C9" s="1878" t="str">
        <f>MASTER!F21</f>
        <v>Jheku lgk;d funs'kd egksn;</v>
      </c>
      <c r="D9" s="1878"/>
      <c r="E9" s="1878"/>
      <c r="F9" s="1878"/>
    </row>
    <row r="10" spans="2:8" ht="20.25">
      <c r="B10" s="167"/>
      <c r="C10" s="1878" t="str">
        <f>MASTER!F22</f>
        <v xml:space="preserve">jkT; chek ,oa izko/kk;h fu/kh foHkkx </v>
      </c>
      <c r="D10" s="1878"/>
      <c r="E10" s="1878"/>
      <c r="F10" s="1878"/>
    </row>
    <row r="11" spans="2:8" ht="20.25" customHeight="1">
      <c r="B11" s="188"/>
      <c r="C11" s="1878" t="str">
        <f>MASTER!F23</f>
        <v>cw ftyk &amp; c ¼ jktLFkku ½</v>
      </c>
      <c r="D11" s="1878"/>
      <c r="E11" s="1878"/>
      <c r="F11" s="1878"/>
    </row>
    <row r="12" spans="2:8" ht="20.25">
      <c r="B12" s="170"/>
      <c r="C12" s="170"/>
      <c r="D12" s="170"/>
      <c r="E12" s="170"/>
      <c r="F12" s="170"/>
    </row>
    <row r="13" spans="2:8" ht="20.25">
      <c r="B13" s="165" t="s">
        <v>598</v>
      </c>
      <c r="C13" s="171"/>
      <c r="D13" s="228">
        <f>MASTER!C26</f>
        <v>0</v>
      </c>
      <c r="E13" s="172"/>
      <c r="F13" s="172" t="str">
        <f>MASTER!C2</f>
        <v xml:space="preserve">Lo-Jh </v>
      </c>
    </row>
    <row r="14" spans="2:8" ht="22.5" customHeight="1">
      <c r="B14" s="165" t="s">
        <v>597</v>
      </c>
      <c r="C14" s="172" t="str">
        <f>MASTER!C4</f>
        <v xml:space="preserve">Jh </v>
      </c>
      <c r="D14" s="165" t="s">
        <v>422</v>
      </c>
      <c r="E14" s="165"/>
      <c r="F14" s="165"/>
    </row>
    <row r="15" spans="2:8" ht="18.75">
      <c r="B15" s="915" t="s">
        <v>1974</v>
      </c>
      <c r="C15" s="1877" t="s">
        <v>1975</v>
      </c>
      <c r="D15" s="1877"/>
      <c r="E15" s="1877"/>
      <c r="F15" s="1877"/>
      <c r="G15" s="1877"/>
      <c r="H15" s="1877"/>
    </row>
    <row r="16" spans="2:8" ht="18.75">
      <c r="B16" s="176" t="s">
        <v>414</v>
      </c>
      <c r="C16" s="177"/>
      <c r="D16" s="177"/>
      <c r="E16" s="177"/>
      <c r="F16" s="178"/>
    </row>
    <row r="17" spans="2:9" ht="18.75" customHeight="1">
      <c r="B17" s="1875" t="s">
        <v>600</v>
      </c>
      <c r="C17" s="1875"/>
      <c r="D17" s="1875"/>
      <c r="E17" s="1875"/>
      <c r="F17" s="1875"/>
      <c r="G17" s="1875"/>
      <c r="H17" s="1875"/>
      <c r="I17" s="1875"/>
    </row>
    <row r="18" spans="2:9" ht="18.75" customHeight="1">
      <c r="B18" s="194" t="s">
        <v>599</v>
      </c>
      <c r="C18" s="1876" t="s">
        <v>562</v>
      </c>
      <c r="D18" s="1876"/>
      <c r="E18" s="1876"/>
      <c r="F18" s="1876"/>
      <c r="G18" s="1876"/>
      <c r="H18" s="1876"/>
      <c r="I18" s="1876"/>
    </row>
    <row r="19" spans="2:9" ht="18.75">
      <c r="B19" s="173" t="s">
        <v>601</v>
      </c>
      <c r="C19" s="173"/>
      <c r="D19" s="173"/>
      <c r="E19" s="173"/>
      <c r="F19" s="173"/>
    </row>
    <row r="20" spans="2:9" ht="18.75">
      <c r="B20" s="173" t="s">
        <v>416</v>
      </c>
      <c r="C20" s="173"/>
      <c r="D20" s="173"/>
      <c r="E20" s="173"/>
      <c r="F20" s="173"/>
    </row>
    <row r="21" spans="2:9" ht="18.75" customHeight="1">
      <c r="C21" s="173" t="s">
        <v>417</v>
      </c>
      <c r="D21" s="185"/>
      <c r="E21" s="185"/>
      <c r="F21" s="185"/>
    </row>
    <row r="22" spans="2:9" ht="18.75">
      <c r="B22" s="176" t="s">
        <v>557</v>
      </c>
      <c r="C22" s="179"/>
      <c r="D22" s="179"/>
      <c r="E22" s="179"/>
      <c r="F22" s="178"/>
    </row>
    <row r="23" spans="2:9" ht="18.75" customHeight="1">
      <c r="B23" s="173" t="s">
        <v>419</v>
      </c>
      <c r="C23" s="185"/>
      <c r="D23" s="185"/>
      <c r="E23" s="185"/>
      <c r="F23" s="185"/>
    </row>
    <row r="24" spans="2:9" ht="18.75" customHeight="1">
      <c r="B24" s="173" t="s">
        <v>423</v>
      </c>
      <c r="C24" s="185"/>
      <c r="D24" s="185"/>
      <c r="E24" s="185"/>
      <c r="F24" s="185"/>
    </row>
    <row r="25" spans="2:9" ht="18.75" customHeight="1">
      <c r="B25" s="173" t="s">
        <v>424</v>
      </c>
      <c r="C25" s="185"/>
      <c r="D25" s="185"/>
      <c r="E25" s="185"/>
      <c r="F25" s="185"/>
    </row>
    <row r="26" spans="2:9" ht="18.75" customHeight="1">
      <c r="B26" s="173" t="s">
        <v>425</v>
      </c>
      <c r="C26" s="185"/>
      <c r="D26" s="185"/>
      <c r="E26" s="185"/>
      <c r="F26" s="185"/>
    </row>
    <row r="27" spans="2:9" ht="18.75" customHeight="1">
      <c r="B27" s="173" t="s">
        <v>426</v>
      </c>
      <c r="C27" s="185"/>
      <c r="D27" s="185"/>
      <c r="E27" s="185"/>
      <c r="F27" s="185"/>
    </row>
    <row r="28" spans="2:9" ht="18.75" customHeight="1">
      <c r="B28" s="173" t="s">
        <v>2489</v>
      </c>
      <c r="C28" s="185"/>
      <c r="D28" s="185"/>
      <c r="E28" s="185"/>
      <c r="F28" s="185"/>
    </row>
    <row r="29" spans="2:9" ht="18.75">
      <c r="B29" s="180"/>
      <c r="C29" s="180"/>
      <c r="D29" s="180"/>
      <c r="E29" s="180"/>
      <c r="F29" s="180"/>
    </row>
    <row r="30" spans="2:9" ht="17.25" customHeight="1">
      <c r="B30" s="187"/>
      <c r="C30" s="187"/>
      <c r="D30" s="1873" t="str">
        <f>MASTER!C10</f>
        <v>iz/kkukpk;Z</v>
      </c>
      <c r="E30" s="1873"/>
      <c r="F30" s="1873"/>
      <c r="G30" s="1873"/>
      <c r="H30" s="1873"/>
    </row>
    <row r="31" spans="2:9" ht="21" customHeight="1">
      <c r="B31" s="187"/>
      <c r="C31" s="187"/>
      <c r="D31" s="1873" t="str">
        <f>MASTER!C11</f>
        <v>jktdh; mPp ek/;fed fo|ky; fg   ftyk cwUnh</v>
      </c>
      <c r="E31" s="1873"/>
      <c r="F31" s="1873"/>
      <c r="G31" s="1873"/>
      <c r="H31" s="1873"/>
    </row>
    <row r="32" spans="2:9" ht="19.5" customHeight="1">
      <c r="D32" s="1873" t="str">
        <f>MASTER!C12</f>
        <v xml:space="preserve"> fg  ftyk &amp;cwUnh</v>
      </c>
      <c r="E32" s="1873"/>
      <c r="F32" s="1873"/>
      <c r="G32" s="1873"/>
      <c r="H32" s="1873"/>
    </row>
    <row r="42" spans="2:2">
      <c r="B42" s="620" t="s">
        <v>2301</v>
      </c>
    </row>
  </sheetData>
  <sheetProtection sheet="1" objects="1" scenarios="1" selectLockedCells="1"/>
  <mergeCells count="16">
    <mergeCell ref="D31:H31"/>
    <mergeCell ref="D30:H30"/>
    <mergeCell ref="D32:H32"/>
    <mergeCell ref="D7:H7"/>
    <mergeCell ref="B17:I17"/>
    <mergeCell ref="C18:I18"/>
    <mergeCell ref="C15:H15"/>
    <mergeCell ref="C9:F9"/>
    <mergeCell ref="C10:F10"/>
    <mergeCell ref="C11:F11"/>
    <mergeCell ref="B4:H4"/>
    <mergeCell ref="B7:C7"/>
    <mergeCell ref="G5:H5"/>
    <mergeCell ref="G6:H6"/>
    <mergeCell ref="C5:E5"/>
    <mergeCell ref="D6:E6"/>
  </mergeCells>
  <pageMargins left="0.7" right="0.28999999999999998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FC000"/>
  </sheetPr>
  <dimension ref="A1:E43"/>
  <sheetViews>
    <sheetView workbookViewId="0">
      <selection activeCell="D6" sqref="D6:E6"/>
    </sheetView>
  </sheetViews>
  <sheetFormatPr defaultRowHeight="12.75"/>
  <cols>
    <col min="1" max="1" width="28.5703125" customWidth="1"/>
    <col min="2" max="2" width="27.5703125" customWidth="1"/>
    <col min="3" max="3" width="23.28515625" customWidth="1"/>
    <col min="4" max="4" width="9.5703125" customWidth="1"/>
  </cols>
  <sheetData>
    <row r="1" spans="1:5" s="191" customFormat="1"/>
    <row r="2" spans="1:5" s="191" customFormat="1"/>
    <row r="3" spans="1:5" s="191" customFormat="1"/>
    <row r="4" spans="1:5" ht="18.75">
      <c r="A4" s="1869" t="str">
        <f>MASTER!C9</f>
        <v>jktdh; mPp ek/;fed fo|ky; fg   ftyk cwUnh</v>
      </c>
      <c r="B4" s="1869"/>
      <c r="C4" s="1869"/>
      <c r="D4" s="1869"/>
    </row>
    <row r="5" spans="1:5" ht="20.25">
      <c r="A5" s="165" t="s">
        <v>595</v>
      </c>
      <c r="B5" s="1235">
        <v>122</v>
      </c>
      <c r="C5" s="167" t="s">
        <v>408</v>
      </c>
      <c r="D5" s="1879" t="s">
        <v>1973</v>
      </c>
      <c r="E5" s="1879"/>
    </row>
    <row r="6" spans="1:5" ht="20.25">
      <c r="A6" s="166" t="s">
        <v>407</v>
      </c>
      <c r="B6" s="1235">
        <v>122</v>
      </c>
      <c r="C6" s="167" t="s">
        <v>408</v>
      </c>
      <c r="D6" s="1879" t="s">
        <v>1973</v>
      </c>
      <c r="E6" s="1879"/>
    </row>
    <row r="7" spans="1:5" ht="20.25">
      <c r="A7" s="168" t="s">
        <v>409</v>
      </c>
      <c r="B7" s="1874" t="str">
        <f>MASTER!C3</f>
        <v>RJ</v>
      </c>
      <c r="C7" s="1874"/>
      <c r="D7" s="167"/>
    </row>
    <row r="8" spans="1:5" ht="20.25">
      <c r="A8" s="169" t="s">
        <v>410</v>
      </c>
      <c r="B8" s="169"/>
      <c r="C8" s="169"/>
      <c r="D8" s="169"/>
    </row>
    <row r="9" spans="1:5" ht="20.25" customHeight="1">
      <c r="A9" s="1040"/>
      <c r="B9" s="1878" t="str">
        <f>MASTER!F21</f>
        <v>Jheku lgk;d funs'kd egksn;</v>
      </c>
      <c r="C9" s="1878"/>
      <c r="D9" s="183"/>
    </row>
    <row r="10" spans="1:5" ht="20.25">
      <c r="A10" s="167"/>
      <c r="B10" s="1878" t="str">
        <f>MASTER!F22</f>
        <v xml:space="preserve">jkT; chek ,oa izko/kk;h fu/kh foHkkx </v>
      </c>
      <c r="C10" s="1878"/>
      <c r="D10" s="167"/>
    </row>
    <row r="11" spans="1:5" ht="20.25">
      <c r="A11" s="1041"/>
      <c r="B11" s="1878" t="str">
        <f>MASTER!F23</f>
        <v>cw ftyk &amp; c ¼ jktLFkku ½</v>
      </c>
      <c r="C11" s="1878"/>
      <c r="D11" s="184"/>
    </row>
    <row r="12" spans="1:5" ht="20.25">
      <c r="A12" s="170"/>
      <c r="B12" s="170"/>
      <c r="C12" s="170"/>
      <c r="D12" s="170"/>
    </row>
    <row r="13" spans="1:5" ht="20.25">
      <c r="A13" s="165" t="s">
        <v>411</v>
      </c>
      <c r="B13" s="1063">
        <f>MASTER!C25</f>
        <v>0</v>
      </c>
      <c r="C13" s="172" t="str">
        <f>MASTER!C2</f>
        <v xml:space="preserve">Lo-Jh </v>
      </c>
      <c r="D13" s="172"/>
    </row>
    <row r="14" spans="1:5" ht="18.75">
      <c r="A14" s="165" t="s">
        <v>561</v>
      </c>
      <c r="B14" s="172" t="str">
        <f>MASTER!C4</f>
        <v xml:space="preserve">Jh </v>
      </c>
      <c r="C14" s="165" t="s">
        <v>412</v>
      </c>
      <c r="D14" s="165"/>
    </row>
    <row r="15" spans="1:5" ht="18.75">
      <c r="A15" s="173" t="s">
        <v>413</v>
      </c>
      <c r="B15" s="173"/>
      <c r="C15" s="174"/>
      <c r="D15" s="175"/>
    </row>
    <row r="16" spans="1:5" ht="18.75">
      <c r="A16" s="176" t="s">
        <v>414</v>
      </c>
      <c r="B16" s="177"/>
      <c r="C16" s="177"/>
      <c r="D16" s="177"/>
    </row>
    <row r="17" spans="1:4" ht="18.75" customHeight="1">
      <c r="A17" s="173" t="s">
        <v>560</v>
      </c>
      <c r="B17" s="173"/>
      <c r="C17" s="173"/>
      <c r="D17" s="173"/>
    </row>
    <row r="18" spans="1:4" ht="18.75" customHeight="1">
      <c r="A18" s="193">
        <f>MASTER!C44</f>
        <v>44676</v>
      </c>
      <c r="B18" s="173" t="s">
        <v>559</v>
      </c>
      <c r="C18" s="173"/>
      <c r="D18" s="173"/>
    </row>
    <row r="19" spans="1:4" ht="19.5" customHeight="1">
      <c r="A19" s="1875" t="s">
        <v>415</v>
      </c>
      <c r="B19" s="1875"/>
      <c r="C19" s="1875"/>
      <c r="D19" s="1875"/>
    </row>
    <row r="20" spans="1:4" ht="18.75">
      <c r="A20" s="185" t="s">
        <v>416</v>
      </c>
      <c r="B20" s="185"/>
      <c r="C20" s="185"/>
      <c r="D20" s="185"/>
    </row>
    <row r="21" spans="1:4" ht="18.75" customHeight="1">
      <c r="B21" s="173" t="s">
        <v>417</v>
      </c>
      <c r="C21" s="173"/>
      <c r="D21" s="173"/>
    </row>
    <row r="22" spans="1:4" ht="18.75">
      <c r="A22" s="176" t="s">
        <v>418</v>
      </c>
      <c r="B22" s="179"/>
      <c r="C22" s="179"/>
      <c r="D22" s="179"/>
    </row>
    <row r="23" spans="1:4" ht="18.75" customHeight="1">
      <c r="A23" s="1876" t="s">
        <v>419</v>
      </c>
      <c r="B23" s="1876"/>
      <c r="C23" s="185"/>
      <c r="D23" s="185"/>
    </row>
    <row r="24" spans="1:4" ht="18.75" customHeight="1">
      <c r="A24" s="1876" t="s">
        <v>420</v>
      </c>
      <c r="B24" s="1876"/>
      <c r="C24" s="185"/>
      <c r="D24" s="185"/>
    </row>
    <row r="25" spans="1:4" ht="18.75">
      <c r="A25" s="1876" t="s">
        <v>596</v>
      </c>
      <c r="B25" s="1876"/>
      <c r="C25" s="185"/>
      <c r="D25" s="185"/>
    </row>
    <row r="26" spans="1:4" ht="18.75" customHeight="1">
      <c r="A26" s="1876" t="s">
        <v>421</v>
      </c>
      <c r="B26" s="1876"/>
      <c r="C26" s="185"/>
      <c r="D26" s="185"/>
    </row>
    <row r="27" spans="1:4" ht="18.75" customHeight="1">
      <c r="A27" s="1876" t="s">
        <v>2490</v>
      </c>
      <c r="B27" s="1876"/>
      <c r="C27" s="185"/>
      <c r="D27" s="185"/>
    </row>
    <row r="28" spans="1:4" s="191" customFormat="1" ht="18.75" customHeight="1">
      <c r="A28" s="185"/>
      <c r="B28" s="185"/>
      <c r="C28" s="185"/>
      <c r="D28" s="185"/>
    </row>
    <row r="29" spans="1:4" ht="18.75">
      <c r="A29" s="180"/>
      <c r="B29" s="1875" t="str">
        <f>MASTER!C10</f>
        <v>iz/kkukpk;Z</v>
      </c>
      <c r="C29" s="1875"/>
    </row>
    <row r="30" spans="1:4" ht="21" customHeight="1">
      <c r="A30" s="186"/>
      <c r="B30" s="1875" t="str">
        <f>MASTER!C11</f>
        <v>jktdh; mPp ek/;fed fo|ky; fg   ftyk cwUnh</v>
      </c>
      <c r="C30" s="1875"/>
    </row>
    <row r="31" spans="1:4" ht="19.5" customHeight="1">
      <c r="A31" s="186"/>
      <c r="B31" s="1875" t="str">
        <f>MASTER!C12</f>
        <v xml:space="preserve"> fg  ftyk &amp;cwUnh</v>
      </c>
      <c r="C31" s="1875"/>
    </row>
    <row r="43" spans="1:1">
      <c r="A43" s="620" t="s">
        <v>2301</v>
      </c>
    </row>
  </sheetData>
  <sheetProtection sheet="1" objects="1" scenarios="1" selectLockedCells="1"/>
  <mergeCells count="16">
    <mergeCell ref="A4:D4"/>
    <mergeCell ref="B31:C31"/>
    <mergeCell ref="A23:B23"/>
    <mergeCell ref="A24:B24"/>
    <mergeCell ref="A25:B25"/>
    <mergeCell ref="A26:B26"/>
    <mergeCell ref="A27:B27"/>
    <mergeCell ref="A19:D19"/>
    <mergeCell ref="D5:E5"/>
    <mergeCell ref="D6:E6"/>
    <mergeCell ref="B29:C29"/>
    <mergeCell ref="B30:C30"/>
    <mergeCell ref="B9:C9"/>
    <mergeCell ref="B10:C10"/>
    <mergeCell ref="B11:C11"/>
    <mergeCell ref="B7:C7"/>
  </mergeCells>
  <pageMargins left="0.51" right="0.22" top="0.49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FFC000"/>
  </sheetPr>
  <dimension ref="A1:I28"/>
  <sheetViews>
    <sheetView workbookViewId="0">
      <selection activeCell="A19" sqref="A19:I19"/>
    </sheetView>
  </sheetViews>
  <sheetFormatPr defaultRowHeight="12.75"/>
  <cols>
    <col min="3" max="3" width="10.42578125" customWidth="1"/>
    <col min="7" max="7" width="13.140625" customWidth="1"/>
  </cols>
  <sheetData>
    <row r="1" spans="1:9" ht="15">
      <c r="A1" s="450"/>
    </row>
    <row r="2" spans="1:9" ht="30.75">
      <c r="A2" s="451"/>
    </row>
    <row r="3" spans="1:9" ht="30.75">
      <c r="A3" s="451"/>
    </row>
    <row r="4" spans="1:9" ht="30.75">
      <c r="A4" s="451"/>
    </row>
    <row r="5" spans="1:9" ht="30.75">
      <c r="A5" s="451"/>
    </row>
    <row r="6" spans="1:9" ht="30.75">
      <c r="A6" s="451"/>
    </row>
    <row r="7" spans="1:9" ht="30.75">
      <c r="A7" s="451"/>
    </row>
    <row r="8" spans="1:9" s="452" customFormat="1" ht="30.75">
      <c r="A8" s="451"/>
    </row>
    <row r="9" spans="1:9" ht="30.75">
      <c r="A9" s="1880" t="s">
        <v>1056</v>
      </c>
      <c r="B9" s="1880"/>
      <c r="C9" s="1880"/>
      <c r="D9" s="1880"/>
      <c r="E9" s="1880"/>
      <c r="F9" s="1880"/>
      <c r="G9" s="1880"/>
      <c r="H9" s="1880"/>
      <c r="I9" s="1880"/>
    </row>
    <row r="10" spans="1:9" ht="30.75">
      <c r="A10" s="1881" t="s">
        <v>1057</v>
      </c>
      <c r="B10" s="1881"/>
      <c r="C10" s="1881"/>
      <c r="D10" s="1881"/>
      <c r="E10" s="1881"/>
      <c r="F10" s="1881"/>
      <c r="G10" s="1881"/>
      <c r="H10" s="1881"/>
      <c r="I10" s="1881"/>
    </row>
    <row r="11" spans="1:9" ht="30.75">
      <c r="A11" s="1881" t="s">
        <v>1058</v>
      </c>
      <c r="B11" s="1881"/>
      <c r="C11" s="1881"/>
      <c r="D11" s="1881"/>
      <c r="E11" s="1881"/>
      <c r="F11" s="1881"/>
      <c r="G11" s="1881"/>
      <c r="H11" s="1881"/>
      <c r="I11" s="1881"/>
    </row>
    <row r="12" spans="1:9" ht="27.75" customHeight="1">
      <c r="B12" s="523"/>
      <c r="C12" s="523"/>
      <c r="D12" s="649" t="s">
        <v>1474</v>
      </c>
      <c r="E12" s="523" t="str">
        <f>MASTER!C32</f>
        <v xml:space="preserve">Jhefr pUnz </v>
      </c>
      <c r="F12" s="523"/>
      <c r="G12" s="523"/>
      <c r="H12" s="523" t="s">
        <v>1475</v>
      </c>
      <c r="I12" s="523"/>
    </row>
    <row r="13" spans="1:9" s="620" customFormat="1" ht="27.75" customHeight="1">
      <c r="A13" s="523" t="str">
        <f>MASTER!C2</f>
        <v xml:space="preserve">Lo-Jh </v>
      </c>
      <c r="B13" s="523"/>
      <c r="C13" s="523"/>
      <c r="D13" s="523" t="s">
        <v>224</v>
      </c>
      <c r="E13" s="1882" t="str">
        <f>MASTER!C7</f>
        <v>O;k[;krk</v>
      </c>
      <c r="F13" s="1882"/>
      <c r="G13" s="1882"/>
      <c r="H13" s="523" t="str">
        <f>MASTER!F7</f>
        <v>fgUnh lkfgR;</v>
      </c>
      <c r="I13" s="523"/>
    </row>
    <row r="14" spans="1:9" s="620" customFormat="1" ht="27.75" customHeight="1">
      <c r="A14" s="527" t="s">
        <v>314</v>
      </c>
      <c r="B14" s="523"/>
      <c r="C14" s="523" t="str">
        <f>MASTER!C9</f>
        <v>jktdh; mPp ek/;fed fo|ky; fg   ftyk cwUnh</v>
      </c>
      <c r="D14" s="523"/>
      <c r="E14" s="648"/>
      <c r="F14" s="648"/>
      <c r="G14" s="648"/>
      <c r="H14" s="523"/>
      <c r="I14" s="523"/>
    </row>
    <row r="15" spans="1:9" s="620" customFormat="1" ht="27.75" customHeight="1">
      <c r="A15" s="527" t="s">
        <v>1476</v>
      </c>
      <c r="B15" s="523" t="str">
        <f>MASTER!C40</f>
        <v>]xzke xqw&lt;   ftyk cw</v>
      </c>
      <c r="C15" s="523"/>
      <c r="D15" s="523"/>
      <c r="E15" s="648"/>
      <c r="F15" s="648"/>
      <c r="G15" s="648"/>
      <c r="H15" s="523"/>
      <c r="I15" s="523"/>
    </row>
    <row r="16" spans="1:9" s="620" customFormat="1" ht="27.75" customHeight="1">
      <c r="A16" s="523" t="str">
        <f>MASTER!C41</f>
        <v>cw   ftyk&amp;cw   fiu&amp;32</v>
      </c>
      <c r="B16" s="523"/>
      <c r="C16" s="523"/>
      <c r="D16" s="523"/>
      <c r="E16" s="648"/>
      <c r="F16" s="648" t="s">
        <v>1477</v>
      </c>
      <c r="G16" s="648"/>
      <c r="H16" s="523"/>
      <c r="I16" s="523"/>
    </row>
    <row r="17" spans="1:9" s="620" customFormat="1" ht="27" customHeight="1">
      <c r="A17" s="1856" t="s">
        <v>1478</v>
      </c>
      <c r="B17" s="1856"/>
      <c r="C17" s="1856"/>
      <c r="D17" s="1856"/>
      <c r="E17" s="1856"/>
      <c r="F17" s="1856"/>
      <c r="G17" s="1856"/>
      <c r="H17" s="1856"/>
      <c r="I17" s="1856"/>
    </row>
    <row r="18" spans="1:9" s="620" customFormat="1" ht="27" customHeight="1">
      <c r="A18" s="1856" t="s">
        <v>1479</v>
      </c>
      <c r="B18" s="1856"/>
      <c r="C18" s="1856"/>
      <c r="D18" s="1856"/>
      <c r="E18" s="1856"/>
      <c r="F18" s="1856"/>
      <c r="G18" s="1856"/>
      <c r="H18" s="1856"/>
      <c r="I18" s="1856"/>
    </row>
    <row r="19" spans="1:9" s="620" customFormat="1" ht="27" customHeight="1">
      <c r="A19" s="1856" t="s">
        <v>1481</v>
      </c>
      <c r="B19" s="1856"/>
      <c r="C19" s="1856"/>
      <c r="D19" s="1856"/>
      <c r="E19" s="1856"/>
      <c r="F19" s="1856"/>
      <c r="G19" s="1856"/>
      <c r="H19" s="1856"/>
      <c r="I19" s="1856"/>
    </row>
    <row r="20" spans="1:9" s="620" customFormat="1" ht="27" customHeight="1">
      <c r="A20" s="1856" t="s">
        <v>1480</v>
      </c>
      <c r="B20" s="1856"/>
      <c r="C20" s="1856"/>
      <c r="D20" s="1856"/>
      <c r="E20" s="1856"/>
      <c r="F20" s="1856"/>
      <c r="G20" s="1856"/>
      <c r="H20" s="1856"/>
      <c r="I20" s="1856"/>
    </row>
    <row r="21" spans="1:9" s="620" customFormat="1" ht="27" customHeight="1">
      <c r="A21" s="226"/>
      <c r="B21" s="226"/>
      <c r="C21" s="226"/>
      <c r="D21" s="226"/>
      <c r="E21" s="226"/>
      <c r="F21" s="226"/>
      <c r="G21" s="226"/>
      <c r="H21" s="226"/>
      <c r="I21" s="226"/>
    </row>
    <row r="22" spans="1:9" ht="18.75">
      <c r="A22" s="1316" t="s">
        <v>1059</v>
      </c>
      <c r="B22" s="1316"/>
      <c r="C22" s="1316"/>
      <c r="D22" s="1316"/>
      <c r="E22" s="1316"/>
      <c r="F22" s="1316"/>
      <c r="G22" s="1316"/>
      <c r="H22" s="1316"/>
      <c r="I22" s="1316"/>
    </row>
    <row r="23" spans="1:9" ht="18.75">
      <c r="A23" s="1316"/>
      <c r="B23" s="1316"/>
      <c r="C23" s="1316"/>
      <c r="D23" s="1316"/>
      <c r="E23" s="1316"/>
      <c r="F23" s="1316"/>
      <c r="G23" s="1316"/>
      <c r="H23" s="1316"/>
      <c r="I23" s="1316"/>
    </row>
    <row r="24" spans="1:9" ht="21.75" customHeight="1">
      <c r="A24" s="523" t="s">
        <v>1482</v>
      </c>
      <c r="B24" s="523" t="str">
        <f>E12</f>
        <v xml:space="preserve">Jhefr pUnz </v>
      </c>
      <c r="C24" s="222"/>
      <c r="D24" s="523" t="s">
        <v>1475</v>
      </c>
      <c r="E24" s="222"/>
      <c r="F24" s="523" t="str">
        <f>A13</f>
        <v xml:space="preserve">Lo-Jh </v>
      </c>
      <c r="G24" s="222"/>
      <c r="H24" s="222"/>
      <c r="I24" s="222"/>
    </row>
    <row r="25" spans="1:9" ht="18.75">
      <c r="B25" s="217" t="str">
        <f>B15</f>
        <v>]xzke xqw&lt;   ftyk cw</v>
      </c>
      <c r="C25" s="217"/>
      <c r="D25" s="217"/>
      <c r="E25" s="217"/>
      <c r="F25" s="217"/>
      <c r="G25" s="217"/>
      <c r="H25" s="217"/>
      <c r="I25" s="217"/>
    </row>
    <row r="26" spans="1:9" s="620" customFormat="1" ht="18.75">
      <c r="B26" s="217" t="str">
        <f>A16</f>
        <v>cw   ftyk&amp;cw   fiu&amp;32</v>
      </c>
      <c r="C26" s="217"/>
      <c r="D26" s="217"/>
      <c r="E26" s="217"/>
      <c r="F26" s="217"/>
      <c r="G26" s="217"/>
      <c r="H26" s="217"/>
      <c r="I26" s="217"/>
    </row>
    <row r="27" spans="1:9" ht="18.75">
      <c r="A27" s="63" t="s">
        <v>1060</v>
      </c>
      <c r="B27" s="217"/>
      <c r="C27" s="217"/>
      <c r="D27" s="217"/>
      <c r="E27" s="217"/>
      <c r="F27" s="217"/>
      <c r="G27" s="217"/>
      <c r="H27" s="217"/>
      <c r="I27" s="217"/>
    </row>
    <row r="28" spans="1:9" ht="18.75">
      <c r="A28" s="1316" t="s">
        <v>541</v>
      </c>
      <c r="B28" s="1316"/>
      <c r="C28" s="1316"/>
    </row>
  </sheetData>
  <sheetProtection password="D3C5" sheet="1" objects="1" scenarios="1" selectLockedCells="1" selectUnlockedCells="1"/>
  <mergeCells count="11">
    <mergeCell ref="A28:C28"/>
    <mergeCell ref="A23:I23"/>
    <mergeCell ref="A9:I9"/>
    <mergeCell ref="A10:I10"/>
    <mergeCell ref="A11:I11"/>
    <mergeCell ref="A22:I22"/>
    <mergeCell ref="A17:I17"/>
    <mergeCell ref="E13:G13"/>
    <mergeCell ref="A18:I18"/>
    <mergeCell ref="A19:I19"/>
    <mergeCell ref="A20:I2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6"/>
  <sheetViews>
    <sheetView workbookViewId="0">
      <selection activeCell="O17" sqref="O17"/>
    </sheetView>
  </sheetViews>
  <sheetFormatPr defaultRowHeight="12.75"/>
  <sheetData>
    <row r="1" spans="1:10" ht="18.75">
      <c r="A1" s="1152" t="s">
        <v>2491</v>
      </c>
    </row>
    <row r="2" spans="1:10" ht="18.75">
      <c r="A2" s="5"/>
    </row>
    <row r="3" spans="1:10" ht="18.75">
      <c r="A3" s="5" t="s">
        <v>2492</v>
      </c>
    </row>
    <row r="4" spans="1:10" ht="18">
      <c r="A4" s="546"/>
    </row>
    <row r="5" spans="1:10" ht="18.75">
      <c r="B5" s="5" t="s">
        <v>2493</v>
      </c>
    </row>
    <row r="6" spans="1:10" ht="18.75">
      <c r="A6" s="5"/>
    </row>
    <row r="7" spans="1:10" ht="18.75">
      <c r="B7" s="5" t="s">
        <v>2494</v>
      </c>
    </row>
    <row r="8" spans="1:10" ht="18.75">
      <c r="A8" s="5"/>
    </row>
    <row r="9" spans="1:10" ht="18.75">
      <c r="B9" s="5" t="s">
        <v>2495</v>
      </c>
    </row>
    <row r="10" spans="1:10" ht="18.75">
      <c r="B10" s="5" t="s">
        <v>2496</v>
      </c>
    </row>
    <row r="11" spans="1:10" ht="18.75">
      <c r="A11" s="5"/>
    </row>
    <row r="12" spans="1:10" ht="18.75">
      <c r="J12" s="5" t="s">
        <v>2497</v>
      </c>
    </row>
    <row r="13" spans="1:10" ht="18.75">
      <c r="A13" s="5"/>
    </row>
    <row r="14" spans="1:10" ht="18.75">
      <c r="A14" s="5" t="s">
        <v>2498</v>
      </c>
    </row>
    <row r="15" spans="1:10" ht="18.75">
      <c r="A15" s="5" t="s">
        <v>2499</v>
      </c>
    </row>
    <row r="16" spans="1:10" ht="18.75">
      <c r="A16" s="5"/>
    </row>
    <row r="17" spans="1:1" ht="18.75">
      <c r="A17" s="5"/>
    </row>
    <row r="18" spans="1:1" ht="15">
      <c r="A18" s="1153"/>
    </row>
    <row r="19" spans="1:1" ht="15">
      <c r="A19" s="1153"/>
    </row>
    <row r="20" spans="1:1" ht="15">
      <c r="A20" s="1153"/>
    </row>
    <row r="21" spans="1:1" ht="15">
      <c r="A21" s="1153"/>
    </row>
    <row r="22" spans="1:1" ht="15">
      <c r="A22" s="1153"/>
    </row>
    <row r="23" spans="1:1" ht="18.75">
      <c r="A23" s="5"/>
    </row>
    <row r="24" spans="1:1" ht="18.75">
      <c r="A24" s="5"/>
    </row>
    <row r="25" spans="1:1" ht="18.75">
      <c r="A25" s="5"/>
    </row>
    <row r="26" spans="1:1" ht="18.75">
      <c r="A26" s="5"/>
    </row>
    <row r="27" spans="1:1" ht="18.75">
      <c r="A27" s="5"/>
    </row>
    <row r="28" spans="1:1" ht="18.75">
      <c r="A28" s="5"/>
    </row>
    <row r="29" spans="1:1" ht="18.75">
      <c r="A29" s="5"/>
    </row>
    <row r="30" spans="1:1" ht="18.75">
      <c r="A30" s="5"/>
    </row>
    <row r="31" spans="1:1" ht="18.75">
      <c r="A31" s="5"/>
    </row>
    <row r="32" spans="1:1" ht="18.75">
      <c r="A32" s="5"/>
    </row>
    <row r="33" spans="1:2" ht="18.75">
      <c r="A33" s="5"/>
    </row>
    <row r="34" spans="1:2" ht="18.75">
      <c r="A34" s="1154" t="s">
        <v>2500</v>
      </c>
    </row>
    <row r="35" spans="1:2" ht="18.75">
      <c r="A35" s="5"/>
    </row>
    <row r="36" spans="1:2" ht="18.75">
      <c r="A36" s="5" t="s">
        <v>2492</v>
      </c>
    </row>
    <row r="37" spans="1:2" ht="18.75">
      <c r="A37" s="5"/>
    </row>
    <row r="38" spans="1:2" ht="18.75">
      <c r="B38" s="5" t="s">
        <v>2501</v>
      </c>
    </row>
    <row r="39" spans="1:2" ht="18.75">
      <c r="A39" s="5"/>
    </row>
    <row r="40" spans="1:2" ht="18.75">
      <c r="B40" s="5" t="s">
        <v>2496</v>
      </c>
    </row>
    <row r="41" spans="1:2" ht="18.75">
      <c r="A41" s="5"/>
    </row>
    <row r="42" spans="1:2" ht="18.75">
      <c r="A42" s="1152" t="s">
        <v>2497</v>
      </c>
    </row>
    <row r="43" spans="1:2" ht="18.75">
      <c r="A43" s="5"/>
    </row>
    <row r="44" spans="1:2" ht="18.75">
      <c r="A44" s="5" t="s">
        <v>2498</v>
      </c>
    </row>
    <row r="45" spans="1:2" ht="18.75">
      <c r="A45" s="5" t="s">
        <v>2499</v>
      </c>
    </row>
    <row r="46" spans="1:2" ht="18.75">
      <c r="A46" s="5"/>
    </row>
    <row r="47" spans="1:2" ht="18.75">
      <c r="A47" s="5"/>
    </row>
    <row r="48" spans="1:2" ht="18.75">
      <c r="A48" s="5"/>
    </row>
    <row r="49" spans="1:1" ht="18.75">
      <c r="A49" s="5"/>
    </row>
    <row r="50" spans="1:1" ht="18.75">
      <c r="A50" s="5"/>
    </row>
    <row r="51" spans="1:1" ht="18.75">
      <c r="A51" s="5"/>
    </row>
    <row r="52" spans="1:1" ht="18.75">
      <c r="A52" s="5"/>
    </row>
    <row r="53" spans="1:1" ht="18.75">
      <c r="A53" s="5"/>
    </row>
    <row r="54" spans="1:1" ht="18.75">
      <c r="A54" s="5"/>
    </row>
    <row r="55" spans="1:1" ht="18.75">
      <c r="A55" s="5"/>
    </row>
    <row r="56" spans="1:1" ht="18.75">
      <c r="A56" s="5"/>
    </row>
    <row r="57" spans="1:1" ht="18.75">
      <c r="A57" s="5"/>
    </row>
    <row r="58" spans="1:1" ht="18.75">
      <c r="A58" s="5"/>
    </row>
    <row r="59" spans="1:1" ht="18.75">
      <c r="A59" s="5"/>
    </row>
    <row r="60" spans="1:1" ht="18.75">
      <c r="A60" s="5"/>
    </row>
    <row r="61" spans="1:1" ht="18.75">
      <c r="A61" s="5"/>
    </row>
    <row r="62" spans="1:1" ht="18.75">
      <c r="A62" s="5"/>
    </row>
    <row r="63" spans="1:1" ht="15">
      <c r="A63" s="1155"/>
    </row>
    <row r="64" spans="1:1" ht="15">
      <c r="A64" s="1155"/>
    </row>
    <row r="65" spans="1:1" ht="15">
      <c r="A65" s="1155"/>
    </row>
    <row r="66" spans="1:1" ht="15">
      <c r="A66" s="1155"/>
    </row>
    <row r="67" spans="1:1" ht="15">
      <c r="A67" s="1155"/>
    </row>
    <row r="68" spans="1:1" ht="15">
      <c r="A68" s="1155"/>
    </row>
    <row r="69" spans="1:1" ht="15">
      <c r="A69" s="1155"/>
    </row>
    <row r="70" spans="1:1" ht="15">
      <c r="A70" s="1155"/>
    </row>
    <row r="71" spans="1:1" ht="15">
      <c r="A71" s="1155"/>
    </row>
    <row r="72" spans="1:1" ht="15">
      <c r="A72" s="1155"/>
    </row>
    <row r="73" spans="1:1" ht="15">
      <c r="A73" s="1155"/>
    </row>
    <row r="74" spans="1:1" ht="15">
      <c r="A74" s="1153"/>
    </row>
    <row r="75" spans="1:1" ht="15">
      <c r="A75" s="1155"/>
    </row>
    <row r="76" spans="1:1" ht="15">
      <c r="A76" s="1155"/>
    </row>
    <row r="77" spans="1:1" ht="15">
      <c r="A77" s="1155"/>
    </row>
    <row r="78" spans="1:1" ht="15">
      <c r="A78" s="1155"/>
    </row>
    <row r="79" spans="1:1" ht="18.75">
      <c r="A79" s="1152" t="s">
        <v>2491</v>
      </c>
    </row>
    <row r="80" spans="1:1" ht="18.75">
      <c r="A80" s="5"/>
    </row>
    <row r="81" spans="1:2" ht="18.75">
      <c r="A81" s="5" t="s">
        <v>2492</v>
      </c>
    </row>
    <row r="82" spans="1:2" ht="18.75">
      <c r="A82" s="5"/>
    </row>
    <row r="83" spans="1:2" ht="18.75">
      <c r="B83" s="5" t="s">
        <v>2502</v>
      </c>
    </row>
    <row r="84" spans="1:2" ht="18.75">
      <c r="A84" s="5"/>
    </row>
    <row r="85" spans="1:2" ht="18.75">
      <c r="A85" s="1152" t="s">
        <v>2497</v>
      </c>
    </row>
    <row r="86" spans="1:2" ht="18.75">
      <c r="A86" s="5"/>
    </row>
    <row r="87" spans="1:2" ht="18.75">
      <c r="A87" s="5" t="s">
        <v>2498</v>
      </c>
    </row>
    <row r="88" spans="1:2" ht="18.75">
      <c r="A88" s="5" t="s">
        <v>2499</v>
      </c>
    </row>
    <row r="89" spans="1:2" ht="18.75">
      <c r="A89" s="5"/>
    </row>
    <row r="90" spans="1:2" ht="15">
      <c r="A90" s="1155"/>
    </row>
    <row r="91" spans="1:2" ht="15">
      <c r="A91" s="1155"/>
    </row>
    <row r="92" spans="1:2" ht="15">
      <c r="A92" s="1155"/>
    </row>
    <row r="93" spans="1:2" ht="15">
      <c r="A93" s="1155"/>
    </row>
    <row r="94" spans="1:2" ht="15">
      <c r="A94" s="1155"/>
    </row>
    <row r="95" spans="1:2" ht="15">
      <c r="A95" s="1155"/>
    </row>
    <row r="96" spans="1:2" ht="15">
      <c r="A96" s="1155"/>
    </row>
    <row r="97" spans="1:1" ht="15">
      <c r="A97" s="1155"/>
    </row>
    <row r="98" spans="1:1" ht="15">
      <c r="A98" s="1155"/>
    </row>
    <row r="99" spans="1:1" ht="15">
      <c r="A99" s="1155"/>
    </row>
    <row r="100" spans="1:1" ht="15">
      <c r="A100" s="1155"/>
    </row>
    <row r="101" spans="1:1" ht="15">
      <c r="A101" s="1155"/>
    </row>
    <row r="102" spans="1:1" ht="15">
      <c r="A102" s="1155"/>
    </row>
    <row r="103" spans="1:1" ht="15">
      <c r="A103" s="1155"/>
    </row>
    <row r="104" spans="1:1" ht="15">
      <c r="A104" s="1155"/>
    </row>
    <row r="105" spans="1:1" ht="15">
      <c r="A105" s="1155"/>
    </row>
    <row r="106" spans="1:1" ht="15">
      <c r="A106" s="1155"/>
    </row>
    <row r="107" spans="1:1" ht="15">
      <c r="A107" s="1155"/>
    </row>
    <row r="108" spans="1:1" ht="15">
      <c r="A108" s="1155"/>
    </row>
    <row r="109" spans="1:1" ht="15">
      <c r="A109" s="1155"/>
    </row>
    <row r="110" spans="1:1" ht="15">
      <c r="A110" s="1155"/>
    </row>
    <row r="111" spans="1:1" ht="15">
      <c r="A111" s="1155"/>
    </row>
    <row r="112" spans="1:1" ht="15">
      <c r="A112" s="1155"/>
    </row>
    <row r="113" spans="1:2" ht="15">
      <c r="A113" s="1155"/>
    </row>
    <row r="114" spans="1:2" ht="15">
      <c r="A114" s="1155"/>
    </row>
    <row r="115" spans="1:2" ht="15">
      <c r="A115" s="1155"/>
    </row>
    <row r="116" spans="1:2" ht="15">
      <c r="A116" s="1155"/>
    </row>
    <row r="117" spans="1:2" ht="15">
      <c r="A117" s="1155"/>
    </row>
    <row r="118" spans="1:2" ht="18.75">
      <c r="A118" s="1152" t="s">
        <v>2491</v>
      </c>
    </row>
    <row r="119" spans="1:2" ht="18.75">
      <c r="A119" s="5"/>
    </row>
    <row r="120" spans="1:2" ht="18.75">
      <c r="A120" s="5" t="s">
        <v>2492</v>
      </c>
    </row>
    <row r="121" spans="1:2" ht="18.75">
      <c r="A121" s="5"/>
    </row>
    <row r="122" spans="1:2" ht="18.75">
      <c r="A122" s="5"/>
    </row>
    <row r="123" spans="1:2" ht="18.75">
      <c r="B123" s="5" t="s">
        <v>2503</v>
      </c>
    </row>
    <row r="124" spans="1:2" ht="18.75">
      <c r="A124" s="5"/>
    </row>
    <row r="125" spans="1:2" ht="18.75">
      <c r="A125" s="5" t="s">
        <v>2504</v>
      </c>
    </row>
    <row r="126" spans="1:2" ht="18.75">
      <c r="A126" s="5"/>
    </row>
    <row r="127" spans="1:2" ht="18.75">
      <c r="A127" s="1152" t="s">
        <v>2497</v>
      </c>
    </row>
    <row r="128" spans="1:2" ht="18.75">
      <c r="A128" s="5"/>
    </row>
    <row r="129" spans="1:1" ht="18.75">
      <c r="A129" s="5" t="s">
        <v>2498</v>
      </c>
    </row>
    <row r="130" spans="1:1" ht="18.75">
      <c r="A130" s="5" t="s">
        <v>2499</v>
      </c>
    </row>
    <row r="131" spans="1:1" ht="18.75">
      <c r="A131" s="5"/>
    </row>
    <row r="132" spans="1:1" ht="15">
      <c r="A132" s="1155"/>
    </row>
    <row r="133" spans="1:1" ht="15">
      <c r="A133" s="1155"/>
    </row>
    <row r="134" spans="1:1" ht="15">
      <c r="A134" s="1155"/>
    </row>
    <row r="135" spans="1:1" ht="15">
      <c r="A135" s="1155"/>
    </row>
    <row r="136" spans="1:1" ht="15">
      <c r="A136" s="1155"/>
    </row>
    <row r="137" spans="1:1" ht="15">
      <c r="A137" s="1155"/>
    </row>
    <row r="138" spans="1:1" ht="15">
      <c r="A138" s="1155"/>
    </row>
    <row r="139" spans="1:1" ht="15">
      <c r="A139" s="1155"/>
    </row>
    <row r="140" spans="1:1" ht="15">
      <c r="A140" s="1155"/>
    </row>
    <row r="141" spans="1:1" ht="15">
      <c r="A141" s="1155"/>
    </row>
    <row r="142" spans="1:1" ht="15">
      <c r="A142" s="1155"/>
    </row>
    <row r="143" spans="1:1" ht="15">
      <c r="A143" s="1155"/>
    </row>
    <row r="144" spans="1:1" ht="15">
      <c r="A144" s="1155"/>
    </row>
    <row r="145" spans="1:1" ht="15">
      <c r="A145" s="1155"/>
    </row>
    <row r="146" spans="1:1" ht="15">
      <c r="A146" s="1155"/>
    </row>
    <row r="147" spans="1:1" ht="15">
      <c r="A147" s="1155"/>
    </row>
    <row r="148" spans="1:1" ht="15">
      <c r="A148" s="1155"/>
    </row>
    <row r="149" spans="1:1" ht="15">
      <c r="A149" s="1155"/>
    </row>
    <row r="150" spans="1:1" ht="15">
      <c r="A150" s="1155"/>
    </row>
    <row r="151" spans="1:1" ht="15">
      <c r="A151" s="1155"/>
    </row>
    <row r="152" spans="1:1" ht="15">
      <c r="A152" s="1155"/>
    </row>
    <row r="153" spans="1:1" ht="15">
      <c r="A153" s="1155"/>
    </row>
    <row r="154" spans="1:1" ht="15">
      <c r="A154" s="1155"/>
    </row>
    <row r="155" spans="1:1" ht="15">
      <c r="A155" s="1155"/>
    </row>
    <row r="156" spans="1:1" ht="15">
      <c r="A156" s="1155"/>
    </row>
    <row r="157" spans="1:1" ht="15">
      <c r="A157" s="1155"/>
    </row>
    <row r="158" spans="1:1" ht="15">
      <c r="A158" s="1155"/>
    </row>
    <row r="159" spans="1:1" ht="15">
      <c r="A159" s="1155"/>
    </row>
    <row r="160" spans="1:1" ht="18.75">
      <c r="A160" s="1154" t="s">
        <v>2500</v>
      </c>
    </row>
    <row r="161" spans="1:2" ht="18.75">
      <c r="A161" s="5" t="s">
        <v>2505</v>
      </c>
    </row>
    <row r="162" spans="1:2" ht="18.75">
      <c r="A162" s="5"/>
    </row>
    <row r="163" spans="1:2" ht="18.75">
      <c r="A163" s="5" t="s">
        <v>2492</v>
      </c>
    </row>
    <row r="164" spans="1:2" ht="18.75">
      <c r="A164" s="5"/>
    </row>
    <row r="165" spans="1:2" ht="18.75">
      <c r="B165" s="5" t="s">
        <v>2501</v>
      </c>
    </row>
    <row r="166" spans="1:2" ht="18.75">
      <c r="A166" s="5"/>
    </row>
    <row r="167" spans="1:2" ht="18.75">
      <c r="B167" s="5" t="s">
        <v>2496</v>
      </c>
    </row>
    <row r="168" spans="1:2" ht="18.75">
      <c r="A168" s="5"/>
    </row>
    <row r="169" spans="1:2" ht="18.75">
      <c r="A169" s="1152" t="s">
        <v>2497</v>
      </c>
    </row>
    <row r="170" spans="1:2" ht="18.75">
      <c r="A170" s="5"/>
    </row>
    <row r="171" spans="1:2" ht="18.75">
      <c r="A171" s="5" t="s">
        <v>2498</v>
      </c>
    </row>
    <row r="172" spans="1:2" ht="18.75">
      <c r="A172" s="5" t="s">
        <v>2499</v>
      </c>
    </row>
    <row r="173" spans="1:2" ht="15">
      <c r="A173" s="1155"/>
    </row>
    <row r="174" spans="1:2" ht="15">
      <c r="A174" s="1155"/>
    </row>
    <row r="175" spans="1:2" ht="15">
      <c r="A175" s="1155"/>
    </row>
    <row r="176" spans="1:2" ht="15">
      <c r="A176" s="1155"/>
    </row>
    <row r="177" spans="1:1" ht="15">
      <c r="A177" s="1155"/>
    </row>
    <row r="178" spans="1:1" ht="15">
      <c r="A178" s="1155"/>
    </row>
    <row r="179" spans="1:1" ht="15">
      <c r="A179" s="1155"/>
    </row>
    <row r="180" spans="1:1" ht="15">
      <c r="A180" s="1155"/>
    </row>
    <row r="181" spans="1:1" ht="15">
      <c r="A181" s="1155"/>
    </row>
    <row r="182" spans="1:1" ht="15">
      <c r="A182" s="1155"/>
    </row>
    <row r="183" spans="1:1" ht="15">
      <c r="A183" s="1155"/>
    </row>
    <row r="184" spans="1:1" ht="15">
      <c r="A184" s="1155"/>
    </row>
    <row r="185" spans="1:1" ht="15">
      <c r="A185" s="1155"/>
    </row>
    <row r="186" spans="1:1" ht="15">
      <c r="A186" s="1155"/>
    </row>
    <row r="187" spans="1:1" ht="15">
      <c r="A187" s="1155"/>
    </row>
    <row r="188" spans="1:1" ht="15">
      <c r="A188" s="1155"/>
    </row>
    <row r="189" spans="1:1" ht="15">
      <c r="A189" s="1155"/>
    </row>
    <row r="190" spans="1:1" ht="15">
      <c r="A190" s="1155"/>
    </row>
    <row r="191" spans="1:1" ht="15">
      <c r="A191" s="1155"/>
    </row>
    <row r="192" spans="1:1" ht="15">
      <c r="A192" s="1155"/>
    </row>
    <row r="193" spans="1:2" ht="15">
      <c r="A193" s="1155"/>
    </row>
    <row r="194" spans="1:2" ht="15">
      <c r="A194" s="1155"/>
    </row>
    <row r="195" spans="1:2" ht="15">
      <c r="A195" s="1155"/>
    </row>
    <row r="196" spans="1:2" ht="15">
      <c r="A196" s="1155"/>
    </row>
    <row r="197" spans="1:2" ht="18.75">
      <c r="A197" s="1152" t="s">
        <v>2491</v>
      </c>
    </row>
    <row r="198" spans="1:2" ht="18.75">
      <c r="A198" s="5"/>
    </row>
    <row r="199" spans="1:2" ht="18.75">
      <c r="A199" s="5" t="s">
        <v>2492</v>
      </c>
    </row>
    <row r="200" spans="1:2" ht="18.75">
      <c r="A200" s="5"/>
    </row>
    <row r="201" spans="1:2" ht="18.75">
      <c r="A201" s="5"/>
    </row>
    <row r="202" spans="1:2" ht="18.75">
      <c r="B202" s="5" t="s">
        <v>2506</v>
      </c>
    </row>
    <row r="203" spans="1:2" ht="18.75">
      <c r="A203" s="5"/>
    </row>
    <row r="204" spans="1:2" ht="18.75">
      <c r="B204" s="5" t="s">
        <v>2507</v>
      </c>
    </row>
    <row r="205" spans="1:2" ht="18.75">
      <c r="A205" s="5"/>
    </row>
    <row r="206" spans="1:2" ht="18.75">
      <c r="A206" s="1152" t="s">
        <v>2497</v>
      </c>
    </row>
    <row r="207" spans="1:2" ht="18.75">
      <c r="A207" s="5"/>
    </row>
    <row r="208" spans="1:2" ht="18.75">
      <c r="A208" s="5" t="s">
        <v>2498</v>
      </c>
    </row>
    <row r="209" spans="1:1" ht="18.75">
      <c r="A209" s="5" t="s">
        <v>2499</v>
      </c>
    </row>
    <row r="210" spans="1:1" ht="15">
      <c r="A210" s="1155"/>
    </row>
    <row r="211" spans="1:1" ht="15">
      <c r="A211" s="1155"/>
    </row>
    <row r="212" spans="1:1" ht="15">
      <c r="A212" s="1155"/>
    </row>
    <row r="213" spans="1:1" ht="15">
      <c r="A213" s="1155"/>
    </row>
    <row r="214" spans="1:1" ht="15">
      <c r="A214" s="1155"/>
    </row>
    <row r="215" spans="1:1" ht="15">
      <c r="A215" s="1155"/>
    </row>
    <row r="216" spans="1:1" ht="15">
      <c r="A216" s="1155"/>
    </row>
    <row r="217" spans="1:1" ht="15">
      <c r="A217" s="1155"/>
    </row>
    <row r="218" spans="1:1" ht="15">
      <c r="A218" s="1155"/>
    </row>
    <row r="219" spans="1:1" ht="15">
      <c r="A219" s="1155"/>
    </row>
    <row r="220" spans="1:1" ht="15">
      <c r="A220" s="1155"/>
    </row>
    <row r="221" spans="1:1" ht="15">
      <c r="A221" s="1155"/>
    </row>
    <row r="222" spans="1:1" ht="15">
      <c r="A222" s="1155"/>
    </row>
    <row r="223" spans="1:1" ht="15">
      <c r="A223" s="1155"/>
    </row>
    <row r="224" spans="1:1" ht="15">
      <c r="A224" s="1155"/>
    </row>
    <row r="225" spans="1:1" ht="15">
      <c r="A225" s="1155"/>
    </row>
    <row r="226" spans="1:1" ht="15">
      <c r="A226" s="1155"/>
    </row>
    <row r="227" spans="1:1" ht="15">
      <c r="A227" s="1155"/>
    </row>
    <row r="228" spans="1:1" ht="15">
      <c r="A228" s="1155"/>
    </row>
    <row r="229" spans="1:1" ht="15">
      <c r="A229" s="1155"/>
    </row>
    <row r="230" spans="1:1" ht="15">
      <c r="A230" s="1155"/>
    </row>
    <row r="231" spans="1:1" ht="15">
      <c r="A231" s="1155"/>
    </row>
    <row r="232" spans="1:1" ht="15">
      <c r="A232" s="1155"/>
    </row>
    <row r="233" spans="1:1" ht="15">
      <c r="A233" s="1155"/>
    </row>
    <row r="234" spans="1:1" ht="15">
      <c r="A234" s="1155"/>
    </row>
    <row r="235" spans="1:1" ht="15">
      <c r="A235" s="1155"/>
    </row>
    <row r="236" spans="1:1" ht="15">
      <c r="A236" s="1155"/>
    </row>
    <row r="237" spans="1:1" ht="15">
      <c r="A237" s="1155"/>
    </row>
    <row r="238" spans="1:1" ht="18.75">
      <c r="A238" s="1152" t="s">
        <v>2491</v>
      </c>
    </row>
    <row r="239" spans="1:1" ht="18.75">
      <c r="A239" s="5"/>
    </row>
    <row r="240" spans="1:1" ht="18.75">
      <c r="A240" s="5" t="s">
        <v>2508</v>
      </c>
    </row>
    <row r="241" spans="1:2" ht="18.75">
      <c r="A241" s="5"/>
    </row>
    <row r="242" spans="1:2" ht="18.75">
      <c r="B242" s="5" t="s">
        <v>2509</v>
      </c>
    </row>
    <row r="243" spans="1:2" ht="18.75">
      <c r="A243" s="5"/>
    </row>
    <row r="244" spans="1:2" ht="18.75">
      <c r="B244" s="5" t="s">
        <v>2510</v>
      </c>
    </row>
    <row r="245" spans="1:2" ht="18.75">
      <c r="A245" s="5"/>
    </row>
    <row r="246" spans="1:2" ht="18.75">
      <c r="A246" s="5"/>
    </row>
    <row r="247" spans="1:2" ht="18.75">
      <c r="B247" s="5" t="s">
        <v>2496</v>
      </c>
    </row>
    <row r="248" spans="1:2" ht="18.75">
      <c r="A248" s="5"/>
    </row>
    <row r="249" spans="1:2" ht="18.75">
      <c r="A249" s="1152" t="s">
        <v>2497</v>
      </c>
    </row>
    <row r="250" spans="1:2" ht="18.75">
      <c r="A250" s="5"/>
    </row>
    <row r="251" spans="1:2" ht="18.75">
      <c r="A251" s="5" t="s">
        <v>2498</v>
      </c>
    </row>
    <row r="252" spans="1:2" ht="18.75">
      <c r="A252" s="5" t="s">
        <v>2499</v>
      </c>
    </row>
    <row r="253" spans="1:2" ht="18.75">
      <c r="A253" s="5"/>
    </row>
    <row r="254" spans="1:2" ht="15">
      <c r="A254" s="1155"/>
    </row>
    <row r="255" spans="1:2" ht="15">
      <c r="A255" s="1155"/>
    </row>
    <row r="256" spans="1:2" ht="15">
      <c r="A256" s="1155"/>
    </row>
    <row r="257" spans="1:1" ht="15">
      <c r="A257" s="1155"/>
    </row>
    <row r="258" spans="1:1" ht="15">
      <c r="A258" s="1155"/>
    </row>
    <row r="259" spans="1:1" ht="15">
      <c r="A259" s="1155"/>
    </row>
    <row r="260" spans="1:1" ht="15">
      <c r="A260" s="1155"/>
    </row>
    <row r="261" spans="1:1" ht="15">
      <c r="A261" s="1155"/>
    </row>
    <row r="262" spans="1:1" ht="15">
      <c r="A262" s="1155"/>
    </row>
    <row r="263" spans="1:1" ht="15">
      <c r="A263" s="1155"/>
    </row>
    <row r="264" spans="1:1" ht="15">
      <c r="A264" s="1155"/>
    </row>
    <row r="265" spans="1:1" ht="15">
      <c r="A265" s="1155"/>
    </row>
    <row r="266" spans="1:1" ht="15">
      <c r="A266" s="1155"/>
    </row>
    <row r="267" spans="1:1" ht="15">
      <c r="A267" s="1155"/>
    </row>
    <row r="268" spans="1:1" ht="15">
      <c r="A268" s="1155"/>
    </row>
    <row r="269" spans="1:1" ht="15">
      <c r="A269" s="1155"/>
    </row>
    <row r="270" spans="1:1" ht="15">
      <c r="A270" s="1155"/>
    </row>
    <row r="271" spans="1:1" ht="15">
      <c r="A271" s="1155"/>
    </row>
    <row r="272" spans="1:1" ht="15">
      <c r="A272" s="1155"/>
    </row>
    <row r="273" spans="1:2" ht="15">
      <c r="A273" s="1155"/>
    </row>
    <row r="274" spans="1:2" ht="15">
      <c r="A274" s="1155"/>
    </row>
    <row r="275" spans="1:2" ht="15">
      <c r="A275" s="1155"/>
    </row>
    <row r="276" spans="1:2" ht="15">
      <c r="A276" s="1155"/>
    </row>
    <row r="277" spans="1:2" ht="18.75">
      <c r="A277" s="1152" t="s">
        <v>2491</v>
      </c>
    </row>
    <row r="278" spans="1:2" ht="18.75">
      <c r="A278" s="5"/>
    </row>
    <row r="279" spans="1:2" ht="18.75">
      <c r="A279" s="5" t="s">
        <v>2511</v>
      </c>
    </row>
    <row r="280" spans="1:2" ht="18.75">
      <c r="A280" s="5"/>
    </row>
    <row r="281" spans="1:2" ht="18.75">
      <c r="B281" s="5" t="s">
        <v>2512</v>
      </c>
    </row>
    <row r="282" spans="1:2" ht="18.75">
      <c r="A282" s="5"/>
    </row>
    <row r="283" spans="1:2" ht="18.75">
      <c r="A283" s="5" t="s">
        <v>2513</v>
      </c>
    </row>
    <row r="284" spans="1:2" ht="18.75">
      <c r="A284" s="5"/>
    </row>
    <row r="285" spans="1:2" ht="18.75">
      <c r="A285" s="1152" t="s">
        <v>2497</v>
      </c>
    </row>
    <row r="286" spans="1:2" ht="18.75">
      <c r="A286" s="5"/>
    </row>
    <row r="287" spans="1:2" ht="18.75">
      <c r="A287" s="5" t="s">
        <v>2498</v>
      </c>
    </row>
    <row r="288" spans="1:2" ht="18.75">
      <c r="A288" s="5" t="s">
        <v>2499</v>
      </c>
    </row>
    <row r="289" spans="1:1" ht="18.75">
      <c r="A289" s="5"/>
    </row>
    <row r="290" spans="1:1" ht="15">
      <c r="A290" s="1155"/>
    </row>
    <row r="291" spans="1:1" ht="15">
      <c r="A291" s="1155"/>
    </row>
    <row r="292" spans="1:1" ht="15">
      <c r="A292" s="1155"/>
    </row>
    <row r="293" spans="1:1" ht="15">
      <c r="A293" s="1155"/>
    </row>
    <row r="294" spans="1:1" ht="15">
      <c r="A294" s="1155"/>
    </row>
    <row r="295" spans="1:1" ht="15">
      <c r="A295" s="1155"/>
    </row>
    <row r="296" spans="1:1" ht="15">
      <c r="A296" s="1155"/>
    </row>
    <row r="297" spans="1:1" ht="15">
      <c r="A297" s="1155"/>
    </row>
    <row r="298" spans="1:1" ht="15">
      <c r="A298" s="1155"/>
    </row>
    <row r="299" spans="1:1" ht="15">
      <c r="A299" s="1155"/>
    </row>
    <row r="300" spans="1:1" ht="15">
      <c r="A300" s="1155"/>
    </row>
    <row r="301" spans="1:1" ht="15">
      <c r="A301" s="1155"/>
    </row>
    <row r="302" spans="1:1" ht="15">
      <c r="A302" s="1155"/>
    </row>
    <row r="303" spans="1:1" ht="15">
      <c r="A303" s="1155"/>
    </row>
    <row r="304" spans="1:1" ht="15">
      <c r="A304" s="1155"/>
    </row>
    <row r="305" spans="1:1" ht="15">
      <c r="A305" s="1155"/>
    </row>
    <row r="306" spans="1:1" ht="15">
      <c r="A306" s="1155"/>
    </row>
    <row r="307" spans="1:1" ht="15">
      <c r="A307" s="1155"/>
    </row>
    <row r="308" spans="1:1" ht="15">
      <c r="A308" s="1155"/>
    </row>
    <row r="309" spans="1:1" ht="15">
      <c r="A309" s="1155"/>
    </row>
    <row r="310" spans="1:1" ht="15">
      <c r="A310" s="1155"/>
    </row>
    <row r="311" spans="1:1" ht="15">
      <c r="A311" s="1155"/>
    </row>
    <row r="312" spans="1:1" ht="15">
      <c r="A312" s="1155"/>
    </row>
    <row r="313" spans="1:1" ht="15">
      <c r="A313" s="1155"/>
    </row>
    <row r="314" spans="1:1" ht="15">
      <c r="A314" s="1155"/>
    </row>
    <row r="315" spans="1:1" ht="15">
      <c r="A315" s="1155"/>
    </row>
    <row r="316" spans="1:1" ht="15">
      <c r="A316" s="1155"/>
    </row>
    <row r="317" spans="1:1" ht="15">
      <c r="A317" s="1155"/>
    </row>
    <row r="318" spans="1:1" ht="15">
      <c r="A318" s="1155"/>
    </row>
    <row r="319" spans="1:1" ht="15">
      <c r="A319" s="1155"/>
    </row>
    <row r="320" spans="1:1" ht="15">
      <c r="A320" s="1155"/>
    </row>
    <row r="321" spans="1:1" ht="15">
      <c r="A321" s="1155"/>
    </row>
    <row r="322" spans="1:1" ht="15">
      <c r="A322" s="1155"/>
    </row>
    <row r="323" spans="1:1" ht="18.75">
      <c r="A323" s="5" t="s">
        <v>2514</v>
      </c>
    </row>
    <row r="324" spans="1:1" ht="18.75">
      <c r="A324" s="5"/>
    </row>
    <row r="325" spans="1:1" ht="18.75">
      <c r="A325" s="1156" t="s">
        <v>2515</v>
      </c>
    </row>
    <row r="326" spans="1:1" ht="18.75">
      <c r="A326" s="5"/>
    </row>
    <row r="327" spans="1:1" ht="18.75">
      <c r="A327" s="5" t="s">
        <v>2516</v>
      </c>
    </row>
    <row r="328" spans="1:1" ht="18.75">
      <c r="A328" s="5"/>
    </row>
    <row r="329" spans="1:1" ht="18.75">
      <c r="A329" s="5" t="s">
        <v>2517</v>
      </c>
    </row>
    <row r="330" spans="1:1" ht="18.75">
      <c r="A330" s="5" t="s">
        <v>2518</v>
      </c>
    </row>
    <row r="331" spans="1:1" ht="18.75">
      <c r="A331" s="5"/>
    </row>
    <row r="332" spans="1:1" ht="18.75">
      <c r="A332" s="1152" t="s">
        <v>2497</v>
      </c>
    </row>
    <row r="333" spans="1:1" ht="18.75">
      <c r="A333" s="5"/>
    </row>
    <row r="334" spans="1:1" ht="18.75">
      <c r="A334" s="5" t="s">
        <v>2498</v>
      </c>
    </row>
    <row r="335" spans="1:1" ht="18.75">
      <c r="A335" s="5" t="s">
        <v>2499</v>
      </c>
    </row>
    <row r="336" spans="1:1" ht="18.75">
      <c r="A336" s="5"/>
    </row>
    <row r="337" spans="1:1" ht="15">
      <c r="A337" s="1155"/>
    </row>
    <row r="338" spans="1:1" ht="15">
      <c r="A338" s="1155"/>
    </row>
    <row r="339" spans="1:1" ht="15">
      <c r="A339" s="1155"/>
    </row>
    <row r="340" spans="1:1" ht="15">
      <c r="A340" s="1155"/>
    </row>
    <row r="341" spans="1:1" ht="15">
      <c r="A341" s="1155"/>
    </row>
    <row r="342" spans="1:1" ht="15">
      <c r="A342" s="1155"/>
    </row>
    <row r="343" spans="1:1" ht="15">
      <c r="A343" s="1155"/>
    </row>
    <row r="344" spans="1:1" ht="15">
      <c r="A344" s="1155"/>
    </row>
    <row r="345" spans="1:1" ht="15">
      <c r="A345" s="1155"/>
    </row>
    <row r="346" spans="1:1" ht="15">
      <c r="A346" s="1155"/>
    </row>
    <row r="347" spans="1:1" ht="15">
      <c r="A347" s="1155"/>
    </row>
    <row r="348" spans="1:1" ht="15">
      <c r="A348" s="1155"/>
    </row>
    <row r="349" spans="1:1" ht="15">
      <c r="A349" s="1155"/>
    </row>
    <row r="350" spans="1:1" ht="15">
      <c r="A350" s="1155"/>
    </row>
    <row r="351" spans="1:1" ht="15">
      <c r="A351" s="1155"/>
    </row>
    <row r="352" spans="1:1" ht="15">
      <c r="A352" s="1155"/>
    </row>
    <row r="353" spans="1:4" ht="15">
      <c r="A353" s="1155"/>
    </row>
    <row r="354" spans="1:4" ht="15">
      <c r="A354" s="1155"/>
    </row>
    <row r="355" spans="1:4" ht="15">
      <c r="A355" s="1155"/>
    </row>
    <row r="356" spans="1:4" ht="15">
      <c r="A356" s="1155"/>
    </row>
    <row r="357" spans="1:4" ht="15">
      <c r="A357" s="1155"/>
    </row>
    <row r="358" spans="1:4" ht="15">
      <c r="A358" s="1155"/>
    </row>
    <row r="359" spans="1:4" ht="15">
      <c r="A359" s="1155"/>
    </row>
    <row r="360" spans="1:4" ht="15">
      <c r="A360" s="1155"/>
    </row>
    <row r="361" spans="1:4" ht="15">
      <c r="A361" s="1155"/>
    </row>
    <row r="362" spans="1:4" ht="15">
      <c r="A362" s="1155"/>
    </row>
    <row r="363" spans="1:4" ht="15">
      <c r="A363" s="1155"/>
    </row>
    <row r="364" spans="1:4" ht="18.75">
      <c r="A364" s="5" t="s">
        <v>2519</v>
      </c>
    </row>
    <row r="365" spans="1:4" ht="18.75">
      <c r="A365" s="5"/>
    </row>
    <row r="366" spans="1:4" ht="18.75">
      <c r="D366" s="1156" t="s">
        <v>2491</v>
      </c>
    </row>
    <row r="367" spans="1:4" ht="18.75">
      <c r="A367" s="5"/>
    </row>
    <row r="368" spans="1:4" ht="18.75">
      <c r="A368" s="5" t="s">
        <v>2520</v>
      </c>
    </row>
    <row r="369" spans="1:1" ht="18.75">
      <c r="A369" s="5"/>
    </row>
    <row r="370" spans="1:1" ht="18.75">
      <c r="A370" s="5" t="s">
        <v>2521</v>
      </c>
    </row>
    <row r="371" spans="1:1" ht="18.75">
      <c r="A371" s="5"/>
    </row>
    <row r="372" spans="1:1" ht="18.75">
      <c r="A372" s="5" t="s">
        <v>2522</v>
      </c>
    </row>
    <row r="373" spans="1:1" ht="18.75">
      <c r="A373" s="5"/>
    </row>
    <row r="374" spans="1:1" ht="18.75">
      <c r="A374" s="1152" t="s">
        <v>2497</v>
      </c>
    </row>
    <row r="375" spans="1:1" ht="18.75">
      <c r="A375" s="5"/>
    </row>
    <row r="376" spans="1:1" ht="18.75">
      <c r="A376" s="5" t="s">
        <v>2498</v>
      </c>
    </row>
    <row r="377" spans="1:1" ht="18.75">
      <c r="A377" s="5" t="s">
        <v>2499</v>
      </c>
    </row>
    <row r="378" spans="1:1" ht="18.75">
      <c r="A378" s="5"/>
    </row>
    <row r="379" spans="1:1" ht="18.75">
      <c r="A379" s="5"/>
    </row>
    <row r="380" spans="1:1" ht="18.75">
      <c r="A380" s="5"/>
    </row>
    <row r="381" spans="1:1" ht="18.75">
      <c r="A381" s="5"/>
    </row>
    <row r="382" spans="1:1" ht="15">
      <c r="A382" s="1155"/>
    </row>
    <row r="383" spans="1:1" ht="15">
      <c r="A383" s="1155"/>
    </row>
    <row r="384" spans="1:1" ht="15">
      <c r="A384" s="1155"/>
    </row>
    <row r="385" spans="1:1" ht="15">
      <c r="A385" s="1155"/>
    </row>
    <row r="386" spans="1:1" ht="15">
      <c r="A386" s="1155"/>
    </row>
    <row r="387" spans="1:1" ht="15">
      <c r="A387" s="1155"/>
    </row>
    <row r="388" spans="1:1" ht="15">
      <c r="A388" s="1155"/>
    </row>
    <row r="389" spans="1:1" ht="15">
      <c r="A389" s="1155"/>
    </row>
    <row r="390" spans="1:1" ht="15">
      <c r="A390" s="1155"/>
    </row>
    <row r="391" spans="1:1" ht="15">
      <c r="A391" s="1155"/>
    </row>
    <row r="392" spans="1:1" ht="15">
      <c r="A392" s="1155"/>
    </row>
    <row r="393" spans="1:1" ht="15">
      <c r="A393" s="1155"/>
    </row>
    <row r="394" spans="1:1" ht="15">
      <c r="A394" s="1155"/>
    </row>
    <row r="395" spans="1:1" ht="15">
      <c r="A395" s="1155"/>
    </row>
    <row r="396" spans="1:1" ht="15">
      <c r="A396" s="1155"/>
    </row>
    <row r="397" spans="1:1" ht="15">
      <c r="A397" s="1155"/>
    </row>
    <row r="398" spans="1:1" ht="15">
      <c r="A398" s="1155"/>
    </row>
    <row r="399" spans="1:1" ht="15">
      <c r="A399" s="1155"/>
    </row>
    <row r="400" spans="1:1" ht="15">
      <c r="A400" s="1155"/>
    </row>
    <row r="401" spans="1:10" ht="15">
      <c r="A401" s="1155"/>
    </row>
    <row r="402" spans="1:10" ht="15">
      <c r="A402" s="1155"/>
    </row>
    <row r="403" spans="1:10" ht="15">
      <c r="A403" s="1155"/>
    </row>
    <row r="404" spans="1:10" ht="15">
      <c r="A404" s="1155"/>
    </row>
    <row r="405" spans="1:10" ht="15">
      <c r="A405" s="1155"/>
    </row>
    <row r="406" spans="1:10" ht="15">
      <c r="A406" s="1155"/>
    </row>
    <row r="407" spans="1:10" ht="18.75">
      <c r="A407" s="5" t="s">
        <v>2523</v>
      </c>
    </row>
    <row r="408" spans="1:10" ht="18.75">
      <c r="A408" s="5"/>
    </row>
    <row r="409" spans="1:10" ht="18.75">
      <c r="D409" s="1156" t="s">
        <v>2491</v>
      </c>
    </row>
    <row r="410" spans="1:10" ht="18.75">
      <c r="A410" s="5"/>
    </row>
    <row r="411" spans="1:10" ht="18.75">
      <c r="A411" s="5" t="s">
        <v>2524</v>
      </c>
    </row>
    <row r="412" spans="1:10" ht="18.75">
      <c r="A412" s="5"/>
    </row>
    <row r="413" spans="1:10" ht="18.75">
      <c r="A413" s="5" t="s">
        <v>2525</v>
      </c>
    </row>
    <row r="414" spans="1:10" ht="18.75">
      <c r="A414" s="5"/>
    </row>
    <row r="415" spans="1:10" ht="18.75">
      <c r="A415" s="5" t="s">
        <v>2440</v>
      </c>
      <c r="B415" s="5" t="s">
        <v>2526</v>
      </c>
      <c r="D415" s="5" t="s">
        <v>2527</v>
      </c>
      <c r="E415" s="5" t="s">
        <v>1781</v>
      </c>
      <c r="F415" s="5" t="s">
        <v>2528</v>
      </c>
    </row>
    <row r="416" spans="1:10" ht="18.75">
      <c r="A416" s="5">
        <v>1</v>
      </c>
      <c r="B416" s="5" t="s">
        <v>2529</v>
      </c>
      <c r="F416" s="5" t="s">
        <v>2530</v>
      </c>
      <c r="J416" s="5" t="s">
        <v>396</v>
      </c>
    </row>
    <row r="417" spans="1:10" ht="18.75">
      <c r="A417" s="5">
        <v>2</v>
      </c>
      <c r="B417" s="5" t="s">
        <v>2531</v>
      </c>
      <c r="F417" s="5" t="s">
        <v>953</v>
      </c>
      <c r="J417" s="5" t="s">
        <v>396</v>
      </c>
    </row>
    <row r="418" spans="1:10" ht="18.75">
      <c r="A418" s="5"/>
    </row>
    <row r="419" spans="1:10" ht="18.75">
      <c r="A419" s="5" t="s">
        <v>2532</v>
      </c>
    </row>
    <row r="420" spans="1:10" ht="18.75">
      <c r="A420" s="5"/>
    </row>
    <row r="421" spans="1:10" ht="18.75">
      <c r="A421" s="1152" t="s">
        <v>2497</v>
      </c>
    </row>
    <row r="422" spans="1:10" ht="18.75">
      <c r="A422" s="5" t="s">
        <v>2498</v>
      </c>
    </row>
    <row r="423" spans="1:10" ht="18.75">
      <c r="A423" s="5" t="s">
        <v>2499</v>
      </c>
    </row>
    <row r="424" spans="1:10" ht="18.75">
      <c r="A424" s="5"/>
    </row>
    <row r="425" spans="1:10" ht="18.75">
      <c r="A425" s="5"/>
    </row>
    <row r="426" spans="1:10" ht="15">
      <c r="A426" s="115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E43"/>
  <sheetViews>
    <sheetView workbookViewId="0">
      <selection activeCell="D6" sqref="D6:E6"/>
    </sheetView>
  </sheetViews>
  <sheetFormatPr defaultRowHeight="12.75"/>
  <cols>
    <col min="1" max="1" width="29" style="620" customWidth="1"/>
    <col min="2" max="2" width="26.5703125" style="620" customWidth="1"/>
    <col min="3" max="3" width="23.28515625" style="620" customWidth="1"/>
    <col min="4" max="4" width="9.5703125" style="620" customWidth="1"/>
    <col min="5" max="16384" width="9.140625" style="620"/>
  </cols>
  <sheetData>
    <row r="4" spans="1:5" ht="18.75">
      <c r="A4" s="1869" t="str">
        <f>MASTER!C9</f>
        <v>jktdh; mPp ek/;fed fo|ky; fg   ftyk cwUnh</v>
      </c>
      <c r="B4" s="1869"/>
      <c r="C4" s="1869"/>
      <c r="D4" s="1869"/>
    </row>
    <row r="5" spans="1:5" ht="20.25">
      <c r="A5" s="165" t="s">
        <v>595</v>
      </c>
      <c r="B5" s="1235">
        <v>122</v>
      </c>
      <c r="C5" s="167" t="s">
        <v>408</v>
      </c>
      <c r="D5" s="1879" t="s">
        <v>2372</v>
      </c>
      <c r="E5" s="1879"/>
    </row>
    <row r="6" spans="1:5" ht="20.25">
      <c r="A6" s="166" t="s">
        <v>407</v>
      </c>
      <c r="B6" s="1235">
        <v>122</v>
      </c>
      <c r="C6" s="167" t="s">
        <v>408</v>
      </c>
      <c r="D6" s="1879" t="s">
        <v>2372</v>
      </c>
      <c r="E6" s="1879"/>
    </row>
    <row r="7" spans="1:5" ht="20.25">
      <c r="A7" s="168" t="s">
        <v>409</v>
      </c>
      <c r="B7" s="1874" t="str">
        <f>MASTER!C3</f>
        <v>RJ</v>
      </c>
      <c r="C7" s="1874"/>
      <c r="D7" s="167"/>
    </row>
    <row r="8" spans="1:5" ht="20.25">
      <c r="A8" s="169" t="s">
        <v>410</v>
      </c>
      <c r="B8" s="169"/>
      <c r="C8" s="169"/>
      <c r="D8" s="169"/>
    </row>
    <row r="9" spans="1:5" ht="20.25" customHeight="1">
      <c r="A9" s="1878" t="str">
        <f>MASTER!F21</f>
        <v>Jheku lgk;d funs'kd egksn;</v>
      </c>
      <c r="B9" s="1878"/>
      <c r="C9" s="183"/>
      <c r="D9" s="183"/>
    </row>
    <row r="10" spans="1:5" ht="20.25">
      <c r="A10" s="1878" t="str">
        <f>MASTER!F22</f>
        <v xml:space="preserve">jkT; chek ,oa izko/kk;h fu/kh foHkkx </v>
      </c>
      <c r="B10" s="1878"/>
      <c r="C10" s="167"/>
      <c r="D10" s="167"/>
    </row>
    <row r="11" spans="1:5" ht="20.25">
      <c r="A11" s="1878" t="str">
        <f>MASTER!F23</f>
        <v>cw ftyk &amp; c ¼ jktLFkku ½</v>
      </c>
      <c r="B11" s="1878"/>
      <c r="C11" s="184"/>
      <c r="D11" s="184"/>
    </row>
    <row r="12" spans="1:5" ht="20.25">
      <c r="A12" s="170"/>
      <c r="B12" s="170"/>
      <c r="C12" s="170"/>
      <c r="D12" s="170"/>
    </row>
    <row r="13" spans="1:5" ht="20.25">
      <c r="A13" s="165" t="s">
        <v>2193</v>
      </c>
      <c r="B13" s="1036">
        <f>MASTER!C25</f>
        <v>0</v>
      </c>
      <c r="C13" s="172" t="str">
        <f>MASTER!C2</f>
        <v xml:space="preserve">Lo-Jh </v>
      </c>
      <c r="D13" s="172"/>
    </row>
    <row r="14" spans="1:5" ht="18.75">
      <c r="A14" s="165" t="s">
        <v>561</v>
      </c>
      <c r="B14" s="172" t="str">
        <f>MASTER!C4</f>
        <v xml:space="preserve">Jh </v>
      </c>
      <c r="C14" s="165" t="s">
        <v>2285</v>
      </c>
      <c r="D14" s="165"/>
    </row>
    <row r="15" spans="1:5" ht="18.75">
      <c r="A15" s="165" t="s">
        <v>2194</v>
      </c>
      <c r="B15" s="172"/>
      <c r="C15" s="165"/>
      <c r="D15" s="165"/>
    </row>
    <row r="16" spans="1:5" ht="18.75">
      <c r="A16" s="173" t="s">
        <v>413</v>
      </c>
      <c r="B16" s="173"/>
      <c r="C16" s="174"/>
      <c r="D16" s="175"/>
    </row>
    <row r="17" spans="1:5" ht="18.75">
      <c r="A17" s="176" t="s">
        <v>414</v>
      </c>
      <c r="B17" s="177"/>
      <c r="C17" s="177"/>
      <c r="D17" s="177"/>
    </row>
    <row r="18" spans="1:5" ht="18.75" customHeight="1">
      <c r="A18" s="1883" t="s">
        <v>560</v>
      </c>
      <c r="B18" s="1883"/>
      <c r="C18" s="1883"/>
      <c r="D18" s="1883"/>
      <c r="E18" s="1883"/>
    </row>
    <row r="19" spans="1:5" ht="18.75" customHeight="1">
      <c r="A19" s="193">
        <f>MASTER!C44</f>
        <v>44676</v>
      </c>
      <c r="B19" s="173" t="s">
        <v>559</v>
      </c>
      <c r="C19" s="173"/>
      <c r="D19" s="173"/>
    </row>
    <row r="20" spans="1:5" ht="19.5" customHeight="1">
      <c r="A20" s="1875" t="s">
        <v>2198</v>
      </c>
      <c r="B20" s="1875"/>
      <c r="C20" s="1875"/>
      <c r="D20" s="1875"/>
      <c r="E20" s="1875"/>
    </row>
    <row r="21" spans="1:5" ht="18.75">
      <c r="A21" s="185" t="s">
        <v>2197</v>
      </c>
      <c r="B21" s="185"/>
      <c r="C21" s="185"/>
      <c r="D21" s="185"/>
    </row>
    <row r="22" spans="1:5" ht="18.75" customHeight="1">
      <c r="A22" s="1883" t="s">
        <v>2284</v>
      </c>
      <c r="B22" s="1883"/>
      <c r="C22" s="1883"/>
      <c r="D22" s="1883"/>
      <c r="E22" s="1883"/>
    </row>
    <row r="23" spans="1:5" ht="18.75" customHeight="1">
      <c r="A23" s="1037" t="s">
        <v>2195</v>
      </c>
      <c r="B23" s="173"/>
      <c r="C23" s="173"/>
      <c r="D23" s="173"/>
    </row>
    <row r="24" spans="1:5" ht="18.75">
      <c r="A24" s="176" t="s">
        <v>418</v>
      </c>
      <c r="B24" s="1014"/>
      <c r="C24" s="1014"/>
      <c r="D24" s="1014"/>
    </row>
    <row r="25" spans="1:5" ht="18.75" customHeight="1">
      <c r="A25" s="1876" t="s">
        <v>419</v>
      </c>
      <c r="B25" s="1876"/>
      <c r="C25" s="185"/>
      <c r="D25" s="185"/>
    </row>
    <row r="26" spans="1:5" ht="18.75" customHeight="1">
      <c r="A26" s="1876" t="s">
        <v>2196</v>
      </c>
      <c r="B26" s="1876"/>
      <c r="C26" s="185"/>
      <c r="D26" s="185"/>
    </row>
    <row r="27" spans="1:5" ht="18.75">
      <c r="A27" s="1876" t="s">
        <v>596</v>
      </c>
      <c r="B27" s="1876"/>
      <c r="C27" s="185"/>
      <c r="D27" s="185"/>
    </row>
    <row r="28" spans="1:5" ht="18.75" customHeight="1">
      <c r="A28" s="1876" t="s">
        <v>421</v>
      </c>
      <c r="B28" s="1876"/>
      <c r="C28" s="185"/>
      <c r="D28" s="185"/>
    </row>
    <row r="29" spans="1:5" ht="18.75" customHeight="1">
      <c r="A29" s="1876" t="s">
        <v>2490</v>
      </c>
      <c r="B29" s="1876"/>
      <c r="C29" s="185"/>
      <c r="D29" s="185"/>
    </row>
    <row r="30" spans="1:5" ht="18.75" customHeight="1">
      <c r="A30" s="1038" t="s">
        <v>2201</v>
      </c>
      <c r="B30" s="1015"/>
      <c r="C30" s="185"/>
      <c r="D30" s="185"/>
    </row>
    <row r="31" spans="1:5" ht="18.75" customHeight="1">
      <c r="A31" s="1038" t="s">
        <v>2202</v>
      </c>
      <c r="B31" s="1015"/>
      <c r="C31" s="185"/>
      <c r="D31" s="185"/>
    </row>
    <row r="32" spans="1:5" ht="18.75" customHeight="1">
      <c r="A32" s="1038" t="s">
        <v>2420</v>
      </c>
      <c r="B32" s="1015"/>
      <c r="C32" s="185"/>
      <c r="D32" s="185"/>
    </row>
    <row r="33" spans="1:4" ht="18.75" customHeight="1">
      <c r="A33" s="1039" t="s">
        <v>2203</v>
      </c>
      <c r="B33" s="185"/>
      <c r="C33" s="185"/>
      <c r="D33" s="185"/>
    </row>
    <row r="34" spans="1:4" ht="18.75" customHeight="1">
      <c r="A34" s="1884" t="s">
        <v>2421</v>
      </c>
      <c r="B34" s="1884"/>
      <c r="C34" s="185"/>
      <c r="D34" s="185"/>
    </row>
    <row r="35" spans="1:4" ht="18.75" customHeight="1">
      <c r="A35" s="185"/>
      <c r="B35" s="185"/>
      <c r="C35" s="185"/>
      <c r="D35" s="185"/>
    </row>
    <row r="36" spans="1:4" ht="18.75">
      <c r="A36" s="1015"/>
      <c r="B36" s="1875" t="str">
        <f>MASTER!C10</f>
        <v>iz/kkukpk;Z</v>
      </c>
      <c r="C36" s="1875"/>
    </row>
    <row r="37" spans="1:4" ht="21" customHeight="1">
      <c r="A37" s="186"/>
      <c r="B37" s="1875" t="str">
        <f>MASTER!C11</f>
        <v>jktdh; mPp ek/;fed fo|ky; fg   ftyk cwUnh</v>
      </c>
      <c r="C37" s="1875"/>
    </row>
    <row r="38" spans="1:4" ht="19.5" customHeight="1">
      <c r="A38" s="186"/>
      <c r="B38" s="1875" t="str">
        <f>MASTER!C12</f>
        <v xml:space="preserve"> fg  ftyk &amp;cwUnh</v>
      </c>
      <c r="C38" s="1875"/>
    </row>
    <row r="43" spans="1:4">
      <c r="A43" s="620" t="s">
        <v>2301</v>
      </c>
    </row>
  </sheetData>
  <sheetProtection sheet="1" objects="1" scenarios="1" selectLockedCells="1"/>
  <mergeCells count="19">
    <mergeCell ref="A10:B10"/>
    <mergeCell ref="A4:D4"/>
    <mergeCell ref="D5:E5"/>
    <mergeCell ref="D6:E6"/>
    <mergeCell ref="B7:C7"/>
    <mergeCell ref="A9:B9"/>
    <mergeCell ref="A20:E20"/>
    <mergeCell ref="A11:B11"/>
    <mergeCell ref="A25:B25"/>
    <mergeCell ref="A26:B26"/>
    <mergeCell ref="A27:B27"/>
    <mergeCell ref="A18:E18"/>
    <mergeCell ref="A29:B29"/>
    <mergeCell ref="B36:C36"/>
    <mergeCell ref="B37:C37"/>
    <mergeCell ref="B38:C38"/>
    <mergeCell ref="A22:E22"/>
    <mergeCell ref="A28:B28"/>
    <mergeCell ref="A34:B34"/>
  </mergeCells>
  <pageMargins left="0.51" right="0.22" top="0.49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B29" sqref="B29:C29"/>
    </sheetView>
  </sheetViews>
  <sheetFormatPr defaultRowHeight="12.75"/>
  <cols>
    <col min="2" max="2" width="13" bestFit="1" customWidth="1"/>
    <col min="3" max="3" width="23.140625" customWidth="1"/>
    <col min="6" max="6" width="13.5703125" customWidth="1"/>
    <col min="7" max="7" width="20.5703125" customWidth="1"/>
  </cols>
  <sheetData>
    <row r="1" spans="1:8" ht="18.75">
      <c r="A1" s="438"/>
      <c r="B1" s="438"/>
      <c r="C1" s="438"/>
      <c r="D1" s="438"/>
      <c r="E1" s="438"/>
      <c r="F1" s="438"/>
      <c r="G1" s="438"/>
      <c r="H1" s="438"/>
    </row>
    <row r="2" spans="1:8" ht="18.75">
      <c r="A2" s="438"/>
      <c r="B2" s="438"/>
      <c r="C2" s="438"/>
      <c r="D2" s="438"/>
      <c r="E2" s="438"/>
      <c r="F2" s="438"/>
      <c r="G2" s="438"/>
      <c r="H2" s="438"/>
    </row>
    <row r="3" spans="1:8" ht="18.75">
      <c r="A3" s="438"/>
      <c r="B3" s="438"/>
      <c r="C3" s="438"/>
      <c r="D3" s="438"/>
      <c r="E3" s="438"/>
      <c r="F3" s="438"/>
      <c r="G3" s="438"/>
      <c r="H3" s="438"/>
    </row>
    <row r="4" spans="1:8" ht="18.75">
      <c r="A4" s="438"/>
      <c r="B4" s="438"/>
      <c r="C4" s="438"/>
      <c r="D4" s="438"/>
      <c r="E4" s="438"/>
      <c r="F4" s="438"/>
      <c r="G4" s="438"/>
      <c r="H4" s="438"/>
    </row>
    <row r="5" spans="1:8" ht="18.75">
      <c r="A5" s="438"/>
      <c r="B5" s="438"/>
      <c r="C5" s="438"/>
      <c r="D5" s="438"/>
      <c r="E5" s="438"/>
      <c r="F5" s="438"/>
      <c r="G5" s="438"/>
      <c r="H5" s="438"/>
    </row>
    <row r="6" spans="1:8" ht="18.75">
      <c r="A6" s="438"/>
      <c r="B6" s="438"/>
      <c r="C6" s="438"/>
      <c r="D6" s="438"/>
      <c r="E6" s="438"/>
      <c r="F6" s="438"/>
      <c r="G6" s="438"/>
      <c r="H6" s="438"/>
    </row>
    <row r="7" spans="1:8" ht="18.75">
      <c r="A7" s="438"/>
      <c r="B7" s="438"/>
      <c r="C7" s="438"/>
      <c r="D7" s="438"/>
      <c r="E7" s="438"/>
      <c r="F7" s="438"/>
      <c r="G7" s="438"/>
      <c r="H7" s="438"/>
    </row>
    <row r="8" spans="1:8" ht="18.75">
      <c r="A8" s="438"/>
      <c r="B8" s="438"/>
      <c r="C8" s="438"/>
      <c r="D8" s="438"/>
      <c r="E8" s="438"/>
      <c r="F8" s="438"/>
      <c r="G8" s="438"/>
      <c r="H8" s="438"/>
    </row>
    <row r="9" spans="1:8" ht="18.75">
      <c r="A9" s="438"/>
      <c r="B9" s="438"/>
      <c r="C9" s="438"/>
      <c r="D9" s="438"/>
      <c r="E9" s="438"/>
      <c r="F9" s="438"/>
      <c r="G9" s="438"/>
      <c r="H9" s="438"/>
    </row>
    <row r="10" spans="1:8" ht="18.75">
      <c r="A10" s="438"/>
      <c r="B10" s="438"/>
      <c r="C10" s="438"/>
      <c r="D10" s="438"/>
      <c r="E10" s="438"/>
      <c r="F10" s="438"/>
      <c r="G10" s="438"/>
      <c r="H10" s="438"/>
    </row>
    <row r="11" spans="1:8" ht="18.75">
      <c r="A11" s="438"/>
      <c r="B11" s="438"/>
      <c r="C11" s="438"/>
      <c r="D11" s="438"/>
      <c r="E11" s="438"/>
      <c r="F11" s="438"/>
      <c r="G11" s="438"/>
      <c r="H11" s="438"/>
    </row>
    <row r="12" spans="1:8" ht="18.75">
      <c r="A12" s="438"/>
      <c r="B12" s="438"/>
      <c r="C12" s="438"/>
      <c r="D12" s="438"/>
      <c r="E12" s="438"/>
      <c r="F12" s="438"/>
      <c r="G12" s="438"/>
      <c r="H12" s="438"/>
    </row>
    <row r="13" spans="1:8" ht="18.75">
      <c r="A13" s="438"/>
      <c r="B13" s="438"/>
      <c r="C13" s="438"/>
      <c r="D13" s="438"/>
      <c r="E13" s="438"/>
      <c r="F13" s="438"/>
      <c r="G13" s="438"/>
      <c r="H13" s="438"/>
    </row>
    <row r="14" spans="1:8" ht="18.75">
      <c r="A14" s="438"/>
      <c r="B14" s="438"/>
      <c r="C14" s="438"/>
      <c r="D14" s="438"/>
      <c r="E14" s="438"/>
      <c r="F14" s="438"/>
      <c r="G14" s="438"/>
      <c r="H14" s="438"/>
    </row>
    <row r="15" spans="1:8" ht="18.75">
      <c r="A15" s="438"/>
      <c r="B15" s="438"/>
      <c r="C15" s="438"/>
      <c r="D15" s="438"/>
      <c r="E15" s="438"/>
      <c r="F15" s="438"/>
      <c r="G15" s="438"/>
      <c r="H15" s="438"/>
    </row>
    <row r="16" spans="1:8" ht="18.75">
      <c r="A16" s="438"/>
      <c r="B16" s="438"/>
      <c r="C16" s="438"/>
      <c r="D16" s="438"/>
      <c r="E16" s="438"/>
      <c r="F16" s="438"/>
      <c r="G16" s="438"/>
      <c r="H16" s="438"/>
    </row>
    <row r="17" spans="1:8" ht="30.75">
      <c r="A17" s="1887" t="s">
        <v>2007</v>
      </c>
      <c r="B17" s="1887"/>
      <c r="C17" s="1887"/>
      <c r="D17" s="1887"/>
      <c r="E17" s="1887"/>
      <c r="F17" s="1887"/>
      <c r="G17" s="1887"/>
      <c r="H17" s="438"/>
    </row>
    <row r="18" spans="1:8" ht="18.75">
      <c r="A18" s="1888" t="s">
        <v>2008</v>
      </c>
      <c r="B18" s="1888"/>
      <c r="C18" s="1888"/>
      <c r="D18" s="1888"/>
      <c r="E18" s="1888"/>
      <c r="F18" s="1888"/>
      <c r="G18" s="1888"/>
      <c r="H18" s="186"/>
    </row>
    <row r="19" spans="1:8" ht="18.75">
      <c r="A19" s="438"/>
      <c r="B19" s="438"/>
      <c r="C19" s="438"/>
      <c r="D19" s="438"/>
      <c r="E19" s="438"/>
      <c r="F19" s="438"/>
      <c r="G19" s="438"/>
      <c r="H19" s="438"/>
    </row>
    <row r="20" spans="1:8" ht="18.75">
      <c r="A20" s="438"/>
      <c r="B20" s="438" t="s">
        <v>582</v>
      </c>
      <c r="C20" s="981" t="str">
        <f>MASTER!C32</f>
        <v xml:space="preserve">Jhefr pUnz </v>
      </c>
      <c r="D20" s="438" t="s">
        <v>2009</v>
      </c>
      <c r="E20" s="438"/>
      <c r="F20" s="438" t="str">
        <f>MASTER!C2</f>
        <v xml:space="preserve">Lo-Jh </v>
      </c>
      <c r="G20" s="438"/>
      <c r="H20" s="438"/>
    </row>
    <row r="21" spans="1:8" ht="18.75">
      <c r="A21" s="438" t="s">
        <v>2010</v>
      </c>
      <c r="B21" s="438" t="str">
        <f>MASTER!C40</f>
        <v>]xzke xqw&lt;   ftyk cw</v>
      </c>
      <c r="C21" s="438"/>
      <c r="D21" s="438"/>
      <c r="E21" s="438" t="str">
        <f>MASTER!C41</f>
        <v>cw   ftyk&amp;cw   fiu&amp;32</v>
      </c>
      <c r="F21" s="438"/>
      <c r="G21" s="438"/>
      <c r="H21" s="438"/>
    </row>
    <row r="22" spans="1:8" ht="18.75">
      <c r="A22" s="1886" t="s">
        <v>2088</v>
      </c>
      <c r="B22" s="1886"/>
      <c r="C22" s="1886"/>
      <c r="D22" s="1886"/>
      <c r="E22" s="1886"/>
      <c r="F22" s="1886"/>
      <c r="G22" s="1886"/>
      <c r="H22" s="438"/>
    </row>
    <row r="23" spans="1:8" ht="18.75">
      <c r="A23" s="1886" t="s">
        <v>2011</v>
      </c>
      <c r="B23" s="1886"/>
      <c r="C23" s="1886"/>
      <c r="D23" s="1886"/>
      <c r="E23" s="1886"/>
      <c r="F23" s="1886"/>
      <c r="G23" s="1886"/>
      <c r="H23" s="438"/>
    </row>
    <row r="24" spans="1:8" ht="18.75">
      <c r="A24" s="1886" t="s">
        <v>2012</v>
      </c>
      <c r="B24" s="1886"/>
      <c r="C24" s="1886"/>
      <c r="D24" s="1886"/>
      <c r="E24" s="1886"/>
      <c r="F24" s="1886"/>
      <c r="G24" s="1886"/>
      <c r="H24" s="438"/>
    </row>
    <row r="25" spans="1:8" ht="18.75">
      <c r="A25" s="1886" t="s">
        <v>2087</v>
      </c>
      <c r="B25" s="1886"/>
      <c r="C25" s="1886"/>
      <c r="D25" s="1886"/>
      <c r="E25" s="1886"/>
      <c r="F25" s="1886"/>
      <c r="G25" s="1886"/>
      <c r="H25" s="438"/>
    </row>
    <row r="26" spans="1:8" s="620" customFormat="1" ht="18.75">
      <c r="A26" s="982"/>
      <c r="B26" s="982"/>
      <c r="C26" s="982"/>
      <c r="D26" s="982"/>
      <c r="E26" s="982"/>
      <c r="F26" s="982"/>
      <c r="G26" s="982"/>
      <c r="H26" s="438"/>
    </row>
    <row r="27" spans="1:8" ht="18.75">
      <c r="A27" s="1886"/>
      <c r="B27" s="1886"/>
      <c r="C27" s="1886"/>
      <c r="D27" s="1886"/>
      <c r="E27" s="1886"/>
      <c r="F27" s="1886"/>
      <c r="G27" s="1886"/>
      <c r="H27" s="438"/>
    </row>
    <row r="28" spans="1:8" ht="18.75">
      <c r="A28" s="438" t="s">
        <v>2013</v>
      </c>
      <c r="B28" s="1850" t="str">
        <f>MASTER!C57</f>
        <v>cw   ftyk &amp; cw</v>
      </c>
      <c r="C28" s="1850"/>
      <c r="D28" s="438"/>
      <c r="E28" s="438" t="s">
        <v>6</v>
      </c>
      <c r="F28" s="438" t="s">
        <v>2014</v>
      </c>
      <c r="G28" s="438"/>
      <c r="H28" s="438"/>
    </row>
    <row r="29" spans="1:8" ht="31.5" customHeight="1">
      <c r="A29" s="1000" t="s">
        <v>496</v>
      </c>
      <c r="B29" s="1885">
        <f>MASTER!C58</f>
        <v>44676</v>
      </c>
      <c r="C29" s="1885"/>
      <c r="D29" s="983"/>
      <c r="E29" s="438"/>
      <c r="F29" s="438"/>
      <c r="G29" s="438"/>
      <c r="H29" s="438"/>
    </row>
    <row r="30" spans="1:8" ht="25.5" customHeight="1">
      <c r="A30" s="438"/>
      <c r="B30" s="438"/>
      <c r="C30" s="983" t="s">
        <v>2015</v>
      </c>
      <c r="D30" s="328" t="str">
        <f>B21</f>
        <v>]xzke xqw&lt;   ftyk cw</v>
      </c>
      <c r="E30" s="438"/>
      <c r="F30" s="438"/>
      <c r="G30" s="438"/>
      <c r="H30" s="438"/>
    </row>
    <row r="31" spans="1:8" ht="18.75">
      <c r="A31" s="438"/>
      <c r="B31" s="438"/>
      <c r="C31" s="438"/>
      <c r="D31" s="438" t="str">
        <f>E21</f>
        <v>cw   ftyk&amp;cw   fiu&amp;32</v>
      </c>
      <c r="E31" s="438"/>
      <c r="F31" s="438"/>
      <c r="G31" s="438"/>
      <c r="H31" s="438"/>
    </row>
    <row r="32" spans="1:8" ht="18.75">
      <c r="A32" s="438"/>
      <c r="B32" s="438"/>
      <c r="C32" s="438"/>
      <c r="D32" s="438"/>
      <c r="E32" s="438"/>
      <c r="F32" s="438"/>
      <c r="G32" s="438"/>
      <c r="H32" s="438"/>
    </row>
    <row r="33" spans="1:8" ht="18.75">
      <c r="A33" s="438"/>
      <c r="B33" s="438"/>
      <c r="C33" s="438"/>
      <c r="D33" s="438"/>
      <c r="E33" s="438"/>
      <c r="F33" s="438"/>
      <c r="G33" s="438"/>
      <c r="H33" s="438"/>
    </row>
    <row r="34" spans="1:8" ht="18.75">
      <c r="A34" s="438"/>
      <c r="B34" s="438"/>
      <c r="C34" s="438"/>
      <c r="D34" s="438"/>
      <c r="E34" s="438"/>
      <c r="F34" s="438"/>
      <c r="G34" s="438"/>
      <c r="H34" s="438"/>
    </row>
    <row r="35" spans="1:8" ht="18.75">
      <c r="A35" s="438"/>
      <c r="B35" s="438"/>
      <c r="C35" s="438"/>
      <c r="D35" s="438"/>
      <c r="E35" s="438"/>
      <c r="F35" s="438"/>
      <c r="G35" s="438"/>
      <c r="H35" s="438"/>
    </row>
    <row r="36" spans="1:8" ht="18.75">
      <c r="A36" s="438"/>
      <c r="B36" s="438"/>
      <c r="C36" s="438"/>
      <c r="D36" s="438"/>
      <c r="E36" s="438"/>
      <c r="F36" s="438"/>
      <c r="G36" s="438"/>
      <c r="H36" s="438"/>
    </row>
    <row r="37" spans="1:8" ht="18.75">
      <c r="A37" s="438"/>
      <c r="B37" s="438"/>
      <c r="C37" s="438"/>
      <c r="D37" s="438"/>
      <c r="E37" s="438"/>
      <c r="F37" s="438"/>
      <c r="G37" s="438"/>
      <c r="H37" s="438"/>
    </row>
    <row r="38" spans="1:8" ht="18.75">
      <c r="A38" s="438"/>
      <c r="B38" s="438"/>
      <c r="C38" s="438"/>
      <c r="D38" s="438"/>
      <c r="E38" s="438"/>
      <c r="F38" s="438"/>
      <c r="G38" s="438"/>
      <c r="H38" s="438"/>
    </row>
    <row r="39" spans="1:8" ht="18.75">
      <c r="A39" s="438"/>
      <c r="B39" s="438"/>
      <c r="C39" s="438"/>
      <c r="D39" s="438"/>
      <c r="E39" s="438"/>
      <c r="F39" s="438"/>
      <c r="G39" s="438"/>
      <c r="H39" s="438"/>
    </row>
  </sheetData>
  <sheetProtection sheet="1" objects="1" scenarios="1" selectLockedCells="1"/>
  <mergeCells count="9">
    <mergeCell ref="B29:C29"/>
    <mergeCell ref="B28:C28"/>
    <mergeCell ref="A27:G27"/>
    <mergeCell ref="A17:G17"/>
    <mergeCell ref="A18:G18"/>
    <mergeCell ref="A22:G22"/>
    <mergeCell ref="A23:G23"/>
    <mergeCell ref="A24:G24"/>
    <mergeCell ref="A25:G25"/>
  </mergeCells>
  <pageMargins left="0.25" right="0.25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A19" sqref="A19:C19"/>
    </sheetView>
  </sheetViews>
  <sheetFormatPr defaultRowHeight="12.75"/>
  <cols>
    <col min="1" max="1" width="5.42578125" customWidth="1"/>
    <col min="2" max="2" width="9" customWidth="1"/>
    <col min="3" max="3" width="7.28515625" customWidth="1"/>
    <col min="4" max="4" width="6.5703125" customWidth="1"/>
    <col min="5" max="5" width="7.28515625" customWidth="1"/>
    <col min="6" max="6" width="26.28515625" customWidth="1"/>
    <col min="9" max="9" width="18.85546875" customWidth="1"/>
    <col min="10" max="10" width="5.140625" customWidth="1"/>
  </cols>
  <sheetData>
    <row r="1" spans="1:12" ht="15.75">
      <c r="A1" s="437"/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2" ht="15.75">
      <c r="A2" s="437"/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</row>
    <row r="3" spans="1:12" ht="15.75">
      <c r="A3" s="437"/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</row>
    <row r="4" spans="1:12" ht="15.75">
      <c r="A4" s="437"/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</row>
    <row r="5" spans="1:12" ht="15.75">
      <c r="A5" s="437"/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</row>
    <row r="6" spans="1:12" ht="15.75">
      <c r="A6" s="437"/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</row>
    <row r="7" spans="1:12" ht="15.75">
      <c r="A7" s="437"/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</row>
    <row r="8" spans="1:12" ht="15.75">
      <c r="A8" s="437"/>
      <c r="B8" s="437"/>
      <c r="C8" s="437"/>
      <c r="D8" s="437"/>
      <c r="E8" s="437"/>
      <c r="F8" s="437"/>
      <c r="G8" s="437"/>
      <c r="H8" s="437"/>
      <c r="I8" s="437"/>
      <c r="J8" s="437"/>
      <c r="K8" s="437"/>
      <c r="L8" s="437"/>
    </row>
    <row r="9" spans="1:12" ht="15.75">
      <c r="A9" s="437"/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</row>
    <row r="10" spans="1:12" ht="15.75">
      <c r="A10" s="437"/>
      <c r="B10" s="437"/>
      <c r="C10" s="437"/>
      <c r="D10" s="437"/>
      <c r="E10" s="437"/>
      <c r="F10" s="437"/>
      <c r="G10" s="437"/>
      <c r="H10" s="437"/>
      <c r="I10" s="437"/>
      <c r="J10" s="437"/>
      <c r="K10" s="437"/>
      <c r="L10" s="437"/>
    </row>
    <row r="11" spans="1:12" s="620" customFormat="1" ht="15.75">
      <c r="A11" s="437"/>
      <c r="B11" s="437"/>
      <c r="C11" s="437"/>
      <c r="D11" s="437"/>
      <c r="E11" s="437"/>
      <c r="F11" s="437"/>
      <c r="G11" s="437"/>
      <c r="H11" s="437"/>
      <c r="I11" s="437"/>
      <c r="J11" s="437"/>
      <c r="K11" s="437"/>
      <c r="L11" s="437"/>
    </row>
    <row r="12" spans="1:12" ht="15.75">
      <c r="A12" s="437"/>
      <c r="B12" s="437"/>
      <c r="C12" s="437"/>
      <c r="D12" s="437"/>
      <c r="E12" s="437"/>
      <c r="F12" s="437"/>
      <c r="G12" s="437"/>
      <c r="H12" s="437"/>
      <c r="I12" s="437"/>
      <c r="J12" s="437"/>
      <c r="K12" s="437"/>
      <c r="L12" s="437"/>
    </row>
    <row r="13" spans="1:12" ht="18.75">
      <c r="A13" s="1889" t="s">
        <v>2036</v>
      </c>
      <c r="B13" s="1889"/>
      <c r="C13" s="1889"/>
      <c r="D13" s="1889"/>
      <c r="E13" s="1889"/>
      <c r="F13" s="1889"/>
      <c r="G13" s="1889"/>
      <c r="H13" s="1889"/>
      <c r="I13" s="1889"/>
      <c r="J13" s="991"/>
      <c r="K13" s="437"/>
      <c r="L13" s="437"/>
    </row>
    <row r="14" spans="1:12" ht="15.75">
      <c r="A14" s="1890" t="s">
        <v>2037</v>
      </c>
      <c r="B14" s="1890"/>
      <c r="C14" s="1890"/>
      <c r="D14" s="1890"/>
      <c r="E14" s="1890"/>
      <c r="F14" s="1890"/>
      <c r="G14" s="1890"/>
      <c r="H14" s="1890"/>
      <c r="I14" s="1890"/>
      <c r="J14" s="992"/>
      <c r="K14" s="437"/>
      <c r="L14" s="437"/>
    </row>
    <row r="15" spans="1:12" ht="15.75">
      <c r="A15" s="1890" t="s">
        <v>2038</v>
      </c>
      <c r="B15" s="1890"/>
      <c r="C15" s="1890"/>
      <c r="D15" s="1890"/>
      <c r="E15" s="1890"/>
      <c r="F15" s="1890"/>
      <c r="G15" s="1890"/>
      <c r="H15" s="1890"/>
      <c r="I15" s="1890"/>
      <c r="J15" s="992"/>
      <c r="K15" s="437"/>
      <c r="L15" s="437"/>
    </row>
    <row r="16" spans="1:12" ht="15.75">
      <c r="A16" s="1802" t="s">
        <v>2077</v>
      </c>
      <c r="B16" s="1802"/>
      <c r="C16" s="1802"/>
      <c r="D16" s="1802"/>
      <c r="E16" s="1802"/>
      <c r="F16" s="1802"/>
      <c r="G16" s="437" t="str">
        <f>MASTER!C32</f>
        <v xml:space="preserve">Jhefr pUnz </v>
      </c>
      <c r="H16" s="620"/>
      <c r="I16" s="437" t="s">
        <v>2039</v>
      </c>
      <c r="J16" s="620"/>
      <c r="K16" s="620"/>
      <c r="L16" s="620"/>
    </row>
    <row r="17" spans="1:12" ht="15.75">
      <c r="A17" s="66" t="str">
        <f>MASTER!C40</f>
        <v>]xzke xqw&lt;   ftyk cw</v>
      </c>
      <c r="B17" s="437"/>
      <c r="C17" s="620"/>
      <c r="D17" s="620"/>
      <c r="E17" s="66" t="str">
        <f>MASTER!C41</f>
        <v>cw   ftyk&amp;cw   fiu&amp;32</v>
      </c>
      <c r="G17" s="437" t="s">
        <v>2078</v>
      </c>
      <c r="H17" s="995" t="str">
        <f>MASTER!C2</f>
        <v xml:space="preserve">Lo-Jh </v>
      </c>
      <c r="I17" s="620"/>
      <c r="J17" s="620"/>
      <c r="K17" s="437"/>
      <c r="L17" s="437"/>
    </row>
    <row r="18" spans="1:12" ht="15.75">
      <c r="A18" s="994" t="s">
        <v>2040</v>
      </c>
      <c r="B18" s="437"/>
      <c r="C18" s="437"/>
      <c r="D18" s="437"/>
      <c r="E18" s="437"/>
      <c r="F18" s="437"/>
      <c r="G18" s="1894" t="str">
        <f>MASTER!E50</f>
        <v>iRuh</v>
      </c>
      <c r="H18" s="1894"/>
      <c r="I18" s="437" t="s">
        <v>2041</v>
      </c>
      <c r="J18" s="437"/>
      <c r="K18" s="437"/>
      <c r="L18" s="437"/>
    </row>
    <row r="19" spans="1:12" ht="15.75">
      <c r="A19" s="1891" t="s">
        <v>2079</v>
      </c>
      <c r="B19" s="1891"/>
      <c r="C19" s="1891"/>
      <c r="D19" s="437" t="s">
        <v>2042</v>
      </c>
      <c r="E19" s="437"/>
      <c r="F19" s="437"/>
      <c r="G19" s="437" t="s">
        <v>2043</v>
      </c>
      <c r="H19" s="437"/>
      <c r="I19" s="437"/>
      <c r="J19" s="437"/>
      <c r="K19" s="437"/>
      <c r="L19" s="437"/>
    </row>
    <row r="20" spans="1:12" ht="15.75">
      <c r="A20" s="1895" t="s">
        <v>2044</v>
      </c>
      <c r="B20" s="1895"/>
      <c r="C20" s="1895"/>
      <c r="D20" s="1895"/>
      <c r="E20" s="1895"/>
      <c r="F20" s="1895"/>
      <c r="G20" s="1895"/>
      <c r="H20" s="1895"/>
      <c r="I20" s="1895"/>
      <c r="J20" s="993"/>
      <c r="K20" s="437"/>
      <c r="L20" s="437"/>
    </row>
    <row r="21" spans="1:12" ht="15.75">
      <c r="A21" s="1802" t="s">
        <v>2045</v>
      </c>
      <c r="B21" s="1802"/>
      <c r="C21" s="1802"/>
      <c r="D21" s="1802"/>
      <c r="E21" s="1802"/>
      <c r="F21" s="1802"/>
      <c r="G21" s="1802"/>
      <c r="H21" s="1802"/>
      <c r="I21" s="1802"/>
      <c r="J21" s="993"/>
      <c r="K21" s="437"/>
      <c r="L21" s="437"/>
    </row>
    <row r="22" spans="1:12" ht="15.75">
      <c r="A22" s="1802" t="s">
        <v>2046</v>
      </c>
      <c r="B22" s="1802"/>
      <c r="C22" s="1802"/>
      <c r="D22" s="1802"/>
      <c r="E22" s="1802"/>
      <c r="F22" s="1802"/>
      <c r="G22" s="1802"/>
      <c r="H22" s="1802"/>
      <c r="I22" s="1802"/>
      <c r="J22" s="993"/>
      <c r="K22" s="437"/>
      <c r="L22" s="437"/>
    </row>
    <row r="23" spans="1:12" ht="15.75">
      <c r="A23" s="1802" t="s">
        <v>2047</v>
      </c>
      <c r="B23" s="1802"/>
      <c r="C23" s="1802"/>
      <c r="D23" s="1802"/>
      <c r="E23" s="1802"/>
      <c r="F23" s="1802"/>
      <c r="G23" s="1802"/>
      <c r="H23" s="1802"/>
      <c r="I23" s="1802"/>
      <c r="J23" s="993"/>
      <c r="K23" s="437"/>
      <c r="L23" s="437"/>
    </row>
    <row r="24" spans="1:12" ht="15.75">
      <c r="A24" s="1895" t="s">
        <v>2048</v>
      </c>
      <c r="B24" s="1895"/>
      <c r="C24" s="1895"/>
      <c r="D24" s="1895"/>
      <c r="E24" s="1895"/>
      <c r="F24" s="1895"/>
      <c r="G24" s="1895"/>
      <c r="H24" s="1895"/>
      <c r="I24" s="1895"/>
      <c r="J24" s="993"/>
      <c r="K24" s="437"/>
      <c r="L24" s="437"/>
    </row>
    <row r="25" spans="1:12" ht="15.75">
      <c r="A25" s="993" t="s">
        <v>2080</v>
      </c>
      <c r="B25" s="993"/>
      <c r="C25" s="995" t="str">
        <f>H17</f>
        <v xml:space="preserve">Lo-Jh </v>
      </c>
      <c r="D25" s="437"/>
      <c r="F25" s="993" t="s">
        <v>2049</v>
      </c>
      <c r="G25" s="993"/>
      <c r="H25" s="993"/>
      <c r="I25" s="996" t="s">
        <v>2081</v>
      </c>
      <c r="J25" s="993"/>
      <c r="K25" s="437"/>
      <c r="L25" s="437"/>
    </row>
    <row r="26" spans="1:12" ht="15.75">
      <c r="A26" s="1895" t="s">
        <v>2082</v>
      </c>
      <c r="B26" s="1895"/>
      <c r="C26" s="1895"/>
      <c r="D26" s="1895"/>
      <c r="E26" s="1895"/>
      <c r="F26" s="1895"/>
      <c r="G26" s="1895"/>
      <c r="H26" s="997"/>
      <c r="I26" s="998"/>
      <c r="J26" s="620"/>
      <c r="K26" s="437"/>
      <c r="L26" s="437"/>
    </row>
    <row r="27" spans="1:12" ht="15.75">
      <c r="A27" s="1896" t="s">
        <v>2083</v>
      </c>
      <c r="B27" s="1896"/>
      <c r="C27" s="1896"/>
      <c r="D27" s="1896"/>
      <c r="E27" s="1896"/>
      <c r="F27" s="1896"/>
      <c r="G27" s="1896"/>
      <c r="H27" s="1896"/>
      <c r="I27" s="1896"/>
      <c r="J27" s="993"/>
      <c r="K27" s="437"/>
      <c r="L27" s="437"/>
    </row>
    <row r="28" spans="1:12" ht="15.75">
      <c r="A28" s="993" t="s">
        <v>2051</v>
      </c>
      <c r="B28" s="993"/>
      <c r="C28" s="993"/>
      <c r="D28" s="437"/>
      <c r="E28" s="993" t="s">
        <v>2052</v>
      </c>
      <c r="F28" s="620"/>
      <c r="G28" s="437"/>
      <c r="H28" s="993" t="s">
        <v>2053</v>
      </c>
      <c r="I28" s="993"/>
      <c r="J28" s="993"/>
      <c r="K28" s="437"/>
      <c r="L28" s="437"/>
    </row>
    <row r="29" spans="1:12" ht="15.75">
      <c r="A29" s="993" t="s">
        <v>2054</v>
      </c>
      <c r="B29" s="993"/>
      <c r="C29" s="993"/>
      <c r="D29" s="620"/>
      <c r="E29" s="437"/>
      <c r="F29" s="993" t="s">
        <v>2055</v>
      </c>
      <c r="G29" s="993"/>
      <c r="H29" s="993" t="str">
        <f>G16</f>
        <v xml:space="preserve">Jhefr pUnz </v>
      </c>
      <c r="I29" s="993"/>
      <c r="J29" s="993"/>
      <c r="K29" s="437"/>
      <c r="L29" s="437"/>
    </row>
    <row r="30" spans="1:12" ht="15.75">
      <c r="A30" s="437" t="s">
        <v>2086</v>
      </c>
      <c r="B30" s="437"/>
      <c r="C30" s="437"/>
      <c r="D30" s="437"/>
      <c r="E30" s="437"/>
      <c r="F30" s="437"/>
      <c r="G30" s="66" t="str">
        <f>H17</f>
        <v xml:space="preserve">Lo-Jh </v>
      </c>
      <c r="H30" s="437"/>
      <c r="I30" s="437" t="s">
        <v>2056</v>
      </c>
      <c r="J30" s="437"/>
      <c r="K30" s="437"/>
      <c r="L30" s="437"/>
    </row>
    <row r="31" spans="1:12" ht="15.75">
      <c r="A31" s="437" t="s">
        <v>2057</v>
      </c>
      <c r="B31" s="437"/>
      <c r="C31" s="437"/>
      <c r="D31" s="437"/>
      <c r="E31" s="437"/>
      <c r="F31" s="437"/>
      <c r="G31" s="437"/>
      <c r="H31" s="437"/>
      <c r="I31" s="437"/>
      <c r="J31" s="437"/>
      <c r="K31" s="437"/>
      <c r="L31" s="437"/>
    </row>
    <row r="32" spans="1:12" ht="15.75">
      <c r="A32" s="620"/>
      <c r="B32" s="437"/>
      <c r="C32" s="620"/>
      <c r="D32" s="437"/>
      <c r="E32" s="437" t="s">
        <v>2058</v>
      </c>
      <c r="F32" s="437"/>
      <c r="G32" s="437"/>
      <c r="H32" s="437"/>
      <c r="I32" s="437"/>
      <c r="J32" s="437"/>
      <c r="K32" s="437"/>
      <c r="L32" s="437"/>
    </row>
    <row r="33" spans="1:12" ht="15.75">
      <c r="A33" s="1897" t="s">
        <v>2059</v>
      </c>
      <c r="B33" s="1897"/>
      <c r="C33" s="1897"/>
      <c r="D33" s="1897"/>
      <c r="E33" s="1897"/>
      <c r="F33" s="1897"/>
      <c r="G33" s="1897"/>
      <c r="H33" s="437" t="s">
        <v>2060</v>
      </c>
      <c r="I33" s="437"/>
      <c r="J33" s="437"/>
      <c r="K33" s="437"/>
      <c r="L33" s="437"/>
    </row>
    <row r="34" spans="1:12" ht="15.75">
      <c r="A34" s="437" t="s">
        <v>2061</v>
      </c>
      <c r="B34" s="437"/>
      <c r="C34" s="437"/>
      <c r="D34" s="437"/>
      <c r="E34" s="437"/>
      <c r="F34" s="437"/>
      <c r="G34" s="437"/>
      <c r="H34" s="437"/>
      <c r="I34" s="437"/>
      <c r="J34" s="437"/>
      <c r="K34" s="437"/>
      <c r="L34" s="437"/>
    </row>
    <row r="35" spans="1:12" ht="15.75">
      <c r="A35" s="437" t="s">
        <v>2062</v>
      </c>
      <c r="B35" s="437"/>
      <c r="C35" s="437"/>
      <c r="D35" s="437"/>
      <c r="E35" s="437"/>
      <c r="F35" s="437"/>
      <c r="G35" s="437"/>
      <c r="H35" s="437"/>
      <c r="I35" s="437"/>
      <c r="J35" s="437"/>
      <c r="K35" s="437"/>
      <c r="L35" s="437"/>
    </row>
    <row r="36" spans="1:12" ht="15.75">
      <c r="A36" s="1892" t="s">
        <v>2063</v>
      </c>
      <c r="B36" s="1892"/>
      <c r="C36" s="1892"/>
      <c r="D36" s="1892"/>
      <c r="E36" s="1892"/>
      <c r="F36" s="1892"/>
      <c r="G36" s="1892"/>
      <c r="H36" s="1892"/>
      <c r="I36" s="437" t="s">
        <v>2064</v>
      </c>
      <c r="J36" s="437"/>
      <c r="K36" s="437"/>
      <c r="L36" s="437"/>
    </row>
    <row r="37" spans="1:12" ht="15.75">
      <c r="A37" s="437" t="s">
        <v>2065</v>
      </c>
      <c r="B37" s="437"/>
      <c r="C37" s="437"/>
      <c r="D37" s="437"/>
      <c r="E37" s="437"/>
      <c r="F37" s="437"/>
      <c r="G37" s="437"/>
      <c r="H37" s="437"/>
      <c r="I37" s="437"/>
      <c r="J37" s="437"/>
      <c r="K37" s="437"/>
      <c r="L37" s="437"/>
    </row>
    <row r="38" spans="1:12" ht="15.75">
      <c r="A38" s="437" t="s">
        <v>2066</v>
      </c>
      <c r="B38" s="437"/>
      <c r="C38" s="437"/>
      <c r="D38" s="437"/>
      <c r="E38" s="437"/>
      <c r="F38" s="437"/>
      <c r="G38" s="437"/>
      <c r="H38" s="437"/>
      <c r="I38" s="437"/>
      <c r="J38" s="437"/>
      <c r="K38" s="437"/>
      <c r="L38" s="437"/>
    </row>
    <row r="39" spans="1:12" ht="15.75">
      <c r="A39" s="437" t="s">
        <v>2067</v>
      </c>
      <c r="B39" s="437"/>
      <c r="C39" s="437"/>
      <c r="D39" s="437"/>
      <c r="E39" s="437"/>
      <c r="F39" s="437"/>
      <c r="G39" s="437"/>
      <c r="H39" s="437"/>
      <c r="I39" s="437"/>
      <c r="J39" s="437"/>
      <c r="K39" s="437"/>
      <c r="L39" s="437"/>
    </row>
    <row r="40" spans="1:12" ht="15.75">
      <c r="A40" s="437" t="s">
        <v>2068</v>
      </c>
      <c r="B40" s="437"/>
      <c r="C40" s="437"/>
      <c r="D40" s="437"/>
      <c r="E40" s="437"/>
      <c r="F40" s="437"/>
      <c r="G40" s="437"/>
      <c r="H40" s="437" t="s">
        <v>2069</v>
      </c>
      <c r="I40" s="437"/>
      <c r="J40" s="437"/>
      <c r="K40" s="437"/>
      <c r="L40" s="437"/>
    </row>
    <row r="41" spans="1:12" ht="15.75">
      <c r="A41" s="437" t="s">
        <v>2070</v>
      </c>
      <c r="B41" s="437"/>
      <c r="C41" s="437"/>
      <c r="D41" s="437"/>
      <c r="E41" s="437"/>
      <c r="F41" s="437"/>
      <c r="G41" s="437"/>
      <c r="H41" s="437"/>
      <c r="I41" s="437"/>
      <c r="J41" s="437"/>
      <c r="K41" s="437"/>
      <c r="L41" s="437"/>
    </row>
    <row r="42" spans="1:12" ht="15.75">
      <c r="A42" s="437" t="s">
        <v>2071</v>
      </c>
      <c r="B42" s="437"/>
      <c r="C42" s="437"/>
      <c r="D42" s="437"/>
      <c r="E42" s="437"/>
      <c r="F42" s="437"/>
      <c r="G42" s="437"/>
      <c r="H42" s="437"/>
      <c r="I42" s="437"/>
      <c r="J42" s="437"/>
      <c r="K42" s="437"/>
      <c r="L42" s="437"/>
    </row>
    <row r="43" spans="1:12" ht="15.75">
      <c r="A43" s="437" t="s">
        <v>2072</v>
      </c>
      <c r="B43" s="437"/>
      <c r="C43" s="437"/>
      <c r="D43" s="437"/>
      <c r="E43" s="437"/>
      <c r="F43" s="437"/>
      <c r="G43" s="437"/>
      <c r="H43" s="437"/>
      <c r="I43" s="437"/>
      <c r="J43" s="437"/>
      <c r="K43" s="437"/>
      <c r="L43" s="437"/>
    </row>
    <row r="44" spans="1:12" ht="15.75">
      <c r="A44" s="437" t="s">
        <v>2073</v>
      </c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</row>
    <row r="45" spans="1:12" ht="15.75">
      <c r="A45" s="437" t="s">
        <v>2074</v>
      </c>
      <c r="B45" s="437"/>
      <c r="C45" s="437"/>
      <c r="D45" s="437"/>
      <c r="E45" s="437"/>
      <c r="F45" s="437"/>
      <c r="G45" s="437"/>
      <c r="H45" s="437"/>
      <c r="I45" s="437"/>
      <c r="J45" s="437"/>
      <c r="K45" s="437"/>
      <c r="L45" s="437"/>
    </row>
    <row r="46" spans="1:12" ht="15.75">
      <c r="A46" s="437" t="s">
        <v>2075</v>
      </c>
      <c r="B46" s="437"/>
      <c r="C46" s="437"/>
      <c r="D46" s="437"/>
      <c r="E46" s="437"/>
      <c r="F46" s="437"/>
      <c r="G46" s="437"/>
      <c r="H46" s="437"/>
      <c r="I46" s="437"/>
      <c r="J46" s="437"/>
      <c r="K46" s="437"/>
      <c r="L46" s="437"/>
    </row>
    <row r="47" spans="1:12" ht="15.75">
      <c r="A47" s="1893" t="s">
        <v>2084</v>
      </c>
      <c r="B47" s="1893"/>
      <c r="C47" s="1893"/>
      <c r="D47" s="1893"/>
      <c r="E47" s="1893"/>
      <c r="F47" s="1893"/>
      <c r="G47" s="1893"/>
      <c r="H47" s="1893"/>
      <c r="I47" s="1893"/>
      <c r="J47" s="437"/>
      <c r="K47" s="437"/>
      <c r="L47" s="437"/>
    </row>
    <row r="48" spans="1:12" ht="15.75">
      <c r="A48" s="437" t="s">
        <v>108</v>
      </c>
      <c r="B48" s="1892" t="s">
        <v>2085</v>
      </c>
      <c r="C48" s="1892"/>
      <c r="D48" s="437" t="s">
        <v>2050</v>
      </c>
      <c r="E48" s="999">
        <v>2021</v>
      </c>
      <c r="F48" s="437" t="s">
        <v>2076</v>
      </c>
      <c r="G48" s="437"/>
      <c r="H48" s="437"/>
      <c r="I48" s="437"/>
      <c r="J48" s="437"/>
      <c r="K48" s="437"/>
      <c r="L48" s="437"/>
    </row>
    <row r="51" spans="7:7" ht="15">
      <c r="G51" s="995" t="s">
        <v>2116</v>
      </c>
    </row>
  </sheetData>
  <sheetProtection password="D3C5" sheet="1" objects="1" scenarios="1" selectLockedCells="1"/>
  <mergeCells count="17">
    <mergeCell ref="B48:C48"/>
    <mergeCell ref="A47:I47"/>
    <mergeCell ref="G18:H18"/>
    <mergeCell ref="A26:G26"/>
    <mergeCell ref="A27:I27"/>
    <mergeCell ref="A33:G33"/>
    <mergeCell ref="A20:I20"/>
    <mergeCell ref="A21:I21"/>
    <mergeCell ref="A22:I22"/>
    <mergeCell ref="A23:I23"/>
    <mergeCell ref="A24:I24"/>
    <mergeCell ref="A36:H36"/>
    <mergeCell ref="A13:I13"/>
    <mergeCell ref="A14:I14"/>
    <mergeCell ref="A15:I15"/>
    <mergeCell ref="A16:F16"/>
    <mergeCell ref="A19:C19"/>
  </mergeCells>
  <pageMargins left="0.25" right="0.25" top="0.3" bottom="0.32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"/>
  <sheetViews>
    <sheetView workbookViewId="0">
      <selection activeCell="E17" sqref="E17"/>
    </sheetView>
  </sheetViews>
  <sheetFormatPr defaultRowHeight="12.75"/>
  <cols>
    <col min="1" max="1" width="1.5703125" style="620" customWidth="1"/>
    <col min="2" max="2" width="6.28515625" style="620" customWidth="1"/>
    <col min="3" max="4" width="7.7109375" style="620" customWidth="1"/>
    <col min="5" max="5" width="6.7109375" style="620" customWidth="1"/>
    <col min="6" max="6" width="11" style="620" customWidth="1"/>
    <col min="7" max="7" width="5.42578125" style="620" customWidth="1"/>
    <col min="8" max="8" width="9" style="620" customWidth="1"/>
    <col min="9" max="9" width="8.5703125" style="620" customWidth="1"/>
    <col min="10" max="10" width="7.28515625" style="620" customWidth="1"/>
    <col min="11" max="11" width="5.5703125" style="620" customWidth="1"/>
    <col min="12" max="12" width="12.7109375" style="620" customWidth="1"/>
    <col min="13" max="13" width="11.28515625" style="620" customWidth="1"/>
    <col min="14" max="14" width="2.5703125" style="620" customWidth="1"/>
    <col min="15" max="15" width="2.28515625" style="620" customWidth="1"/>
    <col min="16" max="16384" width="9.140625" style="620"/>
  </cols>
  <sheetData>
    <row r="2" spans="1:13" ht="20.25">
      <c r="A2" s="1903" t="s">
        <v>2373</v>
      </c>
      <c r="B2" s="1903"/>
      <c r="C2" s="1903"/>
      <c r="D2" s="1903"/>
      <c r="E2" s="1903"/>
      <c r="F2" s="1903"/>
      <c r="G2" s="1903"/>
      <c r="H2" s="1903"/>
      <c r="I2" s="1903"/>
      <c r="J2" s="1903"/>
      <c r="K2" s="1903"/>
      <c r="L2" s="1903"/>
      <c r="M2" s="1903"/>
    </row>
    <row r="3" spans="1:13" ht="23.25">
      <c r="A3" s="1904" t="str">
        <f>MASTER!C9</f>
        <v>jktdh; mPp ek/;fed fo|ky; fg   ftyk cwUnh</v>
      </c>
      <c r="B3" s="1904"/>
      <c r="C3" s="1904"/>
      <c r="D3" s="1904"/>
      <c r="E3" s="1904"/>
      <c r="F3" s="1904"/>
      <c r="G3" s="1904"/>
      <c r="H3" s="1904"/>
      <c r="I3" s="1904"/>
      <c r="J3" s="1904"/>
      <c r="K3" s="1904"/>
      <c r="L3" s="1904"/>
      <c r="M3" s="1904"/>
    </row>
    <row r="4" spans="1:13" ht="21" customHeight="1">
      <c r="A4" s="1859" t="s">
        <v>2374</v>
      </c>
      <c r="B4" s="1859"/>
      <c r="C4" s="1859"/>
      <c r="D4" s="1859"/>
      <c r="E4" s="1859"/>
      <c r="F4" s="1859"/>
      <c r="G4" s="1859"/>
      <c r="H4" s="1859"/>
      <c r="I4" s="1859"/>
      <c r="J4" s="1859"/>
      <c r="K4" s="1859"/>
      <c r="L4" s="1859"/>
      <c r="M4" s="1859"/>
    </row>
    <row r="5" spans="1:13" ht="12.75" customHeight="1">
      <c r="A5" s="1096"/>
      <c r="B5" s="1110" t="s">
        <v>2375</v>
      </c>
      <c r="C5" s="1896" t="s">
        <v>2416</v>
      </c>
      <c r="D5" s="1896"/>
      <c r="E5" s="1896"/>
      <c r="F5" s="1896"/>
      <c r="G5" s="1896"/>
      <c r="H5" s="1896"/>
      <c r="I5" s="1896"/>
      <c r="J5" s="1896"/>
      <c r="K5" s="1896"/>
      <c r="L5" s="1111" t="s">
        <v>182</v>
      </c>
      <c r="M5" s="1115">
        <v>44363</v>
      </c>
    </row>
    <row r="6" spans="1:13" ht="12.75" customHeight="1">
      <c r="A6" s="109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3" ht="34.5" customHeight="1">
      <c r="A7" s="1097">
        <v>1</v>
      </c>
      <c r="B7" s="1109" t="s">
        <v>1174</v>
      </c>
      <c r="C7" s="1098"/>
      <c r="D7" s="1098"/>
      <c r="E7" s="1905" t="str">
        <f>MASTER!C2</f>
        <v xml:space="preserve">Lo-Jh </v>
      </c>
      <c r="F7" s="1905"/>
      <c r="G7" s="1109" t="s">
        <v>80</v>
      </c>
      <c r="H7" s="1906" t="str">
        <f>MASTER!C7</f>
        <v>O;k[;krk</v>
      </c>
      <c r="I7" s="1907"/>
      <c r="J7" s="1109" t="s">
        <v>2376</v>
      </c>
      <c r="K7" s="1099" t="s">
        <v>2377</v>
      </c>
      <c r="L7" s="1908">
        <f>MASTER!F34</f>
        <v>705</v>
      </c>
      <c r="M7" s="1908"/>
    </row>
    <row r="8" spans="1:13" ht="21" customHeight="1">
      <c r="A8" s="1097"/>
      <c r="B8" s="1100" t="s">
        <v>2129</v>
      </c>
      <c r="C8" s="1898" t="str">
        <f>MASTER!C3</f>
        <v>RJ</v>
      </c>
      <c r="D8" s="1898"/>
      <c r="E8" s="1898"/>
      <c r="F8" s="1098" t="s">
        <v>2378</v>
      </c>
      <c r="G8" s="1101"/>
      <c r="H8" s="1101"/>
      <c r="I8" s="1101"/>
      <c r="J8" s="1101"/>
      <c r="K8" s="1101"/>
      <c r="L8" s="621"/>
      <c r="M8" s="621"/>
    </row>
    <row r="9" spans="1:13" ht="21" customHeight="1">
      <c r="A9" s="1097">
        <v>2</v>
      </c>
      <c r="B9" s="1098" t="s">
        <v>2379</v>
      </c>
      <c r="C9" s="1098"/>
      <c r="D9" s="1098"/>
      <c r="E9" s="1098"/>
      <c r="F9" s="1098"/>
      <c r="G9" s="1098"/>
      <c r="H9" s="1116">
        <v>1156117</v>
      </c>
      <c r="I9" s="1102" t="s">
        <v>2380</v>
      </c>
      <c r="J9" s="1899" t="s">
        <v>2417</v>
      </c>
      <c r="K9" s="1899"/>
      <c r="L9" s="1899"/>
      <c r="M9" s="1899"/>
    </row>
    <row r="10" spans="1:13" ht="21" customHeight="1">
      <c r="A10" s="1097"/>
      <c r="B10" s="1900" t="s">
        <v>2381</v>
      </c>
      <c r="C10" s="1900"/>
      <c r="D10" s="1900"/>
      <c r="E10" s="1900"/>
      <c r="F10" s="1900"/>
      <c r="G10" s="1900"/>
      <c r="H10" s="1900"/>
      <c r="I10" s="1900"/>
      <c r="J10" s="1900"/>
      <c r="K10" s="1900"/>
      <c r="L10" s="1900"/>
      <c r="M10" s="1900"/>
    </row>
    <row r="11" spans="1:13" ht="21" customHeight="1">
      <c r="A11" s="1097"/>
      <c r="B11" s="1900" t="s">
        <v>2382</v>
      </c>
      <c r="C11" s="1900"/>
      <c r="D11" s="1900"/>
      <c r="E11" s="1900"/>
      <c r="F11" s="1900"/>
      <c r="G11" s="1900"/>
      <c r="H11" s="1900"/>
      <c r="I11" s="1900"/>
      <c r="J11" s="1900"/>
      <c r="K11" s="1900"/>
      <c r="L11" s="1900"/>
      <c r="M11" s="1900"/>
    </row>
    <row r="12" spans="1:13" ht="21" customHeight="1">
      <c r="A12" s="1097">
        <v>3</v>
      </c>
      <c r="B12" s="1103" t="s">
        <v>2383</v>
      </c>
      <c r="C12" s="621"/>
      <c r="D12" s="621"/>
      <c r="E12" s="621"/>
      <c r="F12" s="1114">
        <f>MASTER!C44</f>
        <v>44676</v>
      </c>
      <c r="G12" s="1098" t="s">
        <v>2384</v>
      </c>
      <c r="H12" s="805"/>
      <c r="I12" s="805"/>
      <c r="J12" s="621"/>
      <c r="K12" s="621"/>
      <c r="L12" s="621"/>
      <c r="M12" s="621"/>
    </row>
    <row r="13" spans="1:13" ht="21" customHeight="1">
      <c r="A13" s="1097"/>
      <c r="B13" s="1900" t="s">
        <v>2385</v>
      </c>
      <c r="C13" s="1900"/>
      <c r="D13" s="1900"/>
      <c r="E13" s="1113" t="s">
        <v>2386</v>
      </c>
      <c r="F13" s="1112" t="s">
        <v>2387</v>
      </c>
      <c r="G13" s="621"/>
      <c r="H13" s="1117" t="s">
        <v>2388</v>
      </c>
      <c r="I13" s="1098" t="s">
        <v>2389</v>
      </c>
      <c r="J13" s="621"/>
      <c r="K13" s="1098"/>
      <c r="L13" s="1118" t="s">
        <v>2388</v>
      </c>
      <c r="M13" s="1098" t="s">
        <v>2390</v>
      </c>
    </row>
    <row r="14" spans="1:13" ht="21" customHeight="1">
      <c r="A14" s="1097"/>
      <c r="B14" s="1098" t="s">
        <v>2391</v>
      </c>
      <c r="C14" s="1098"/>
      <c r="D14" s="1098"/>
      <c r="E14" s="1098"/>
      <c r="F14" s="1098"/>
      <c r="G14" s="1104" t="s">
        <v>2392</v>
      </c>
      <c r="H14" s="1098"/>
      <c r="I14" s="1098"/>
      <c r="J14" s="1098"/>
      <c r="K14" s="1098"/>
      <c r="L14" s="621"/>
      <c r="M14" s="621"/>
    </row>
    <row r="15" spans="1:13" ht="18.75" customHeight="1">
      <c r="A15" s="1097">
        <v>4</v>
      </c>
      <c r="B15" s="1098" t="s">
        <v>2393</v>
      </c>
      <c r="C15" s="1098"/>
      <c r="D15" s="1098"/>
      <c r="E15" s="1098"/>
      <c r="F15" s="1098"/>
      <c r="G15" s="1099" t="s">
        <v>2394</v>
      </c>
      <c r="H15" s="1098"/>
      <c r="I15" s="1098" t="s">
        <v>2395</v>
      </c>
      <c r="J15" s="1113"/>
      <c r="K15" s="1117" t="s">
        <v>2388</v>
      </c>
      <c r="L15" s="621" t="s">
        <v>2396</v>
      </c>
      <c r="M15" s="1117" t="s">
        <v>2388</v>
      </c>
    </row>
    <row r="16" spans="1:13">
      <c r="A16" s="1097"/>
      <c r="B16" s="1098" t="s">
        <v>2397</v>
      </c>
      <c r="C16" s="1098"/>
      <c r="D16" s="1098"/>
      <c r="E16" s="1098"/>
      <c r="F16" s="1117" t="s">
        <v>2388</v>
      </c>
      <c r="G16" s="1098" t="s">
        <v>2398</v>
      </c>
      <c r="H16" s="1098"/>
      <c r="I16" s="1099" t="s">
        <v>2394</v>
      </c>
      <c r="J16" s="1098" t="s">
        <v>2399</v>
      </c>
      <c r="K16" s="1098"/>
      <c r="L16" s="621"/>
      <c r="M16" s="621"/>
    </row>
    <row r="17" spans="1:13">
      <c r="A17" s="1097">
        <v>5</v>
      </c>
      <c r="B17" s="1900" t="s">
        <v>2400</v>
      </c>
      <c r="C17" s="1900"/>
      <c r="D17" s="1900"/>
      <c r="E17" s="1119">
        <v>1156117</v>
      </c>
      <c r="F17" s="1098" t="s">
        <v>2401</v>
      </c>
      <c r="G17" s="1901" t="s">
        <v>2402</v>
      </c>
      <c r="H17" s="1901"/>
      <c r="I17" s="1097" t="s">
        <v>408</v>
      </c>
      <c r="J17" s="1902">
        <v>44130</v>
      </c>
      <c r="K17" s="1902"/>
      <c r="L17" s="621" t="s">
        <v>2403</v>
      </c>
      <c r="M17" s="621"/>
    </row>
    <row r="18" spans="1:13">
      <c r="A18" s="1097"/>
      <c r="B18" s="1098" t="s">
        <v>2404</v>
      </c>
      <c r="C18" s="1098"/>
      <c r="D18" s="1098"/>
      <c r="E18" s="1098"/>
      <c r="F18" s="1098"/>
      <c r="G18" s="1909">
        <v>0</v>
      </c>
      <c r="H18" s="1909"/>
      <c r="I18" s="1098" t="s">
        <v>2405</v>
      </c>
      <c r="J18" s="1098"/>
      <c r="K18" s="1098"/>
      <c r="L18" s="621"/>
      <c r="M18" s="621"/>
    </row>
    <row r="19" spans="1:13">
      <c r="A19" s="1097"/>
      <c r="B19" s="1098" t="s">
        <v>2406</v>
      </c>
      <c r="C19" s="1098"/>
      <c r="D19" s="1098"/>
      <c r="E19" s="1098"/>
      <c r="F19" s="1098"/>
      <c r="G19" s="1098"/>
      <c r="H19" s="1098"/>
      <c r="I19" s="1120">
        <v>0</v>
      </c>
      <c r="J19" s="1105" t="s">
        <v>2415</v>
      </c>
      <c r="K19" s="1098"/>
      <c r="L19" s="621"/>
      <c r="M19" s="621"/>
    </row>
    <row r="20" spans="1:13">
      <c r="A20" s="1097">
        <v>6</v>
      </c>
      <c r="B20" s="1098" t="s">
        <v>2407</v>
      </c>
      <c r="C20" s="1098"/>
      <c r="D20" s="1098"/>
      <c r="E20" s="1098"/>
      <c r="F20" s="1098"/>
      <c r="G20" s="1098"/>
      <c r="H20" s="1098"/>
      <c r="I20" s="1098"/>
      <c r="J20" s="1098"/>
      <c r="K20" s="1098"/>
      <c r="L20" s="621"/>
      <c r="M20" s="621"/>
    </row>
    <row r="21" spans="1:13" ht="15">
      <c r="A21" s="1097"/>
      <c r="B21" s="1108" t="s">
        <v>2408</v>
      </c>
      <c r="C21" s="1098"/>
      <c r="D21" s="1098"/>
      <c r="E21" s="1098"/>
      <c r="F21" s="1098"/>
      <c r="G21" s="1098"/>
      <c r="H21" s="1098"/>
      <c r="I21" s="1098"/>
      <c r="J21" s="1098"/>
      <c r="K21" s="1098"/>
      <c r="L21" s="621"/>
      <c r="M21" s="621"/>
    </row>
    <row r="22" spans="1:13">
      <c r="A22" s="1097">
        <v>7</v>
      </c>
      <c r="B22" s="1098" t="s">
        <v>2409</v>
      </c>
      <c r="C22" s="1098"/>
      <c r="D22" s="1098"/>
      <c r="E22" s="1098"/>
      <c r="F22" s="1098"/>
      <c r="G22" s="1106"/>
      <c r="H22" s="1098"/>
      <c r="I22" s="1098"/>
      <c r="J22" s="1098"/>
      <c r="K22" s="1098"/>
      <c r="L22" s="621"/>
      <c r="M22" s="621"/>
    </row>
    <row r="23" spans="1:13">
      <c r="A23" s="1097"/>
      <c r="B23" s="1910" t="s">
        <v>1463</v>
      </c>
      <c r="C23" s="1911"/>
      <c r="D23" s="1910" t="s">
        <v>2410</v>
      </c>
      <c r="E23" s="1912"/>
      <c r="F23" s="1911"/>
      <c r="G23" s="1916" t="s">
        <v>2411</v>
      </c>
      <c r="H23" s="1917"/>
      <c r="I23" s="1916" t="s">
        <v>2412</v>
      </c>
      <c r="J23" s="1917"/>
      <c r="K23" s="1910" t="s">
        <v>1131</v>
      </c>
      <c r="L23" s="1912"/>
      <c r="M23" s="1911"/>
    </row>
    <row r="24" spans="1:13">
      <c r="A24" s="1097"/>
      <c r="B24" s="1913" t="s">
        <v>2413</v>
      </c>
      <c r="C24" s="1915"/>
      <c r="D24" s="1913"/>
      <c r="E24" s="1914"/>
      <c r="F24" s="1915"/>
      <c r="G24" s="1918"/>
      <c r="H24" s="1919"/>
      <c r="I24" s="1918"/>
      <c r="J24" s="1919"/>
      <c r="K24" s="1913"/>
      <c r="L24" s="1914"/>
      <c r="M24" s="1915"/>
    </row>
    <row r="25" spans="1:13" ht="31.5" customHeight="1">
      <c r="A25" s="1097"/>
      <c r="B25" s="1922" t="str">
        <f>MASTER!C37</f>
        <v>LVsV cSad vkWQ bf.M;k</v>
      </c>
      <c r="C25" s="1922"/>
      <c r="D25" s="1925" t="str">
        <f>MASTER!C37</f>
        <v>LVsV cSad vkWQ bf.M;k</v>
      </c>
      <c r="E25" s="1926"/>
      <c r="F25" s="1927"/>
      <c r="G25" s="1923">
        <f>MASTER!G37</f>
        <v>32</v>
      </c>
      <c r="H25" s="1923"/>
      <c r="I25" s="1923" t="str">
        <f>MASTER!G38</f>
        <v>SBIN00315</v>
      </c>
      <c r="J25" s="1923"/>
      <c r="K25" s="1931">
        <f>MASTER!C39</f>
        <v>3</v>
      </c>
      <c r="L25" s="1932"/>
      <c r="M25" s="1933"/>
    </row>
    <row r="26" spans="1:13" ht="39.75" customHeight="1">
      <c r="A26" s="1097"/>
      <c r="B26" s="1920" t="str">
        <f>MASTER!C32</f>
        <v xml:space="preserve">Jhefr pUnz </v>
      </c>
      <c r="C26" s="1921"/>
      <c r="D26" s="1925" t="str">
        <f>MASTER!C38</f>
        <v>ckbZ ikl jksM] cw</v>
      </c>
      <c r="E26" s="1926"/>
      <c r="F26" s="1927"/>
      <c r="G26" s="1923"/>
      <c r="H26" s="1923"/>
      <c r="I26" s="1923"/>
      <c r="J26" s="1923"/>
      <c r="K26" s="1934"/>
      <c r="L26" s="1935"/>
      <c r="M26" s="1936"/>
    </row>
    <row r="27" spans="1:13" ht="28.5" customHeight="1">
      <c r="A27" s="1097"/>
      <c r="B27" s="1922" t="str">
        <f>MASTER!E50</f>
        <v>iRuh</v>
      </c>
      <c r="C27" s="1922"/>
      <c r="D27" s="1928" t="s">
        <v>2418</v>
      </c>
      <c r="E27" s="1929"/>
      <c r="F27" s="1930"/>
      <c r="G27" s="1923"/>
      <c r="H27" s="1923"/>
      <c r="I27" s="1923"/>
      <c r="J27" s="1923"/>
      <c r="K27" s="1937"/>
      <c r="L27" s="1938"/>
      <c r="M27" s="1939"/>
    </row>
    <row r="28" spans="1:13">
      <c r="A28" s="1097"/>
      <c r="B28" s="621"/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</row>
    <row r="29" spans="1:13">
      <c r="A29" s="1097"/>
      <c r="B29" s="621"/>
      <c r="C29" s="621"/>
      <c r="D29" s="621"/>
      <c r="E29" s="621"/>
      <c r="F29" s="621"/>
      <c r="G29" s="621"/>
      <c r="H29" s="621"/>
      <c r="I29" s="621"/>
      <c r="J29" s="621"/>
      <c r="K29" s="621"/>
      <c r="L29" s="621"/>
      <c r="M29" s="621"/>
    </row>
    <row r="30" spans="1:13">
      <c r="A30" s="1097"/>
      <c r="B30" s="621"/>
      <c r="C30" s="621"/>
      <c r="D30" s="621"/>
      <c r="E30" s="621"/>
      <c r="F30" s="621"/>
      <c r="G30" s="621"/>
      <c r="H30" s="1815"/>
      <c r="I30" s="1815"/>
      <c r="J30" s="621"/>
      <c r="K30" s="621"/>
      <c r="L30" s="621"/>
      <c r="M30" s="621"/>
    </row>
    <row r="31" spans="1:13">
      <c r="A31" s="1097"/>
      <c r="B31" s="621"/>
      <c r="C31" s="621"/>
      <c r="D31" s="621"/>
      <c r="E31" s="621"/>
      <c r="F31" s="621"/>
      <c r="G31" s="621"/>
      <c r="H31" s="621"/>
      <c r="I31" s="621"/>
      <c r="J31" s="621"/>
      <c r="K31" s="1924" t="s">
        <v>2414</v>
      </c>
      <c r="L31" s="1924"/>
      <c r="M31" s="1924"/>
    </row>
    <row r="32" spans="1:13" ht="30.75">
      <c r="A32" s="1097"/>
      <c r="B32" s="621"/>
      <c r="C32" s="621"/>
      <c r="D32" s="621"/>
      <c r="E32" s="621"/>
      <c r="F32" s="621"/>
      <c r="G32" s="621"/>
      <c r="H32" s="621"/>
      <c r="I32" s="1107"/>
      <c r="J32" s="621"/>
      <c r="K32" s="621"/>
      <c r="L32" s="621"/>
      <c r="M32" s="621"/>
    </row>
    <row r="33" spans="1:13">
      <c r="A33" s="1097"/>
      <c r="B33" s="621"/>
      <c r="C33" s="621"/>
      <c r="D33" s="621"/>
      <c r="E33" s="621"/>
      <c r="F33" s="621"/>
      <c r="G33" s="621"/>
      <c r="H33" s="621"/>
      <c r="I33" s="621"/>
      <c r="J33" s="621"/>
      <c r="K33" s="621"/>
      <c r="L33" s="621"/>
      <c r="M33" s="621"/>
    </row>
    <row r="34" spans="1:13">
      <c r="A34" s="1097"/>
      <c r="B34" s="621"/>
      <c r="C34" s="621"/>
      <c r="D34" s="621"/>
      <c r="E34" s="621"/>
      <c r="F34" s="621"/>
      <c r="G34" s="621"/>
      <c r="H34" s="621"/>
      <c r="I34" s="621"/>
      <c r="J34" s="621"/>
      <c r="K34" s="621"/>
      <c r="L34" s="621"/>
      <c r="M34" s="621"/>
    </row>
    <row r="35" spans="1:13">
      <c r="A35" s="1097"/>
      <c r="B35" s="621"/>
      <c r="C35" s="621"/>
      <c r="D35" s="621"/>
      <c r="E35" s="621"/>
      <c r="F35" s="621"/>
      <c r="G35" s="621"/>
      <c r="H35" s="621"/>
      <c r="I35" s="621"/>
      <c r="J35" s="621"/>
      <c r="K35" s="621"/>
      <c r="L35" s="621"/>
      <c r="M35" s="621"/>
    </row>
    <row r="36" spans="1:13">
      <c r="A36" s="1097"/>
      <c r="B36" s="621"/>
      <c r="C36" s="621"/>
      <c r="D36" s="621"/>
      <c r="E36" s="621"/>
      <c r="F36" s="621"/>
      <c r="G36" s="621"/>
      <c r="H36" s="621"/>
      <c r="I36" s="621"/>
      <c r="J36" s="621"/>
      <c r="K36" s="621"/>
      <c r="L36" s="621"/>
      <c r="M36" s="621"/>
    </row>
    <row r="37" spans="1:13">
      <c r="A37" s="1097"/>
      <c r="B37" s="621"/>
      <c r="C37" s="621"/>
      <c r="D37" s="621"/>
      <c r="E37" s="621"/>
      <c r="F37" s="621"/>
      <c r="G37" s="621"/>
      <c r="H37" s="621"/>
      <c r="I37" s="621"/>
      <c r="J37" s="621"/>
      <c r="K37" s="621"/>
      <c r="L37" s="621"/>
      <c r="M37" s="621"/>
    </row>
    <row r="38" spans="1:13">
      <c r="A38" s="1097"/>
      <c r="B38" s="621"/>
      <c r="C38" s="621"/>
      <c r="D38" s="621"/>
      <c r="E38" s="621"/>
      <c r="F38" s="621"/>
      <c r="G38" s="621"/>
      <c r="H38" s="621"/>
      <c r="I38" s="621"/>
      <c r="J38" s="621"/>
      <c r="K38" s="621"/>
      <c r="L38" s="621"/>
      <c r="M38" s="621"/>
    </row>
    <row r="39" spans="1:13">
      <c r="A39" s="1097"/>
      <c r="B39" s="621"/>
      <c r="C39" s="621"/>
      <c r="D39" s="621"/>
      <c r="E39" s="621"/>
      <c r="F39" s="621"/>
      <c r="G39" s="621"/>
      <c r="H39" s="621"/>
      <c r="I39" s="621"/>
      <c r="J39" s="621"/>
      <c r="K39" s="621"/>
      <c r="L39" s="621"/>
      <c r="M39" s="621"/>
    </row>
    <row r="40" spans="1:13">
      <c r="A40" s="1097"/>
      <c r="B40" s="621"/>
      <c r="C40" s="621"/>
      <c r="D40" s="621"/>
      <c r="E40" s="621"/>
      <c r="F40" s="621"/>
      <c r="G40" s="621"/>
      <c r="H40" s="621"/>
      <c r="I40" s="621"/>
      <c r="J40" s="621"/>
      <c r="K40" s="621"/>
      <c r="L40" s="621"/>
      <c r="M40" s="621"/>
    </row>
    <row r="41" spans="1:13">
      <c r="A41" s="1097"/>
      <c r="B41" s="621"/>
      <c r="C41" s="621"/>
      <c r="D41" s="621"/>
      <c r="E41" s="621"/>
      <c r="F41" s="621"/>
      <c r="G41" s="621"/>
      <c r="H41" s="621"/>
      <c r="I41" s="621"/>
      <c r="J41" s="621"/>
      <c r="K41" s="621"/>
      <c r="L41" s="621"/>
      <c r="M41" s="621"/>
    </row>
    <row r="42" spans="1:13">
      <c r="A42" s="1097"/>
      <c r="B42" s="621"/>
      <c r="C42" s="621"/>
      <c r="D42" s="621"/>
      <c r="E42" s="621"/>
      <c r="F42" s="621"/>
      <c r="G42" s="621"/>
      <c r="H42" s="621"/>
      <c r="I42" s="621"/>
      <c r="J42" s="621"/>
      <c r="K42" s="621"/>
      <c r="L42" s="621"/>
      <c r="M42" s="621"/>
    </row>
    <row r="43" spans="1:13">
      <c r="A43" s="109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</row>
  </sheetData>
  <sheetProtection password="D3C5" sheet="1" objects="1" scenarios="1" selectLockedCells="1"/>
  <mergeCells count="33">
    <mergeCell ref="H30:I30"/>
    <mergeCell ref="K31:M31"/>
    <mergeCell ref="D25:F25"/>
    <mergeCell ref="D26:F26"/>
    <mergeCell ref="D27:F27"/>
    <mergeCell ref="K25:M27"/>
    <mergeCell ref="K23:M24"/>
    <mergeCell ref="B24:C24"/>
    <mergeCell ref="B26:C26"/>
    <mergeCell ref="B27:C27"/>
    <mergeCell ref="B25:C25"/>
    <mergeCell ref="G25:H27"/>
    <mergeCell ref="I25:J27"/>
    <mergeCell ref="G18:H18"/>
    <mergeCell ref="B23:C23"/>
    <mergeCell ref="D23:F24"/>
    <mergeCell ref="G23:H24"/>
    <mergeCell ref="I23:J24"/>
    <mergeCell ref="A2:M2"/>
    <mergeCell ref="A3:M3"/>
    <mergeCell ref="A4:M4"/>
    <mergeCell ref="E7:F7"/>
    <mergeCell ref="H7:I7"/>
    <mergeCell ref="L7:M7"/>
    <mergeCell ref="C5:K5"/>
    <mergeCell ref="C8:E8"/>
    <mergeCell ref="J9:M9"/>
    <mergeCell ref="B10:M10"/>
    <mergeCell ref="B17:D17"/>
    <mergeCell ref="B11:M11"/>
    <mergeCell ref="B13:D13"/>
    <mergeCell ref="G17:H17"/>
    <mergeCell ref="J17:K17"/>
  </mergeCells>
  <pageMargins left="0.25" right="0.25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"/>
  <sheetViews>
    <sheetView workbookViewId="0">
      <selection activeCell="G14" sqref="G14"/>
    </sheetView>
  </sheetViews>
  <sheetFormatPr defaultRowHeight="12.75"/>
  <cols>
    <col min="1" max="1" width="9.140625" customWidth="1"/>
    <col min="2" max="2" width="8.5703125" customWidth="1"/>
    <col min="4" max="4" width="10.140625" customWidth="1"/>
  </cols>
  <sheetData>
    <row r="1" spans="1:11" s="620" customFormat="1"/>
    <row r="2" spans="1:11" s="620" customFormat="1"/>
    <row r="3" spans="1:11" ht="20.25">
      <c r="A3" s="1944" t="str">
        <f>MASTER!C9</f>
        <v>jktdh; mPp ek/;fed fo|ky; fg   ftyk cwUnh</v>
      </c>
      <c r="B3" s="1944"/>
      <c r="C3" s="1944"/>
      <c r="D3" s="1944"/>
      <c r="E3" s="1944"/>
      <c r="F3" s="1944"/>
      <c r="G3" s="1944"/>
      <c r="H3" s="1944"/>
      <c r="I3" s="1944"/>
      <c r="J3" s="1944"/>
      <c r="K3" s="1944"/>
    </row>
    <row r="4" spans="1:11" ht="20.25">
      <c r="A4" s="1945" t="s">
        <v>2016</v>
      </c>
      <c r="B4" s="1945"/>
      <c r="C4" s="1945"/>
      <c r="D4" s="1945"/>
      <c r="E4" s="1945"/>
      <c r="F4" s="1945"/>
      <c r="G4" s="1945"/>
      <c r="H4" s="1945"/>
      <c r="I4" s="1945"/>
      <c r="J4" s="1945"/>
      <c r="K4" s="1945"/>
    </row>
    <row r="5" spans="1:11">
      <c r="A5" s="1783" t="s">
        <v>2017</v>
      </c>
      <c r="B5" s="1783"/>
      <c r="C5" s="1783"/>
      <c r="D5" s="1783"/>
      <c r="E5" s="1783"/>
      <c r="F5" s="1783"/>
      <c r="G5" s="1783"/>
      <c r="H5" s="1783"/>
      <c r="I5" s="1783"/>
      <c r="J5" s="1783"/>
      <c r="K5" s="1783"/>
    </row>
    <row r="6" spans="1:11" ht="46.5" customHeight="1">
      <c r="A6" s="1946"/>
      <c r="B6" s="1946"/>
      <c r="C6" s="1946"/>
      <c r="D6" s="1946"/>
      <c r="E6" s="1946"/>
      <c r="F6" s="1946"/>
      <c r="G6" s="1946"/>
      <c r="H6" s="1946"/>
      <c r="I6" s="1946"/>
      <c r="J6" s="1946"/>
      <c r="K6" s="1946"/>
    </row>
    <row r="7" spans="1:11" ht="15.75">
      <c r="A7" s="984" t="s">
        <v>2018</v>
      </c>
      <c r="B7" s="984"/>
      <c r="C7" s="1947" t="str">
        <f>MASTER!C2</f>
        <v xml:space="preserve">Lo-Jh </v>
      </c>
      <c r="D7" s="1947"/>
      <c r="E7" s="984" t="s">
        <v>80</v>
      </c>
      <c r="F7" s="1948" t="str">
        <f>MASTER!C7</f>
        <v>O;k[;krk</v>
      </c>
      <c r="G7" s="1949"/>
      <c r="H7" s="984" t="s">
        <v>2019</v>
      </c>
      <c r="I7" s="984"/>
      <c r="J7" s="984"/>
      <c r="K7" s="1002" t="str">
        <f>MASTER!C47</f>
        <v>L -11</v>
      </c>
    </row>
    <row r="8" spans="1:11" ht="18.75">
      <c r="A8" s="984" t="s">
        <v>2020</v>
      </c>
      <c r="B8" s="984"/>
      <c r="C8" s="984"/>
      <c r="D8" s="1007" t="str">
        <f>MASTER!D102</f>
        <v xml:space="preserve"> 25/04/2021</v>
      </c>
      <c r="E8" s="984" t="s">
        <v>2021</v>
      </c>
      <c r="F8" s="984"/>
      <c r="G8" s="1008" t="str">
        <f>D8</f>
        <v xml:space="preserve"> 25/04/2021</v>
      </c>
      <c r="H8" s="984" t="s">
        <v>2022</v>
      </c>
      <c r="I8" s="985"/>
      <c r="J8" s="1951">
        <f>MASTER!C44</f>
        <v>44676</v>
      </c>
      <c r="K8" s="1952"/>
    </row>
    <row r="9" spans="1:11" ht="18.75">
      <c r="A9" s="987" t="s">
        <v>2023</v>
      </c>
      <c r="B9" s="1950">
        <f>MASTER!C25</f>
        <v>0</v>
      </c>
      <c r="C9" s="1950"/>
      <c r="D9" s="1950"/>
      <c r="E9" s="1953" t="s">
        <v>2024</v>
      </c>
      <c r="F9" s="1954"/>
      <c r="G9" s="1955" t="str">
        <f>MASTER!C3</f>
        <v>RJ</v>
      </c>
      <c r="H9" s="1956"/>
      <c r="I9" s="1957"/>
      <c r="J9" s="1003"/>
      <c r="K9" s="1004"/>
    </row>
    <row r="10" spans="1:11" ht="15.75">
      <c r="A10" s="1940" t="s">
        <v>2025</v>
      </c>
      <c r="B10" s="1940"/>
      <c r="C10" s="1940"/>
      <c r="D10" s="1940"/>
      <c r="E10" s="1940"/>
      <c r="F10" s="1940"/>
      <c r="G10" s="1940"/>
      <c r="H10" s="1940"/>
      <c r="I10" s="1940"/>
      <c r="J10" s="1940"/>
      <c r="K10" s="1940"/>
    </row>
    <row r="11" spans="1:11" ht="18.75">
      <c r="A11" s="1941" t="s">
        <v>2026</v>
      </c>
      <c r="B11" s="1006" t="s">
        <v>1225</v>
      </c>
      <c r="C11" s="1012" t="s">
        <v>2093</v>
      </c>
      <c r="D11" s="1006" t="s">
        <v>1225</v>
      </c>
      <c r="E11" s="1012" t="s">
        <v>2094</v>
      </c>
      <c r="F11" s="1006" t="s">
        <v>1225</v>
      </c>
      <c r="G11" s="1012" t="s">
        <v>2095</v>
      </c>
      <c r="H11" s="1006" t="s">
        <v>1225</v>
      </c>
      <c r="I11" s="1012" t="s">
        <v>2096</v>
      </c>
      <c r="J11" s="1006" t="s">
        <v>1225</v>
      </c>
      <c r="K11" s="1012" t="s">
        <v>2097</v>
      </c>
    </row>
    <row r="12" spans="1:11" ht="51">
      <c r="A12" s="1942"/>
      <c r="B12" s="1010" t="s">
        <v>2027</v>
      </c>
      <c r="C12" s="1011" t="s">
        <v>2028</v>
      </c>
      <c r="D12" s="1010" t="s">
        <v>2027</v>
      </c>
      <c r="E12" s="1011" t="s">
        <v>2028</v>
      </c>
      <c r="F12" s="1010" t="s">
        <v>2027</v>
      </c>
      <c r="G12" s="1011" t="s">
        <v>2028</v>
      </c>
      <c r="H12" s="1010" t="s">
        <v>2027</v>
      </c>
      <c r="I12" s="1011" t="s">
        <v>2028</v>
      </c>
      <c r="J12" s="1010" t="s">
        <v>2027</v>
      </c>
      <c r="K12" s="1011" t="s">
        <v>2028</v>
      </c>
    </row>
    <row r="13" spans="1:11" ht="20.25">
      <c r="A13" s="1001" t="s">
        <v>538</v>
      </c>
      <c r="B13" s="1009">
        <v>57000</v>
      </c>
      <c r="C13" s="1127">
        <f>ROUND(B13*10%,0)</f>
        <v>5700</v>
      </c>
      <c r="D13" s="1009">
        <v>57000</v>
      </c>
      <c r="E13" s="1127">
        <f>ROUND(D13*10%,0)</f>
        <v>5700</v>
      </c>
      <c r="F13" s="1009">
        <v>57000</v>
      </c>
      <c r="G13" s="1127">
        <f>ROUND(F13*10%,0)</f>
        <v>5700</v>
      </c>
      <c r="H13" s="1009">
        <v>57000</v>
      </c>
      <c r="I13" s="1127">
        <f>ROUND(H13*10%,0)</f>
        <v>5700</v>
      </c>
      <c r="J13" s="1009">
        <v>57000</v>
      </c>
      <c r="K13" s="1127">
        <f>ROUND(J13*10%,0)</f>
        <v>5700</v>
      </c>
    </row>
    <row r="14" spans="1:11" ht="20.25">
      <c r="A14" s="1001" t="s">
        <v>527</v>
      </c>
      <c r="B14" s="1009">
        <v>57000</v>
      </c>
      <c r="C14" s="1127">
        <f t="shared" ref="C14:C28" si="0">ROUND(B14*10%,0)</f>
        <v>5700</v>
      </c>
      <c r="D14" s="1009">
        <v>57000</v>
      </c>
      <c r="E14" s="1127">
        <f t="shared" ref="E14:E28" si="1">ROUND(D14*10%,0)</f>
        <v>5700</v>
      </c>
      <c r="F14" s="1009">
        <v>57000</v>
      </c>
      <c r="G14" s="1127">
        <f t="shared" ref="G14:G28" si="2">ROUND(F14*10%,0)</f>
        <v>5700</v>
      </c>
      <c r="H14" s="1009">
        <v>57000</v>
      </c>
      <c r="I14" s="1127">
        <f t="shared" ref="I14:I28" si="3">ROUND(H14*10%,0)</f>
        <v>5700</v>
      </c>
      <c r="J14" s="1009">
        <v>57000</v>
      </c>
      <c r="K14" s="1127">
        <f t="shared" ref="K14:K28" si="4">ROUND(J14*10%,0)</f>
        <v>5700</v>
      </c>
    </row>
    <row r="15" spans="1:11" ht="20.25">
      <c r="A15" s="1001" t="s">
        <v>528</v>
      </c>
      <c r="B15" s="1009">
        <v>57000</v>
      </c>
      <c r="C15" s="1127">
        <f t="shared" si="0"/>
        <v>5700</v>
      </c>
      <c r="D15" s="1009">
        <v>57000</v>
      </c>
      <c r="E15" s="1127">
        <f t="shared" si="1"/>
        <v>5700</v>
      </c>
      <c r="F15" s="1009">
        <v>57000</v>
      </c>
      <c r="G15" s="1127">
        <f t="shared" si="2"/>
        <v>5700</v>
      </c>
      <c r="H15" s="1009">
        <v>57000</v>
      </c>
      <c r="I15" s="1127">
        <f t="shared" si="3"/>
        <v>5700</v>
      </c>
      <c r="J15" s="1009">
        <v>57000</v>
      </c>
      <c r="K15" s="1127">
        <f t="shared" si="4"/>
        <v>5700</v>
      </c>
    </row>
    <row r="16" spans="1:11" ht="20.25">
      <c r="A16" s="1001" t="s">
        <v>529</v>
      </c>
      <c r="B16" s="1009">
        <v>57000</v>
      </c>
      <c r="C16" s="1127">
        <f t="shared" si="0"/>
        <v>5700</v>
      </c>
      <c r="D16" s="1009">
        <v>57000</v>
      </c>
      <c r="E16" s="1127">
        <f t="shared" si="1"/>
        <v>5700</v>
      </c>
      <c r="F16" s="1009">
        <v>57000</v>
      </c>
      <c r="G16" s="1127">
        <f t="shared" si="2"/>
        <v>5700</v>
      </c>
      <c r="H16" s="1009">
        <v>57000</v>
      </c>
      <c r="I16" s="1127">
        <f t="shared" si="3"/>
        <v>5700</v>
      </c>
      <c r="J16" s="1009">
        <v>57000</v>
      </c>
      <c r="K16" s="1127">
        <f t="shared" si="4"/>
        <v>5700</v>
      </c>
    </row>
    <row r="17" spans="1:11" ht="20.25">
      <c r="A17" s="1001" t="s">
        <v>530</v>
      </c>
      <c r="B17" s="1009">
        <v>57000</v>
      </c>
      <c r="C17" s="1127">
        <f t="shared" si="0"/>
        <v>5700</v>
      </c>
      <c r="D17" s="1009">
        <v>57000</v>
      </c>
      <c r="E17" s="1127">
        <f t="shared" si="1"/>
        <v>5700</v>
      </c>
      <c r="F17" s="1009">
        <v>57000</v>
      </c>
      <c r="G17" s="1127">
        <f t="shared" si="2"/>
        <v>5700</v>
      </c>
      <c r="H17" s="1009">
        <v>57000</v>
      </c>
      <c r="I17" s="1127">
        <f t="shared" si="3"/>
        <v>5700</v>
      </c>
      <c r="J17" s="1009">
        <v>57000</v>
      </c>
      <c r="K17" s="1127">
        <f t="shared" si="4"/>
        <v>5700</v>
      </c>
    </row>
    <row r="18" spans="1:11" ht="20.25">
      <c r="A18" s="1001" t="s">
        <v>531</v>
      </c>
      <c r="B18" s="1009">
        <v>57000</v>
      </c>
      <c r="C18" s="1127">
        <f t="shared" si="0"/>
        <v>5700</v>
      </c>
      <c r="D18" s="1009">
        <v>57000</v>
      </c>
      <c r="E18" s="1127">
        <f t="shared" si="1"/>
        <v>5700</v>
      </c>
      <c r="F18" s="1009">
        <v>57000</v>
      </c>
      <c r="G18" s="1127">
        <f t="shared" si="2"/>
        <v>5700</v>
      </c>
      <c r="H18" s="1009">
        <v>57000</v>
      </c>
      <c r="I18" s="1127">
        <f t="shared" si="3"/>
        <v>5700</v>
      </c>
      <c r="J18" s="1009">
        <v>57000</v>
      </c>
      <c r="K18" s="1127">
        <f t="shared" si="4"/>
        <v>5700</v>
      </c>
    </row>
    <row r="19" spans="1:11" ht="20.25">
      <c r="A19" s="1001" t="s">
        <v>532</v>
      </c>
      <c r="B19" s="1009">
        <v>57000</v>
      </c>
      <c r="C19" s="1127">
        <f t="shared" si="0"/>
        <v>5700</v>
      </c>
      <c r="D19" s="1009">
        <v>57000</v>
      </c>
      <c r="E19" s="1127">
        <f t="shared" si="1"/>
        <v>5700</v>
      </c>
      <c r="F19" s="1009">
        <v>57000</v>
      </c>
      <c r="G19" s="1127">
        <f t="shared" si="2"/>
        <v>5700</v>
      </c>
      <c r="H19" s="1009">
        <v>57000</v>
      </c>
      <c r="I19" s="1127">
        <f t="shared" si="3"/>
        <v>5700</v>
      </c>
      <c r="J19" s="1009">
        <v>57000</v>
      </c>
      <c r="K19" s="1127">
        <f t="shared" si="4"/>
        <v>5700</v>
      </c>
    </row>
    <row r="20" spans="1:11" ht="20.25">
      <c r="A20" s="1001" t="s">
        <v>533</v>
      </c>
      <c r="B20" s="1009">
        <v>57000</v>
      </c>
      <c r="C20" s="1127">
        <f t="shared" si="0"/>
        <v>5700</v>
      </c>
      <c r="D20" s="1009">
        <v>57000</v>
      </c>
      <c r="E20" s="1127">
        <f t="shared" si="1"/>
        <v>5700</v>
      </c>
      <c r="F20" s="1009">
        <v>57000</v>
      </c>
      <c r="G20" s="1127">
        <f t="shared" si="2"/>
        <v>5700</v>
      </c>
      <c r="H20" s="1009">
        <v>57000</v>
      </c>
      <c r="I20" s="1127">
        <f t="shared" si="3"/>
        <v>5700</v>
      </c>
      <c r="J20" s="1009">
        <v>57000</v>
      </c>
      <c r="K20" s="1127">
        <f t="shared" si="4"/>
        <v>5700</v>
      </c>
    </row>
    <row r="21" spans="1:11" ht="20.25">
      <c r="A21" s="1001" t="s">
        <v>534</v>
      </c>
      <c r="B21" s="1009">
        <v>57000</v>
      </c>
      <c r="C21" s="1127">
        <f t="shared" si="0"/>
        <v>5700</v>
      </c>
      <c r="D21" s="1009">
        <v>57000</v>
      </c>
      <c r="E21" s="1127">
        <f t="shared" si="1"/>
        <v>5700</v>
      </c>
      <c r="F21" s="1009">
        <v>57000</v>
      </c>
      <c r="G21" s="1127">
        <f t="shared" si="2"/>
        <v>5700</v>
      </c>
      <c r="H21" s="1009">
        <v>57000</v>
      </c>
      <c r="I21" s="1127">
        <f t="shared" si="3"/>
        <v>5700</v>
      </c>
      <c r="J21" s="1009">
        <v>57000</v>
      </c>
      <c r="K21" s="1127">
        <f t="shared" si="4"/>
        <v>5700</v>
      </c>
    </row>
    <row r="22" spans="1:11" ht="20.25">
      <c r="A22" s="1001" t="s">
        <v>535</v>
      </c>
      <c r="B22" s="1009">
        <v>57000</v>
      </c>
      <c r="C22" s="1127">
        <f t="shared" si="0"/>
        <v>5700</v>
      </c>
      <c r="D22" s="1009">
        <v>57000</v>
      </c>
      <c r="E22" s="1127">
        <f t="shared" si="1"/>
        <v>5700</v>
      </c>
      <c r="F22" s="1009">
        <v>57000</v>
      </c>
      <c r="G22" s="1127">
        <f t="shared" si="2"/>
        <v>5700</v>
      </c>
      <c r="H22" s="1009">
        <v>57000</v>
      </c>
      <c r="I22" s="1127">
        <f t="shared" si="3"/>
        <v>5700</v>
      </c>
      <c r="J22" s="1009">
        <v>57000</v>
      </c>
      <c r="K22" s="1127">
        <f t="shared" si="4"/>
        <v>5700</v>
      </c>
    </row>
    <row r="23" spans="1:11" ht="20.25">
      <c r="A23" s="1001" t="s">
        <v>536</v>
      </c>
      <c r="B23" s="1009">
        <v>57000</v>
      </c>
      <c r="C23" s="1127">
        <f t="shared" si="0"/>
        <v>5700</v>
      </c>
      <c r="D23" s="1009">
        <v>57000</v>
      </c>
      <c r="E23" s="1127">
        <f t="shared" si="1"/>
        <v>5700</v>
      </c>
      <c r="F23" s="1009">
        <v>57000</v>
      </c>
      <c r="G23" s="1127">
        <f t="shared" si="2"/>
        <v>5700</v>
      </c>
      <c r="H23" s="1009">
        <v>57000</v>
      </c>
      <c r="I23" s="1127">
        <f t="shared" si="3"/>
        <v>5700</v>
      </c>
      <c r="J23" s="1009">
        <v>57000</v>
      </c>
      <c r="K23" s="1127">
        <f t="shared" si="4"/>
        <v>5700</v>
      </c>
    </row>
    <row r="24" spans="1:11" ht="20.25">
      <c r="A24" s="1001" t="s">
        <v>537</v>
      </c>
      <c r="B24" s="1009">
        <v>57000</v>
      </c>
      <c r="C24" s="1127">
        <f t="shared" si="0"/>
        <v>5700</v>
      </c>
      <c r="D24" s="1009">
        <v>57000</v>
      </c>
      <c r="E24" s="1127">
        <f t="shared" si="1"/>
        <v>5700</v>
      </c>
      <c r="F24" s="1009">
        <v>57000</v>
      </c>
      <c r="G24" s="1127">
        <f t="shared" si="2"/>
        <v>5700</v>
      </c>
      <c r="H24" s="1009">
        <v>57000</v>
      </c>
      <c r="I24" s="1127">
        <f t="shared" si="3"/>
        <v>5700</v>
      </c>
      <c r="J24" s="1009">
        <v>57000</v>
      </c>
      <c r="K24" s="1127">
        <f t="shared" si="4"/>
        <v>5700</v>
      </c>
    </row>
    <row r="25" spans="1:11" ht="20.25">
      <c r="A25" s="1001" t="s">
        <v>2029</v>
      </c>
      <c r="B25" s="1009">
        <v>57000</v>
      </c>
      <c r="C25" s="1127">
        <f t="shared" si="0"/>
        <v>5700</v>
      </c>
      <c r="D25" s="1009">
        <v>57000</v>
      </c>
      <c r="E25" s="1127">
        <f t="shared" si="1"/>
        <v>5700</v>
      </c>
      <c r="F25" s="1009">
        <v>57000</v>
      </c>
      <c r="G25" s="1127">
        <f t="shared" si="2"/>
        <v>5700</v>
      </c>
      <c r="H25" s="1009">
        <v>57000</v>
      </c>
      <c r="I25" s="1127">
        <f t="shared" si="3"/>
        <v>5700</v>
      </c>
      <c r="J25" s="1009">
        <v>57000</v>
      </c>
      <c r="K25" s="1127">
        <f t="shared" si="4"/>
        <v>5700</v>
      </c>
    </row>
    <row r="26" spans="1:11" ht="20.25">
      <c r="A26" s="1001" t="s">
        <v>2030</v>
      </c>
      <c r="B26" s="1009">
        <v>57000</v>
      </c>
      <c r="C26" s="1127">
        <f t="shared" si="0"/>
        <v>5700</v>
      </c>
      <c r="D26" s="1009">
        <v>57000</v>
      </c>
      <c r="E26" s="1127">
        <f t="shared" si="1"/>
        <v>5700</v>
      </c>
      <c r="F26" s="1009">
        <v>57000</v>
      </c>
      <c r="G26" s="1127">
        <f t="shared" si="2"/>
        <v>5700</v>
      </c>
      <c r="H26" s="1009">
        <v>57000</v>
      </c>
      <c r="I26" s="1127">
        <f t="shared" si="3"/>
        <v>5700</v>
      </c>
      <c r="J26" s="1009">
        <v>57000</v>
      </c>
      <c r="K26" s="1127">
        <f t="shared" si="4"/>
        <v>5700</v>
      </c>
    </row>
    <row r="27" spans="1:11" ht="20.25">
      <c r="A27" s="1001" t="s">
        <v>2031</v>
      </c>
      <c r="B27" s="1009">
        <v>57000</v>
      </c>
      <c r="C27" s="1127">
        <f t="shared" si="0"/>
        <v>5700</v>
      </c>
      <c r="D27" s="1009">
        <v>57000</v>
      </c>
      <c r="E27" s="1127">
        <f t="shared" si="1"/>
        <v>5700</v>
      </c>
      <c r="F27" s="1009">
        <v>57000</v>
      </c>
      <c r="G27" s="1127">
        <f t="shared" si="2"/>
        <v>5700</v>
      </c>
      <c r="H27" s="1009">
        <v>57000</v>
      </c>
      <c r="I27" s="1127">
        <f t="shared" si="3"/>
        <v>5700</v>
      </c>
      <c r="J27" s="1009">
        <v>57000</v>
      </c>
      <c r="K27" s="1127">
        <f t="shared" si="4"/>
        <v>5700</v>
      </c>
    </row>
    <row r="28" spans="1:11" ht="20.25">
      <c r="A28" s="1001" t="s">
        <v>2032</v>
      </c>
      <c r="B28" s="1009">
        <v>57000</v>
      </c>
      <c r="C28" s="1127">
        <f t="shared" si="0"/>
        <v>5700</v>
      </c>
      <c r="D28" s="1009">
        <v>57000</v>
      </c>
      <c r="E28" s="1127">
        <f t="shared" si="1"/>
        <v>5700</v>
      </c>
      <c r="F28" s="1009">
        <v>57000</v>
      </c>
      <c r="G28" s="1127">
        <f t="shared" si="2"/>
        <v>5700</v>
      </c>
      <c r="H28" s="1009">
        <v>57000</v>
      </c>
      <c r="I28" s="1127">
        <f t="shared" si="3"/>
        <v>5700</v>
      </c>
      <c r="J28" s="1009">
        <v>57000</v>
      </c>
      <c r="K28" s="1127">
        <f t="shared" si="4"/>
        <v>5700</v>
      </c>
    </row>
    <row r="29" spans="1:11" ht="20.25">
      <c r="A29" s="988" t="s">
        <v>2033</v>
      </c>
      <c r="B29" s="989">
        <f>SUM(B13:B28)</f>
        <v>912000</v>
      </c>
      <c r="C29" s="989">
        <f t="shared" ref="C29:K29" si="5">SUM(C13:C28)</f>
        <v>91200</v>
      </c>
      <c r="D29" s="989">
        <f t="shared" si="5"/>
        <v>912000</v>
      </c>
      <c r="E29" s="989">
        <f t="shared" si="5"/>
        <v>91200</v>
      </c>
      <c r="F29" s="989">
        <f t="shared" si="5"/>
        <v>912000</v>
      </c>
      <c r="G29" s="989">
        <f t="shared" si="5"/>
        <v>91200</v>
      </c>
      <c r="H29" s="989">
        <f t="shared" si="5"/>
        <v>912000</v>
      </c>
      <c r="I29" s="989">
        <f t="shared" si="5"/>
        <v>91200</v>
      </c>
      <c r="J29" s="989">
        <f t="shared" si="5"/>
        <v>912000</v>
      </c>
      <c r="K29" s="989">
        <f t="shared" si="5"/>
        <v>91200</v>
      </c>
    </row>
    <row r="30" spans="1:11" ht="26.25" customHeight="1">
      <c r="A30" s="990"/>
      <c r="B30" s="1958" t="s">
        <v>1447</v>
      </c>
      <c r="C30" s="1958"/>
      <c r="D30" s="1958"/>
      <c r="E30" s="1959" t="str">
        <f>C7</f>
        <v xml:space="preserve">Lo-Jh </v>
      </c>
      <c r="F30" s="1959"/>
      <c r="G30" s="1959"/>
      <c r="H30" s="1959" t="s">
        <v>2090</v>
      </c>
      <c r="I30" s="1959"/>
      <c r="J30" s="1959"/>
      <c r="K30" s="1959"/>
    </row>
    <row r="31" spans="1:11" ht="21" customHeight="1">
      <c r="A31" s="438" t="s">
        <v>2091</v>
      </c>
      <c r="B31" s="990"/>
      <c r="C31" s="990"/>
      <c r="D31" s="990"/>
      <c r="E31" s="990"/>
      <c r="F31" s="990"/>
      <c r="G31" s="990"/>
      <c r="H31" s="990"/>
      <c r="I31" s="990"/>
      <c r="J31" s="990"/>
      <c r="K31" s="990"/>
    </row>
    <row r="32" spans="1:11" ht="20.25">
      <c r="A32" s="986"/>
      <c r="B32" s="986"/>
      <c r="C32" s="986"/>
      <c r="D32" s="986"/>
      <c r="E32" s="986"/>
      <c r="F32" s="986"/>
      <c r="G32" s="986"/>
      <c r="H32" s="986"/>
      <c r="I32" s="986"/>
      <c r="J32" s="986"/>
      <c r="K32" s="986"/>
    </row>
    <row r="33" spans="1:11">
      <c r="A33" s="990"/>
      <c r="B33" s="990"/>
      <c r="C33" s="990"/>
      <c r="D33" s="990"/>
      <c r="E33" s="990"/>
      <c r="F33" s="990"/>
      <c r="G33" s="990"/>
      <c r="H33" s="990"/>
      <c r="I33" s="1943"/>
      <c r="J33" s="1943"/>
      <c r="K33" s="1943"/>
    </row>
    <row r="34" spans="1:11" ht="20.25">
      <c r="A34" s="986"/>
      <c r="B34" s="986"/>
      <c r="C34" s="986"/>
      <c r="D34" s="986"/>
      <c r="E34" s="986"/>
      <c r="F34" s="986" t="s">
        <v>2034</v>
      </c>
      <c r="G34" s="986"/>
      <c r="H34" s="986"/>
      <c r="I34" s="986"/>
      <c r="J34" s="986"/>
      <c r="K34" s="986"/>
    </row>
    <row r="35" spans="1:11" ht="20.25">
      <c r="A35" s="986"/>
      <c r="B35" s="986"/>
      <c r="C35" s="986"/>
      <c r="D35" s="986"/>
      <c r="E35" s="986"/>
      <c r="F35" s="986"/>
      <c r="G35" s="986"/>
      <c r="H35" s="986"/>
      <c r="J35" s="986"/>
      <c r="K35" s="986"/>
    </row>
    <row r="36" spans="1:11" ht="20.25">
      <c r="A36" s="986"/>
      <c r="B36" s="986"/>
      <c r="C36" s="986"/>
      <c r="D36" s="986"/>
      <c r="E36" s="986"/>
      <c r="F36" s="1960" t="s">
        <v>2035</v>
      </c>
      <c r="G36" s="1960"/>
      <c r="H36" s="1961" t="str">
        <f>MASTER!C36</f>
        <v xml:space="preserve">cw   ftyk&amp; </v>
      </c>
      <c r="I36" s="1961"/>
      <c r="J36" s="1961"/>
      <c r="K36" s="1961"/>
    </row>
    <row r="37" spans="1:11" ht="20.25">
      <c r="A37" s="986"/>
      <c r="B37" s="986"/>
      <c r="C37" s="986"/>
      <c r="D37" s="986"/>
      <c r="E37" s="986"/>
      <c r="F37" s="986"/>
      <c r="G37" s="986"/>
      <c r="H37" s="986"/>
      <c r="I37" s="986"/>
      <c r="J37" s="986"/>
      <c r="K37" s="986"/>
    </row>
    <row r="38" spans="1:11" ht="20.25">
      <c r="A38" s="1055" t="s">
        <v>2301</v>
      </c>
      <c r="B38" s="986"/>
      <c r="C38" s="986"/>
      <c r="D38" s="986"/>
      <c r="E38" s="986"/>
      <c r="F38" s="986"/>
      <c r="G38" s="986"/>
      <c r="H38" s="986"/>
      <c r="I38" s="986"/>
      <c r="J38" s="986"/>
      <c r="K38" s="986"/>
    </row>
    <row r="39" spans="1:11" ht="20.25">
      <c r="A39" s="986"/>
      <c r="B39" s="986"/>
      <c r="C39" s="986"/>
      <c r="D39" s="986"/>
      <c r="E39" s="986"/>
      <c r="F39" s="986"/>
      <c r="G39" s="986"/>
      <c r="H39" s="986"/>
      <c r="I39" s="986"/>
      <c r="J39" s="986"/>
      <c r="K39" s="986"/>
    </row>
    <row r="40" spans="1:11">
      <c r="A40" s="620"/>
      <c r="B40" s="620"/>
      <c r="C40" s="620"/>
      <c r="D40" s="620"/>
      <c r="E40" s="620"/>
      <c r="F40" s="620"/>
      <c r="G40" s="620"/>
      <c r="H40" s="620"/>
      <c r="I40" s="620"/>
      <c r="J40" s="620"/>
      <c r="K40" s="620"/>
    </row>
    <row r="41" spans="1:11" ht="20.25">
      <c r="A41" s="1944" t="str">
        <f>A3</f>
        <v>jktdh; mPp ek/;fed fo|ky; fg   ftyk cwUnh</v>
      </c>
      <c r="B41" s="1944"/>
      <c r="C41" s="1944"/>
      <c r="D41" s="1944"/>
      <c r="E41" s="1944"/>
      <c r="F41" s="1944"/>
      <c r="G41" s="1944"/>
      <c r="H41" s="1944"/>
      <c r="I41" s="1944"/>
      <c r="J41" s="1944"/>
      <c r="K41" s="1944"/>
    </row>
    <row r="42" spans="1:11" ht="20.25">
      <c r="A42" s="1945" t="s">
        <v>2016</v>
      </c>
      <c r="B42" s="1945"/>
      <c r="C42" s="1945"/>
      <c r="D42" s="1945"/>
      <c r="E42" s="1945"/>
      <c r="F42" s="1945"/>
      <c r="G42" s="1945"/>
      <c r="H42" s="1945"/>
      <c r="I42" s="1945"/>
      <c r="J42" s="1945"/>
      <c r="K42" s="1945"/>
    </row>
    <row r="43" spans="1:11" ht="12.75" customHeight="1">
      <c r="A43" s="1783" t="s">
        <v>2017</v>
      </c>
      <c r="B43" s="1783"/>
      <c r="C43" s="1783"/>
      <c r="D43" s="1783"/>
      <c r="E43" s="1783"/>
      <c r="F43" s="1783"/>
      <c r="G43" s="1783"/>
      <c r="H43" s="1783"/>
      <c r="I43" s="1783"/>
      <c r="J43" s="1783"/>
      <c r="K43" s="1783"/>
    </row>
    <row r="44" spans="1:11" ht="48.75" customHeight="1">
      <c r="A44" s="1946"/>
      <c r="B44" s="1946"/>
      <c r="C44" s="1946"/>
      <c r="D44" s="1946"/>
      <c r="E44" s="1946"/>
      <c r="F44" s="1946"/>
      <c r="G44" s="1946"/>
      <c r="H44" s="1946"/>
      <c r="I44" s="1946"/>
      <c r="J44" s="1946"/>
      <c r="K44" s="1946"/>
    </row>
    <row r="45" spans="1:11" ht="15.75">
      <c r="A45" s="984" t="s">
        <v>2018</v>
      </c>
      <c r="B45" s="984"/>
      <c r="C45" s="1947" t="str">
        <f>C7</f>
        <v xml:space="preserve">Lo-Jh </v>
      </c>
      <c r="D45" s="1947"/>
      <c r="E45" s="984" t="s">
        <v>80</v>
      </c>
      <c r="F45" s="1948" t="str">
        <f>F7</f>
        <v>O;k[;krk</v>
      </c>
      <c r="G45" s="1949"/>
      <c r="H45" s="984" t="s">
        <v>2019</v>
      </c>
      <c r="I45" s="984"/>
      <c r="J45" s="984"/>
      <c r="K45" s="1002" t="str">
        <f>K7</f>
        <v>L -11</v>
      </c>
    </row>
    <row r="46" spans="1:11" ht="18.75">
      <c r="A46" s="984" t="s">
        <v>2020</v>
      </c>
      <c r="B46" s="984"/>
      <c r="C46" s="984"/>
      <c r="D46" s="1007" t="str">
        <f>D8</f>
        <v xml:space="preserve"> 25/04/2021</v>
      </c>
      <c r="E46" s="984" t="s">
        <v>2021</v>
      </c>
      <c r="F46" s="984"/>
      <c r="G46" s="1008" t="str">
        <f>D46</f>
        <v xml:space="preserve"> 25/04/2021</v>
      </c>
      <c r="H46" s="984" t="s">
        <v>2022</v>
      </c>
      <c r="I46" s="985"/>
      <c r="J46" s="1951">
        <f>J8</f>
        <v>44676</v>
      </c>
      <c r="K46" s="1952"/>
    </row>
    <row r="47" spans="1:11" ht="18.75">
      <c r="A47" s="987" t="s">
        <v>2023</v>
      </c>
      <c r="B47" s="1950">
        <f>B9</f>
        <v>0</v>
      </c>
      <c r="C47" s="1950"/>
      <c r="D47" s="1950"/>
      <c r="E47" s="1953" t="s">
        <v>2024</v>
      </c>
      <c r="F47" s="1954"/>
      <c r="G47" s="1955" t="str">
        <f>G9</f>
        <v>RJ</v>
      </c>
      <c r="H47" s="1956"/>
      <c r="I47" s="1957"/>
      <c r="J47" s="1003"/>
      <c r="K47" s="1004"/>
    </row>
    <row r="48" spans="1:11" ht="15.75">
      <c r="A48" s="1940" t="s">
        <v>2025</v>
      </c>
      <c r="B48" s="1940"/>
      <c r="C48" s="1940"/>
      <c r="D48" s="1940"/>
      <c r="E48" s="1940"/>
      <c r="F48" s="1940"/>
      <c r="G48" s="1940"/>
      <c r="H48" s="1940"/>
      <c r="I48" s="1940"/>
      <c r="J48" s="1940"/>
      <c r="K48" s="1940"/>
    </row>
    <row r="49" spans="1:11" ht="18.75">
      <c r="A49" s="1941" t="s">
        <v>2026</v>
      </c>
      <c r="B49" s="1006" t="s">
        <v>1225</v>
      </c>
      <c r="C49" s="1012" t="s">
        <v>2098</v>
      </c>
      <c r="D49" s="1006" t="s">
        <v>1225</v>
      </c>
      <c r="E49" s="1012" t="s">
        <v>2092</v>
      </c>
      <c r="F49" s="1006" t="s">
        <v>1225</v>
      </c>
      <c r="G49" s="1012" t="s">
        <v>2099</v>
      </c>
      <c r="H49" s="1006" t="s">
        <v>1225</v>
      </c>
      <c r="I49" s="1012" t="s">
        <v>2100</v>
      </c>
      <c r="J49" s="1006" t="s">
        <v>1225</v>
      </c>
      <c r="K49" s="1012" t="s">
        <v>2101</v>
      </c>
    </row>
    <row r="50" spans="1:11" ht="51">
      <c r="A50" s="1942"/>
      <c r="B50" s="1010" t="s">
        <v>2027</v>
      </c>
      <c r="C50" s="1011" t="s">
        <v>2028</v>
      </c>
      <c r="D50" s="1010" t="s">
        <v>2027</v>
      </c>
      <c r="E50" s="1011" t="s">
        <v>2028</v>
      </c>
      <c r="F50" s="1010" t="s">
        <v>2027</v>
      </c>
      <c r="G50" s="1011" t="s">
        <v>2028</v>
      </c>
      <c r="H50" s="1010" t="s">
        <v>2027</v>
      </c>
      <c r="I50" s="1011" t="s">
        <v>2028</v>
      </c>
      <c r="J50" s="1010" t="s">
        <v>2027</v>
      </c>
      <c r="K50" s="1011" t="s">
        <v>2028</v>
      </c>
    </row>
    <row r="51" spans="1:11" ht="20.25">
      <c r="A51" s="1001" t="s">
        <v>538</v>
      </c>
      <c r="B51" s="1009">
        <v>57000</v>
      </c>
      <c r="C51" s="1127">
        <f>ROUND(B51*10%,0)</f>
        <v>5700</v>
      </c>
      <c r="D51" s="1009">
        <v>57000</v>
      </c>
      <c r="E51" s="1127">
        <f>ROUND(D51*10%,0)</f>
        <v>5700</v>
      </c>
      <c r="F51" s="1009">
        <v>57000</v>
      </c>
      <c r="G51" s="1127">
        <f>ROUND(F51*10%,0)</f>
        <v>5700</v>
      </c>
      <c r="H51" s="1009">
        <v>57000</v>
      </c>
      <c r="I51" s="1127">
        <f>ROUND(H51*10%,0)</f>
        <v>5700</v>
      </c>
      <c r="J51" s="1009">
        <v>57000</v>
      </c>
      <c r="K51" s="1127">
        <f>ROUND(J51*10%,0)</f>
        <v>5700</v>
      </c>
    </row>
    <row r="52" spans="1:11" ht="20.25">
      <c r="A52" s="1001" t="s">
        <v>527</v>
      </c>
      <c r="B52" s="1009">
        <v>57000</v>
      </c>
      <c r="C52" s="1127">
        <f t="shared" ref="C52:C66" si="6">ROUND(B52*10%,0)</f>
        <v>5700</v>
      </c>
      <c r="D52" s="1009">
        <v>57000</v>
      </c>
      <c r="E52" s="1127">
        <f t="shared" ref="E52:E66" si="7">ROUND(D52*10%,0)</f>
        <v>5700</v>
      </c>
      <c r="F52" s="1009">
        <v>57000</v>
      </c>
      <c r="G52" s="1127">
        <f t="shared" ref="G52:G66" si="8">ROUND(F52*10%,0)</f>
        <v>5700</v>
      </c>
      <c r="H52" s="1009">
        <v>57000</v>
      </c>
      <c r="I52" s="1127">
        <f t="shared" ref="I52:I66" si="9">ROUND(H52*10%,0)</f>
        <v>5700</v>
      </c>
      <c r="J52" s="1009">
        <v>57000</v>
      </c>
      <c r="K52" s="1127">
        <f t="shared" ref="K52:K66" si="10">ROUND(J52*10%,0)</f>
        <v>5700</v>
      </c>
    </row>
    <row r="53" spans="1:11" ht="20.25">
      <c r="A53" s="1001" t="s">
        <v>528</v>
      </c>
      <c r="B53" s="1009">
        <v>57000</v>
      </c>
      <c r="C53" s="1127">
        <f t="shared" si="6"/>
        <v>5700</v>
      </c>
      <c r="D53" s="1009">
        <v>57000</v>
      </c>
      <c r="E53" s="1127">
        <f t="shared" si="7"/>
        <v>5700</v>
      </c>
      <c r="F53" s="1009">
        <v>57000</v>
      </c>
      <c r="G53" s="1127">
        <f t="shared" si="8"/>
        <v>5700</v>
      </c>
      <c r="H53" s="1009">
        <v>57000</v>
      </c>
      <c r="I53" s="1127">
        <f t="shared" si="9"/>
        <v>5700</v>
      </c>
      <c r="J53" s="1009">
        <v>57000</v>
      </c>
      <c r="K53" s="1127">
        <f t="shared" si="10"/>
        <v>5700</v>
      </c>
    </row>
    <row r="54" spans="1:11" ht="20.25">
      <c r="A54" s="1001" t="s">
        <v>529</v>
      </c>
      <c r="B54" s="1009">
        <v>57000</v>
      </c>
      <c r="C54" s="1127">
        <f t="shared" si="6"/>
        <v>5700</v>
      </c>
      <c r="D54" s="1009">
        <v>57000</v>
      </c>
      <c r="E54" s="1127">
        <f t="shared" si="7"/>
        <v>5700</v>
      </c>
      <c r="F54" s="1009">
        <v>57000</v>
      </c>
      <c r="G54" s="1127">
        <f t="shared" si="8"/>
        <v>5700</v>
      </c>
      <c r="H54" s="1009">
        <v>57000</v>
      </c>
      <c r="I54" s="1127">
        <f t="shared" si="9"/>
        <v>5700</v>
      </c>
      <c r="J54" s="1009">
        <v>57000</v>
      </c>
      <c r="K54" s="1127">
        <f t="shared" si="10"/>
        <v>5700</v>
      </c>
    </row>
    <row r="55" spans="1:11" ht="20.25">
      <c r="A55" s="1001" t="s">
        <v>530</v>
      </c>
      <c r="B55" s="1009">
        <v>57000</v>
      </c>
      <c r="C55" s="1127">
        <f t="shared" si="6"/>
        <v>5700</v>
      </c>
      <c r="D55" s="1009">
        <v>57000</v>
      </c>
      <c r="E55" s="1127">
        <f t="shared" si="7"/>
        <v>5700</v>
      </c>
      <c r="F55" s="1009">
        <v>57000</v>
      </c>
      <c r="G55" s="1127">
        <f t="shared" si="8"/>
        <v>5700</v>
      </c>
      <c r="H55" s="1009">
        <v>57000</v>
      </c>
      <c r="I55" s="1127">
        <f t="shared" si="9"/>
        <v>5700</v>
      </c>
      <c r="J55" s="1009">
        <v>57000</v>
      </c>
      <c r="K55" s="1127">
        <f t="shared" si="10"/>
        <v>5700</v>
      </c>
    </row>
    <row r="56" spans="1:11" ht="20.25">
      <c r="A56" s="1001" t="s">
        <v>531</v>
      </c>
      <c r="B56" s="1009">
        <v>57000</v>
      </c>
      <c r="C56" s="1127">
        <f t="shared" si="6"/>
        <v>5700</v>
      </c>
      <c r="D56" s="1009">
        <v>57000</v>
      </c>
      <c r="E56" s="1127">
        <f t="shared" si="7"/>
        <v>5700</v>
      </c>
      <c r="F56" s="1009">
        <v>57000</v>
      </c>
      <c r="G56" s="1127">
        <f t="shared" si="8"/>
        <v>5700</v>
      </c>
      <c r="H56" s="1009">
        <v>57000</v>
      </c>
      <c r="I56" s="1127">
        <f t="shared" si="9"/>
        <v>5700</v>
      </c>
      <c r="J56" s="1009">
        <v>57000</v>
      </c>
      <c r="K56" s="1127">
        <f t="shared" si="10"/>
        <v>5700</v>
      </c>
    </row>
    <row r="57" spans="1:11" ht="20.25">
      <c r="A57" s="1001" t="s">
        <v>532</v>
      </c>
      <c r="B57" s="1009">
        <v>57000</v>
      </c>
      <c r="C57" s="1127">
        <f t="shared" si="6"/>
        <v>5700</v>
      </c>
      <c r="D57" s="1009">
        <v>57000</v>
      </c>
      <c r="E57" s="1127">
        <f t="shared" si="7"/>
        <v>5700</v>
      </c>
      <c r="F57" s="1009">
        <v>57000</v>
      </c>
      <c r="G57" s="1127">
        <f t="shared" si="8"/>
        <v>5700</v>
      </c>
      <c r="H57" s="1009">
        <v>57000</v>
      </c>
      <c r="I57" s="1127">
        <f t="shared" si="9"/>
        <v>5700</v>
      </c>
      <c r="J57" s="1009">
        <v>57000</v>
      </c>
      <c r="K57" s="1127">
        <f t="shared" si="10"/>
        <v>5700</v>
      </c>
    </row>
    <row r="58" spans="1:11" ht="20.25">
      <c r="A58" s="1001" t="s">
        <v>533</v>
      </c>
      <c r="B58" s="1009">
        <v>57000</v>
      </c>
      <c r="C58" s="1127">
        <f t="shared" si="6"/>
        <v>5700</v>
      </c>
      <c r="D58" s="1009">
        <v>57000</v>
      </c>
      <c r="E58" s="1127">
        <f t="shared" si="7"/>
        <v>5700</v>
      </c>
      <c r="F58" s="1009">
        <v>57000</v>
      </c>
      <c r="G58" s="1127">
        <f t="shared" si="8"/>
        <v>5700</v>
      </c>
      <c r="H58" s="1009">
        <v>57000</v>
      </c>
      <c r="I58" s="1127">
        <f t="shared" si="9"/>
        <v>5700</v>
      </c>
      <c r="J58" s="1009">
        <v>57000</v>
      </c>
      <c r="K58" s="1127">
        <f t="shared" si="10"/>
        <v>5700</v>
      </c>
    </row>
    <row r="59" spans="1:11" ht="20.25">
      <c r="A59" s="1001" t="s">
        <v>534</v>
      </c>
      <c r="B59" s="1009">
        <v>57000</v>
      </c>
      <c r="C59" s="1127">
        <f t="shared" si="6"/>
        <v>5700</v>
      </c>
      <c r="D59" s="1009">
        <v>57000</v>
      </c>
      <c r="E59" s="1127">
        <f t="shared" si="7"/>
        <v>5700</v>
      </c>
      <c r="F59" s="1009">
        <v>57000</v>
      </c>
      <c r="G59" s="1127">
        <f t="shared" si="8"/>
        <v>5700</v>
      </c>
      <c r="H59" s="1009">
        <v>57000</v>
      </c>
      <c r="I59" s="1127">
        <f t="shared" si="9"/>
        <v>5700</v>
      </c>
      <c r="J59" s="1009">
        <v>57000</v>
      </c>
      <c r="K59" s="1127">
        <f t="shared" si="10"/>
        <v>5700</v>
      </c>
    </row>
    <row r="60" spans="1:11" ht="20.25">
      <c r="A60" s="1001" t="s">
        <v>535</v>
      </c>
      <c r="B60" s="1009">
        <v>57000</v>
      </c>
      <c r="C60" s="1127">
        <f t="shared" si="6"/>
        <v>5700</v>
      </c>
      <c r="D60" s="1009">
        <v>57000</v>
      </c>
      <c r="E60" s="1127">
        <f t="shared" si="7"/>
        <v>5700</v>
      </c>
      <c r="F60" s="1009">
        <v>57000</v>
      </c>
      <c r="G60" s="1127">
        <f t="shared" si="8"/>
        <v>5700</v>
      </c>
      <c r="H60" s="1009">
        <v>57000</v>
      </c>
      <c r="I60" s="1127">
        <f t="shared" si="9"/>
        <v>5700</v>
      </c>
      <c r="J60" s="1009">
        <v>57000</v>
      </c>
      <c r="K60" s="1127">
        <f t="shared" si="10"/>
        <v>5700</v>
      </c>
    </row>
    <row r="61" spans="1:11" ht="20.25">
      <c r="A61" s="1001" t="s">
        <v>536</v>
      </c>
      <c r="B61" s="1009">
        <v>57000</v>
      </c>
      <c r="C61" s="1127">
        <f t="shared" si="6"/>
        <v>5700</v>
      </c>
      <c r="D61" s="1009">
        <v>57000</v>
      </c>
      <c r="E61" s="1127">
        <f t="shared" si="7"/>
        <v>5700</v>
      </c>
      <c r="F61" s="1009">
        <v>57000</v>
      </c>
      <c r="G61" s="1127">
        <f t="shared" si="8"/>
        <v>5700</v>
      </c>
      <c r="H61" s="1009">
        <v>57000</v>
      </c>
      <c r="I61" s="1127">
        <f t="shared" si="9"/>
        <v>5700</v>
      </c>
      <c r="J61" s="1009">
        <v>57000</v>
      </c>
      <c r="K61" s="1127">
        <f t="shared" si="10"/>
        <v>5700</v>
      </c>
    </row>
    <row r="62" spans="1:11" ht="20.25">
      <c r="A62" s="1001" t="s">
        <v>537</v>
      </c>
      <c r="B62" s="1009">
        <v>57000</v>
      </c>
      <c r="C62" s="1127">
        <f t="shared" si="6"/>
        <v>5700</v>
      </c>
      <c r="D62" s="1009">
        <v>57000</v>
      </c>
      <c r="E62" s="1127">
        <f t="shared" si="7"/>
        <v>5700</v>
      </c>
      <c r="F62" s="1009">
        <v>57000</v>
      </c>
      <c r="G62" s="1127">
        <f t="shared" si="8"/>
        <v>5700</v>
      </c>
      <c r="H62" s="1009">
        <v>57000</v>
      </c>
      <c r="I62" s="1127">
        <f t="shared" si="9"/>
        <v>5700</v>
      </c>
      <c r="J62" s="1009">
        <v>57000</v>
      </c>
      <c r="K62" s="1127">
        <f t="shared" si="10"/>
        <v>5700</v>
      </c>
    </row>
    <row r="63" spans="1:11" ht="20.25">
      <c r="A63" s="1001" t="s">
        <v>2029</v>
      </c>
      <c r="B63" s="1009">
        <v>57000</v>
      </c>
      <c r="C63" s="1127">
        <f t="shared" si="6"/>
        <v>5700</v>
      </c>
      <c r="D63" s="1009">
        <v>57000</v>
      </c>
      <c r="E63" s="1127">
        <f t="shared" si="7"/>
        <v>5700</v>
      </c>
      <c r="F63" s="1009">
        <v>57000</v>
      </c>
      <c r="G63" s="1127">
        <f t="shared" si="8"/>
        <v>5700</v>
      </c>
      <c r="H63" s="1009">
        <v>57000</v>
      </c>
      <c r="I63" s="1127">
        <f t="shared" si="9"/>
        <v>5700</v>
      </c>
      <c r="J63" s="1009">
        <v>57000</v>
      </c>
      <c r="K63" s="1127">
        <f t="shared" si="10"/>
        <v>5700</v>
      </c>
    </row>
    <row r="64" spans="1:11" ht="20.25">
      <c r="A64" s="1001" t="s">
        <v>2030</v>
      </c>
      <c r="B64" s="1009">
        <v>57000</v>
      </c>
      <c r="C64" s="1127">
        <f t="shared" si="6"/>
        <v>5700</v>
      </c>
      <c r="D64" s="1009">
        <v>57000</v>
      </c>
      <c r="E64" s="1127">
        <f t="shared" si="7"/>
        <v>5700</v>
      </c>
      <c r="F64" s="1009">
        <v>57000</v>
      </c>
      <c r="G64" s="1127">
        <f t="shared" si="8"/>
        <v>5700</v>
      </c>
      <c r="H64" s="1009">
        <v>57000</v>
      </c>
      <c r="I64" s="1127">
        <f t="shared" si="9"/>
        <v>5700</v>
      </c>
      <c r="J64" s="1009">
        <v>57000</v>
      </c>
      <c r="K64" s="1127">
        <f t="shared" si="10"/>
        <v>5700</v>
      </c>
    </row>
    <row r="65" spans="1:11" ht="20.25">
      <c r="A65" s="1001" t="s">
        <v>2031</v>
      </c>
      <c r="B65" s="1009">
        <v>57000</v>
      </c>
      <c r="C65" s="1127">
        <f t="shared" si="6"/>
        <v>5700</v>
      </c>
      <c r="D65" s="1009">
        <v>57000</v>
      </c>
      <c r="E65" s="1127">
        <f t="shared" si="7"/>
        <v>5700</v>
      </c>
      <c r="F65" s="1009">
        <v>57000</v>
      </c>
      <c r="G65" s="1127">
        <f t="shared" si="8"/>
        <v>5700</v>
      </c>
      <c r="H65" s="1009">
        <v>57000</v>
      </c>
      <c r="I65" s="1127">
        <f t="shared" si="9"/>
        <v>5700</v>
      </c>
      <c r="J65" s="1009">
        <v>57000</v>
      </c>
      <c r="K65" s="1127">
        <f t="shared" si="10"/>
        <v>5700</v>
      </c>
    </row>
    <row r="66" spans="1:11" ht="20.25">
      <c r="A66" s="1001" t="s">
        <v>2032</v>
      </c>
      <c r="B66" s="1009">
        <v>57000</v>
      </c>
      <c r="C66" s="1127">
        <f t="shared" si="6"/>
        <v>5700</v>
      </c>
      <c r="D66" s="1009">
        <v>57000</v>
      </c>
      <c r="E66" s="1127">
        <f t="shared" si="7"/>
        <v>5700</v>
      </c>
      <c r="F66" s="1009">
        <v>57000</v>
      </c>
      <c r="G66" s="1127">
        <f t="shared" si="8"/>
        <v>5700</v>
      </c>
      <c r="H66" s="1009">
        <v>57000</v>
      </c>
      <c r="I66" s="1127">
        <f t="shared" si="9"/>
        <v>5700</v>
      </c>
      <c r="J66" s="1009">
        <v>57000</v>
      </c>
      <c r="K66" s="1127">
        <f t="shared" si="10"/>
        <v>5700</v>
      </c>
    </row>
    <row r="67" spans="1:11" ht="20.25">
      <c r="A67" s="988" t="s">
        <v>2033</v>
      </c>
      <c r="B67" s="989">
        <f>SUM(B51:B66)</f>
        <v>912000</v>
      </c>
      <c r="C67" s="989">
        <f t="shared" ref="C67:K67" si="11">SUM(C51:C66)</f>
        <v>91200</v>
      </c>
      <c r="D67" s="989">
        <f t="shared" si="11"/>
        <v>912000</v>
      </c>
      <c r="E67" s="989">
        <f t="shared" si="11"/>
        <v>91200</v>
      </c>
      <c r="F67" s="989">
        <f t="shared" si="11"/>
        <v>912000</v>
      </c>
      <c r="G67" s="989">
        <f t="shared" si="11"/>
        <v>91200</v>
      </c>
      <c r="H67" s="989">
        <f t="shared" si="11"/>
        <v>912000</v>
      </c>
      <c r="I67" s="989">
        <f t="shared" si="11"/>
        <v>91200</v>
      </c>
      <c r="J67" s="989">
        <f t="shared" si="11"/>
        <v>912000</v>
      </c>
      <c r="K67" s="989">
        <f t="shared" si="11"/>
        <v>91200</v>
      </c>
    </row>
    <row r="68" spans="1:11" ht="18.75">
      <c r="A68" s="990"/>
      <c r="B68" s="1958" t="s">
        <v>1447</v>
      </c>
      <c r="C68" s="1958"/>
      <c r="D68" s="1958"/>
      <c r="E68" s="1959" t="str">
        <f>C45</f>
        <v xml:space="preserve">Lo-Jh </v>
      </c>
      <c r="F68" s="1959"/>
      <c r="G68" s="1959"/>
      <c r="H68" s="1959" t="s">
        <v>2090</v>
      </c>
      <c r="I68" s="1959"/>
      <c r="J68" s="1959"/>
      <c r="K68" s="1959"/>
    </row>
    <row r="69" spans="1:11" ht="18.75">
      <c r="A69" s="438" t="s">
        <v>2091</v>
      </c>
      <c r="B69" s="990"/>
      <c r="C69" s="990"/>
      <c r="D69" s="990"/>
      <c r="E69" s="990"/>
      <c r="F69" s="990"/>
      <c r="G69" s="990"/>
      <c r="H69" s="990"/>
      <c r="I69" s="990"/>
      <c r="J69" s="990"/>
      <c r="K69" s="990"/>
    </row>
    <row r="70" spans="1:11" ht="20.25">
      <c r="A70" s="986"/>
      <c r="B70" s="986"/>
      <c r="C70" s="986"/>
      <c r="D70" s="986"/>
      <c r="E70" s="986"/>
      <c r="F70" s="986"/>
      <c r="G70" s="986"/>
      <c r="H70" s="986"/>
      <c r="I70" s="986"/>
      <c r="J70" s="986"/>
      <c r="K70" s="986"/>
    </row>
    <row r="71" spans="1:11">
      <c r="A71" s="990"/>
      <c r="B71" s="990"/>
      <c r="C71" s="990"/>
      <c r="D71" s="990"/>
      <c r="E71" s="990"/>
      <c r="F71" s="990"/>
      <c r="G71" s="990"/>
      <c r="H71" s="990"/>
      <c r="I71" s="1943"/>
      <c r="J71" s="1943"/>
      <c r="K71" s="1943"/>
    </row>
    <row r="72" spans="1:11" ht="20.25">
      <c r="A72" s="986"/>
      <c r="B72" s="986"/>
      <c r="C72" s="986"/>
      <c r="D72" s="986"/>
      <c r="E72" s="986"/>
      <c r="F72" s="986" t="s">
        <v>2034</v>
      </c>
      <c r="G72" s="986"/>
      <c r="H72" s="986"/>
      <c r="I72" s="986"/>
      <c r="J72" s="986"/>
      <c r="K72" s="986"/>
    </row>
    <row r="73" spans="1:11" ht="20.25">
      <c r="A73" s="986"/>
      <c r="B73" s="986"/>
      <c r="C73" s="986"/>
      <c r="D73" s="986"/>
      <c r="E73" s="986"/>
      <c r="F73" s="986"/>
      <c r="G73" s="986"/>
      <c r="H73" s="986"/>
      <c r="I73" s="620"/>
      <c r="J73" s="986"/>
      <c r="K73" s="986"/>
    </row>
    <row r="74" spans="1:11" ht="20.25">
      <c r="A74" s="986"/>
      <c r="B74" s="986"/>
      <c r="C74" s="986"/>
      <c r="D74" s="986"/>
      <c r="E74" s="986"/>
      <c r="F74" s="1960" t="s">
        <v>2035</v>
      </c>
      <c r="G74" s="1960"/>
      <c r="H74" s="1961" t="str">
        <f>H36</f>
        <v xml:space="preserve">cw   ftyk&amp; </v>
      </c>
      <c r="I74" s="1961"/>
      <c r="J74" s="1961"/>
      <c r="K74" s="1961"/>
    </row>
    <row r="75" spans="1:11" ht="20.25">
      <c r="A75" s="986"/>
      <c r="B75" s="986"/>
      <c r="C75" s="986"/>
      <c r="D75" s="986"/>
      <c r="E75" s="986"/>
      <c r="F75" s="986"/>
      <c r="G75" s="986"/>
      <c r="H75" s="986"/>
      <c r="I75" s="986"/>
      <c r="J75" s="986"/>
      <c r="K75" s="986"/>
    </row>
    <row r="76" spans="1:11" ht="20.25">
      <c r="A76" s="986"/>
      <c r="B76" s="986"/>
      <c r="C76" s="986"/>
      <c r="D76" s="986"/>
      <c r="E76" s="986"/>
      <c r="F76" s="986"/>
      <c r="G76" s="986"/>
      <c r="H76" s="986"/>
      <c r="I76" s="986"/>
      <c r="J76" s="986"/>
      <c r="K76" s="986"/>
    </row>
    <row r="77" spans="1:11">
      <c r="A77" s="1055" t="s">
        <v>2301</v>
      </c>
    </row>
    <row r="82" spans="1:11">
      <c r="A82" s="620"/>
      <c r="B82" s="620"/>
      <c r="C82" s="620"/>
      <c r="D82" s="620"/>
      <c r="E82" s="620"/>
      <c r="F82" s="620"/>
      <c r="G82" s="620"/>
      <c r="H82" s="620"/>
      <c r="I82" s="620"/>
      <c r="J82" s="620"/>
      <c r="K82" s="620"/>
    </row>
    <row r="83" spans="1:11" ht="20.25">
      <c r="A83" s="1944" t="str">
        <f>A3</f>
        <v>jktdh; mPp ek/;fed fo|ky; fg   ftyk cwUnh</v>
      </c>
      <c r="B83" s="1944"/>
      <c r="C83" s="1944"/>
      <c r="D83" s="1944"/>
      <c r="E83" s="1944"/>
      <c r="F83" s="1944"/>
      <c r="G83" s="1944"/>
      <c r="H83" s="1944"/>
      <c r="I83" s="1944"/>
      <c r="J83" s="1944"/>
      <c r="K83" s="1944"/>
    </row>
    <row r="84" spans="1:11" ht="20.25">
      <c r="A84" s="1945" t="s">
        <v>2016</v>
      </c>
      <c r="B84" s="1945"/>
      <c r="C84" s="1945"/>
      <c r="D84" s="1945"/>
      <c r="E84" s="1945"/>
      <c r="F84" s="1945"/>
      <c r="G84" s="1945"/>
      <c r="H84" s="1945"/>
      <c r="I84" s="1945"/>
      <c r="J84" s="1945"/>
      <c r="K84" s="1945"/>
    </row>
    <row r="85" spans="1:11">
      <c r="A85" s="1783" t="s">
        <v>2017</v>
      </c>
      <c r="B85" s="1783"/>
      <c r="C85" s="1783"/>
      <c r="D85" s="1783"/>
      <c r="E85" s="1783"/>
      <c r="F85" s="1783"/>
      <c r="G85" s="1783"/>
      <c r="H85" s="1783"/>
      <c r="I85" s="1783"/>
      <c r="J85" s="1783"/>
      <c r="K85" s="1783"/>
    </row>
    <row r="86" spans="1:11" ht="46.5" customHeight="1">
      <c r="A86" s="1946"/>
      <c r="B86" s="1946"/>
      <c r="C86" s="1946"/>
      <c r="D86" s="1946"/>
      <c r="E86" s="1946"/>
      <c r="F86" s="1946"/>
      <c r="G86" s="1946"/>
      <c r="H86" s="1946"/>
      <c r="I86" s="1946"/>
      <c r="J86" s="1946"/>
      <c r="K86" s="1946"/>
    </row>
    <row r="87" spans="1:11" ht="15.75">
      <c r="A87" s="984" t="s">
        <v>2018</v>
      </c>
      <c r="B87" s="984"/>
      <c r="C87" s="1947" t="str">
        <f>C7</f>
        <v xml:space="preserve">Lo-Jh </v>
      </c>
      <c r="D87" s="1947"/>
      <c r="E87" s="984" t="s">
        <v>80</v>
      </c>
      <c r="F87" s="1948" t="str">
        <f>F7</f>
        <v>O;k[;krk</v>
      </c>
      <c r="G87" s="1949"/>
      <c r="H87" s="984" t="s">
        <v>2019</v>
      </c>
      <c r="I87" s="984"/>
      <c r="J87" s="984"/>
      <c r="K87" s="1002" t="str">
        <f>K7</f>
        <v>L -11</v>
      </c>
    </row>
    <row r="88" spans="1:11" ht="18.75">
      <c r="A88" s="984" t="s">
        <v>2020</v>
      </c>
      <c r="B88" s="984"/>
      <c r="C88" s="984"/>
      <c r="D88" s="1007" t="str">
        <f>D8</f>
        <v xml:space="preserve"> 25/04/2021</v>
      </c>
      <c r="E88" s="984" t="s">
        <v>2021</v>
      </c>
      <c r="F88" s="984"/>
      <c r="G88" s="1008" t="str">
        <f>D88</f>
        <v xml:space="preserve"> 25/04/2021</v>
      </c>
      <c r="H88" s="984" t="s">
        <v>2022</v>
      </c>
      <c r="I88" s="985"/>
      <c r="J88" s="1951">
        <f>J46</f>
        <v>44676</v>
      </c>
      <c r="K88" s="1952"/>
    </row>
    <row r="89" spans="1:11" ht="18.75">
      <c r="A89" s="987" t="s">
        <v>2023</v>
      </c>
      <c r="B89" s="1950">
        <f>B9</f>
        <v>0</v>
      </c>
      <c r="C89" s="1950"/>
      <c r="D89" s="1950"/>
      <c r="E89" s="1953" t="s">
        <v>2024</v>
      </c>
      <c r="F89" s="1954"/>
      <c r="G89" s="1955" t="str">
        <f>G9</f>
        <v>RJ</v>
      </c>
      <c r="H89" s="1956"/>
      <c r="I89" s="1957"/>
      <c r="J89" s="1003"/>
      <c r="K89" s="1004"/>
    </row>
    <row r="90" spans="1:11" ht="15.75">
      <c r="A90" s="1940" t="s">
        <v>2025</v>
      </c>
      <c r="B90" s="1940"/>
      <c r="C90" s="1940"/>
      <c r="D90" s="1940"/>
      <c r="E90" s="1940"/>
      <c r="F90" s="1940"/>
      <c r="G90" s="1940"/>
      <c r="H90" s="1940"/>
      <c r="I90" s="1940"/>
      <c r="J90" s="1940"/>
      <c r="K90" s="1940"/>
    </row>
    <row r="91" spans="1:11" ht="18.75">
      <c r="A91" s="1941" t="s">
        <v>2026</v>
      </c>
      <c r="B91" s="1006" t="s">
        <v>1225</v>
      </c>
      <c r="C91" s="1012" t="s">
        <v>2102</v>
      </c>
      <c r="D91" s="1006" t="s">
        <v>1225</v>
      </c>
      <c r="E91" s="1012" t="s">
        <v>2103</v>
      </c>
      <c r="F91" s="1006" t="s">
        <v>1225</v>
      </c>
      <c r="G91" s="1012" t="s">
        <v>2104</v>
      </c>
      <c r="H91" s="1006" t="s">
        <v>1225</v>
      </c>
      <c r="I91" s="1012" t="s">
        <v>2105</v>
      </c>
      <c r="J91" s="1006" t="s">
        <v>1225</v>
      </c>
      <c r="K91" s="1012" t="s">
        <v>2106</v>
      </c>
    </row>
    <row r="92" spans="1:11" ht="51">
      <c r="A92" s="1942"/>
      <c r="B92" s="1010" t="s">
        <v>2027</v>
      </c>
      <c r="C92" s="1011" t="s">
        <v>2028</v>
      </c>
      <c r="D92" s="1010" t="s">
        <v>2027</v>
      </c>
      <c r="E92" s="1011" t="s">
        <v>2028</v>
      </c>
      <c r="F92" s="1010" t="s">
        <v>2027</v>
      </c>
      <c r="G92" s="1011" t="s">
        <v>2028</v>
      </c>
      <c r="H92" s="1010" t="s">
        <v>2027</v>
      </c>
      <c r="I92" s="1011" t="s">
        <v>2028</v>
      </c>
      <c r="J92" s="1010" t="s">
        <v>2027</v>
      </c>
      <c r="K92" s="1011" t="s">
        <v>2028</v>
      </c>
    </row>
    <row r="93" spans="1:11" ht="20.25">
      <c r="A93" s="1001" t="s">
        <v>538</v>
      </c>
      <c r="B93" s="1009">
        <v>57000</v>
      </c>
      <c r="C93" s="1127">
        <f>ROUND(B93*10%,0)</f>
        <v>5700</v>
      </c>
      <c r="D93" s="1009">
        <v>57000</v>
      </c>
      <c r="E93" s="1127">
        <f>ROUND(D93*10%,0)</f>
        <v>5700</v>
      </c>
      <c r="F93" s="1009">
        <v>57000</v>
      </c>
      <c r="G93" s="1127">
        <f>ROUND(F93*10%,0)</f>
        <v>5700</v>
      </c>
      <c r="H93" s="1009">
        <v>57000</v>
      </c>
      <c r="I93" s="1127">
        <f>ROUND(H93*10%,0)</f>
        <v>5700</v>
      </c>
      <c r="J93" s="1009">
        <v>57000</v>
      </c>
      <c r="K93" s="1127">
        <f>ROUND(J93*10%,0)</f>
        <v>5700</v>
      </c>
    </row>
    <row r="94" spans="1:11" ht="20.25">
      <c r="A94" s="1001" t="s">
        <v>527</v>
      </c>
      <c r="B94" s="1009">
        <v>57000</v>
      </c>
      <c r="C94" s="1127">
        <f t="shared" ref="C94:C108" si="12">ROUND(B94*10%,0)</f>
        <v>5700</v>
      </c>
      <c r="D94" s="1009">
        <v>57000</v>
      </c>
      <c r="E94" s="1127">
        <f t="shared" ref="E94:E108" si="13">ROUND(D94*10%,0)</f>
        <v>5700</v>
      </c>
      <c r="F94" s="1009">
        <v>57000</v>
      </c>
      <c r="G94" s="1127">
        <f t="shared" ref="G94:G108" si="14">ROUND(F94*10%,0)</f>
        <v>5700</v>
      </c>
      <c r="H94" s="1009">
        <v>57000</v>
      </c>
      <c r="I94" s="1127">
        <f t="shared" ref="I94:I108" si="15">ROUND(H94*10%,0)</f>
        <v>5700</v>
      </c>
      <c r="J94" s="1009">
        <v>57000</v>
      </c>
      <c r="K94" s="1127">
        <f t="shared" ref="K94:K108" si="16">ROUND(J94*10%,0)</f>
        <v>5700</v>
      </c>
    </row>
    <row r="95" spans="1:11" ht="20.25">
      <c r="A95" s="1001" t="s">
        <v>528</v>
      </c>
      <c r="B95" s="1009">
        <v>57000</v>
      </c>
      <c r="C95" s="1127">
        <f t="shared" si="12"/>
        <v>5700</v>
      </c>
      <c r="D95" s="1009">
        <v>57000</v>
      </c>
      <c r="E95" s="1127">
        <f t="shared" si="13"/>
        <v>5700</v>
      </c>
      <c r="F95" s="1009">
        <v>57000</v>
      </c>
      <c r="G95" s="1127">
        <f t="shared" si="14"/>
        <v>5700</v>
      </c>
      <c r="H95" s="1009">
        <v>57000</v>
      </c>
      <c r="I95" s="1127">
        <f t="shared" si="15"/>
        <v>5700</v>
      </c>
      <c r="J95" s="1009">
        <v>57000</v>
      </c>
      <c r="K95" s="1127">
        <f t="shared" si="16"/>
        <v>5700</v>
      </c>
    </row>
    <row r="96" spans="1:11" ht="20.25">
      <c r="A96" s="1001" t="s">
        <v>529</v>
      </c>
      <c r="B96" s="1009">
        <v>57000</v>
      </c>
      <c r="C96" s="1127">
        <f t="shared" si="12"/>
        <v>5700</v>
      </c>
      <c r="D96" s="1009">
        <v>57000</v>
      </c>
      <c r="E96" s="1127">
        <f t="shared" si="13"/>
        <v>5700</v>
      </c>
      <c r="F96" s="1009">
        <v>57000</v>
      </c>
      <c r="G96" s="1127">
        <f t="shared" si="14"/>
        <v>5700</v>
      </c>
      <c r="H96" s="1009">
        <v>57000</v>
      </c>
      <c r="I96" s="1127">
        <f t="shared" si="15"/>
        <v>5700</v>
      </c>
      <c r="J96" s="1009">
        <v>57000</v>
      </c>
      <c r="K96" s="1127">
        <f t="shared" si="16"/>
        <v>5700</v>
      </c>
    </row>
    <row r="97" spans="1:11" ht="20.25">
      <c r="A97" s="1001" t="s">
        <v>530</v>
      </c>
      <c r="B97" s="1009">
        <v>57000</v>
      </c>
      <c r="C97" s="1127">
        <f t="shared" si="12"/>
        <v>5700</v>
      </c>
      <c r="D97" s="1009">
        <v>57000</v>
      </c>
      <c r="E97" s="1127">
        <f t="shared" si="13"/>
        <v>5700</v>
      </c>
      <c r="F97" s="1009">
        <v>57000</v>
      </c>
      <c r="G97" s="1127">
        <f t="shared" si="14"/>
        <v>5700</v>
      </c>
      <c r="H97" s="1009">
        <v>57000</v>
      </c>
      <c r="I97" s="1127">
        <f t="shared" si="15"/>
        <v>5700</v>
      </c>
      <c r="J97" s="1009">
        <v>57000</v>
      </c>
      <c r="K97" s="1127">
        <f t="shared" si="16"/>
        <v>5700</v>
      </c>
    </row>
    <row r="98" spans="1:11" ht="20.25">
      <c r="A98" s="1001" t="s">
        <v>531</v>
      </c>
      <c r="B98" s="1009">
        <v>57000</v>
      </c>
      <c r="C98" s="1127">
        <f t="shared" si="12"/>
        <v>5700</v>
      </c>
      <c r="D98" s="1009">
        <v>57000</v>
      </c>
      <c r="E98" s="1127">
        <f t="shared" si="13"/>
        <v>5700</v>
      </c>
      <c r="F98" s="1009">
        <v>57000</v>
      </c>
      <c r="G98" s="1127">
        <f t="shared" si="14"/>
        <v>5700</v>
      </c>
      <c r="H98" s="1009">
        <v>57000</v>
      </c>
      <c r="I98" s="1127">
        <f t="shared" si="15"/>
        <v>5700</v>
      </c>
      <c r="J98" s="1009">
        <v>57000</v>
      </c>
      <c r="K98" s="1127">
        <f t="shared" si="16"/>
        <v>5700</v>
      </c>
    </row>
    <row r="99" spans="1:11" ht="20.25">
      <c r="A99" s="1001" t="s">
        <v>532</v>
      </c>
      <c r="B99" s="1009">
        <v>57000</v>
      </c>
      <c r="C99" s="1127">
        <f t="shared" si="12"/>
        <v>5700</v>
      </c>
      <c r="D99" s="1009">
        <v>57000</v>
      </c>
      <c r="E99" s="1127">
        <f t="shared" si="13"/>
        <v>5700</v>
      </c>
      <c r="F99" s="1009">
        <v>57000</v>
      </c>
      <c r="G99" s="1127">
        <f t="shared" si="14"/>
        <v>5700</v>
      </c>
      <c r="H99" s="1009">
        <v>57000</v>
      </c>
      <c r="I99" s="1127">
        <f t="shared" si="15"/>
        <v>5700</v>
      </c>
      <c r="J99" s="1009">
        <v>57000</v>
      </c>
      <c r="K99" s="1127">
        <f t="shared" si="16"/>
        <v>5700</v>
      </c>
    </row>
    <row r="100" spans="1:11" ht="20.25">
      <c r="A100" s="1001" t="s">
        <v>533</v>
      </c>
      <c r="B100" s="1009">
        <v>57000</v>
      </c>
      <c r="C100" s="1127">
        <f t="shared" si="12"/>
        <v>5700</v>
      </c>
      <c r="D100" s="1009">
        <v>57000</v>
      </c>
      <c r="E100" s="1127">
        <f t="shared" si="13"/>
        <v>5700</v>
      </c>
      <c r="F100" s="1009">
        <v>57000</v>
      </c>
      <c r="G100" s="1127">
        <f t="shared" si="14"/>
        <v>5700</v>
      </c>
      <c r="H100" s="1009">
        <v>57000</v>
      </c>
      <c r="I100" s="1127">
        <f t="shared" si="15"/>
        <v>5700</v>
      </c>
      <c r="J100" s="1009">
        <v>57000</v>
      </c>
      <c r="K100" s="1127">
        <f t="shared" si="16"/>
        <v>5700</v>
      </c>
    </row>
    <row r="101" spans="1:11" ht="20.25">
      <c r="A101" s="1001" t="s">
        <v>534</v>
      </c>
      <c r="B101" s="1009">
        <v>57000</v>
      </c>
      <c r="C101" s="1127">
        <f t="shared" si="12"/>
        <v>5700</v>
      </c>
      <c r="D101" s="1009">
        <v>57000</v>
      </c>
      <c r="E101" s="1127">
        <f t="shared" si="13"/>
        <v>5700</v>
      </c>
      <c r="F101" s="1009">
        <v>57000</v>
      </c>
      <c r="G101" s="1127">
        <f t="shared" si="14"/>
        <v>5700</v>
      </c>
      <c r="H101" s="1009">
        <v>57000</v>
      </c>
      <c r="I101" s="1127">
        <f t="shared" si="15"/>
        <v>5700</v>
      </c>
      <c r="J101" s="1009">
        <v>57000</v>
      </c>
      <c r="K101" s="1127">
        <f t="shared" si="16"/>
        <v>5700</v>
      </c>
    </row>
    <row r="102" spans="1:11" ht="20.25">
      <c r="A102" s="1001" t="s">
        <v>535</v>
      </c>
      <c r="B102" s="1009">
        <v>57000</v>
      </c>
      <c r="C102" s="1127">
        <f t="shared" si="12"/>
        <v>5700</v>
      </c>
      <c r="D102" s="1009">
        <v>57000</v>
      </c>
      <c r="E102" s="1127">
        <f t="shared" si="13"/>
        <v>5700</v>
      </c>
      <c r="F102" s="1009">
        <v>57000</v>
      </c>
      <c r="G102" s="1127">
        <f t="shared" si="14"/>
        <v>5700</v>
      </c>
      <c r="H102" s="1009">
        <v>57000</v>
      </c>
      <c r="I102" s="1127">
        <f t="shared" si="15"/>
        <v>5700</v>
      </c>
      <c r="J102" s="1009">
        <v>57000</v>
      </c>
      <c r="K102" s="1127">
        <f t="shared" si="16"/>
        <v>5700</v>
      </c>
    </row>
    <row r="103" spans="1:11" ht="20.25">
      <c r="A103" s="1001" t="s">
        <v>536</v>
      </c>
      <c r="B103" s="1009">
        <v>57000</v>
      </c>
      <c r="C103" s="1127">
        <f t="shared" si="12"/>
        <v>5700</v>
      </c>
      <c r="D103" s="1009">
        <v>57000</v>
      </c>
      <c r="E103" s="1127">
        <f t="shared" si="13"/>
        <v>5700</v>
      </c>
      <c r="F103" s="1009">
        <v>57000</v>
      </c>
      <c r="G103" s="1127">
        <f t="shared" si="14"/>
        <v>5700</v>
      </c>
      <c r="H103" s="1009">
        <v>57000</v>
      </c>
      <c r="I103" s="1127">
        <f t="shared" si="15"/>
        <v>5700</v>
      </c>
      <c r="J103" s="1009">
        <v>57000</v>
      </c>
      <c r="K103" s="1127">
        <f t="shared" si="16"/>
        <v>5700</v>
      </c>
    </row>
    <row r="104" spans="1:11" ht="20.25">
      <c r="A104" s="1001" t="s">
        <v>537</v>
      </c>
      <c r="B104" s="1009">
        <v>57000</v>
      </c>
      <c r="C104" s="1127">
        <f t="shared" si="12"/>
        <v>5700</v>
      </c>
      <c r="D104" s="1009">
        <v>57000</v>
      </c>
      <c r="E104" s="1127">
        <f t="shared" si="13"/>
        <v>5700</v>
      </c>
      <c r="F104" s="1009">
        <v>57000</v>
      </c>
      <c r="G104" s="1127">
        <f t="shared" si="14"/>
        <v>5700</v>
      </c>
      <c r="H104" s="1009">
        <v>57000</v>
      </c>
      <c r="I104" s="1127">
        <f t="shared" si="15"/>
        <v>5700</v>
      </c>
      <c r="J104" s="1009">
        <v>57000</v>
      </c>
      <c r="K104" s="1127">
        <f t="shared" si="16"/>
        <v>5700</v>
      </c>
    </row>
    <row r="105" spans="1:11" ht="20.25">
      <c r="A105" s="1001" t="s">
        <v>2029</v>
      </c>
      <c r="B105" s="1009">
        <v>57000</v>
      </c>
      <c r="C105" s="1127">
        <f t="shared" si="12"/>
        <v>5700</v>
      </c>
      <c r="D105" s="1009">
        <v>57000</v>
      </c>
      <c r="E105" s="1127">
        <f t="shared" si="13"/>
        <v>5700</v>
      </c>
      <c r="F105" s="1009">
        <v>57000</v>
      </c>
      <c r="G105" s="1127">
        <f t="shared" si="14"/>
        <v>5700</v>
      </c>
      <c r="H105" s="1009">
        <v>57000</v>
      </c>
      <c r="I105" s="1127">
        <f t="shared" si="15"/>
        <v>5700</v>
      </c>
      <c r="J105" s="1009">
        <v>57000</v>
      </c>
      <c r="K105" s="1127">
        <f t="shared" si="16"/>
        <v>5700</v>
      </c>
    </row>
    <row r="106" spans="1:11" ht="20.25">
      <c r="A106" s="1001" t="s">
        <v>2030</v>
      </c>
      <c r="B106" s="1009">
        <v>57000</v>
      </c>
      <c r="C106" s="1127">
        <f t="shared" si="12"/>
        <v>5700</v>
      </c>
      <c r="D106" s="1009">
        <v>57000</v>
      </c>
      <c r="E106" s="1127">
        <f t="shared" si="13"/>
        <v>5700</v>
      </c>
      <c r="F106" s="1009">
        <v>57000</v>
      </c>
      <c r="G106" s="1127">
        <f t="shared" si="14"/>
        <v>5700</v>
      </c>
      <c r="H106" s="1009">
        <v>57000</v>
      </c>
      <c r="I106" s="1127">
        <f t="shared" si="15"/>
        <v>5700</v>
      </c>
      <c r="J106" s="1009">
        <v>57000</v>
      </c>
      <c r="K106" s="1127">
        <f t="shared" si="16"/>
        <v>5700</v>
      </c>
    </row>
    <row r="107" spans="1:11" ht="20.25">
      <c r="A107" s="1001" t="s">
        <v>2031</v>
      </c>
      <c r="B107" s="1009">
        <v>57000</v>
      </c>
      <c r="C107" s="1127">
        <f t="shared" si="12"/>
        <v>5700</v>
      </c>
      <c r="D107" s="1009">
        <v>57000</v>
      </c>
      <c r="E107" s="1127">
        <f t="shared" si="13"/>
        <v>5700</v>
      </c>
      <c r="F107" s="1009">
        <v>57000</v>
      </c>
      <c r="G107" s="1127">
        <f t="shared" si="14"/>
        <v>5700</v>
      </c>
      <c r="H107" s="1009">
        <v>57000</v>
      </c>
      <c r="I107" s="1127">
        <f t="shared" si="15"/>
        <v>5700</v>
      </c>
      <c r="J107" s="1009">
        <v>57000</v>
      </c>
      <c r="K107" s="1127">
        <f t="shared" si="16"/>
        <v>5700</v>
      </c>
    </row>
    <row r="108" spans="1:11" ht="20.25">
      <c r="A108" s="1001" t="s">
        <v>2032</v>
      </c>
      <c r="B108" s="1009">
        <v>57000</v>
      </c>
      <c r="C108" s="1127">
        <f t="shared" si="12"/>
        <v>5700</v>
      </c>
      <c r="D108" s="1009">
        <v>57000</v>
      </c>
      <c r="E108" s="1127">
        <f t="shared" si="13"/>
        <v>5700</v>
      </c>
      <c r="F108" s="1009">
        <v>57000</v>
      </c>
      <c r="G108" s="1127">
        <f t="shared" si="14"/>
        <v>5700</v>
      </c>
      <c r="H108" s="1009">
        <v>57000</v>
      </c>
      <c r="I108" s="1127">
        <f t="shared" si="15"/>
        <v>5700</v>
      </c>
      <c r="J108" s="1009">
        <v>57000</v>
      </c>
      <c r="K108" s="1127">
        <f t="shared" si="16"/>
        <v>5700</v>
      </c>
    </row>
    <row r="109" spans="1:11" ht="20.25">
      <c r="A109" s="988" t="s">
        <v>2033</v>
      </c>
      <c r="B109" s="989">
        <f>SUM(B93:B108)</f>
        <v>912000</v>
      </c>
      <c r="C109" s="989">
        <f t="shared" ref="C109:K109" si="17">SUM(C93:C108)</f>
        <v>91200</v>
      </c>
      <c r="D109" s="989">
        <f t="shared" si="17"/>
        <v>912000</v>
      </c>
      <c r="E109" s="989">
        <f t="shared" si="17"/>
        <v>91200</v>
      </c>
      <c r="F109" s="989">
        <f t="shared" si="17"/>
        <v>912000</v>
      </c>
      <c r="G109" s="989">
        <f t="shared" si="17"/>
        <v>91200</v>
      </c>
      <c r="H109" s="989">
        <f t="shared" si="17"/>
        <v>912000</v>
      </c>
      <c r="I109" s="989">
        <f t="shared" si="17"/>
        <v>91200</v>
      </c>
      <c r="J109" s="989">
        <f t="shared" si="17"/>
        <v>912000</v>
      </c>
      <c r="K109" s="989">
        <f t="shared" si="17"/>
        <v>91200</v>
      </c>
    </row>
    <row r="110" spans="1:11" ht="18.75">
      <c r="A110" s="990"/>
      <c r="B110" s="1958" t="s">
        <v>1447</v>
      </c>
      <c r="C110" s="1958"/>
      <c r="D110" s="1958"/>
      <c r="E110" s="1959" t="str">
        <f>C87</f>
        <v xml:space="preserve">Lo-Jh </v>
      </c>
      <c r="F110" s="1959"/>
      <c r="G110" s="1959"/>
      <c r="H110" s="1959" t="s">
        <v>2090</v>
      </c>
      <c r="I110" s="1959"/>
      <c r="J110" s="1959"/>
      <c r="K110" s="1959"/>
    </row>
    <row r="111" spans="1:11" ht="18.75">
      <c r="A111" s="438" t="s">
        <v>2091</v>
      </c>
      <c r="B111" s="990"/>
      <c r="C111" s="990"/>
      <c r="D111" s="990"/>
      <c r="E111" s="990"/>
      <c r="F111" s="990"/>
      <c r="G111" s="990"/>
      <c r="H111" s="990"/>
      <c r="I111" s="990"/>
      <c r="J111" s="990"/>
      <c r="K111" s="990"/>
    </row>
    <row r="112" spans="1:11" ht="20.25">
      <c r="A112" s="986"/>
      <c r="B112" s="986"/>
      <c r="C112" s="986"/>
      <c r="D112" s="986"/>
      <c r="E112" s="986"/>
      <c r="F112" s="986"/>
      <c r="G112" s="986"/>
      <c r="H112" s="986"/>
      <c r="I112" s="986"/>
      <c r="J112" s="986"/>
      <c r="K112" s="986"/>
    </row>
    <row r="113" spans="1:11">
      <c r="A113" s="990"/>
      <c r="B113" s="990"/>
      <c r="C113" s="990"/>
      <c r="D113" s="990"/>
      <c r="E113" s="990"/>
      <c r="F113" s="990"/>
      <c r="G113" s="990"/>
      <c r="H113" s="990"/>
      <c r="I113" s="1943"/>
      <c r="J113" s="1943"/>
      <c r="K113" s="1943"/>
    </row>
    <row r="114" spans="1:11" ht="20.25">
      <c r="A114" s="986"/>
      <c r="B114" s="986"/>
      <c r="C114" s="986"/>
      <c r="D114" s="986"/>
      <c r="E114" s="986"/>
      <c r="F114" s="986" t="s">
        <v>2034</v>
      </c>
      <c r="G114" s="986"/>
      <c r="H114" s="986"/>
      <c r="I114" s="986"/>
      <c r="J114" s="986"/>
      <c r="K114" s="986"/>
    </row>
    <row r="115" spans="1:11" ht="20.25">
      <c r="A115" s="986"/>
      <c r="B115" s="986"/>
      <c r="C115" s="986"/>
      <c r="D115" s="986"/>
      <c r="E115" s="986"/>
      <c r="F115" s="986"/>
      <c r="G115" s="986"/>
      <c r="H115" s="986"/>
      <c r="I115" s="620"/>
      <c r="J115" s="986"/>
      <c r="K115" s="986"/>
    </row>
    <row r="116" spans="1:11" ht="20.25">
      <c r="A116" s="986"/>
      <c r="B116" s="986"/>
      <c r="C116" s="986"/>
      <c r="D116" s="986"/>
      <c r="E116" s="986"/>
      <c r="F116" s="1960" t="s">
        <v>2035</v>
      </c>
      <c r="G116" s="1960"/>
      <c r="H116" s="1961" t="str">
        <f>H36</f>
        <v xml:space="preserve">cw   ftyk&amp; </v>
      </c>
      <c r="I116" s="1961"/>
      <c r="J116" s="1961"/>
      <c r="K116" s="1961"/>
    </row>
    <row r="117" spans="1:11" ht="20.25">
      <c r="A117" s="1055" t="s">
        <v>2301</v>
      </c>
      <c r="B117" s="986"/>
      <c r="C117" s="986"/>
      <c r="D117" s="986"/>
      <c r="E117" s="986"/>
      <c r="F117" s="986"/>
      <c r="G117" s="986"/>
      <c r="H117" s="986"/>
      <c r="I117" s="986"/>
      <c r="J117" s="986"/>
      <c r="K117" s="986"/>
    </row>
    <row r="118" spans="1:11" ht="20.25">
      <c r="A118" s="986"/>
      <c r="B118" s="986"/>
      <c r="C118" s="986"/>
      <c r="D118" s="986"/>
      <c r="E118" s="986"/>
      <c r="F118" s="986"/>
      <c r="G118" s="986"/>
      <c r="H118" s="986"/>
      <c r="I118" s="986"/>
      <c r="J118" s="986"/>
      <c r="K118" s="986"/>
    </row>
    <row r="119" spans="1:11">
      <c r="A119" s="620"/>
      <c r="B119" s="620"/>
      <c r="C119" s="620"/>
      <c r="D119" s="620"/>
      <c r="E119" s="620"/>
      <c r="F119" s="620"/>
      <c r="G119" s="620"/>
      <c r="H119" s="620"/>
      <c r="I119" s="620"/>
      <c r="J119" s="620"/>
      <c r="K119" s="620"/>
    </row>
    <row r="120" spans="1:11" ht="20.25">
      <c r="A120" s="1944" t="str">
        <f>A3</f>
        <v>jktdh; mPp ek/;fed fo|ky; fg   ftyk cwUnh</v>
      </c>
      <c r="B120" s="1944"/>
      <c r="C120" s="1944"/>
      <c r="D120" s="1944"/>
      <c r="E120" s="1944"/>
      <c r="F120" s="1944"/>
      <c r="G120" s="1944"/>
      <c r="H120" s="1944"/>
      <c r="I120" s="1944"/>
      <c r="J120" s="1944"/>
      <c r="K120" s="1944"/>
    </row>
    <row r="121" spans="1:11" ht="20.25">
      <c r="A121" s="1945" t="s">
        <v>2016</v>
      </c>
      <c r="B121" s="1945"/>
      <c r="C121" s="1945"/>
      <c r="D121" s="1945"/>
      <c r="E121" s="1945"/>
      <c r="F121" s="1945"/>
      <c r="G121" s="1945"/>
      <c r="H121" s="1945"/>
      <c r="I121" s="1945"/>
      <c r="J121" s="1945"/>
      <c r="K121" s="1945"/>
    </row>
    <row r="122" spans="1:11">
      <c r="A122" s="1783" t="s">
        <v>2017</v>
      </c>
      <c r="B122" s="1783"/>
      <c r="C122" s="1783"/>
      <c r="D122" s="1783"/>
      <c r="E122" s="1783"/>
      <c r="F122" s="1783"/>
      <c r="G122" s="1783"/>
      <c r="H122" s="1783"/>
      <c r="I122" s="1783"/>
      <c r="J122" s="1783"/>
      <c r="K122" s="1783"/>
    </row>
    <row r="123" spans="1:11" ht="54" customHeight="1">
      <c r="A123" s="1946"/>
      <c r="B123" s="1946"/>
      <c r="C123" s="1946"/>
      <c r="D123" s="1946"/>
      <c r="E123" s="1946"/>
      <c r="F123" s="1946"/>
      <c r="G123" s="1946"/>
      <c r="H123" s="1946"/>
      <c r="I123" s="1946"/>
      <c r="J123" s="1946"/>
      <c r="K123" s="1946"/>
    </row>
    <row r="124" spans="1:11" ht="15.75">
      <c r="A124" s="984" t="s">
        <v>2018</v>
      </c>
      <c r="B124" s="984"/>
      <c r="C124" s="1947" t="str">
        <f>C7</f>
        <v xml:space="preserve">Lo-Jh </v>
      </c>
      <c r="D124" s="1947"/>
      <c r="E124" s="984" t="s">
        <v>80</v>
      </c>
      <c r="F124" s="1948" t="str">
        <f>F7</f>
        <v>O;k[;krk</v>
      </c>
      <c r="G124" s="1949"/>
      <c r="H124" s="984" t="s">
        <v>2019</v>
      </c>
      <c r="I124" s="984"/>
      <c r="J124" s="984"/>
      <c r="K124" s="1002" t="str">
        <f>K7</f>
        <v>L -11</v>
      </c>
    </row>
    <row r="125" spans="1:11" ht="18.75">
      <c r="A125" s="984" t="s">
        <v>2020</v>
      </c>
      <c r="B125" s="984"/>
      <c r="C125" s="984"/>
      <c r="D125" s="1007" t="str">
        <f>D8</f>
        <v xml:space="preserve"> 25/04/2021</v>
      </c>
      <c r="E125" s="984" t="s">
        <v>2021</v>
      </c>
      <c r="F125" s="984"/>
      <c r="G125" s="1008" t="str">
        <f>D125</f>
        <v xml:space="preserve"> 25/04/2021</v>
      </c>
      <c r="H125" s="984" t="s">
        <v>2022</v>
      </c>
      <c r="I125" s="985"/>
      <c r="J125" s="1951">
        <f>J46</f>
        <v>44676</v>
      </c>
      <c r="K125" s="1952"/>
    </row>
    <row r="126" spans="1:11" ht="18.75">
      <c r="A126" s="987" t="s">
        <v>2023</v>
      </c>
      <c r="B126" s="1950">
        <f>B9</f>
        <v>0</v>
      </c>
      <c r="C126" s="1950"/>
      <c r="D126" s="1950"/>
      <c r="E126" s="1953" t="s">
        <v>2024</v>
      </c>
      <c r="F126" s="1954"/>
      <c r="G126" s="1955" t="str">
        <f>G9</f>
        <v>RJ</v>
      </c>
      <c r="H126" s="1956"/>
      <c r="I126" s="1957"/>
      <c r="J126" s="1003"/>
      <c r="K126" s="1004"/>
    </row>
    <row r="127" spans="1:11" ht="15.75">
      <c r="A127" s="1940" t="s">
        <v>2025</v>
      </c>
      <c r="B127" s="1940"/>
      <c r="C127" s="1940"/>
      <c r="D127" s="1940"/>
      <c r="E127" s="1940"/>
      <c r="F127" s="1940"/>
      <c r="G127" s="1940"/>
      <c r="H127" s="1940"/>
      <c r="I127" s="1940"/>
      <c r="J127" s="1940"/>
      <c r="K127" s="1940"/>
    </row>
    <row r="128" spans="1:11" ht="18.75">
      <c r="A128" s="1941" t="s">
        <v>2026</v>
      </c>
      <c r="B128" s="1006" t="s">
        <v>1225</v>
      </c>
      <c r="C128" s="1012" t="s">
        <v>2107</v>
      </c>
      <c r="D128" s="1006" t="s">
        <v>1225</v>
      </c>
      <c r="E128" s="1012" t="s">
        <v>2108</v>
      </c>
      <c r="F128" s="1006" t="s">
        <v>1225</v>
      </c>
      <c r="G128" s="1012" t="s">
        <v>2109</v>
      </c>
      <c r="H128" s="1006" t="s">
        <v>1225</v>
      </c>
      <c r="I128" s="1012" t="s">
        <v>2110</v>
      </c>
      <c r="J128" s="1006" t="s">
        <v>1225</v>
      </c>
      <c r="K128" s="1012" t="s">
        <v>2111</v>
      </c>
    </row>
    <row r="129" spans="1:11" ht="51">
      <c r="A129" s="1942"/>
      <c r="B129" s="1010" t="s">
        <v>2027</v>
      </c>
      <c r="C129" s="1011" t="s">
        <v>2028</v>
      </c>
      <c r="D129" s="1010" t="s">
        <v>2027</v>
      </c>
      <c r="E129" s="1011" t="s">
        <v>2028</v>
      </c>
      <c r="F129" s="1010" t="s">
        <v>2027</v>
      </c>
      <c r="G129" s="1011" t="s">
        <v>2028</v>
      </c>
      <c r="H129" s="1010" t="s">
        <v>2027</v>
      </c>
      <c r="I129" s="1011" t="s">
        <v>2028</v>
      </c>
      <c r="J129" s="1010" t="s">
        <v>2027</v>
      </c>
      <c r="K129" s="1011" t="s">
        <v>2028</v>
      </c>
    </row>
    <row r="130" spans="1:11" ht="20.25">
      <c r="A130" s="1001" t="s">
        <v>538</v>
      </c>
      <c r="B130" s="1009">
        <v>57000</v>
      </c>
      <c r="C130" s="1127">
        <f>ROUND(B130*10%,0)</f>
        <v>5700</v>
      </c>
      <c r="D130" s="1009">
        <v>57000</v>
      </c>
      <c r="E130" s="1127">
        <f>ROUND(D130*10%,0)</f>
        <v>5700</v>
      </c>
      <c r="F130" s="1009">
        <v>57000</v>
      </c>
      <c r="G130" s="1127">
        <f>ROUND(F130*10%,0)</f>
        <v>5700</v>
      </c>
      <c r="H130" s="1009">
        <v>57000</v>
      </c>
      <c r="I130" s="1127">
        <f>ROUND(H130*10%,0)</f>
        <v>5700</v>
      </c>
      <c r="J130" s="1009">
        <v>57000</v>
      </c>
      <c r="K130" s="1127">
        <f>ROUND(J130*10%,0)</f>
        <v>5700</v>
      </c>
    </row>
    <row r="131" spans="1:11" ht="20.25">
      <c r="A131" s="1001" t="s">
        <v>527</v>
      </c>
      <c r="B131" s="1009">
        <v>57000</v>
      </c>
      <c r="C131" s="1127">
        <f t="shared" ref="C131:C145" si="18">ROUND(B131*10%,0)</f>
        <v>5700</v>
      </c>
      <c r="D131" s="1009">
        <v>57000</v>
      </c>
      <c r="E131" s="1127">
        <f t="shared" ref="E131:E145" si="19">ROUND(D131*10%,0)</f>
        <v>5700</v>
      </c>
      <c r="F131" s="1009">
        <v>57000</v>
      </c>
      <c r="G131" s="1127">
        <f t="shared" ref="G131:G145" si="20">ROUND(F131*10%,0)</f>
        <v>5700</v>
      </c>
      <c r="H131" s="1009">
        <v>57000</v>
      </c>
      <c r="I131" s="1127">
        <f t="shared" ref="I131:I145" si="21">ROUND(H131*10%,0)</f>
        <v>5700</v>
      </c>
      <c r="J131" s="1009">
        <v>57000</v>
      </c>
      <c r="K131" s="1127">
        <f t="shared" ref="K131:K145" si="22">ROUND(J131*10%,0)</f>
        <v>5700</v>
      </c>
    </row>
    <row r="132" spans="1:11" ht="20.25">
      <c r="A132" s="1001" t="s">
        <v>528</v>
      </c>
      <c r="B132" s="1009">
        <v>57000</v>
      </c>
      <c r="C132" s="1127">
        <f t="shared" si="18"/>
        <v>5700</v>
      </c>
      <c r="D132" s="1009">
        <v>57000</v>
      </c>
      <c r="E132" s="1127">
        <f t="shared" si="19"/>
        <v>5700</v>
      </c>
      <c r="F132" s="1009">
        <v>57000</v>
      </c>
      <c r="G132" s="1127">
        <f t="shared" si="20"/>
        <v>5700</v>
      </c>
      <c r="H132" s="1009">
        <v>57000</v>
      </c>
      <c r="I132" s="1127">
        <f t="shared" si="21"/>
        <v>5700</v>
      </c>
      <c r="J132" s="1009">
        <v>57000</v>
      </c>
      <c r="K132" s="1127">
        <f t="shared" si="22"/>
        <v>5700</v>
      </c>
    </row>
    <row r="133" spans="1:11" ht="20.25">
      <c r="A133" s="1001" t="s">
        <v>529</v>
      </c>
      <c r="B133" s="1009">
        <v>57000</v>
      </c>
      <c r="C133" s="1127">
        <f t="shared" si="18"/>
        <v>5700</v>
      </c>
      <c r="D133" s="1009">
        <v>57000</v>
      </c>
      <c r="E133" s="1127">
        <f t="shared" si="19"/>
        <v>5700</v>
      </c>
      <c r="F133" s="1009">
        <v>57000</v>
      </c>
      <c r="G133" s="1127">
        <f t="shared" si="20"/>
        <v>5700</v>
      </c>
      <c r="H133" s="1009">
        <v>57000</v>
      </c>
      <c r="I133" s="1127">
        <f t="shared" si="21"/>
        <v>5700</v>
      </c>
      <c r="J133" s="1009">
        <v>57000</v>
      </c>
      <c r="K133" s="1127">
        <f t="shared" si="22"/>
        <v>5700</v>
      </c>
    </row>
    <row r="134" spans="1:11" ht="20.25">
      <c r="A134" s="1001" t="s">
        <v>530</v>
      </c>
      <c r="B134" s="1009">
        <v>57000</v>
      </c>
      <c r="C134" s="1127">
        <f t="shared" si="18"/>
        <v>5700</v>
      </c>
      <c r="D134" s="1009">
        <v>57000</v>
      </c>
      <c r="E134" s="1127">
        <f t="shared" si="19"/>
        <v>5700</v>
      </c>
      <c r="F134" s="1009">
        <v>57000</v>
      </c>
      <c r="G134" s="1127">
        <f t="shared" si="20"/>
        <v>5700</v>
      </c>
      <c r="H134" s="1009">
        <v>57000</v>
      </c>
      <c r="I134" s="1127">
        <f t="shared" si="21"/>
        <v>5700</v>
      </c>
      <c r="J134" s="1009">
        <v>57000</v>
      </c>
      <c r="K134" s="1127">
        <f t="shared" si="22"/>
        <v>5700</v>
      </c>
    </row>
    <row r="135" spans="1:11" ht="20.25">
      <c r="A135" s="1001" t="s">
        <v>531</v>
      </c>
      <c r="B135" s="1009">
        <v>57000</v>
      </c>
      <c r="C135" s="1127">
        <f t="shared" si="18"/>
        <v>5700</v>
      </c>
      <c r="D135" s="1009">
        <v>57000</v>
      </c>
      <c r="E135" s="1127">
        <f t="shared" si="19"/>
        <v>5700</v>
      </c>
      <c r="F135" s="1009">
        <v>57000</v>
      </c>
      <c r="G135" s="1127">
        <f t="shared" si="20"/>
        <v>5700</v>
      </c>
      <c r="H135" s="1009">
        <v>57000</v>
      </c>
      <c r="I135" s="1127">
        <f t="shared" si="21"/>
        <v>5700</v>
      </c>
      <c r="J135" s="1009">
        <v>57000</v>
      </c>
      <c r="K135" s="1127">
        <f t="shared" si="22"/>
        <v>5700</v>
      </c>
    </row>
    <row r="136" spans="1:11" ht="20.25">
      <c r="A136" s="1001" t="s">
        <v>532</v>
      </c>
      <c r="B136" s="1009">
        <v>57000</v>
      </c>
      <c r="C136" s="1127">
        <f t="shared" si="18"/>
        <v>5700</v>
      </c>
      <c r="D136" s="1009">
        <v>57000</v>
      </c>
      <c r="E136" s="1127">
        <f t="shared" si="19"/>
        <v>5700</v>
      </c>
      <c r="F136" s="1009">
        <v>57000</v>
      </c>
      <c r="G136" s="1127">
        <f t="shared" si="20"/>
        <v>5700</v>
      </c>
      <c r="H136" s="1009">
        <v>57000</v>
      </c>
      <c r="I136" s="1127">
        <f t="shared" si="21"/>
        <v>5700</v>
      </c>
      <c r="J136" s="1009">
        <v>57000</v>
      </c>
      <c r="K136" s="1127">
        <f t="shared" si="22"/>
        <v>5700</v>
      </c>
    </row>
    <row r="137" spans="1:11" ht="20.25">
      <c r="A137" s="1001" t="s">
        <v>533</v>
      </c>
      <c r="B137" s="1009">
        <v>57000</v>
      </c>
      <c r="C137" s="1127">
        <f t="shared" si="18"/>
        <v>5700</v>
      </c>
      <c r="D137" s="1009">
        <v>57000</v>
      </c>
      <c r="E137" s="1127">
        <f t="shared" si="19"/>
        <v>5700</v>
      </c>
      <c r="F137" s="1009">
        <v>57000</v>
      </c>
      <c r="G137" s="1127">
        <f t="shared" si="20"/>
        <v>5700</v>
      </c>
      <c r="H137" s="1009">
        <v>57000</v>
      </c>
      <c r="I137" s="1127">
        <f t="shared" si="21"/>
        <v>5700</v>
      </c>
      <c r="J137" s="1009">
        <v>57000</v>
      </c>
      <c r="K137" s="1127">
        <f t="shared" si="22"/>
        <v>5700</v>
      </c>
    </row>
    <row r="138" spans="1:11" ht="20.25">
      <c r="A138" s="1001" t="s">
        <v>534</v>
      </c>
      <c r="B138" s="1009">
        <v>57000</v>
      </c>
      <c r="C138" s="1127">
        <f t="shared" si="18"/>
        <v>5700</v>
      </c>
      <c r="D138" s="1009">
        <v>57000</v>
      </c>
      <c r="E138" s="1127">
        <f t="shared" si="19"/>
        <v>5700</v>
      </c>
      <c r="F138" s="1009">
        <v>57000</v>
      </c>
      <c r="G138" s="1127">
        <f t="shared" si="20"/>
        <v>5700</v>
      </c>
      <c r="H138" s="1009">
        <v>57000</v>
      </c>
      <c r="I138" s="1127">
        <f t="shared" si="21"/>
        <v>5700</v>
      </c>
      <c r="J138" s="1009">
        <v>57000</v>
      </c>
      <c r="K138" s="1127">
        <f t="shared" si="22"/>
        <v>5700</v>
      </c>
    </row>
    <row r="139" spans="1:11" ht="20.25">
      <c r="A139" s="1001" t="s">
        <v>535</v>
      </c>
      <c r="B139" s="1009">
        <v>57000</v>
      </c>
      <c r="C139" s="1127">
        <f t="shared" si="18"/>
        <v>5700</v>
      </c>
      <c r="D139" s="1009">
        <v>57000</v>
      </c>
      <c r="E139" s="1127">
        <f t="shared" si="19"/>
        <v>5700</v>
      </c>
      <c r="F139" s="1009">
        <v>57000</v>
      </c>
      <c r="G139" s="1127">
        <f t="shared" si="20"/>
        <v>5700</v>
      </c>
      <c r="H139" s="1009">
        <v>57000</v>
      </c>
      <c r="I139" s="1127">
        <f t="shared" si="21"/>
        <v>5700</v>
      </c>
      <c r="J139" s="1009">
        <v>57000</v>
      </c>
      <c r="K139" s="1127">
        <f t="shared" si="22"/>
        <v>5700</v>
      </c>
    </row>
    <row r="140" spans="1:11" ht="20.25">
      <c r="A140" s="1001" t="s">
        <v>536</v>
      </c>
      <c r="B140" s="1009">
        <v>57000</v>
      </c>
      <c r="C140" s="1127">
        <f t="shared" si="18"/>
        <v>5700</v>
      </c>
      <c r="D140" s="1009">
        <v>57000</v>
      </c>
      <c r="E140" s="1127">
        <f t="shared" si="19"/>
        <v>5700</v>
      </c>
      <c r="F140" s="1009">
        <v>57000</v>
      </c>
      <c r="G140" s="1127">
        <f t="shared" si="20"/>
        <v>5700</v>
      </c>
      <c r="H140" s="1009">
        <v>57000</v>
      </c>
      <c r="I140" s="1127">
        <f t="shared" si="21"/>
        <v>5700</v>
      </c>
      <c r="J140" s="1009">
        <v>57000</v>
      </c>
      <c r="K140" s="1127">
        <f t="shared" si="22"/>
        <v>5700</v>
      </c>
    </row>
    <row r="141" spans="1:11" ht="20.25">
      <c r="A141" s="1001" t="s">
        <v>537</v>
      </c>
      <c r="B141" s="1009">
        <v>57000</v>
      </c>
      <c r="C141" s="1127">
        <f t="shared" si="18"/>
        <v>5700</v>
      </c>
      <c r="D141" s="1009">
        <v>57000</v>
      </c>
      <c r="E141" s="1127">
        <f t="shared" si="19"/>
        <v>5700</v>
      </c>
      <c r="F141" s="1009">
        <v>57000</v>
      </c>
      <c r="G141" s="1127">
        <f t="shared" si="20"/>
        <v>5700</v>
      </c>
      <c r="H141" s="1009">
        <v>57000</v>
      </c>
      <c r="I141" s="1127">
        <f t="shared" si="21"/>
        <v>5700</v>
      </c>
      <c r="J141" s="1009">
        <v>57000</v>
      </c>
      <c r="K141" s="1127">
        <f t="shared" si="22"/>
        <v>5700</v>
      </c>
    </row>
    <row r="142" spans="1:11" ht="20.25">
      <c r="A142" s="1001" t="s">
        <v>2029</v>
      </c>
      <c r="B142" s="1009">
        <v>57000</v>
      </c>
      <c r="C142" s="1127">
        <f t="shared" si="18"/>
        <v>5700</v>
      </c>
      <c r="D142" s="1009">
        <v>57000</v>
      </c>
      <c r="E142" s="1127">
        <f t="shared" si="19"/>
        <v>5700</v>
      </c>
      <c r="F142" s="1009">
        <v>57000</v>
      </c>
      <c r="G142" s="1127">
        <f t="shared" si="20"/>
        <v>5700</v>
      </c>
      <c r="H142" s="1009">
        <v>57000</v>
      </c>
      <c r="I142" s="1127">
        <f t="shared" si="21"/>
        <v>5700</v>
      </c>
      <c r="J142" s="1009">
        <v>57000</v>
      </c>
      <c r="K142" s="1127">
        <f t="shared" si="22"/>
        <v>5700</v>
      </c>
    </row>
    <row r="143" spans="1:11" ht="20.25">
      <c r="A143" s="1001" t="s">
        <v>2030</v>
      </c>
      <c r="B143" s="1009">
        <v>57000</v>
      </c>
      <c r="C143" s="1127">
        <f t="shared" si="18"/>
        <v>5700</v>
      </c>
      <c r="D143" s="1009">
        <v>57000</v>
      </c>
      <c r="E143" s="1127">
        <f t="shared" si="19"/>
        <v>5700</v>
      </c>
      <c r="F143" s="1009">
        <v>57000</v>
      </c>
      <c r="G143" s="1127">
        <f t="shared" si="20"/>
        <v>5700</v>
      </c>
      <c r="H143" s="1009">
        <v>57000</v>
      </c>
      <c r="I143" s="1127">
        <f t="shared" si="21"/>
        <v>5700</v>
      </c>
      <c r="J143" s="1009">
        <v>57000</v>
      </c>
      <c r="K143" s="1127">
        <f t="shared" si="22"/>
        <v>5700</v>
      </c>
    </row>
    <row r="144" spans="1:11" ht="20.25">
      <c r="A144" s="1001" t="s">
        <v>2031</v>
      </c>
      <c r="B144" s="1009">
        <v>57000</v>
      </c>
      <c r="C144" s="1127">
        <f t="shared" si="18"/>
        <v>5700</v>
      </c>
      <c r="D144" s="1009">
        <v>57000</v>
      </c>
      <c r="E144" s="1127">
        <f t="shared" si="19"/>
        <v>5700</v>
      </c>
      <c r="F144" s="1009">
        <v>57000</v>
      </c>
      <c r="G144" s="1127">
        <f t="shared" si="20"/>
        <v>5700</v>
      </c>
      <c r="H144" s="1009">
        <v>57000</v>
      </c>
      <c r="I144" s="1127">
        <f t="shared" si="21"/>
        <v>5700</v>
      </c>
      <c r="J144" s="1009">
        <v>57000</v>
      </c>
      <c r="K144" s="1127">
        <f t="shared" si="22"/>
        <v>5700</v>
      </c>
    </row>
    <row r="145" spans="1:11" ht="20.25">
      <c r="A145" s="1001" t="s">
        <v>2032</v>
      </c>
      <c r="B145" s="1009">
        <v>57000</v>
      </c>
      <c r="C145" s="1127">
        <f t="shared" si="18"/>
        <v>5700</v>
      </c>
      <c r="D145" s="1009">
        <v>57000</v>
      </c>
      <c r="E145" s="1127">
        <f t="shared" si="19"/>
        <v>5700</v>
      </c>
      <c r="F145" s="1009">
        <v>57000</v>
      </c>
      <c r="G145" s="1127">
        <f t="shared" si="20"/>
        <v>5700</v>
      </c>
      <c r="H145" s="1009">
        <v>57000</v>
      </c>
      <c r="I145" s="1127">
        <f t="shared" si="21"/>
        <v>5700</v>
      </c>
      <c r="J145" s="1009">
        <v>57000</v>
      </c>
      <c r="K145" s="1127">
        <f t="shared" si="22"/>
        <v>5700</v>
      </c>
    </row>
    <row r="146" spans="1:11" ht="20.25">
      <c r="A146" s="988" t="s">
        <v>2033</v>
      </c>
      <c r="B146" s="989">
        <f>SUM(B130:B145)</f>
        <v>912000</v>
      </c>
      <c r="C146" s="989">
        <f t="shared" ref="C146:K146" si="23">SUM(C130:C145)</f>
        <v>91200</v>
      </c>
      <c r="D146" s="989">
        <f t="shared" si="23"/>
        <v>912000</v>
      </c>
      <c r="E146" s="989">
        <f t="shared" si="23"/>
        <v>91200</v>
      </c>
      <c r="F146" s="989">
        <f t="shared" si="23"/>
        <v>912000</v>
      </c>
      <c r="G146" s="989">
        <f t="shared" si="23"/>
        <v>91200</v>
      </c>
      <c r="H146" s="989">
        <f t="shared" si="23"/>
        <v>912000</v>
      </c>
      <c r="I146" s="989">
        <f t="shared" si="23"/>
        <v>91200</v>
      </c>
      <c r="J146" s="989">
        <f t="shared" si="23"/>
        <v>912000</v>
      </c>
      <c r="K146" s="989">
        <f t="shared" si="23"/>
        <v>91200</v>
      </c>
    </row>
    <row r="147" spans="1:11" ht="18.75">
      <c r="A147" s="990"/>
      <c r="B147" s="1958" t="s">
        <v>1447</v>
      </c>
      <c r="C147" s="1958"/>
      <c r="D147" s="1958"/>
      <c r="E147" s="1959" t="str">
        <f>C124</f>
        <v xml:space="preserve">Lo-Jh </v>
      </c>
      <c r="F147" s="1959"/>
      <c r="G147" s="1959"/>
      <c r="H147" s="1959" t="s">
        <v>2090</v>
      </c>
      <c r="I147" s="1959"/>
      <c r="J147" s="1959"/>
      <c r="K147" s="1959"/>
    </row>
    <row r="148" spans="1:11" ht="18.75">
      <c r="A148" s="438" t="s">
        <v>2091</v>
      </c>
      <c r="B148" s="990"/>
      <c r="C148" s="990"/>
      <c r="D148" s="990"/>
      <c r="E148" s="990"/>
      <c r="F148" s="990"/>
      <c r="G148" s="990"/>
      <c r="H148" s="990"/>
      <c r="I148" s="990"/>
      <c r="J148" s="990"/>
      <c r="K148" s="990"/>
    </row>
    <row r="149" spans="1:11" ht="31.5" customHeight="1">
      <c r="A149" s="986"/>
      <c r="B149" s="986"/>
      <c r="C149" s="986"/>
      <c r="D149" s="986"/>
      <c r="E149" s="986"/>
      <c r="F149" s="986"/>
      <c r="G149" s="986"/>
      <c r="H149" s="986"/>
      <c r="I149" s="986"/>
      <c r="J149" s="986"/>
      <c r="K149" s="986"/>
    </row>
    <row r="150" spans="1:11" ht="20.25">
      <c r="A150" s="986"/>
      <c r="B150" s="986"/>
      <c r="C150" s="986"/>
      <c r="D150" s="986"/>
      <c r="E150" s="986"/>
      <c r="F150" s="986" t="s">
        <v>2034</v>
      </c>
      <c r="G150" s="986"/>
      <c r="H150" s="986"/>
      <c r="I150" s="986"/>
      <c r="J150" s="986"/>
      <c r="K150" s="986"/>
    </row>
    <row r="151" spans="1:11" ht="30" customHeight="1">
      <c r="A151" s="986"/>
      <c r="B151" s="986"/>
      <c r="C151" s="986"/>
      <c r="D151" s="986"/>
      <c r="E151" s="986"/>
      <c r="F151" s="986"/>
      <c r="G151" s="986"/>
      <c r="H151" s="986"/>
      <c r="I151" s="620"/>
      <c r="J151" s="986"/>
      <c r="K151" s="986"/>
    </row>
    <row r="152" spans="1:11" ht="20.25">
      <c r="A152" s="986"/>
      <c r="B152" s="986"/>
      <c r="C152" s="986"/>
      <c r="D152" s="986"/>
      <c r="E152" s="986"/>
      <c r="F152" s="1960" t="s">
        <v>2035</v>
      </c>
      <c r="G152" s="1960"/>
      <c r="H152" s="1961" t="str">
        <f>H36</f>
        <v xml:space="preserve">cw   ftyk&amp; </v>
      </c>
      <c r="I152" s="1961"/>
      <c r="J152" s="1961"/>
      <c r="K152" s="1961"/>
    </row>
    <row r="153" spans="1:11" ht="20.25">
      <c r="A153" s="986"/>
      <c r="B153" s="986"/>
      <c r="C153" s="986"/>
      <c r="D153" s="986"/>
      <c r="E153" s="986"/>
      <c r="F153" s="986"/>
      <c r="G153" s="986"/>
      <c r="H153" s="986"/>
      <c r="I153" s="986"/>
      <c r="J153" s="986"/>
      <c r="K153" s="986"/>
    </row>
    <row r="154" spans="1:11" ht="20.25">
      <c r="A154" s="1055" t="s">
        <v>2301</v>
      </c>
      <c r="B154" s="986"/>
      <c r="C154" s="986"/>
      <c r="D154" s="986"/>
      <c r="E154" s="986"/>
      <c r="F154" s="986"/>
      <c r="G154" s="986"/>
      <c r="H154" s="986"/>
      <c r="I154" s="986"/>
      <c r="J154" s="986"/>
      <c r="K154" s="986"/>
    </row>
  </sheetData>
  <sheetProtection password="D3C5" sheet="1" objects="1" scenarios="1" selectLockedCells="1"/>
  <mergeCells count="67">
    <mergeCell ref="F152:G152"/>
    <mergeCell ref="H152:K152"/>
    <mergeCell ref="A127:K127"/>
    <mergeCell ref="A128:A129"/>
    <mergeCell ref="B147:D147"/>
    <mergeCell ref="E147:G147"/>
    <mergeCell ref="H147:K147"/>
    <mergeCell ref="A122:K123"/>
    <mergeCell ref="C124:D124"/>
    <mergeCell ref="F124:G124"/>
    <mergeCell ref="J125:K125"/>
    <mergeCell ref="B126:D126"/>
    <mergeCell ref="E126:F126"/>
    <mergeCell ref="G126:I126"/>
    <mergeCell ref="I113:K113"/>
    <mergeCell ref="F116:G116"/>
    <mergeCell ref="H116:K116"/>
    <mergeCell ref="A120:K120"/>
    <mergeCell ref="A121:K121"/>
    <mergeCell ref="A90:K90"/>
    <mergeCell ref="A91:A92"/>
    <mergeCell ref="B110:D110"/>
    <mergeCell ref="E110:G110"/>
    <mergeCell ref="H110:K110"/>
    <mergeCell ref="A85:K86"/>
    <mergeCell ref="C87:D87"/>
    <mergeCell ref="F87:G87"/>
    <mergeCell ref="J88:K88"/>
    <mergeCell ref="B89:D89"/>
    <mergeCell ref="E89:F89"/>
    <mergeCell ref="G89:I89"/>
    <mergeCell ref="I71:K71"/>
    <mergeCell ref="F74:G74"/>
    <mergeCell ref="H74:K74"/>
    <mergeCell ref="A83:K83"/>
    <mergeCell ref="A84:K84"/>
    <mergeCell ref="A48:K48"/>
    <mergeCell ref="A49:A50"/>
    <mergeCell ref="B68:D68"/>
    <mergeCell ref="E68:G68"/>
    <mergeCell ref="H68:K68"/>
    <mergeCell ref="C45:D45"/>
    <mergeCell ref="F45:G45"/>
    <mergeCell ref="J46:K46"/>
    <mergeCell ref="B47:D47"/>
    <mergeCell ref="E47:F47"/>
    <mergeCell ref="G47:I47"/>
    <mergeCell ref="F36:G36"/>
    <mergeCell ref="H36:K36"/>
    <mergeCell ref="A41:K41"/>
    <mergeCell ref="A42:K42"/>
    <mergeCell ref="A43:K44"/>
    <mergeCell ref="A10:K10"/>
    <mergeCell ref="A11:A12"/>
    <mergeCell ref="I33:K33"/>
    <mergeCell ref="A3:K3"/>
    <mergeCell ref="A4:K4"/>
    <mergeCell ref="A5:K6"/>
    <mergeCell ref="C7:D7"/>
    <mergeCell ref="F7:G7"/>
    <mergeCell ref="B9:D9"/>
    <mergeCell ref="J8:K8"/>
    <mergeCell ref="E9:F9"/>
    <mergeCell ref="G9:I9"/>
    <mergeCell ref="B30:D30"/>
    <mergeCell ref="E30:G30"/>
    <mergeCell ref="H30:K30"/>
  </mergeCells>
  <pageMargins left="0.25" right="0.25" top="0.35" bottom="0.41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B1" sqref="B1:E1"/>
    </sheetView>
  </sheetViews>
  <sheetFormatPr defaultRowHeight="12.75"/>
  <cols>
    <col min="1" max="1" width="2" style="620" customWidth="1"/>
    <col min="2" max="2" width="3.85546875" customWidth="1"/>
    <col min="3" max="3" width="40.28515625" customWidth="1"/>
    <col min="4" max="4" width="24.5703125" customWidth="1"/>
    <col min="5" max="5" width="27.7109375" customWidth="1"/>
    <col min="6" max="6" width="2.5703125" customWidth="1"/>
    <col min="7" max="7" width="2.28515625" customWidth="1"/>
  </cols>
  <sheetData>
    <row r="1" spans="2:5" ht="20.25">
      <c r="B1" s="1964" t="s">
        <v>2120</v>
      </c>
      <c r="C1" s="1964"/>
      <c r="D1" s="1964"/>
      <c r="E1" s="1964"/>
    </row>
    <row r="2" spans="2:5" ht="20.25">
      <c r="B2" s="1973" t="s">
        <v>2142</v>
      </c>
      <c r="C2" s="1973"/>
      <c r="D2" s="1973"/>
      <c r="E2" s="1973"/>
    </row>
    <row r="3" spans="2:5">
      <c r="B3" s="1965" t="s">
        <v>2121</v>
      </c>
      <c r="C3" s="1965"/>
      <c r="D3" s="1965"/>
      <c r="E3" s="1965"/>
    </row>
    <row r="4" spans="2:5">
      <c r="B4" s="1965"/>
      <c r="C4" s="1965"/>
      <c r="D4" s="1965"/>
      <c r="E4" s="1965"/>
    </row>
    <row r="5" spans="2:5">
      <c r="B5" s="1965"/>
      <c r="C5" s="1965"/>
      <c r="D5" s="1965"/>
      <c r="E5" s="1965"/>
    </row>
    <row r="6" spans="2:5" ht="34.5" customHeight="1">
      <c r="B6" s="1966"/>
      <c r="C6" s="1966"/>
      <c r="D6" s="1966"/>
      <c r="E6" s="1966"/>
    </row>
    <row r="7" spans="2:5" ht="21" customHeight="1">
      <c r="B7" s="1016">
        <v>1</v>
      </c>
      <c r="C7" s="1017" t="s">
        <v>2122</v>
      </c>
      <c r="D7" s="1548" t="str">
        <f>MASTER!C2</f>
        <v xml:space="preserve">Lo-Jh </v>
      </c>
      <c r="E7" s="1548"/>
    </row>
    <row r="8" spans="2:5" ht="21" customHeight="1">
      <c r="B8" s="1016">
        <v>2</v>
      </c>
      <c r="C8" s="1017" t="s">
        <v>80</v>
      </c>
      <c r="D8" s="1967" t="str">
        <f>MASTER!C7</f>
        <v>O;k[;krk</v>
      </c>
      <c r="E8" s="1548"/>
    </row>
    <row r="9" spans="2:5" ht="21" customHeight="1">
      <c r="B9" s="1976">
        <v>3</v>
      </c>
      <c r="C9" s="1974" t="s">
        <v>2123</v>
      </c>
      <c r="D9" s="1548" t="str">
        <f>MASTER!C8</f>
        <v>f'k{kk foHkkx</v>
      </c>
      <c r="E9" s="1548"/>
    </row>
    <row r="10" spans="2:5" s="620" customFormat="1" ht="21" customHeight="1">
      <c r="B10" s="1977"/>
      <c r="C10" s="1975"/>
      <c r="D10" s="1548" t="str">
        <f>MASTER!C9</f>
        <v>jktdh; mPp ek/;fed fo|ky; fg   ftyk cwUnh</v>
      </c>
      <c r="E10" s="1548"/>
    </row>
    <row r="11" spans="2:5" ht="21" customHeight="1">
      <c r="B11" s="1016">
        <v>4</v>
      </c>
      <c r="C11" s="1017" t="s">
        <v>2124</v>
      </c>
      <c r="D11" s="1962">
        <f>MASTER!C6</f>
        <v>23507</v>
      </c>
      <c r="E11" s="1963"/>
    </row>
    <row r="12" spans="2:5" ht="21" customHeight="1">
      <c r="B12" s="1016">
        <v>5</v>
      </c>
      <c r="C12" s="1017" t="s">
        <v>2125</v>
      </c>
      <c r="D12" s="1962">
        <f>MASTER!C43</f>
        <v>32033</v>
      </c>
      <c r="E12" s="1963"/>
    </row>
    <row r="13" spans="2:5" ht="21" customHeight="1">
      <c r="B13" s="1016">
        <v>6</v>
      </c>
      <c r="C13" s="1017" t="s">
        <v>2126</v>
      </c>
      <c r="D13" s="1962">
        <f>MASTER!C44</f>
        <v>44676</v>
      </c>
      <c r="E13" s="1963"/>
    </row>
    <row r="14" spans="2:5" ht="21" customHeight="1">
      <c r="B14" s="1016">
        <v>7</v>
      </c>
      <c r="C14" s="1018" t="s">
        <v>2127</v>
      </c>
      <c r="D14" s="1983">
        <f>MASTER!C25</f>
        <v>0</v>
      </c>
      <c r="E14" s="1983"/>
    </row>
    <row r="15" spans="2:5" ht="21" customHeight="1">
      <c r="B15" s="1016">
        <v>8</v>
      </c>
      <c r="C15" s="1018" t="s">
        <v>2128</v>
      </c>
      <c r="D15" s="1984">
        <v>0</v>
      </c>
      <c r="E15" s="1984"/>
    </row>
    <row r="16" spans="2:5" ht="21" customHeight="1">
      <c r="B16" s="1016">
        <v>9</v>
      </c>
      <c r="C16" s="1018" t="s">
        <v>2129</v>
      </c>
      <c r="D16" s="1962" t="str">
        <f>MASTER!C3</f>
        <v>RJ</v>
      </c>
      <c r="E16" s="1963"/>
    </row>
    <row r="17" spans="2:5" ht="18.75">
      <c r="B17" s="1976">
        <v>10</v>
      </c>
      <c r="C17" s="1974" t="s">
        <v>2130</v>
      </c>
      <c r="D17" s="1023" t="s">
        <v>2131</v>
      </c>
      <c r="E17" s="1027">
        <v>123456789</v>
      </c>
    </row>
    <row r="18" spans="2:5" ht="18.75">
      <c r="B18" s="1978"/>
      <c r="C18" s="1982"/>
      <c r="D18" s="1023" t="s">
        <v>2132</v>
      </c>
      <c r="E18" s="1027">
        <v>123456789</v>
      </c>
    </row>
    <row r="19" spans="2:5" ht="18.75">
      <c r="B19" s="1978"/>
      <c r="C19" s="1982"/>
      <c r="D19" s="1023" t="s">
        <v>2133</v>
      </c>
      <c r="E19" s="1027">
        <v>123456789</v>
      </c>
    </row>
    <row r="20" spans="2:5" ht="18.75">
      <c r="B20" s="1978"/>
      <c r="C20" s="1982"/>
      <c r="D20" s="1023" t="s">
        <v>2134</v>
      </c>
      <c r="E20" s="1027">
        <v>123456789</v>
      </c>
    </row>
    <row r="21" spans="2:5" ht="18.75">
      <c r="B21" s="1977"/>
      <c r="C21" s="1975"/>
      <c r="D21" s="1023" t="s">
        <v>2135</v>
      </c>
      <c r="E21" s="1024">
        <f>SUM(E17:E20)</f>
        <v>493827156</v>
      </c>
    </row>
    <row r="22" spans="2:5" ht="62.25" customHeight="1">
      <c r="B22" s="1016">
        <v>11</v>
      </c>
      <c r="C22" s="1017" t="s">
        <v>2141</v>
      </c>
      <c r="D22" s="1968" t="s">
        <v>253</v>
      </c>
      <c r="E22" s="1969"/>
    </row>
    <row r="23" spans="2:5" ht="18.75">
      <c r="B23" s="1976">
        <v>12</v>
      </c>
      <c r="C23" s="1979" t="s">
        <v>2136</v>
      </c>
      <c r="D23" s="1023" t="s">
        <v>2131</v>
      </c>
      <c r="E23" s="1027">
        <v>0</v>
      </c>
    </row>
    <row r="24" spans="2:5" ht="18.75">
      <c r="B24" s="1978"/>
      <c r="C24" s="1980"/>
      <c r="D24" s="1023" t="s">
        <v>2132</v>
      </c>
      <c r="E24" s="1027">
        <v>0</v>
      </c>
    </row>
    <row r="25" spans="2:5" ht="18.75">
      <c r="B25" s="1978"/>
      <c r="C25" s="1980"/>
      <c r="D25" s="1023" t="s">
        <v>2133</v>
      </c>
      <c r="E25" s="1027">
        <v>0</v>
      </c>
    </row>
    <row r="26" spans="2:5" ht="18.75">
      <c r="B26" s="1978"/>
      <c r="C26" s="1980"/>
      <c r="D26" s="1028" t="s">
        <v>2143</v>
      </c>
      <c r="E26" s="1027">
        <v>0</v>
      </c>
    </row>
    <row r="27" spans="2:5" ht="18.75">
      <c r="B27" s="1977"/>
      <c r="C27" s="1981"/>
      <c r="D27" s="1023" t="s">
        <v>2135</v>
      </c>
      <c r="E27" s="1024">
        <f>SUM(E23:E26)</f>
        <v>0</v>
      </c>
    </row>
    <row r="28" spans="2:5" ht="37.5" customHeight="1">
      <c r="B28" s="1026">
        <v>13</v>
      </c>
      <c r="C28" s="1025" t="s">
        <v>2137</v>
      </c>
      <c r="D28" s="1971" t="s">
        <v>2144</v>
      </c>
      <c r="E28" s="1972"/>
    </row>
    <row r="29" spans="2:5" ht="18.75">
      <c r="B29" s="438" t="s">
        <v>2145</v>
      </c>
      <c r="D29" s="1019"/>
      <c r="E29" s="438"/>
    </row>
    <row r="30" spans="2:5" ht="18.75">
      <c r="B30" s="438" t="s">
        <v>2146</v>
      </c>
      <c r="D30" s="1019" t="s">
        <v>48</v>
      </c>
      <c r="E30" s="438"/>
    </row>
    <row r="31" spans="2:5" ht="18.75">
      <c r="B31" s="1020"/>
      <c r="C31" s="438" t="s">
        <v>2148</v>
      </c>
      <c r="D31" s="1020"/>
      <c r="E31" s="1020"/>
    </row>
    <row r="32" spans="2:5" ht="18.75">
      <c r="B32" s="438" t="s">
        <v>2149</v>
      </c>
      <c r="C32" s="1020"/>
      <c r="D32" s="1020"/>
      <c r="E32" s="1020"/>
    </row>
    <row r="33" spans="2:5" ht="18.75">
      <c r="B33" s="1970" t="s">
        <v>2147</v>
      </c>
      <c r="C33" s="1970"/>
    </row>
    <row r="34" spans="2:5" ht="16.5">
      <c r="B34" s="1020"/>
      <c r="C34" s="1020"/>
      <c r="D34" s="1065" t="s">
        <v>67</v>
      </c>
      <c r="E34" s="1066"/>
    </row>
    <row r="35" spans="2:5" ht="16.5">
      <c r="B35" s="1020"/>
      <c r="C35" s="1020"/>
      <c r="D35" s="1020"/>
      <c r="E35" s="1020"/>
    </row>
    <row r="36" spans="2:5" ht="16.5">
      <c r="B36" s="1020"/>
      <c r="C36" s="1020"/>
      <c r="D36" s="1022" t="s">
        <v>2138</v>
      </c>
      <c r="E36" s="1022"/>
    </row>
    <row r="37" spans="2:5" ht="16.5">
      <c r="B37" s="1020"/>
      <c r="C37" s="1020"/>
      <c r="D37" s="1022" t="s">
        <v>2139</v>
      </c>
      <c r="E37" s="1022"/>
    </row>
    <row r="38" spans="2:5" ht="16.5">
      <c r="D38" s="1021" t="s">
        <v>2140</v>
      </c>
      <c r="E38" s="1020"/>
    </row>
    <row r="40" spans="2:5">
      <c r="B40" s="1055" t="s">
        <v>2301</v>
      </c>
    </row>
    <row r="41" spans="2:5">
      <c r="E41" s="287"/>
    </row>
  </sheetData>
  <sheetProtection password="D3C5" sheet="1" objects="1" scenarios="1" selectLockedCells="1"/>
  <mergeCells count="22">
    <mergeCell ref="D22:E22"/>
    <mergeCell ref="B33:C33"/>
    <mergeCell ref="D28:E28"/>
    <mergeCell ref="B2:E2"/>
    <mergeCell ref="D10:E10"/>
    <mergeCell ref="C9:C10"/>
    <mergeCell ref="B9:B10"/>
    <mergeCell ref="B23:B27"/>
    <mergeCell ref="C23:C27"/>
    <mergeCell ref="B17:B21"/>
    <mergeCell ref="C17:C21"/>
    <mergeCell ref="D11:E11"/>
    <mergeCell ref="D12:E12"/>
    <mergeCell ref="D13:E13"/>
    <mergeCell ref="D14:E14"/>
    <mergeCell ref="D15:E15"/>
    <mergeCell ref="D16:E16"/>
    <mergeCell ref="B1:E1"/>
    <mergeCell ref="B3:E6"/>
    <mergeCell ref="D7:E7"/>
    <mergeCell ref="D8:E8"/>
    <mergeCell ref="D9:E9"/>
  </mergeCells>
  <pageMargins left="0.25" right="0.25" top="0.3" bottom="0.28999999999999998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00B0F0"/>
  </sheetPr>
  <dimension ref="A1:M198"/>
  <sheetViews>
    <sheetView workbookViewId="0">
      <selection activeCell="J27" sqref="J27"/>
    </sheetView>
  </sheetViews>
  <sheetFormatPr defaultRowHeight="12.75"/>
  <cols>
    <col min="1" max="1" width="1.28515625" style="191" customWidth="1"/>
    <col min="2" max="2" width="4.28515625" style="191" customWidth="1"/>
    <col min="3" max="3" width="10.140625" style="191" customWidth="1"/>
    <col min="4" max="4" width="11" style="191" customWidth="1"/>
    <col min="5" max="5" width="19.42578125" style="191" customWidth="1"/>
    <col min="6" max="6" width="17" style="191" customWidth="1"/>
    <col min="7" max="7" width="11.5703125" style="191" customWidth="1"/>
    <col min="8" max="8" width="14.42578125" style="191" customWidth="1"/>
    <col min="9" max="16384" width="9.140625" style="191"/>
  </cols>
  <sheetData>
    <row r="1" spans="1:13" ht="9" customHeight="1">
      <c r="B1" s="328"/>
      <c r="C1" s="328"/>
      <c r="D1" s="328"/>
      <c r="E1" s="328"/>
      <c r="F1" s="328"/>
      <c r="G1" s="328"/>
      <c r="H1" s="328"/>
    </row>
    <row r="2" spans="1:13" ht="20.25">
      <c r="A2" s="327"/>
      <c r="B2" s="1997" t="s">
        <v>781</v>
      </c>
      <c r="C2" s="1997"/>
      <c r="D2" s="1997"/>
      <c r="E2" s="1997"/>
      <c r="F2" s="1997"/>
      <c r="G2" s="1997"/>
      <c r="H2" s="1997"/>
      <c r="I2" s="327"/>
      <c r="J2" s="327"/>
      <c r="K2" s="327"/>
      <c r="L2" s="67"/>
      <c r="M2" s="67"/>
    </row>
    <row r="3" spans="1:13" ht="18.75">
      <c r="A3" s="327"/>
      <c r="B3" s="329" t="s">
        <v>771</v>
      </c>
      <c r="C3" s="1988" t="s">
        <v>782</v>
      </c>
      <c r="D3" s="1988"/>
      <c r="E3" s="1988"/>
      <c r="F3" s="1995" t="str">
        <f>MASTER!C2</f>
        <v xml:space="preserve">Lo-Jh </v>
      </c>
      <c r="G3" s="1995"/>
      <c r="H3" s="1995"/>
      <c r="I3" s="327"/>
      <c r="J3" s="327"/>
      <c r="K3" s="327"/>
      <c r="L3" s="67"/>
      <c r="M3" s="67"/>
    </row>
    <row r="4" spans="1:13" ht="18.75">
      <c r="A4" s="327"/>
      <c r="B4" s="329" t="s">
        <v>79</v>
      </c>
      <c r="C4" s="1988" t="s">
        <v>772</v>
      </c>
      <c r="D4" s="1988"/>
      <c r="E4" s="1988"/>
      <c r="F4" s="1998" t="str">
        <f>MASTER!C7</f>
        <v>O;k[;krk</v>
      </c>
      <c r="G4" s="1998"/>
      <c r="H4" s="1998"/>
      <c r="I4" s="327"/>
      <c r="J4" s="327"/>
      <c r="K4" s="327"/>
      <c r="L4" s="67"/>
      <c r="M4" s="67"/>
    </row>
    <row r="5" spans="1:13" ht="26.25" customHeight="1">
      <c r="A5" s="327"/>
      <c r="B5" s="345" t="s">
        <v>773</v>
      </c>
      <c r="C5" s="1989" t="s">
        <v>774</v>
      </c>
      <c r="D5" s="1989"/>
      <c r="E5" s="1989"/>
      <c r="F5" s="345" t="str">
        <f>MASTER!C8</f>
        <v>f'k{kk foHkkx</v>
      </c>
      <c r="G5" s="2000" t="str">
        <f>MASTER!C9</f>
        <v>jktdh; mPp ek/;fed fo|ky; fg   ftyk cwUnh</v>
      </c>
      <c r="H5" s="2000"/>
      <c r="I5" s="327"/>
      <c r="J5" s="327"/>
      <c r="K5" s="327"/>
      <c r="L5" s="67"/>
      <c r="M5" s="67"/>
    </row>
    <row r="6" spans="1:13" ht="18.75">
      <c r="A6" s="327"/>
      <c r="B6" s="329" t="s">
        <v>20</v>
      </c>
      <c r="C6" s="1988" t="s">
        <v>120</v>
      </c>
      <c r="D6" s="1988"/>
      <c r="E6" s="1988"/>
      <c r="F6" s="1999">
        <f>MASTER!C46</f>
        <v>75000</v>
      </c>
      <c r="G6" s="1999"/>
      <c r="H6" s="1999"/>
      <c r="I6" s="327"/>
      <c r="J6" s="327"/>
      <c r="K6" s="327"/>
      <c r="L6" s="67"/>
      <c r="M6" s="67"/>
    </row>
    <row r="7" spans="1:13" ht="39" customHeight="1">
      <c r="A7" s="327"/>
      <c r="B7" s="346" t="s">
        <v>178</v>
      </c>
      <c r="C7" s="1987" t="s">
        <v>775</v>
      </c>
      <c r="D7" s="1987"/>
      <c r="E7" s="1987"/>
      <c r="F7" s="1995" t="s">
        <v>829</v>
      </c>
      <c r="G7" s="1995"/>
      <c r="H7" s="1995"/>
      <c r="I7" s="327"/>
      <c r="J7" s="327"/>
      <c r="K7" s="327"/>
      <c r="L7" s="67"/>
      <c r="M7" s="67"/>
    </row>
    <row r="8" spans="1:13" ht="39" customHeight="1">
      <c r="A8" s="327"/>
      <c r="B8" s="346" t="s">
        <v>179</v>
      </c>
      <c r="C8" s="1987" t="s">
        <v>776</v>
      </c>
      <c r="D8" s="1987"/>
      <c r="E8" s="1987"/>
      <c r="F8" s="1987" t="s">
        <v>2425</v>
      </c>
      <c r="G8" s="1987"/>
      <c r="H8" s="348">
        <f>MASTER!C20</f>
        <v>300</v>
      </c>
      <c r="I8" s="327"/>
      <c r="J8" s="327"/>
      <c r="K8" s="327"/>
      <c r="L8" s="67"/>
      <c r="M8" s="67"/>
    </row>
    <row r="9" spans="1:13" ht="38.25" customHeight="1">
      <c r="A9" s="327"/>
      <c r="B9" s="346" t="s">
        <v>180</v>
      </c>
      <c r="C9" s="1987" t="s">
        <v>777</v>
      </c>
      <c r="D9" s="1987"/>
      <c r="E9" s="1987"/>
      <c r="F9" s="1995" t="s">
        <v>830</v>
      </c>
      <c r="G9" s="1995"/>
      <c r="H9" s="1995"/>
      <c r="I9" s="327"/>
      <c r="J9" s="327"/>
      <c r="K9" s="327"/>
      <c r="L9" s="67"/>
      <c r="M9" s="67"/>
    </row>
    <row r="10" spans="1:13" ht="36.75" customHeight="1">
      <c r="A10" s="327"/>
      <c r="B10" s="346" t="s">
        <v>188</v>
      </c>
      <c r="C10" s="1989" t="s">
        <v>778</v>
      </c>
      <c r="D10" s="1989"/>
      <c r="E10" s="1989"/>
      <c r="F10" s="1987" t="s">
        <v>2426</v>
      </c>
      <c r="G10" s="1987"/>
      <c r="H10" s="1987"/>
      <c r="I10" s="327"/>
      <c r="J10" s="327"/>
      <c r="K10" s="327"/>
      <c r="L10" s="67"/>
      <c r="M10" s="67"/>
    </row>
    <row r="11" spans="1:13" ht="38.25" customHeight="1">
      <c r="A11" s="327"/>
      <c r="B11" s="346" t="s">
        <v>189</v>
      </c>
      <c r="C11" s="1987" t="s">
        <v>779</v>
      </c>
      <c r="D11" s="1987"/>
      <c r="E11" s="1987"/>
      <c r="F11" s="1995"/>
      <c r="G11" s="1995"/>
      <c r="H11" s="1995"/>
      <c r="I11" s="327"/>
      <c r="J11" s="327"/>
      <c r="K11" s="327"/>
      <c r="L11" s="67"/>
      <c r="M11" s="67"/>
    </row>
    <row r="12" spans="1:13" ht="18.75">
      <c r="A12" s="327"/>
      <c r="B12" s="346" t="s">
        <v>190</v>
      </c>
      <c r="C12" s="1996" t="s">
        <v>823</v>
      </c>
      <c r="D12" s="1996"/>
      <c r="E12" s="1996"/>
      <c r="F12" s="1986" t="s">
        <v>249</v>
      </c>
      <c r="G12" s="1986"/>
      <c r="H12" s="1986"/>
      <c r="I12" s="327"/>
      <c r="J12" s="327"/>
      <c r="K12" s="327"/>
      <c r="L12" s="67"/>
      <c r="M12" s="67"/>
    </row>
    <row r="13" spans="1:13" ht="18.75">
      <c r="A13" s="327"/>
      <c r="B13" s="346"/>
      <c r="C13" s="1996"/>
      <c r="D13" s="1996"/>
      <c r="E13" s="1996"/>
      <c r="F13" s="1986"/>
      <c r="G13" s="1986"/>
      <c r="H13" s="1986"/>
      <c r="I13" s="327"/>
      <c r="J13" s="327"/>
      <c r="K13" s="327"/>
      <c r="L13" s="67"/>
      <c r="M13" s="67"/>
    </row>
    <row r="14" spans="1:13" ht="18.75">
      <c r="A14" s="327"/>
      <c r="B14" s="346"/>
      <c r="C14" s="1996"/>
      <c r="D14" s="1996"/>
      <c r="E14" s="1996"/>
      <c r="F14" s="1986"/>
      <c r="G14" s="1986"/>
      <c r="H14" s="1986"/>
      <c r="I14" s="327"/>
      <c r="J14" s="327"/>
      <c r="K14" s="327"/>
      <c r="L14" s="67"/>
      <c r="M14" s="67"/>
    </row>
    <row r="15" spans="1:13" ht="18.75">
      <c r="A15" s="327"/>
      <c r="B15" s="346"/>
      <c r="C15" s="1996"/>
      <c r="D15" s="1996"/>
      <c r="E15" s="1996"/>
      <c r="F15" s="1986"/>
      <c r="G15" s="1986"/>
      <c r="H15" s="1986"/>
      <c r="I15" s="327"/>
      <c r="J15" s="327"/>
      <c r="K15" s="327"/>
      <c r="L15" s="67"/>
      <c r="M15" s="67"/>
    </row>
    <row r="16" spans="1:13" ht="18.75">
      <c r="A16" s="327"/>
      <c r="B16" s="346"/>
      <c r="C16" s="1996"/>
      <c r="D16" s="1996"/>
      <c r="E16" s="1996"/>
      <c r="F16" s="1986"/>
      <c r="G16" s="1986"/>
      <c r="H16" s="1986"/>
      <c r="I16" s="327"/>
      <c r="J16" s="327"/>
      <c r="K16" s="327"/>
      <c r="L16" s="67"/>
      <c r="M16" s="67"/>
    </row>
    <row r="17" spans="1:13" ht="18.75">
      <c r="A17" s="327"/>
      <c r="B17" s="346"/>
      <c r="C17" s="1996"/>
      <c r="D17" s="1996"/>
      <c r="E17" s="1996"/>
      <c r="F17" s="1986"/>
      <c r="G17" s="1986"/>
      <c r="H17" s="1986"/>
      <c r="I17" s="327"/>
      <c r="J17" s="327"/>
      <c r="K17" s="327"/>
      <c r="L17" s="67"/>
      <c r="M17" s="67"/>
    </row>
    <row r="18" spans="1:13" ht="7.5" customHeight="1">
      <c r="A18" s="327"/>
      <c r="B18" s="346"/>
      <c r="C18" s="1996"/>
      <c r="D18" s="1996"/>
      <c r="E18" s="1996"/>
      <c r="F18" s="1986"/>
      <c r="G18" s="1986"/>
      <c r="H18" s="1986"/>
      <c r="I18" s="327"/>
      <c r="J18" s="327"/>
      <c r="K18" s="327"/>
      <c r="L18" s="67"/>
      <c r="M18" s="67"/>
    </row>
    <row r="19" spans="1:13" ht="39.75" customHeight="1">
      <c r="A19" s="327"/>
      <c r="B19" s="346" t="s">
        <v>150</v>
      </c>
      <c r="C19" s="1989" t="s">
        <v>824</v>
      </c>
      <c r="D19" s="1989"/>
      <c r="E19" s="1989"/>
      <c r="F19" s="1987" t="str">
        <f>MASTER!C40</f>
        <v>]xzke xqw&lt;   ftyk cw</v>
      </c>
      <c r="G19" s="1987"/>
      <c r="H19" s="1987"/>
      <c r="I19" s="327"/>
      <c r="J19" s="327"/>
      <c r="K19" s="327"/>
      <c r="L19" s="67"/>
      <c r="M19" s="67"/>
    </row>
    <row r="20" spans="1:13" ht="21.75" customHeight="1">
      <c r="A20" s="327"/>
      <c r="B20" s="346"/>
      <c r="C20" s="1989"/>
      <c r="D20" s="1989"/>
      <c r="E20" s="1989"/>
      <c r="F20" s="1988" t="str">
        <f>MASTER!C41</f>
        <v>cw   ftyk&amp;cw   fiu&amp;32</v>
      </c>
      <c r="G20" s="1988"/>
      <c r="H20" s="1988"/>
      <c r="I20" s="327"/>
      <c r="J20" s="327"/>
      <c r="K20" s="327"/>
      <c r="L20" s="67"/>
      <c r="M20" s="67"/>
    </row>
    <row r="21" spans="1:13" ht="18.75">
      <c r="A21" s="327"/>
      <c r="B21" s="346" t="s">
        <v>162</v>
      </c>
      <c r="C21" s="1988" t="s">
        <v>780</v>
      </c>
      <c r="D21" s="1988"/>
      <c r="E21" s="1988"/>
      <c r="F21" s="1985" t="s">
        <v>831</v>
      </c>
      <c r="G21" s="1985"/>
      <c r="H21" s="1985"/>
      <c r="I21" s="327"/>
      <c r="J21" s="327"/>
      <c r="K21" s="327"/>
      <c r="L21" s="67"/>
      <c r="M21" s="67"/>
    </row>
    <row r="22" spans="1:13" ht="18.75">
      <c r="A22" s="327"/>
      <c r="B22" s="346"/>
      <c r="C22" s="344"/>
      <c r="D22" s="344"/>
      <c r="E22" s="344"/>
      <c r="F22" s="329"/>
      <c r="G22" s="329"/>
      <c r="H22" s="329"/>
      <c r="I22" s="327"/>
      <c r="J22" s="327"/>
      <c r="K22" s="327"/>
      <c r="L22" s="67"/>
      <c r="M22" s="67"/>
    </row>
    <row r="23" spans="1:13" ht="18.75">
      <c r="A23" s="327"/>
      <c r="B23" s="346"/>
      <c r="C23" s="341"/>
      <c r="D23" s="341"/>
      <c r="E23" s="341"/>
      <c r="F23" s="341"/>
      <c r="G23" s="341"/>
      <c r="H23" s="341"/>
      <c r="I23" s="327"/>
      <c r="J23" s="327"/>
      <c r="K23" s="327"/>
      <c r="L23" s="67"/>
      <c r="M23" s="67"/>
    </row>
    <row r="24" spans="1:13" ht="18.75">
      <c r="A24" s="327"/>
      <c r="B24" s="346"/>
      <c r="C24" s="341"/>
      <c r="D24" s="341"/>
      <c r="E24" s="341"/>
      <c r="F24" s="1986" t="s">
        <v>2118</v>
      </c>
      <c r="G24" s="1986"/>
      <c r="H24" s="1986"/>
      <c r="I24" s="327"/>
      <c r="J24" s="327"/>
      <c r="K24" s="327"/>
      <c r="L24" s="67"/>
      <c r="M24" s="67"/>
    </row>
    <row r="25" spans="1:13" s="620" customFormat="1" ht="20.25">
      <c r="A25" s="327"/>
      <c r="B25" s="975"/>
      <c r="C25" s="341"/>
      <c r="D25" s="1992" t="s">
        <v>2115</v>
      </c>
      <c r="E25" s="1992"/>
      <c r="F25" s="1986" t="str">
        <f>MASTER!C32</f>
        <v xml:space="preserve">Jhefr pUnz </v>
      </c>
      <c r="G25" s="1986"/>
      <c r="H25" s="1986"/>
      <c r="I25" s="327"/>
      <c r="J25" s="327"/>
      <c r="K25" s="327"/>
      <c r="L25" s="67"/>
      <c r="M25" s="67"/>
    </row>
    <row r="26" spans="1:13" s="620" customFormat="1" ht="20.25">
      <c r="A26" s="327"/>
      <c r="B26" s="975"/>
      <c r="C26" s="341"/>
      <c r="D26" s="1993" t="s">
        <v>2114</v>
      </c>
      <c r="E26" s="1993"/>
      <c r="F26" s="1986" t="str">
        <f>MASTER!C2</f>
        <v xml:space="preserve">Lo-Jh </v>
      </c>
      <c r="G26" s="1986"/>
      <c r="H26" s="1986"/>
      <c r="I26" s="327"/>
      <c r="J26" s="327"/>
      <c r="K26" s="327"/>
      <c r="L26" s="67"/>
      <c r="M26" s="67"/>
    </row>
    <row r="27" spans="1:13" ht="20.25">
      <c r="A27" s="327"/>
      <c r="B27" s="341"/>
      <c r="C27" s="341"/>
      <c r="D27" s="1994" t="s">
        <v>224</v>
      </c>
      <c r="E27" s="1994"/>
      <c r="F27" s="347" t="str">
        <f>F4</f>
        <v>O;k[;krk</v>
      </c>
      <c r="H27" s="341"/>
      <c r="I27" s="327"/>
      <c r="J27" s="327"/>
      <c r="K27" s="327"/>
      <c r="L27" s="67"/>
      <c r="M27" s="67"/>
    </row>
    <row r="28" spans="1:13" ht="14.25" customHeight="1">
      <c r="A28" s="327"/>
      <c r="B28" s="341"/>
      <c r="C28" s="341"/>
      <c r="D28" s="341"/>
      <c r="E28" s="343"/>
      <c r="F28" s="347"/>
      <c r="H28" s="341"/>
      <c r="I28" s="327"/>
      <c r="J28" s="327"/>
      <c r="K28" s="327"/>
      <c r="L28" s="67"/>
      <c r="M28" s="67"/>
    </row>
    <row r="29" spans="1:13" ht="27.75">
      <c r="A29" s="327"/>
      <c r="B29" s="1990" t="s">
        <v>783</v>
      </c>
      <c r="C29" s="1990"/>
      <c r="D29" s="1990"/>
      <c r="E29" s="1990"/>
      <c r="F29" s="1990"/>
      <c r="G29" s="1990"/>
      <c r="H29" s="1990"/>
      <c r="I29" s="327"/>
      <c r="J29" s="327"/>
      <c r="K29" s="327"/>
      <c r="L29" s="67"/>
      <c r="M29" s="67"/>
    </row>
    <row r="30" spans="1:13" ht="18.75">
      <c r="A30" s="327"/>
      <c r="B30" s="1991" t="s">
        <v>784</v>
      </c>
      <c r="C30" s="1991"/>
      <c r="D30" s="1991"/>
      <c r="E30" s="1991"/>
      <c r="F30" s="1991"/>
      <c r="G30" s="1991"/>
      <c r="H30" s="1991"/>
      <c r="I30" s="327"/>
      <c r="J30" s="327"/>
      <c r="K30" s="327"/>
      <c r="L30" s="67"/>
      <c r="M30" s="67"/>
    </row>
    <row r="31" spans="1:13" ht="18.75">
      <c r="A31" s="327"/>
      <c r="B31" s="1985" t="s">
        <v>832</v>
      </c>
      <c r="C31" s="1985"/>
      <c r="D31" s="1985"/>
      <c r="E31" s="1985"/>
      <c r="F31" s="1985"/>
      <c r="G31" s="1985"/>
      <c r="H31" s="1985"/>
      <c r="I31" s="327"/>
      <c r="J31" s="327"/>
      <c r="K31" s="327"/>
      <c r="L31" s="67"/>
      <c r="M31" s="67"/>
    </row>
    <row r="32" spans="1:13" ht="18.75">
      <c r="A32" s="327"/>
      <c r="B32" s="342" t="s">
        <v>827</v>
      </c>
      <c r="C32" s="342"/>
      <c r="D32" s="342"/>
      <c r="E32" s="342"/>
      <c r="F32" s="342"/>
      <c r="G32" s="342"/>
      <c r="H32" s="349">
        <f>H8</f>
        <v>300</v>
      </c>
      <c r="J32" s="327"/>
      <c r="K32" s="327"/>
      <c r="L32" s="67"/>
      <c r="M32" s="67"/>
    </row>
    <row r="33" spans="1:13" ht="18.75">
      <c r="A33" s="327"/>
      <c r="B33" s="1988" t="s">
        <v>828</v>
      </c>
      <c r="C33" s="1988"/>
      <c r="D33" s="1988"/>
      <c r="E33" s="1988"/>
      <c r="F33" s="1988"/>
      <c r="G33" s="1988"/>
      <c r="H33" s="341"/>
      <c r="I33" s="327"/>
      <c r="J33" s="327"/>
      <c r="K33" s="327"/>
      <c r="L33" s="67"/>
      <c r="M33" s="67"/>
    </row>
    <row r="34" spans="1:13" ht="18.75">
      <c r="A34" s="327"/>
      <c r="B34" s="344"/>
      <c r="C34" s="344"/>
      <c r="D34" s="344"/>
      <c r="E34" s="344"/>
      <c r="F34" s="344"/>
      <c r="G34" s="344"/>
      <c r="H34" s="341"/>
      <c r="I34" s="327"/>
      <c r="J34" s="327"/>
      <c r="K34" s="327"/>
      <c r="L34" s="67"/>
      <c r="M34" s="67"/>
    </row>
    <row r="35" spans="1:13" ht="18.75">
      <c r="A35" s="327"/>
      <c r="B35" s="1988" t="s">
        <v>825</v>
      </c>
      <c r="C35" s="1988"/>
      <c r="D35" s="1988"/>
      <c r="E35" s="1988"/>
      <c r="F35" s="341"/>
      <c r="G35" s="341"/>
      <c r="H35" s="341"/>
      <c r="I35" s="327"/>
      <c r="J35" s="327"/>
      <c r="K35" s="327"/>
      <c r="L35" s="67"/>
      <c r="M35" s="67"/>
    </row>
    <row r="36" spans="1:13" ht="18.75">
      <c r="A36" s="327"/>
      <c r="B36" s="341"/>
      <c r="C36" s="341"/>
      <c r="D36" s="341"/>
      <c r="E36" s="341"/>
      <c r="F36" s="1985" t="s">
        <v>826</v>
      </c>
      <c r="G36" s="1985"/>
      <c r="H36" s="1985"/>
      <c r="I36" s="327"/>
      <c r="J36" s="327"/>
      <c r="K36" s="327"/>
      <c r="L36" s="67"/>
      <c r="M36" s="67"/>
    </row>
    <row r="37" spans="1:13" ht="18.75">
      <c r="A37" s="327"/>
      <c r="B37" s="341"/>
      <c r="C37" s="341"/>
      <c r="D37" s="341"/>
      <c r="E37" s="343" t="s">
        <v>224</v>
      </c>
      <c r="F37" s="1985" t="str">
        <f>MASTER!C10</f>
        <v>iz/kkukpk;Z</v>
      </c>
      <c r="G37" s="1985"/>
      <c r="H37" s="1985"/>
      <c r="I37" s="327"/>
      <c r="J37" s="327"/>
      <c r="K37" s="327"/>
      <c r="L37" s="67"/>
      <c r="M37" s="67"/>
    </row>
    <row r="38" spans="1:13" ht="18.75">
      <c r="A38" s="327"/>
      <c r="B38" s="341"/>
      <c r="C38" s="341"/>
      <c r="D38" s="341"/>
      <c r="E38" s="341"/>
      <c r="F38" s="341"/>
      <c r="G38" s="341"/>
      <c r="H38" s="341"/>
      <c r="I38" s="327"/>
      <c r="J38" s="327"/>
      <c r="K38" s="327"/>
      <c r="L38" s="67"/>
      <c r="M38" s="67"/>
    </row>
    <row r="39" spans="1:13" ht="18.75">
      <c r="A39" s="327"/>
      <c r="B39" s="341"/>
      <c r="C39" s="341"/>
      <c r="D39" s="341"/>
      <c r="E39" s="341"/>
      <c r="F39" s="341"/>
      <c r="G39" s="341"/>
      <c r="H39" s="341"/>
      <c r="I39" s="327"/>
      <c r="J39" s="327"/>
      <c r="K39" s="327"/>
      <c r="L39" s="67"/>
      <c r="M39" s="67"/>
    </row>
    <row r="40" spans="1:13" ht="18.75">
      <c r="A40" s="327"/>
      <c r="B40" s="341"/>
      <c r="C40" s="341"/>
      <c r="D40" s="341"/>
      <c r="E40" s="341"/>
      <c r="F40" s="341"/>
      <c r="G40" s="341"/>
      <c r="H40" s="341"/>
      <c r="I40" s="327"/>
      <c r="J40" s="327"/>
      <c r="K40" s="327"/>
      <c r="L40" s="67"/>
      <c r="M40" s="67"/>
    </row>
    <row r="41" spans="1:13" ht="18.75">
      <c r="A41" s="327"/>
      <c r="B41" s="341"/>
      <c r="C41" s="341"/>
      <c r="D41" s="341"/>
      <c r="E41" s="341"/>
      <c r="F41" s="341"/>
      <c r="G41" s="341"/>
      <c r="H41" s="341"/>
      <c r="I41" s="327"/>
      <c r="J41" s="327"/>
      <c r="K41" s="327"/>
      <c r="L41" s="67"/>
      <c r="M41" s="67"/>
    </row>
    <row r="42" spans="1:13" ht="18.75">
      <c r="A42" s="327"/>
      <c r="B42" s="341"/>
      <c r="C42" s="341"/>
      <c r="D42" s="341"/>
      <c r="E42" s="341"/>
      <c r="F42" s="341"/>
      <c r="G42" s="341"/>
      <c r="H42" s="341"/>
      <c r="I42" s="327"/>
      <c r="J42" s="327"/>
      <c r="K42" s="327"/>
      <c r="L42" s="67"/>
      <c r="M42" s="67"/>
    </row>
    <row r="43" spans="1:13" ht="18.75">
      <c r="A43" s="327"/>
      <c r="B43" s="341"/>
      <c r="C43" s="341"/>
      <c r="D43" s="341"/>
      <c r="E43" s="341"/>
      <c r="F43" s="341"/>
      <c r="G43" s="341"/>
      <c r="H43" s="341"/>
      <c r="I43" s="327"/>
      <c r="J43" s="327"/>
      <c r="K43" s="327"/>
      <c r="L43" s="67"/>
      <c r="M43" s="67"/>
    </row>
    <row r="44" spans="1:13" ht="18.75">
      <c r="A44" s="327"/>
      <c r="B44" s="341"/>
      <c r="C44" s="341"/>
      <c r="D44" s="341"/>
      <c r="E44" s="341"/>
      <c r="F44" s="341"/>
      <c r="G44" s="341"/>
      <c r="H44" s="341"/>
      <c r="I44" s="327"/>
      <c r="J44" s="327"/>
      <c r="K44" s="327"/>
      <c r="L44" s="67"/>
      <c r="M44" s="67"/>
    </row>
    <row r="45" spans="1:13" ht="18.75">
      <c r="A45" s="327"/>
      <c r="B45" s="341"/>
      <c r="C45" s="341"/>
      <c r="D45" s="341"/>
      <c r="E45" s="341"/>
      <c r="F45" s="341"/>
      <c r="G45" s="341"/>
      <c r="H45" s="341"/>
      <c r="I45" s="327"/>
      <c r="J45" s="327"/>
      <c r="K45" s="327"/>
      <c r="L45" s="67"/>
      <c r="M45" s="67"/>
    </row>
    <row r="46" spans="1:13" ht="18.75">
      <c r="A46" s="327"/>
      <c r="B46" s="341"/>
      <c r="C46" s="341"/>
      <c r="D46" s="341"/>
      <c r="E46" s="341"/>
      <c r="F46" s="341"/>
      <c r="G46" s="341"/>
      <c r="H46" s="341"/>
      <c r="I46" s="327"/>
      <c r="J46" s="327"/>
      <c r="K46" s="327"/>
      <c r="L46" s="67"/>
      <c r="M46" s="67"/>
    </row>
    <row r="47" spans="1:13" ht="18.75">
      <c r="A47" s="327"/>
      <c r="B47" s="341"/>
      <c r="C47" s="341"/>
      <c r="D47" s="341"/>
      <c r="E47" s="341"/>
      <c r="F47" s="341"/>
      <c r="G47" s="341"/>
      <c r="H47" s="341"/>
      <c r="I47" s="327"/>
      <c r="J47" s="327"/>
      <c r="K47" s="327"/>
      <c r="L47" s="67"/>
      <c r="M47" s="67"/>
    </row>
    <row r="48" spans="1:13" ht="18.75">
      <c r="A48" s="327"/>
      <c r="B48" s="341"/>
      <c r="C48" s="341"/>
      <c r="D48" s="341"/>
      <c r="E48" s="341"/>
      <c r="F48" s="341"/>
      <c r="G48" s="341"/>
      <c r="H48" s="341"/>
      <c r="I48" s="327"/>
      <c r="J48" s="327"/>
      <c r="K48" s="327"/>
      <c r="L48" s="67"/>
      <c r="M48" s="67"/>
    </row>
    <row r="49" spans="1:13" ht="18.75">
      <c r="A49" s="327"/>
      <c r="B49" s="341"/>
      <c r="C49" s="341"/>
      <c r="D49" s="341"/>
      <c r="E49" s="341"/>
      <c r="F49" s="341"/>
      <c r="G49" s="341"/>
      <c r="H49" s="341"/>
      <c r="I49" s="327"/>
      <c r="J49" s="327"/>
      <c r="K49" s="327"/>
      <c r="L49" s="67"/>
      <c r="M49" s="67"/>
    </row>
    <row r="50" spans="1:13" ht="15.75">
      <c r="A50" s="327"/>
      <c r="B50" s="327"/>
      <c r="C50" s="327"/>
      <c r="D50" s="327"/>
      <c r="E50" s="327"/>
      <c r="F50" s="327"/>
      <c r="G50" s="327"/>
      <c r="H50" s="327"/>
      <c r="I50" s="327"/>
      <c r="J50" s="327"/>
      <c r="K50" s="327"/>
      <c r="L50" s="67"/>
      <c r="M50" s="67"/>
    </row>
    <row r="51" spans="1:13" ht="15.75">
      <c r="A51" s="327"/>
      <c r="B51" s="327"/>
      <c r="C51" s="327"/>
      <c r="D51" s="327"/>
      <c r="E51" s="327"/>
      <c r="F51" s="327"/>
      <c r="G51" s="327"/>
      <c r="H51" s="327"/>
      <c r="I51" s="327"/>
      <c r="J51" s="327"/>
      <c r="K51" s="327"/>
      <c r="L51" s="67"/>
      <c r="M51" s="67"/>
    </row>
    <row r="52" spans="1:13" ht="15.75">
      <c r="A52" s="327"/>
      <c r="B52" s="327"/>
      <c r="C52" s="327"/>
      <c r="D52" s="327"/>
      <c r="E52" s="327"/>
      <c r="F52" s="327"/>
      <c r="G52" s="327"/>
      <c r="H52" s="327"/>
      <c r="I52" s="327"/>
      <c r="J52" s="327"/>
      <c r="K52" s="327"/>
      <c r="L52" s="67"/>
      <c r="M52" s="67"/>
    </row>
    <row r="53" spans="1:13" ht="15.75">
      <c r="A53" s="327"/>
      <c r="B53" s="327"/>
      <c r="C53" s="327"/>
      <c r="D53" s="327"/>
      <c r="E53" s="327"/>
      <c r="F53" s="327"/>
      <c r="G53" s="327"/>
      <c r="H53" s="327"/>
      <c r="I53" s="327"/>
      <c r="J53" s="327"/>
      <c r="K53" s="327"/>
      <c r="L53" s="67"/>
      <c r="M53" s="67"/>
    </row>
    <row r="54" spans="1:13" ht="15.75">
      <c r="A54" s="327"/>
      <c r="B54" s="327"/>
      <c r="C54" s="327"/>
      <c r="D54" s="327"/>
      <c r="E54" s="327"/>
      <c r="F54" s="327"/>
      <c r="G54" s="327"/>
      <c r="H54" s="327"/>
      <c r="I54" s="327"/>
      <c r="J54" s="327"/>
      <c r="K54" s="327"/>
      <c r="L54" s="67"/>
      <c r="M54" s="67"/>
    </row>
    <row r="55" spans="1:13" ht="15.75">
      <c r="A55" s="327"/>
      <c r="B55" s="327"/>
      <c r="C55" s="327"/>
      <c r="D55" s="327"/>
      <c r="E55" s="327"/>
      <c r="F55" s="327"/>
      <c r="G55" s="327"/>
      <c r="H55" s="327"/>
      <c r="I55" s="327"/>
      <c r="J55" s="327"/>
      <c r="K55" s="327"/>
      <c r="L55" s="67"/>
      <c r="M55" s="67"/>
    </row>
    <row r="56" spans="1:13" ht="15.75">
      <c r="A56" s="327"/>
      <c r="B56" s="327"/>
      <c r="C56" s="327"/>
      <c r="D56" s="327"/>
      <c r="E56" s="327"/>
      <c r="F56" s="327"/>
      <c r="G56" s="327"/>
      <c r="H56" s="327"/>
      <c r="I56" s="327"/>
      <c r="J56" s="327"/>
      <c r="K56" s="327"/>
      <c r="L56" s="67"/>
      <c r="M56" s="67"/>
    </row>
    <row r="57" spans="1:13" ht="15.75">
      <c r="A57" s="327"/>
      <c r="B57" s="327"/>
      <c r="C57" s="327"/>
      <c r="D57" s="327"/>
      <c r="E57" s="327"/>
      <c r="F57" s="327"/>
      <c r="G57" s="327"/>
      <c r="H57" s="327"/>
      <c r="I57" s="327"/>
      <c r="J57" s="327"/>
      <c r="K57" s="327"/>
      <c r="L57" s="67"/>
      <c r="M57" s="67"/>
    </row>
    <row r="58" spans="1:13" ht="15.75">
      <c r="A58" s="327"/>
      <c r="B58" s="327"/>
      <c r="C58" s="327"/>
      <c r="D58" s="327"/>
      <c r="E58" s="327"/>
      <c r="F58" s="327"/>
      <c r="G58" s="327"/>
      <c r="H58" s="327"/>
      <c r="I58" s="327"/>
      <c r="J58" s="327"/>
      <c r="K58" s="327"/>
      <c r="L58" s="67"/>
      <c r="M58" s="67"/>
    </row>
    <row r="59" spans="1:13" ht="15.75">
      <c r="A59" s="327"/>
      <c r="B59" s="327"/>
      <c r="C59" s="327"/>
      <c r="D59" s="327"/>
      <c r="E59" s="327"/>
      <c r="F59" s="327"/>
      <c r="G59" s="327"/>
      <c r="H59" s="327"/>
      <c r="I59" s="327"/>
      <c r="J59" s="327"/>
      <c r="K59" s="327"/>
      <c r="L59" s="67"/>
      <c r="M59" s="67"/>
    </row>
    <row r="60" spans="1:13" ht="15.75">
      <c r="A60" s="327"/>
      <c r="B60" s="327"/>
      <c r="C60" s="327"/>
      <c r="D60" s="327"/>
      <c r="E60" s="327"/>
      <c r="F60" s="327"/>
      <c r="G60" s="327"/>
      <c r="H60" s="327"/>
      <c r="I60" s="327"/>
      <c r="J60" s="327"/>
      <c r="K60" s="327"/>
      <c r="L60" s="67"/>
      <c r="M60" s="67"/>
    </row>
    <row r="61" spans="1:13" ht="15.75">
      <c r="A61" s="327"/>
      <c r="B61" s="327"/>
      <c r="C61" s="327"/>
      <c r="D61" s="327"/>
      <c r="E61" s="327"/>
      <c r="F61" s="327"/>
      <c r="G61" s="327"/>
      <c r="H61" s="327"/>
      <c r="I61" s="327"/>
      <c r="J61" s="327"/>
      <c r="K61" s="327"/>
      <c r="L61" s="67"/>
      <c r="M61" s="67"/>
    </row>
    <row r="62" spans="1:13" ht="15.75">
      <c r="A62" s="327"/>
      <c r="B62" s="327"/>
      <c r="C62" s="327"/>
      <c r="D62" s="327"/>
      <c r="E62" s="327"/>
      <c r="F62" s="327"/>
      <c r="G62" s="327"/>
      <c r="H62" s="327"/>
      <c r="I62" s="327"/>
      <c r="J62" s="327"/>
      <c r="K62" s="327"/>
      <c r="L62" s="67"/>
      <c r="M62" s="67"/>
    </row>
    <row r="63" spans="1:13" ht="15.75">
      <c r="A63" s="327"/>
      <c r="B63" s="327"/>
      <c r="C63" s="327"/>
      <c r="D63" s="327"/>
      <c r="E63" s="327"/>
      <c r="F63" s="327"/>
      <c r="G63" s="327"/>
      <c r="H63" s="327"/>
      <c r="I63" s="327"/>
      <c r="J63" s="327"/>
      <c r="K63" s="327"/>
      <c r="L63" s="67"/>
      <c r="M63" s="67"/>
    </row>
    <row r="64" spans="1:13" ht="15.75">
      <c r="A64" s="327"/>
      <c r="B64" s="327"/>
      <c r="C64" s="327"/>
      <c r="D64" s="327"/>
      <c r="E64" s="327"/>
      <c r="F64" s="327"/>
      <c r="G64" s="327"/>
      <c r="H64" s="327"/>
      <c r="I64" s="327"/>
      <c r="J64" s="327"/>
      <c r="K64" s="327"/>
      <c r="L64" s="67"/>
      <c r="M64" s="67"/>
    </row>
    <row r="65" spans="1:13" ht="15.75">
      <c r="A65" s="327"/>
      <c r="B65" s="327"/>
      <c r="C65" s="327"/>
      <c r="D65" s="327"/>
      <c r="E65" s="327"/>
      <c r="F65" s="327"/>
      <c r="G65" s="327"/>
      <c r="H65" s="327"/>
      <c r="I65" s="327"/>
      <c r="J65" s="327"/>
      <c r="K65" s="327"/>
      <c r="L65" s="67"/>
      <c r="M65" s="67"/>
    </row>
    <row r="66" spans="1:13" ht="15.75">
      <c r="A66" s="327"/>
      <c r="B66" s="327"/>
      <c r="C66" s="327"/>
      <c r="D66" s="327"/>
      <c r="E66" s="327"/>
      <c r="F66" s="327"/>
      <c r="G66" s="327"/>
      <c r="H66" s="327"/>
      <c r="I66" s="327"/>
      <c r="J66" s="327"/>
      <c r="K66" s="327"/>
      <c r="L66" s="67"/>
      <c r="M66" s="67"/>
    </row>
    <row r="67" spans="1:13" ht="15.75">
      <c r="A67" s="327"/>
      <c r="B67" s="327"/>
      <c r="C67" s="327"/>
      <c r="D67" s="327"/>
      <c r="E67" s="327"/>
      <c r="F67" s="327"/>
      <c r="G67" s="327"/>
      <c r="H67" s="327"/>
      <c r="I67" s="327"/>
      <c r="J67" s="327"/>
      <c r="K67" s="327"/>
      <c r="L67" s="67"/>
      <c r="M67" s="67"/>
    </row>
    <row r="68" spans="1:13" ht="15.75">
      <c r="A68" s="327"/>
      <c r="B68" s="327"/>
      <c r="C68" s="327"/>
      <c r="D68" s="327"/>
      <c r="E68" s="327"/>
      <c r="F68" s="327"/>
      <c r="G68" s="327"/>
      <c r="H68" s="327"/>
      <c r="I68" s="327"/>
      <c r="J68" s="327"/>
      <c r="K68" s="327"/>
      <c r="L68" s="67"/>
      <c r="M68" s="67"/>
    </row>
    <row r="69" spans="1:13" ht="15.75">
      <c r="A69" s="327"/>
      <c r="B69" s="327"/>
      <c r="C69" s="327"/>
      <c r="D69" s="327"/>
      <c r="E69" s="327"/>
      <c r="F69" s="327"/>
      <c r="G69" s="327"/>
      <c r="H69" s="327"/>
      <c r="I69" s="327"/>
      <c r="J69" s="327"/>
      <c r="K69" s="327"/>
      <c r="L69" s="67"/>
      <c r="M69" s="67"/>
    </row>
    <row r="70" spans="1:13" ht="15.75">
      <c r="A70" s="327"/>
      <c r="B70" s="327"/>
      <c r="C70" s="327"/>
      <c r="D70" s="327"/>
      <c r="E70" s="327"/>
      <c r="F70" s="327"/>
      <c r="G70" s="327"/>
      <c r="H70" s="327"/>
      <c r="I70" s="327"/>
      <c r="J70" s="327"/>
      <c r="K70" s="327"/>
      <c r="L70" s="67"/>
      <c r="M70" s="67"/>
    </row>
    <row r="71" spans="1:13" ht="15.75">
      <c r="A71" s="327"/>
      <c r="B71" s="327"/>
      <c r="C71" s="327"/>
      <c r="D71" s="327"/>
      <c r="E71" s="327"/>
      <c r="F71" s="327"/>
      <c r="G71" s="327"/>
      <c r="H71" s="327"/>
      <c r="I71" s="327"/>
      <c r="J71" s="327"/>
      <c r="K71" s="327"/>
      <c r="L71" s="67"/>
      <c r="M71" s="67"/>
    </row>
    <row r="72" spans="1:13" ht="15.75">
      <c r="A72" s="327"/>
      <c r="B72" s="327"/>
      <c r="C72" s="327"/>
      <c r="D72" s="327"/>
      <c r="E72" s="327"/>
      <c r="F72" s="327"/>
      <c r="G72" s="327"/>
      <c r="H72" s="327"/>
      <c r="I72" s="327"/>
      <c r="J72" s="327"/>
      <c r="K72" s="327"/>
      <c r="L72" s="67"/>
      <c r="M72" s="67"/>
    </row>
    <row r="73" spans="1:13" ht="15.75">
      <c r="A73" s="327"/>
      <c r="B73" s="327"/>
      <c r="C73" s="327"/>
      <c r="D73" s="327"/>
      <c r="E73" s="327"/>
      <c r="F73" s="327"/>
      <c r="G73" s="327"/>
      <c r="H73" s="327"/>
      <c r="I73" s="327"/>
      <c r="J73" s="327"/>
      <c r="K73" s="327"/>
      <c r="L73" s="67"/>
      <c r="M73" s="67"/>
    </row>
    <row r="74" spans="1:13" ht="15.75">
      <c r="A74" s="327"/>
      <c r="B74" s="327"/>
      <c r="C74" s="327"/>
      <c r="D74" s="327"/>
      <c r="E74" s="327"/>
      <c r="F74" s="327"/>
      <c r="G74" s="327"/>
      <c r="H74" s="327"/>
      <c r="I74" s="327"/>
      <c r="J74" s="327"/>
      <c r="K74" s="327"/>
      <c r="L74" s="67"/>
      <c r="M74" s="67"/>
    </row>
    <row r="75" spans="1:13" ht="15.75">
      <c r="A75" s="327"/>
      <c r="B75" s="327"/>
      <c r="C75" s="327"/>
      <c r="D75" s="327"/>
      <c r="E75" s="327"/>
      <c r="F75" s="327"/>
      <c r="G75" s="327"/>
      <c r="H75" s="327"/>
      <c r="I75" s="327"/>
      <c r="J75" s="327"/>
      <c r="K75" s="327"/>
      <c r="L75" s="67"/>
      <c r="M75" s="67"/>
    </row>
    <row r="76" spans="1:13" ht="15.75">
      <c r="A76" s="327"/>
      <c r="B76" s="327"/>
      <c r="C76" s="327"/>
      <c r="D76" s="327"/>
      <c r="E76" s="327"/>
      <c r="F76" s="327"/>
      <c r="G76" s="327"/>
      <c r="H76" s="327"/>
      <c r="I76" s="327"/>
      <c r="J76" s="327"/>
      <c r="K76" s="327"/>
      <c r="L76" s="67"/>
      <c r="M76" s="67"/>
    </row>
    <row r="77" spans="1:13" ht="15.75">
      <c r="A77" s="327"/>
      <c r="B77" s="327"/>
      <c r="C77" s="327"/>
      <c r="D77" s="327"/>
      <c r="E77" s="327"/>
      <c r="F77" s="327"/>
      <c r="G77" s="327"/>
      <c r="H77" s="327"/>
      <c r="I77" s="327"/>
      <c r="J77" s="327"/>
      <c r="K77" s="327"/>
      <c r="L77" s="67"/>
      <c r="M77" s="67"/>
    </row>
    <row r="78" spans="1:13" ht="15.75">
      <c r="A78" s="327"/>
      <c r="B78" s="327"/>
      <c r="C78" s="327"/>
      <c r="D78" s="327"/>
      <c r="E78" s="327"/>
      <c r="F78" s="327"/>
      <c r="G78" s="327"/>
      <c r="H78" s="327"/>
      <c r="I78" s="327"/>
      <c r="J78" s="327"/>
      <c r="K78" s="327"/>
      <c r="L78" s="67"/>
      <c r="M78" s="67"/>
    </row>
    <row r="79" spans="1:13" ht="15.75">
      <c r="A79" s="327"/>
      <c r="B79" s="327"/>
      <c r="C79" s="327"/>
      <c r="D79" s="327"/>
      <c r="E79" s="327"/>
      <c r="F79" s="327"/>
      <c r="G79" s="327"/>
      <c r="H79" s="327"/>
      <c r="I79" s="327"/>
      <c r="J79" s="327"/>
      <c r="K79" s="327"/>
      <c r="L79" s="67"/>
      <c r="M79" s="67"/>
    </row>
    <row r="80" spans="1:13" ht="15.75">
      <c r="A80" s="327"/>
      <c r="B80" s="327"/>
      <c r="C80" s="327"/>
      <c r="D80" s="327"/>
      <c r="E80" s="327"/>
      <c r="F80" s="327"/>
      <c r="G80" s="327"/>
      <c r="H80" s="327"/>
      <c r="I80" s="327"/>
      <c r="J80" s="327"/>
      <c r="K80" s="327"/>
      <c r="L80" s="67"/>
      <c r="M80" s="67"/>
    </row>
    <row r="81" spans="1:13" ht="15.75">
      <c r="A81" s="327"/>
      <c r="B81" s="327"/>
      <c r="C81" s="327"/>
      <c r="D81" s="327"/>
      <c r="E81" s="327"/>
      <c r="F81" s="327"/>
      <c r="G81" s="327"/>
      <c r="H81" s="327"/>
      <c r="I81" s="327"/>
      <c r="J81" s="327"/>
      <c r="K81" s="327"/>
      <c r="L81" s="67"/>
      <c r="M81" s="67"/>
    </row>
    <row r="82" spans="1:13" ht="15.7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67"/>
      <c r="M82" s="67"/>
    </row>
    <row r="83" spans="1:13" ht="15.75">
      <c r="A83" s="327"/>
      <c r="B83" s="327"/>
      <c r="C83" s="327"/>
      <c r="D83" s="327"/>
      <c r="E83" s="327"/>
      <c r="F83" s="327"/>
      <c r="G83" s="327"/>
      <c r="H83" s="327"/>
      <c r="I83" s="327"/>
      <c r="J83" s="327"/>
      <c r="K83" s="327"/>
      <c r="L83" s="67"/>
      <c r="M83" s="67"/>
    </row>
    <row r="84" spans="1:13" ht="15.75">
      <c r="A84" s="327"/>
      <c r="B84" s="327"/>
      <c r="C84" s="327"/>
      <c r="D84" s="327"/>
      <c r="E84" s="327"/>
      <c r="F84" s="327"/>
      <c r="G84" s="327"/>
      <c r="H84" s="327"/>
      <c r="I84" s="327"/>
      <c r="J84" s="327"/>
      <c r="K84" s="327"/>
      <c r="L84" s="67"/>
      <c r="M84" s="67"/>
    </row>
    <row r="85" spans="1:13" ht="15.75">
      <c r="A85" s="327"/>
      <c r="B85" s="327"/>
      <c r="C85" s="327"/>
      <c r="D85" s="327"/>
      <c r="E85" s="327"/>
      <c r="F85" s="327"/>
      <c r="G85" s="327"/>
      <c r="H85" s="327"/>
      <c r="I85" s="327"/>
      <c r="J85" s="327"/>
      <c r="K85" s="327"/>
      <c r="L85" s="67"/>
      <c r="M85" s="67"/>
    </row>
    <row r="86" spans="1:13" ht="15.75">
      <c r="A86" s="327"/>
      <c r="B86" s="327"/>
      <c r="C86" s="327"/>
      <c r="D86" s="327"/>
      <c r="E86" s="327"/>
      <c r="F86" s="327"/>
      <c r="G86" s="327"/>
      <c r="H86" s="327"/>
      <c r="I86" s="327"/>
      <c r="J86" s="327"/>
      <c r="K86" s="327"/>
      <c r="L86" s="67"/>
      <c r="M86" s="67"/>
    </row>
    <row r="87" spans="1:13" ht="15.75">
      <c r="A87" s="327"/>
      <c r="B87" s="327"/>
      <c r="C87" s="327"/>
      <c r="D87" s="327"/>
      <c r="E87" s="327"/>
      <c r="F87" s="327"/>
      <c r="G87" s="327"/>
      <c r="H87" s="327"/>
      <c r="I87" s="327"/>
      <c r="J87" s="327"/>
      <c r="K87" s="327"/>
      <c r="L87" s="67"/>
      <c r="M87" s="67"/>
    </row>
    <row r="88" spans="1:13" ht="15.75">
      <c r="A88" s="327"/>
      <c r="B88" s="327"/>
      <c r="C88" s="327"/>
      <c r="D88" s="327"/>
      <c r="E88" s="327"/>
      <c r="F88" s="327"/>
      <c r="G88" s="327"/>
      <c r="H88" s="327"/>
      <c r="I88" s="327"/>
      <c r="J88" s="327"/>
      <c r="K88" s="327"/>
      <c r="L88" s="67"/>
      <c r="M88" s="67"/>
    </row>
    <row r="89" spans="1:13" ht="15.75">
      <c r="A89" s="327"/>
      <c r="B89" s="327"/>
      <c r="C89" s="327"/>
      <c r="D89" s="327"/>
      <c r="E89" s="327"/>
      <c r="F89" s="327"/>
      <c r="G89" s="327"/>
      <c r="H89" s="327"/>
      <c r="I89" s="327"/>
      <c r="J89" s="327"/>
      <c r="K89" s="327"/>
      <c r="L89" s="67"/>
      <c r="M89" s="67"/>
    </row>
    <row r="90" spans="1:13" ht="15.75">
      <c r="A90" s="327"/>
      <c r="B90" s="327"/>
      <c r="C90" s="327"/>
      <c r="D90" s="327"/>
      <c r="E90" s="327"/>
      <c r="F90" s="327"/>
      <c r="G90" s="327"/>
      <c r="H90" s="327"/>
      <c r="I90" s="327"/>
      <c r="J90" s="327"/>
      <c r="K90" s="327"/>
      <c r="L90" s="67"/>
      <c r="M90" s="67"/>
    </row>
    <row r="91" spans="1:13" ht="15.75">
      <c r="A91" s="327"/>
      <c r="B91" s="327"/>
      <c r="C91" s="327"/>
      <c r="D91" s="327"/>
      <c r="E91" s="327"/>
      <c r="F91" s="327"/>
      <c r="G91" s="327"/>
      <c r="H91" s="327"/>
      <c r="I91" s="327"/>
      <c r="J91" s="327"/>
      <c r="K91" s="327"/>
      <c r="L91" s="67"/>
      <c r="M91" s="67"/>
    </row>
    <row r="92" spans="1:13" ht="15.75">
      <c r="A92" s="327"/>
      <c r="B92" s="327"/>
      <c r="C92" s="327"/>
      <c r="D92" s="327"/>
      <c r="E92" s="327"/>
      <c r="F92" s="327"/>
      <c r="G92" s="327"/>
      <c r="H92" s="327"/>
      <c r="I92" s="327"/>
      <c r="J92" s="327"/>
      <c r="K92" s="327"/>
      <c r="L92" s="67"/>
      <c r="M92" s="67"/>
    </row>
    <row r="93" spans="1:13" ht="15.75">
      <c r="A93" s="327"/>
      <c r="B93" s="327"/>
      <c r="C93" s="327"/>
      <c r="D93" s="327"/>
      <c r="E93" s="327"/>
      <c r="F93" s="327"/>
      <c r="G93" s="327"/>
      <c r="H93" s="327"/>
      <c r="I93" s="327"/>
      <c r="J93" s="327"/>
      <c r="K93" s="327"/>
      <c r="L93" s="67"/>
      <c r="M93" s="67"/>
    </row>
    <row r="94" spans="1:13" ht="15.75">
      <c r="A94" s="327"/>
      <c r="B94" s="327"/>
      <c r="C94" s="327"/>
      <c r="D94" s="327"/>
      <c r="E94" s="327"/>
      <c r="F94" s="327"/>
      <c r="G94" s="327"/>
      <c r="H94" s="327"/>
      <c r="I94" s="327"/>
      <c r="J94" s="327"/>
      <c r="K94" s="327"/>
      <c r="L94" s="67"/>
      <c r="M94" s="67"/>
    </row>
    <row r="95" spans="1:13" ht="15.75">
      <c r="A95" s="327"/>
      <c r="B95" s="327"/>
      <c r="C95" s="327"/>
      <c r="D95" s="327"/>
      <c r="E95" s="327"/>
      <c r="F95" s="327"/>
      <c r="G95" s="327"/>
      <c r="H95" s="327"/>
      <c r="I95" s="327"/>
      <c r="J95" s="327"/>
      <c r="K95" s="327"/>
      <c r="L95" s="67"/>
      <c r="M95" s="67"/>
    </row>
    <row r="96" spans="1:13" ht="15.75">
      <c r="A96" s="327"/>
      <c r="B96" s="327"/>
      <c r="C96" s="327"/>
      <c r="D96" s="327"/>
      <c r="E96" s="327"/>
      <c r="F96" s="327"/>
      <c r="G96" s="327"/>
      <c r="H96" s="327"/>
      <c r="I96" s="327"/>
      <c r="J96" s="327"/>
      <c r="K96" s="327"/>
      <c r="L96" s="67"/>
      <c r="M96" s="67"/>
    </row>
    <row r="97" spans="1:13" ht="15.75">
      <c r="A97" s="327"/>
      <c r="B97" s="327"/>
      <c r="C97" s="327"/>
      <c r="D97" s="327"/>
      <c r="E97" s="327"/>
      <c r="F97" s="327"/>
      <c r="G97" s="327"/>
      <c r="H97" s="327"/>
      <c r="I97" s="327"/>
      <c r="J97" s="327"/>
      <c r="K97" s="327"/>
      <c r="L97" s="67"/>
      <c r="M97" s="67"/>
    </row>
    <row r="98" spans="1:13" ht="15.75">
      <c r="A98" s="327"/>
      <c r="B98" s="327"/>
      <c r="C98" s="327"/>
      <c r="D98" s="327"/>
      <c r="E98" s="327"/>
      <c r="F98" s="327"/>
      <c r="G98" s="327"/>
      <c r="H98" s="327"/>
      <c r="I98" s="327"/>
      <c r="J98" s="327"/>
      <c r="K98" s="327"/>
      <c r="L98" s="67"/>
      <c r="M98" s="67"/>
    </row>
    <row r="99" spans="1:13" ht="15.75">
      <c r="A99" s="327"/>
      <c r="B99" s="327"/>
      <c r="C99" s="327"/>
      <c r="D99" s="327"/>
      <c r="E99" s="327"/>
      <c r="F99" s="327"/>
      <c r="G99" s="327"/>
      <c r="H99" s="327"/>
      <c r="I99" s="327"/>
      <c r="J99" s="327"/>
      <c r="K99" s="327"/>
      <c r="L99" s="67"/>
      <c r="M99" s="67"/>
    </row>
    <row r="100" spans="1:13" ht="15.75">
      <c r="A100" s="327"/>
      <c r="B100" s="327"/>
      <c r="C100" s="327"/>
      <c r="D100" s="327"/>
      <c r="E100" s="327"/>
      <c r="F100" s="327"/>
      <c r="G100" s="327"/>
      <c r="H100" s="327"/>
      <c r="I100" s="327"/>
      <c r="J100" s="327"/>
      <c r="K100" s="327"/>
      <c r="L100" s="67"/>
      <c r="M100" s="67"/>
    </row>
    <row r="101" spans="1:13" ht="15.75">
      <c r="A101" s="327"/>
      <c r="B101" s="327"/>
      <c r="C101" s="327"/>
      <c r="D101" s="327"/>
      <c r="E101" s="327"/>
      <c r="F101" s="327"/>
      <c r="G101" s="327"/>
      <c r="H101" s="327"/>
      <c r="I101" s="327"/>
      <c r="J101" s="327"/>
      <c r="K101" s="327"/>
      <c r="L101" s="67"/>
      <c r="M101" s="67"/>
    </row>
    <row r="102" spans="1:13" ht="15.75">
      <c r="A102" s="327"/>
      <c r="B102" s="327"/>
      <c r="C102" s="327"/>
      <c r="D102" s="327"/>
      <c r="E102" s="327"/>
      <c r="F102" s="327"/>
      <c r="G102" s="327"/>
      <c r="H102" s="327"/>
      <c r="I102" s="327"/>
      <c r="J102" s="327"/>
      <c r="K102" s="327"/>
      <c r="L102" s="67"/>
      <c r="M102" s="67"/>
    </row>
    <row r="103" spans="1:13" ht="15.75">
      <c r="A103" s="327"/>
      <c r="B103" s="327"/>
      <c r="C103" s="327"/>
      <c r="D103" s="327"/>
      <c r="E103" s="327"/>
      <c r="F103" s="327"/>
      <c r="G103" s="327"/>
      <c r="H103" s="327"/>
      <c r="I103" s="327"/>
      <c r="J103" s="327"/>
      <c r="K103" s="327"/>
      <c r="L103" s="67"/>
      <c r="M103" s="67"/>
    </row>
    <row r="104" spans="1:13" ht="15.75">
      <c r="A104" s="327"/>
      <c r="B104" s="327"/>
      <c r="C104" s="327"/>
      <c r="D104" s="327"/>
      <c r="E104" s="327"/>
      <c r="F104" s="327"/>
      <c r="G104" s="327"/>
      <c r="H104" s="327"/>
      <c r="I104" s="327"/>
      <c r="J104" s="327"/>
      <c r="K104" s="327"/>
      <c r="L104" s="67"/>
      <c r="M104" s="67"/>
    </row>
    <row r="105" spans="1:13" ht="15.75">
      <c r="A105" s="327"/>
      <c r="B105" s="327"/>
      <c r="C105" s="327"/>
      <c r="D105" s="327"/>
      <c r="E105" s="327"/>
      <c r="F105" s="327"/>
      <c r="G105" s="327"/>
      <c r="H105" s="327"/>
      <c r="I105" s="327"/>
      <c r="J105" s="327"/>
      <c r="K105" s="327"/>
      <c r="L105" s="67"/>
      <c r="M105" s="67"/>
    </row>
    <row r="106" spans="1:13" ht="15.75">
      <c r="A106" s="327"/>
      <c r="B106" s="327"/>
      <c r="C106" s="327"/>
      <c r="D106" s="327"/>
      <c r="E106" s="327"/>
      <c r="F106" s="327"/>
      <c r="G106" s="327"/>
      <c r="H106" s="327"/>
      <c r="I106" s="327"/>
      <c r="J106" s="327"/>
      <c r="K106" s="327"/>
      <c r="L106" s="67"/>
      <c r="M106" s="67"/>
    </row>
    <row r="107" spans="1:13" ht="15.75">
      <c r="A107" s="327"/>
      <c r="B107" s="327"/>
      <c r="C107" s="327"/>
      <c r="D107" s="327"/>
      <c r="E107" s="327"/>
      <c r="F107" s="327"/>
      <c r="G107" s="327"/>
      <c r="H107" s="327"/>
      <c r="I107" s="327"/>
      <c r="J107" s="327"/>
      <c r="K107" s="327"/>
      <c r="L107" s="67"/>
      <c r="M107" s="67"/>
    </row>
    <row r="108" spans="1:13" ht="15.75">
      <c r="A108" s="327"/>
      <c r="B108" s="327"/>
      <c r="C108" s="327"/>
      <c r="D108" s="327"/>
      <c r="E108" s="327"/>
      <c r="F108" s="327"/>
      <c r="G108" s="327"/>
      <c r="H108" s="327"/>
      <c r="I108" s="327"/>
      <c r="J108" s="327"/>
      <c r="K108" s="327"/>
      <c r="L108" s="67"/>
      <c r="M108" s="67"/>
    </row>
    <row r="109" spans="1:13" ht="15.75">
      <c r="A109" s="327"/>
      <c r="B109" s="327"/>
      <c r="C109" s="327"/>
      <c r="D109" s="327"/>
      <c r="E109" s="327"/>
      <c r="F109" s="327"/>
      <c r="G109" s="327"/>
      <c r="H109" s="327"/>
      <c r="I109" s="327"/>
      <c r="J109" s="327"/>
      <c r="K109" s="327"/>
      <c r="L109" s="67"/>
      <c r="M109" s="67"/>
    </row>
    <row r="110" spans="1:13" ht="15.75">
      <c r="A110" s="327"/>
      <c r="B110" s="327"/>
      <c r="C110" s="327"/>
      <c r="D110" s="327"/>
      <c r="E110" s="327"/>
      <c r="F110" s="327"/>
      <c r="G110" s="327"/>
      <c r="H110" s="327"/>
      <c r="I110" s="327"/>
      <c r="J110" s="327"/>
      <c r="K110" s="327"/>
      <c r="L110" s="67"/>
      <c r="M110" s="67"/>
    </row>
    <row r="111" spans="1:13" ht="15.75">
      <c r="A111" s="327"/>
      <c r="B111" s="327"/>
      <c r="C111" s="327"/>
      <c r="D111" s="327"/>
      <c r="E111" s="327"/>
      <c r="F111" s="327"/>
      <c r="G111" s="327"/>
      <c r="H111" s="327"/>
      <c r="I111" s="327"/>
      <c r="J111" s="327"/>
      <c r="K111" s="327"/>
      <c r="L111" s="67"/>
      <c r="M111" s="67"/>
    </row>
    <row r="112" spans="1:13" ht="15.75">
      <c r="A112" s="327"/>
      <c r="B112" s="327"/>
      <c r="C112" s="327"/>
      <c r="D112" s="327"/>
      <c r="E112" s="327"/>
      <c r="F112" s="327"/>
      <c r="G112" s="327"/>
      <c r="H112" s="327"/>
      <c r="I112" s="327"/>
      <c r="J112" s="327"/>
      <c r="K112" s="327"/>
      <c r="L112" s="67"/>
      <c r="M112" s="67"/>
    </row>
    <row r="113" spans="1:13" ht="15.75">
      <c r="A113" s="327"/>
      <c r="B113" s="327"/>
      <c r="C113" s="327"/>
      <c r="D113" s="327"/>
      <c r="E113" s="327"/>
      <c r="F113" s="327"/>
      <c r="G113" s="327"/>
      <c r="H113" s="327"/>
      <c r="I113" s="327"/>
      <c r="J113" s="327"/>
      <c r="K113" s="327"/>
      <c r="L113" s="67"/>
      <c r="M113" s="67"/>
    </row>
    <row r="114" spans="1:13" ht="15.75">
      <c r="A114" s="327"/>
      <c r="B114" s="327"/>
      <c r="C114" s="327"/>
      <c r="D114" s="327"/>
      <c r="E114" s="327"/>
      <c r="F114" s="327"/>
      <c r="G114" s="327"/>
      <c r="H114" s="327"/>
      <c r="I114" s="327"/>
      <c r="J114" s="327"/>
      <c r="K114" s="327"/>
      <c r="L114" s="67"/>
      <c r="M114" s="67"/>
    </row>
    <row r="115" spans="1:13" ht="15.75">
      <c r="A115" s="327"/>
      <c r="B115" s="327"/>
      <c r="C115" s="327"/>
      <c r="D115" s="327"/>
      <c r="E115" s="327"/>
      <c r="F115" s="327"/>
      <c r="G115" s="327"/>
      <c r="H115" s="327"/>
      <c r="I115" s="327"/>
      <c r="J115" s="327"/>
      <c r="K115" s="327"/>
      <c r="L115" s="67"/>
      <c r="M115" s="67"/>
    </row>
    <row r="116" spans="1:13" ht="15.75">
      <c r="A116" s="327"/>
      <c r="B116" s="327"/>
      <c r="C116" s="327"/>
      <c r="D116" s="327"/>
      <c r="E116" s="327"/>
      <c r="F116" s="327"/>
      <c r="G116" s="327"/>
      <c r="H116" s="327"/>
      <c r="I116" s="327"/>
      <c r="J116" s="327"/>
      <c r="K116" s="327"/>
      <c r="L116" s="67"/>
      <c r="M116" s="67"/>
    </row>
    <row r="117" spans="1:13" ht="15.75">
      <c r="A117" s="327"/>
      <c r="B117" s="327"/>
      <c r="C117" s="327"/>
      <c r="D117" s="327"/>
      <c r="E117" s="327"/>
      <c r="F117" s="327"/>
      <c r="G117" s="327"/>
      <c r="H117" s="327"/>
      <c r="I117" s="327"/>
      <c r="J117" s="327"/>
      <c r="K117" s="327"/>
      <c r="L117" s="67"/>
      <c r="M117" s="67"/>
    </row>
    <row r="118" spans="1:13" ht="15.75">
      <c r="A118" s="327"/>
      <c r="B118" s="327"/>
      <c r="C118" s="327"/>
      <c r="D118" s="327"/>
      <c r="E118" s="327"/>
      <c r="F118" s="327"/>
      <c r="G118" s="327"/>
      <c r="H118" s="327"/>
      <c r="I118" s="327"/>
      <c r="J118" s="327"/>
      <c r="K118" s="327"/>
      <c r="L118" s="67"/>
      <c r="M118" s="67"/>
    </row>
    <row r="119" spans="1:13" ht="15.75">
      <c r="A119" s="327"/>
      <c r="B119" s="327"/>
      <c r="C119" s="327"/>
      <c r="D119" s="327"/>
      <c r="E119" s="327"/>
      <c r="F119" s="327"/>
      <c r="G119" s="327"/>
      <c r="H119" s="327"/>
      <c r="I119" s="327"/>
      <c r="J119" s="327"/>
      <c r="K119" s="327"/>
      <c r="L119" s="67"/>
      <c r="M119" s="67"/>
    </row>
    <row r="120" spans="1:13" ht="15.75">
      <c r="A120" s="327"/>
      <c r="B120" s="327"/>
      <c r="C120" s="327"/>
      <c r="D120" s="327"/>
      <c r="E120" s="327"/>
      <c r="F120" s="327"/>
      <c r="G120" s="327"/>
      <c r="H120" s="327"/>
      <c r="I120" s="327"/>
      <c r="J120" s="327"/>
      <c r="K120" s="327"/>
      <c r="L120" s="67"/>
      <c r="M120" s="67"/>
    </row>
    <row r="121" spans="1:13" ht="15.75">
      <c r="A121" s="327"/>
      <c r="B121" s="327"/>
      <c r="C121" s="327"/>
      <c r="D121" s="327"/>
      <c r="E121" s="327"/>
      <c r="F121" s="327"/>
      <c r="G121" s="327"/>
      <c r="H121" s="327"/>
      <c r="I121" s="327"/>
      <c r="J121" s="327"/>
      <c r="K121" s="327"/>
      <c r="L121" s="67"/>
      <c r="M121" s="67"/>
    </row>
    <row r="122" spans="1:13" ht="15.75">
      <c r="A122" s="327"/>
      <c r="B122" s="327"/>
      <c r="C122" s="327"/>
      <c r="D122" s="327"/>
      <c r="E122" s="327"/>
      <c r="F122" s="327"/>
      <c r="G122" s="327"/>
      <c r="H122" s="327"/>
      <c r="I122" s="327"/>
      <c r="J122" s="327"/>
      <c r="K122" s="327"/>
      <c r="L122" s="67"/>
      <c r="M122" s="67"/>
    </row>
    <row r="123" spans="1:13" ht="15.75">
      <c r="A123" s="327"/>
      <c r="B123" s="327"/>
      <c r="C123" s="327"/>
      <c r="D123" s="327"/>
      <c r="E123" s="327"/>
      <c r="F123" s="327"/>
      <c r="G123" s="327"/>
      <c r="H123" s="327"/>
      <c r="I123" s="327"/>
      <c r="J123" s="327"/>
      <c r="K123" s="327"/>
      <c r="L123" s="67"/>
      <c r="M123" s="67"/>
    </row>
    <row r="124" spans="1:13" ht="15.75">
      <c r="A124" s="327"/>
      <c r="B124" s="327"/>
      <c r="C124" s="327"/>
      <c r="D124" s="327"/>
      <c r="E124" s="327"/>
      <c r="F124" s="327"/>
      <c r="G124" s="327"/>
      <c r="H124" s="327"/>
      <c r="I124" s="327"/>
      <c r="J124" s="327"/>
      <c r="K124" s="327"/>
      <c r="L124" s="67"/>
      <c r="M124" s="67"/>
    </row>
    <row r="125" spans="1:13" ht="15.75">
      <c r="A125" s="327"/>
      <c r="B125" s="327"/>
      <c r="C125" s="327"/>
      <c r="D125" s="327"/>
      <c r="E125" s="327"/>
      <c r="F125" s="327"/>
      <c r="G125" s="327"/>
      <c r="H125" s="327"/>
      <c r="I125" s="327"/>
      <c r="J125" s="327"/>
      <c r="K125" s="327"/>
      <c r="L125" s="67"/>
      <c r="M125" s="67"/>
    </row>
    <row r="126" spans="1:13" ht="15.75">
      <c r="A126" s="327"/>
      <c r="B126" s="327"/>
      <c r="C126" s="327"/>
      <c r="D126" s="327"/>
      <c r="E126" s="327"/>
      <c r="F126" s="327"/>
      <c r="G126" s="327"/>
      <c r="H126" s="327"/>
      <c r="I126" s="327"/>
      <c r="J126" s="327"/>
      <c r="K126" s="327"/>
      <c r="L126" s="67"/>
      <c r="M126" s="67"/>
    </row>
    <row r="127" spans="1:13" ht="15.75">
      <c r="A127" s="327"/>
      <c r="B127" s="327"/>
      <c r="C127" s="327"/>
      <c r="D127" s="327"/>
      <c r="E127" s="327"/>
      <c r="F127" s="327"/>
      <c r="G127" s="327"/>
      <c r="H127" s="327"/>
      <c r="I127" s="327"/>
      <c r="J127" s="327"/>
      <c r="K127" s="327"/>
      <c r="L127" s="67"/>
      <c r="M127" s="67"/>
    </row>
    <row r="128" spans="1:13" ht="15.75">
      <c r="A128" s="327"/>
      <c r="B128" s="327"/>
      <c r="C128" s="327"/>
      <c r="D128" s="327"/>
      <c r="E128" s="327"/>
      <c r="F128" s="327"/>
      <c r="G128" s="327"/>
      <c r="H128" s="327"/>
      <c r="I128" s="327"/>
      <c r="J128" s="327"/>
      <c r="K128" s="327"/>
      <c r="L128" s="67"/>
      <c r="M128" s="67"/>
    </row>
    <row r="129" spans="1:13" ht="15.75">
      <c r="A129" s="327"/>
      <c r="B129" s="327"/>
      <c r="C129" s="327"/>
      <c r="D129" s="327"/>
      <c r="E129" s="327"/>
      <c r="F129" s="327"/>
      <c r="G129" s="327"/>
      <c r="H129" s="327"/>
      <c r="I129" s="327"/>
      <c r="J129" s="327"/>
      <c r="K129" s="327"/>
      <c r="L129" s="67"/>
      <c r="M129" s="67"/>
    </row>
    <row r="130" spans="1:13" ht="15.75">
      <c r="A130" s="327"/>
      <c r="B130" s="327"/>
      <c r="C130" s="327"/>
      <c r="D130" s="327"/>
      <c r="E130" s="327"/>
      <c r="F130" s="327"/>
      <c r="G130" s="327"/>
      <c r="H130" s="327"/>
      <c r="I130" s="327"/>
      <c r="J130" s="327"/>
      <c r="K130" s="327"/>
      <c r="L130" s="67"/>
      <c r="M130" s="67"/>
    </row>
    <row r="131" spans="1:13" ht="15.75">
      <c r="A131" s="327"/>
      <c r="B131" s="327"/>
      <c r="C131" s="327"/>
      <c r="D131" s="327"/>
      <c r="E131" s="327"/>
      <c r="F131" s="327"/>
      <c r="G131" s="327"/>
      <c r="H131" s="327"/>
      <c r="I131" s="327"/>
      <c r="J131" s="327"/>
      <c r="K131" s="327"/>
      <c r="L131" s="67"/>
      <c r="M131" s="67"/>
    </row>
    <row r="132" spans="1:13" ht="15.75">
      <c r="A132" s="327"/>
      <c r="B132" s="327"/>
      <c r="C132" s="327"/>
      <c r="D132" s="327"/>
      <c r="E132" s="327"/>
      <c r="F132" s="327"/>
      <c r="G132" s="327"/>
      <c r="H132" s="327"/>
      <c r="I132" s="327"/>
      <c r="J132" s="327"/>
      <c r="K132" s="327"/>
      <c r="L132" s="67"/>
      <c r="M132" s="67"/>
    </row>
    <row r="133" spans="1:13" ht="15.75">
      <c r="A133" s="327"/>
      <c r="B133" s="327"/>
      <c r="C133" s="327"/>
      <c r="D133" s="327"/>
      <c r="E133" s="327"/>
      <c r="F133" s="327"/>
      <c r="G133" s="327"/>
      <c r="H133" s="327"/>
      <c r="I133" s="327"/>
      <c r="J133" s="327"/>
      <c r="K133" s="327"/>
      <c r="L133" s="67"/>
      <c r="M133" s="67"/>
    </row>
    <row r="134" spans="1:13" ht="15.75">
      <c r="A134" s="327"/>
      <c r="B134" s="327"/>
      <c r="C134" s="327"/>
      <c r="D134" s="327"/>
      <c r="E134" s="327"/>
      <c r="F134" s="327"/>
      <c r="G134" s="327"/>
      <c r="H134" s="327"/>
      <c r="I134" s="327"/>
      <c r="J134" s="327"/>
      <c r="K134" s="327"/>
      <c r="L134" s="67"/>
      <c r="M134" s="67"/>
    </row>
    <row r="135" spans="1:13" ht="15.75">
      <c r="A135" s="327"/>
      <c r="B135" s="327"/>
      <c r="C135" s="327"/>
      <c r="D135" s="327"/>
      <c r="E135" s="327"/>
      <c r="F135" s="327"/>
      <c r="G135" s="327"/>
      <c r="H135" s="327"/>
      <c r="I135" s="327"/>
      <c r="J135" s="327"/>
      <c r="K135" s="327"/>
      <c r="L135" s="67"/>
      <c r="M135" s="67"/>
    </row>
    <row r="136" spans="1:13" ht="15.75">
      <c r="A136" s="327"/>
      <c r="B136" s="327"/>
      <c r="C136" s="327"/>
      <c r="D136" s="327"/>
      <c r="E136" s="327"/>
      <c r="F136" s="327"/>
      <c r="G136" s="327"/>
      <c r="H136" s="327"/>
      <c r="I136" s="327"/>
      <c r="J136" s="327"/>
      <c r="K136" s="327"/>
      <c r="L136" s="67"/>
      <c r="M136" s="67"/>
    </row>
    <row r="137" spans="1:13" ht="15.75">
      <c r="A137" s="327"/>
      <c r="B137" s="327"/>
      <c r="C137" s="327"/>
      <c r="D137" s="327"/>
      <c r="E137" s="327"/>
      <c r="F137" s="327"/>
      <c r="G137" s="327"/>
      <c r="H137" s="327"/>
      <c r="I137" s="327"/>
      <c r="J137" s="327"/>
      <c r="K137" s="327"/>
      <c r="L137" s="67"/>
      <c r="M137" s="67"/>
    </row>
    <row r="138" spans="1:13" ht="15.75">
      <c r="A138" s="327"/>
      <c r="B138" s="327"/>
      <c r="C138" s="327"/>
      <c r="D138" s="327"/>
      <c r="E138" s="327"/>
      <c r="F138" s="327"/>
      <c r="G138" s="327"/>
      <c r="H138" s="327"/>
      <c r="I138" s="327"/>
      <c r="J138" s="327"/>
      <c r="K138" s="327"/>
      <c r="L138" s="67"/>
      <c r="M138" s="67"/>
    </row>
    <row r="139" spans="1:13" ht="15.75">
      <c r="A139" s="327"/>
      <c r="B139" s="327"/>
      <c r="C139" s="327"/>
      <c r="D139" s="327"/>
      <c r="E139" s="327"/>
      <c r="F139" s="327"/>
      <c r="G139" s="327"/>
      <c r="H139" s="327"/>
      <c r="I139" s="327"/>
      <c r="J139" s="327"/>
      <c r="K139" s="327"/>
      <c r="L139" s="67"/>
      <c r="M139" s="67"/>
    </row>
    <row r="140" spans="1:13" ht="15.75">
      <c r="A140" s="327"/>
      <c r="B140" s="327"/>
      <c r="C140" s="327"/>
      <c r="D140" s="327"/>
      <c r="E140" s="327"/>
      <c r="F140" s="327"/>
      <c r="G140" s="327"/>
      <c r="H140" s="327"/>
      <c r="I140" s="327"/>
      <c r="J140" s="327"/>
      <c r="K140" s="327"/>
      <c r="L140" s="67"/>
      <c r="M140" s="67"/>
    </row>
    <row r="141" spans="1:13" ht="15.75">
      <c r="A141" s="327"/>
      <c r="B141" s="327"/>
      <c r="C141" s="327"/>
      <c r="D141" s="327"/>
      <c r="E141" s="327"/>
      <c r="F141" s="327"/>
      <c r="G141" s="327"/>
      <c r="H141" s="327"/>
      <c r="I141" s="327"/>
      <c r="J141" s="327"/>
      <c r="K141" s="327"/>
      <c r="L141" s="67"/>
      <c r="M141" s="67"/>
    </row>
    <row r="142" spans="1:13" ht="15.75">
      <c r="A142" s="327"/>
      <c r="B142" s="327"/>
      <c r="C142" s="327"/>
      <c r="D142" s="327"/>
      <c r="E142" s="327"/>
      <c r="F142" s="327"/>
      <c r="G142" s="327"/>
      <c r="H142" s="327"/>
      <c r="I142" s="327"/>
      <c r="J142" s="327"/>
      <c r="K142" s="327"/>
      <c r="L142" s="67"/>
      <c r="M142" s="67"/>
    </row>
    <row r="143" spans="1:13" ht="15.75">
      <c r="A143" s="327"/>
      <c r="B143" s="327"/>
      <c r="C143" s="327"/>
      <c r="D143" s="327"/>
      <c r="E143" s="327"/>
      <c r="F143" s="327"/>
      <c r="G143" s="327"/>
      <c r="H143" s="327"/>
      <c r="I143" s="327"/>
      <c r="J143" s="327"/>
      <c r="K143" s="327"/>
      <c r="L143" s="67"/>
      <c r="M143" s="67"/>
    </row>
    <row r="144" spans="1:13" ht="15.75">
      <c r="A144" s="327"/>
      <c r="B144" s="327"/>
      <c r="C144" s="327"/>
      <c r="D144" s="327"/>
      <c r="E144" s="327"/>
      <c r="F144" s="327"/>
      <c r="G144" s="327"/>
      <c r="H144" s="327"/>
      <c r="I144" s="327"/>
      <c r="J144" s="327"/>
      <c r="K144" s="327"/>
      <c r="L144" s="67"/>
      <c r="M144" s="67"/>
    </row>
    <row r="145" spans="1:13" ht="15.75">
      <c r="A145" s="327"/>
      <c r="B145" s="327"/>
      <c r="C145" s="327"/>
      <c r="D145" s="327"/>
      <c r="E145" s="327"/>
      <c r="F145" s="327"/>
      <c r="G145" s="327"/>
      <c r="H145" s="327"/>
      <c r="I145" s="327"/>
      <c r="J145" s="327"/>
      <c r="K145" s="327"/>
      <c r="L145" s="67"/>
      <c r="M145" s="67"/>
    </row>
    <row r="146" spans="1:13" ht="15.75">
      <c r="A146" s="327"/>
      <c r="B146" s="327"/>
      <c r="C146" s="327"/>
      <c r="D146" s="327"/>
      <c r="E146" s="327"/>
      <c r="F146" s="327"/>
      <c r="G146" s="327"/>
      <c r="H146" s="327"/>
      <c r="I146" s="327"/>
      <c r="J146" s="327"/>
      <c r="K146" s="327"/>
      <c r="L146" s="67"/>
      <c r="M146" s="67"/>
    </row>
    <row r="147" spans="1:13" ht="15.75">
      <c r="A147" s="327"/>
      <c r="B147" s="327"/>
      <c r="C147" s="327"/>
      <c r="D147" s="327"/>
      <c r="E147" s="327"/>
      <c r="F147" s="327"/>
      <c r="G147" s="327"/>
      <c r="H147" s="327"/>
      <c r="I147" s="327"/>
      <c r="J147" s="327"/>
      <c r="K147" s="327"/>
      <c r="L147" s="67"/>
      <c r="M147" s="67"/>
    </row>
    <row r="148" spans="1:13" ht="15.75">
      <c r="A148" s="327"/>
      <c r="B148" s="327"/>
      <c r="C148" s="327"/>
      <c r="D148" s="327"/>
      <c r="E148" s="327"/>
      <c r="F148" s="327"/>
      <c r="G148" s="327"/>
      <c r="H148" s="327"/>
      <c r="I148" s="327"/>
      <c r="J148" s="327"/>
      <c r="K148" s="327"/>
      <c r="L148" s="67"/>
      <c r="M148" s="67"/>
    </row>
    <row r="149" spans="1:13" ht="15.75">
      <c r="A149" s="327"/>
      <c r="B149" s="327"/>
      <c r="C149" s="327"/>
      <c r="D149" s="327"/>
      <c r="E149" s="327"/>
      <c r="F149" s="327"/>
      <c r="G149" s="327"/>
      <c r="H149" s="327"/>
      <c r="I149" s="327"/>
      <c r="J149" s="327"/>
      <c r="K149" s="327"/>
      <c r="L149" s="67"/>
      <c r="M149" s="67"/>
    </row>
    <row r="150" spans="1:13" ht="15.75">
      <c r="A150" s="327"/>
      <c r="B150" s="327"/>
      <c r="C150" s="327"/>
      <c r="D150" s="327"/>
      <c r="E150" s="327"/>
      <c r="F150" s="327"/>
      <c r="G150" s="327"/>
      <c r="H150" s="327"/>
      <c r="I150" s="327"/>
      <c r="J150" s="327"/>
      <c r="K150" s="327"/>
      <c r="L150" s="67"/>
      <c r="M150" s="67"/>
    </row>
    <row r="151" spans="1:13" ht="15.75">
      <c r="A151" s="327"/>
      <c r="B151" s="327"/>
      <c r="C151" s="327"/>
      <c r="D151" s="327"/>
      <c r="E151" s="327"/>
      <c r="F151" s="67"/>
      <c r="G151" s="67"/>
      <c r="H151" s="67"/>
      <c r="I151" s="327"/>
      <c r="J151" s="327"/>
      <c r="K151" s="327"/>
      <c r="L151" s="67"/>
      <c r="M151" s="67"/>
    </row>
    <row r="152" spans="1:13" ht="15.75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</row>
    <row r="153" spans="1:13" ht="15.75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</row>
    <row r="154" spans="1:13" ht="15.75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</row>
    <row r="155" spans="1:13" ht="15.75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</row>
    <row r="156" spans="1:13" ht="15.75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</row>
    <row r="157" spans="1:13" ht="15.75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</row>
    <row r="158" spans="1:13" ht="15.75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</row>
    <row r="159" spans="1:13" ht="15.75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</row>
    <row r="160" spans="1:13" ht="15.75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</row>
    <row r="161" spans="1:13" ht="15.75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</row>
    <row r="162" spans="1:13" ht="15.75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</row>
    <row r="163" spans="1:13" ht="15.75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</row>
    <row r="164" spans="1:13" ht="15.75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</row>
    <row r="165" spans="1:13" ht="15.75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</row>
    <row r="166" spans="1:13" ht="15.75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</row>
    <row r="167" spans="1:13" ht="15.75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</row>
    <row r="168" spans="1:13" ht="15.75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</row>
    <row r="169" spans="1:13" ht="15.75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</row>
    <row r="170" spans="1:13" ht="15.75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</row>
    <row r="171" spans="1:13" ht="15.75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</row>
    <row r="172" spans="1:13" ht="15.75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</row>
    <row r="173" spans="1:13" ht="15.75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</row>
    <row r="174" spans="1:13" ht="15.75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</row>
    <row r="175" spans="1:13" ht="15.75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</row>
    <row r="176" spans="1:13" ht="15.75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</row>
    <row r="177" spans="1:13" ht="15.75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</row>
    <row r="178" spans="1:13" ht="15.75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</row>
    <row r="179" spans="1:13" ht="15.75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</row>
    <row r="180" spans="1:13" ht="15.75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</row>
    <row r="181" spans="1:13" ht="15.75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</row>
    <row r="182" spans="1:13" ht="15.75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</row>
    <row r="183" spans="1:13" ht="15.75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</row>
    <row r="184" spans="1:13" ht="15.75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</row>
    <row r="185" spans="1:13" ht="15.75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</row>
    <row r="186" spans="1:13" ht="15.75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</row>
    <row r="187" spans="1:13" ht="15.75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</row>
    <row r="188" spans="1:13" ht="15.75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</row>
    <row r="189" spans="1:13" ht="15.75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</row>
    <row r="190" spans="1:13" ht="15.75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</row>
    <row r="191" spans="1:13" ht="15.75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</row>
    <row r="192" spans="1:13" ht="15.75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</row>
    <row r="193" spans="1:13" ht="15.75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</row>
    <row r="194" spans="1:13" ht="15.75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</row>
    <row r="195" spans="1:13" ht="15.75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</row>
    <row r="196" spans="1:13" ht="15.75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</row>
    <row r="197" spans="1:13" ht="15.75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</row>
    <row r="198" spans="1:13" ht="15.75">
      <c r="A198" s="67"/>
      <c r="B198" s="67"/>
      <c r="C198" s="67"/>
      <c r="D198" s="67"/>
      <c r="E198" s="67"/>
      <c r="I198" s="67"/>
      <c r="J198" s="67"/>
      <c r="K198" s="67"/>
      <c r="L198" s="67"/>
      <c r="M198" s="67"/>
    </row>
  </sheetData>
  <sheetProtection password="D3C5" sheet="1" objects="1" scenarios="1" selectLockedCells="1" selectUnlockedCells="1"/>
  <mergeCells count="39">
    <mergeCell ref="B2:H2"/>
    <mergeCell ref="C3:E3"/>
    <mergeCell ref="C4:E4"/>
    <mergeCell ref="C5:E5"/>
    <mergeCell ref="C6:E6"/>
    <mergeCell ref="F3:H3"/>
    <mergeCell ref="F4:H4"/>
    <mergeCell ref="F6:H6"/>
    <mergeCell ref="G5:H5"/>
    <mergeCell ref="C7:E7"/>
    <mergeCell ref="F7:H7"/>
    <mergeCell ref="F9:H9"/>
    <mergeCell ref="B31:H31"/>
    <mergeCell ref="F36:H36"/>
    <mergeCell ref="F11:H11"/>
    <mergeCell ref="F8:G8"/>
    <mergeCell ref="F10:H10"/>
    <mergeCell ref="C21:E21"/>
    <mergeCell ref="F21:H21"/>
    <mergeCell ref="C8:E8"/>
    <mergeCell ref="C9:E9"/>
    <mergeCell ref="C10:E10"/>
    <mergeCell ref="C11:E11"/>
    <mergeCell ref="C12:E18"/>
    <mergeCell ref="F25:H25"/>
    <mergeCell ref="F37:H37"/>
    <mergeCell ref="F12:H18"/>
    <mergeCell ref="F19:H19"/>
    <mergeCell ref="F20:H20"/>
    <mergeCell ref="C19:E20"/>
    <mergeCell ref="B35:E35"/>
    <mergeCell ref="B33:G33"/>
    <mergeCell ref="F24:H24"/>
    <mergeCell ref="B29:H29"/>
    <mergeCell ref="B30:H30"/>
    <mergeCell ref="F26:H26"/>
    <mergeCell ref="D25:E25"/>
    <mergeCell ref="D26:E26"/>
    <mergeCell ref="D27:E27"/>
  </mergeCells>
  <pageMargins left="0.7" right="0.7" top="0.32" bottom="0.33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00B0F0"/>
  </sheetPr>
  <dimension ref="A1:H36"/>
  <sheetViews>
    <sheetView workbookViewId="0">
      <selection activeCell="A3" sqref="A3:H3"/>
    </sheetView>
  </sheetViews>
  <sheetFormatPr defaultRowHeight="12.75"/>
  <cols>
    <col min="1" max="1" width="15" customWidth="1"/>
    <col min="3" max="3" width="5" customWidth="1"/>
    <col min="4" max="4" width="13.42578125" customWidth="1"/>
    <col min="6" max="6" width="7" customWidth="1"/>
    <col min="7" max="7" width="9.140625" customWidth="1"/>
    <col min="8" max="8" width="20" customWidth="1"/>
  </cols>
  <sheetData>
    <row r="1" spans="1:8" ht="23.25">
      <c r="A1" s="2003" t="str">
        <f>MASTER!C9</f>
        <v>jktdh; mPp ek/;fed fo|ky; fg   ftyk cwUnh</v>
      </c>
      <c r="B1" s="2003"/>
      <c r="C1" s="2003"/>
      <c r="D1" s="2003"/>
      <c r="E1" s="2003"/>
      <c r="F1" s="2003"/>
      <c r="G1" s="2003"/>
      <c r="H1" s="2003"/>
    </row>
    <row r="2" spans="1:8" ht="19.5" customHeight="1">
      <c r="A2" s="2010" t="s">
        <v>564</v>
      </c>
      <c r="B2" s="2010"/>
      <c r="C2" s="2010"/>
      <c r="D2" s="2010"/>
      <c r="E2" s="2010"/>
      <c r="F2" s="2010"/>
      <c r="G2" s="2010"/>
      <c r="H2" s="2010"/>
    </row>
    <row r="3" spans="1:8" ht="63.75" customHeight="1">
      <c r="A3" s="2001" t="s">
        <v>1976</v>
      </c>
      <c r="B3" s="2001"/>
      <c r="C3" s="2001"/>
      <c r="D3" s="2001"/>
      <c r="E3" s="2001"/>
      <c r="F3" s="2001"/>
      <c r="G3" s="2001"/>
      <c r="H3" s="2001"/>
    </row>
    <row r="4" spans="1:8" s="191" customFormat="1" ht="21.95" customHeight="1">
      <c r="A4" s="351" t="s">
        <v>835</v>
      </c>
      <c r="B4" s="2013" t="str">
        <f>MASTER!C2</f>
        <v xml:space="preserve">Lo-Jh </v>
      </c>
      <c r="C4" s="2013"/>
      <c r="D4" s="2013"/>
      <c r="E4" s="2013"/>
      <c r="F4" s="350" t="s">
        <v>833</v>
      </c>
      <c r="G4" s="2014" t="str">
        <f>MASTER!C7</f>
        <v>O;k[;krk</v>
      </c>
      <c r="H4" s="2014"/>
    </row>
    <row r="5" spans="1:8" s="191" customFormat="1" ht="21.95" customHeight="1">
      <c r="A5" s="2004" t="s">
        <v>1460</v>
      </c>
      <c r="B5" s="2004"/>
      <c r="C5" s="2015" t="str">
        <f>MASTER!C9</f>
        <v>jktdh; mPp ek/;fed fo|ky; fg   ftyk cwUnh</v>
      </c>
      <c r="D5" s="2015"/>
      <c r="E5" s="2015"/>
      <c r="F5" s="2015"/>
      <c r="G5" s="2015"/>
      <c r="H5" s="2015"/>
    </row>
    <row r="6" spans="1:8" s="191" customFormat="1" ht="21.95" customHeight="1">
      <c r="A6" s="2004" t="s">
        <v>834</v>
      </c>
      <c r="B6" s="2004"/>
      <c r="C6" s="2004"/>
      <c r="D6" s="640">
        <f>MASTER!C6</f>
        <v>23507</v>
      </c>
      <c r="E6" s="2004" t="s">
        <v>836</v>
      </c>
      <c r="F6" s="2004"/>
      <c r="G6" s="2005">
        <f>MASTER!C44</f>
        <v>44676</v>
      </c>
      <c r="H6" s="2005"/>
    </row>
    <row r="7" spans="1:8" s="191" customFormat="1" ht="21.95" customHeight="1">
      <c r="A7" s="2004" t="s">
        <v>837</v>
      </c>
      <c r="B7" s="2004"/>
      <c r="C7" s="2004"/>
      <c r="D7" s="2004"/>
      <c r="E7" s="2004"/>
      <c r="F7" s="2004"/>
      <c r="G7" s="2004"/>
      <c r="H7" s="2004"/>
    </row>
    <row r="8" spans="1:8" s="191" customFormat="1" ht="21.95" customHeight="1">
      <c r="A8" s="2004" t="s">
        <v>838</v>
      </c>
      <c r="B8" s="2004"/>
      <c r="C8" s="2004"/>
      <c r="D8" s="2004"/>
      <c r="E8" s="2004"/>
      <c r="F8" s="2004"/>
      <c r="G8" s="2004"/>
      <c r="H8" s="2004"/>
    </row>
    <row r="9" spans="1:8" s="191" customFormat="1" ht="21.95" customHeight="1">
      <c r="A9" s="2004" t="s">
        <v>839</v>
      </c>
      <c r="B9" s="2004"/>
      <c r="C9" s="2004"/>
      <c r="D9" s="2004"/>
      <c r="E9" s="2004"/>
      <c r="F9" s="2004"/>
      <c r="G9" s="2004"/>
      <c r="H9" s="639">
        <f>G6</f>
        <v>44676</v>
      </c>
    </row>
    <row r="10" spans="1:8" s="191" customFormat="1" ht="21.95" customHeight="1">
      <c r="A10" s="2004" t="s">
        <v>840</v>
      </c>
      <c r="B10" s="2004"/>
      <c r="C10" s="2004"/>
      <c r="D10" s="2004"/>
      <c r="E10" s="638">
        <f>MASTER!C20</f>
        <v>300</v>
      </c>
      <c r="F10" s="2001" t="s">
        <v>1461</v>
      </c>
      <c r="G10" s="2001"/>
      <c r="H10" s="2001"/>
    </row>
    <row r="11" spans="1:8" s="191" customFormat="1" ht="21.95" customHeight="1">
      <c r="A11" s="197" t="s">
        <v>841</v>
      </c>
      <c r="B11" s="350"/>
      <c r="C11" s="350"/>
      <c r="D11" s="350"/>
      <c r="E11" s="350"/>
      <c r="F11" s="350"/>
      <c r="G11" s="350"/>
      <c r="H11" s="350"/>
    </row>
    <row r="12" spans="1:8" s="191" customFormat="1" ht="21.95" customHeight="1">
      <c r="A12" s="197" t="s">
        <v>842</v>
      </c>
      <c r="B12" s="197"/>
      <c r="C12" s="197"/>
      <c r="D12" s="197"/>
      <c r="E12" s="197"/>
      <c r="F12" s="197"/>
      <c r="G12" s="197"/>
      <c r="H12" s="197"/>
    </row>
    <row r="13" spans="1:8" ht="21.95" customHeight="1">
      <c r="A13" s="114" t="s">
        <v>565</v>
      </c>
      <c r="B13" s="195"/>
      <c r="C13" s="195"/>
      <c r="D13" s="195"/>
      <c r="E13" s="195"/>
      <c r="F13" s="195"/>
      <c r="G13" s="195"/>
      <c r="H13" s="195"/>
    </row>
    <row r="14" spans="1:8" ht="21.95" customHeight="1">
      <c r="A14" s="2008" t="s">
        <v>566</v>
      </c>
      <c r="B14" s="2008"/>
      <c r="C14" s="2008"/>
      <c r="D14" s="2008"/>
      <c r="E14" s="2008"/>
      <c r="F14" s="2008"/>
      <c r="G14" s="2008"/>
      <c r="H14" s="2008"/>
    </row>
    <row r="15" spans="1:8" ht="21.95" customHeight="1">
      <c r="A15" s="2004" t="s">
        <v>567</v>
      </c>
      <c r="B15" s="2004"/>
      <c r="C15" s="2004"/>
      <c r="D15" s="2004"/>
      <c r="E15" s="2004"/>
      <c r="F15" s="2004"/>
      <c r="G15" s="2004"/>
      <c r="H15" s="2004"/>
    </row>
    <row r="16" spans="1:8" ht="21.95" customHeight="1">
      <c r="A16" s="197" t="s">
        <v>843</v>
      </c>
      <c r="B16" s="350"/>
      <c r="C16" s="350"/>
      <c r="D16" s="637">
        <f>H9</f>
        <v>44676</v>
      </c>
      <c r="E16" s="2004" t="s">
        <v>844</v>
      </c>
      <c r="F16" s="2004"/>
      <c r="G16" s="2004"/>
      <c r="H16" s="632">
        <f>MASTER!C46</f>
        <v>75000</v>
      </c>
    </row>
    <row r="17" spans="1:8" s="191" customFormat="1" ht="21.95" customHeight="1">
      <c r="A17" s="635" t="s">
        <v>1468</v>
      </c>
      <c r="B17" s="2002" t="s">
        <v>1470</v>
      </c>
      <c r="C17" s="2002"/>
      <c r="D17" s="2002"/>
      <c r="E17" s="2002"/>
      <c r="F17" s="2002"/>
      <c r="G17" s="2002"/>
      <c r="H17" s="636" t="s">
        <v>1469</v>
      </c>
    </row>
    <row r="18" spans="1:8" ht="21.95" customHeight="1">
      <c r="A18" s="2004" t="s">
        <v>845</v>
      </c>
      <c r="B18" s="2004"/>
      <c r="C18" s="2004"/>
      <c r="D18" s="2004"/>
      <c r="E18" s="2004"/>
      <c r="F18" s="2012">
        <f>H9</f>
        <v>44676</v>
      </c>
      <c r="G18" s="2012"/>
      <c r="H18" s="352" t="s">
        <v>846</v>
      </c>
    </row>
    <row r="19" spans="1:8" s="191" customFormat="1" ht="21.95" customHeight="1">
      <c r="A19" s="2004" t="s">
        <v>847</v>
      </c>
      <c r="B19" s="2011"/>
      <c r="C19" s="2011"/>
      <c r="D19" s="2011"/>
      <c r="E19" s="2011"/>
      <c r="F19" s="2011"/>
      <c r="G19" s="2011"/>
      <c r="H19" s="2011"/>
    </row>
    <row r="20" spans="1:8" s="620" customFormat="1" ht="21.95" customHeight="1">
      <c r="A20" s="197" t="s">
        <v>1462</v>
      </c>
      <c r="B20" s="350"/>
      <c r="C20" s="350"/>
      <c r="D20" s="350"/>
      <c r="E20" s="629" t="str">
        <f>MASTER!C32</f>
        <v xml:space="preserve">Jhefr pUnz </v>
      </c>
      <c r="F20" s="615"/>
      <c r="G20" s="615"/>
      <c r="H20" s="197" t="s">
        <v>1131</v>
      </c>
    </row>
    <row r="21" spans="1:8" s="620" customFormat="1" ht="21.95" customHeight="1">
      <c r="A21" s="611">
        <f>MASTER!C39</f>
        <v>3</v>
      </c>
      <c r="B21" s="630" t="s">
        <v>1463</v>
      </c>
      <c r="C21" s="615"/>
      <c r="D21" s="631" t="str">
        <f>MASTER!C37</f>
        <v>LVsV cSad vkWQ bf.M;k</v>
      </c>
      <c r="E21" s="615"/>
      <c r="F21" s="630" t="s">
        <v>1464</v>
      </c>
      <c r="G21" s="615"/>
      <c r="H21" s="1126" t="str">
        <f>MASTER!C38</f>
        <v>ckbZ ikl jksM] cw</v>
      </c>
    </row>
    <row r="22" spans="1:8" s="620" customFormat="1" ht="21.95" customHeight="1">
      <c r="A22" s="633" t="s">
        <v>1471</v>
      </c>
      <c r="B22" s="615"/>
      <c r="C22" s="615"/>
      <c r="D22" s="615"/>
      <c r="E22" s="2009" t="str">
        <f>MASTER!D73</f>
        <v>SBIN00315</v>
      </c>
      <c r="F22" s="2009"/>
      <c r="G22" s="2009"/>
      <c r="H22" s="633" t="s">
        <v>1465</v>
      </c>
    </row>
    <row r="23" spans="1:8" s="620" customFormat="1" ht="21.95" customHeight="1">
      <c r="A23" s="633" t="s">
        <v>1466</v>
      </c>
      <c r="B23" s="615"/>
      <c r="C23" s="615"/>
      <c r="D23" s="615"/>
      <c r="E23" s="634"/>
      <c r="F23" s="634"/>
      <c r="G23" s="634"/>
      <c r="H23" s="633"/>
    </row>
    <row r="24" spans="1:8" s="191" customFormat="1" ht="21.95" customHeight="1">
      <c r="A24" s="196"/>
      <c r="B24" s="196"/>
      <c r="C24" s="196"/>
      <c r="D24" s="196"/>
      <c r="E24" s="2006" t="str">
        <f>MASTER!C10</f>
        <v>iz/kkukpk;Z</v>
      </c>
      <c r="F24" s="2006"/>
      <c r="G24" s="2006"/>
      <c r="H24" s="2006"/>
    </row>
    <row r="25" spans="1:8" s="191" customFormat="1" ht="21.95" customHeight="1">
      <c r="A25" s="196"/>
      <c r="B25" s="196"/>
      <c r="C25" s="196"/>
      <c r="D25" s="196"/>
      <c r="E25" s="2006" t="str">
        <f>MASTER!C11</f>
        <v>jktdh; mPp ek/;fed fo|ky; fg   ftyk cwUnh</v>
      </c>
      <c r="F25" s="2006"/>
      <c r="G25" s="2006"/>
      <c r="H25" s="2006"/>
    </row>
    <row r="26" spans="1:8" s="191" customFormat="1" ht="21.95" customHeight="1">
      <c r="A26" s="196"/>
      <c r="B26" s="196"/>
      <c r="C26" s="196"/>
      <c r="D26" s="196"/>
      <c r="E26" s="2006" t="str">
        <f>MASTER!C12</f>
        <v xml:space="preserve"> fg  ftyk &amp;cwUnh</v>
      </c>
      <c r="F26" s="2006"/>
      <c r="G26" s="2006"/>
      <c r="H26" s="2006"/>
    </row>
    <row r="27" spans="1:8" ht="21.95" customHeight="1">
      <c r="A27" s="163" t="s">
        <v>849</v>
      </c>
      <c r="B27" s="2007" t="s">
        <v>2663</v>
      </c>
      <c r="C27" s="2007"/>
      <c r="D27" s="2007"/>
      <c r="E27" s="2007"/>
      <c r="F27" s="2007"/>
      <c r="G27" s="114" t="s">
        <v>4</v>
      </c>
      <c r="H27" s="1236" t="s">
        <v>2655</v>
      </c>
    </row>
    <row r="28" spans="1:8" ht="21.95" customHeight="1">
      <c r="A28" s="163" t="s">
        <v>241</v>
      </c>
      <c r="B28" s="195"/>
      <c r="C28" s="195"/>
      <c r="D28" s="195"/>
      <c r="E28" s="195"/>
      <c r="F28" s="195"/>
      <c r="G28" s="195"/>
      <c r="H28" s="195"/>
    </row>
    <row r="29" spans="1:8" ht="21.95" customHeight="1">
      <c r="A29" s="406" t="s">
        <v>933</v>
      </c>
      <c r="B29" s="407"/>
      <c r="C29" s="407"/>
      <c r="D29" s="407"/>
      <c r="E29" s="406" t="str">
        <f>MASTER!C15</f>
        <v xml:space="preserve">cw   ftyk&amp; </v>
      </c>
      <c r="F29" s="407"/>
      <c r="G29" s="407"/>
      <c r="H29" s="407"/>
    </row>
    <row r="30" spans="1:8" ht="18" customHeight="1">
      <c r="A30" s="114" t="s">
        <v>568</v>
      </c>
      <c r="B30" s="195"/>
      <c r="C30" s="195"/>
      <c r="D30" s="195"/>
      <c r="E30" s="195"/>
      <c r="F30" s="195"/>
      <c r="G30" s="195"/>
      <c r="H30" s="195"/>
    </row>
    <row r="31" spans="1:8" ht="21.95" customHeight="1">
      <c r="A31" s="197" t="s">
        <v>848</v>
      </c>
      <c r="B31" s="195"/>
      <c r="C31" s="2008" t="str">
        <f>MASTER!C32</f>
        <v xml:space="preserve">Jhefr pUnz </v>
      </c>
      <c r="D31" s="2008"/>
      <c r="E31" s="2008"/>
      <c r="F31" s="2008"/>
      <c r="G31" s="195"/>
      <c r="H31" s="195"/>
    </row>
    <row r="32" spans="1:8" ht="21.95" customHeight="1">
      <c r="A32" s="614" t="s">
        <v>1467</v>
      </c>
      <c r="B32" s="195"/>
      <c r="C32" s="2008" t="str">
        <f>C31</f>
        <v xml:space="preserve">Jhefr pUnz </v>
      </c>
      <c r="D32" s="2008"/>
      <c r="E32" s="2008"/>
      <c r="F32" s="2008"/>
      <c r="G32" s="2008"/>
      <c r="H32" s="195"/>
    </row>
    <row r="33" spans="1:8" ht="21.95" customHeight="1">
      <c r="A33" s="114" t="s">
        <v>569</v>
      </c>
      <c r="B33" s="195"/>
      <c r="C33" s="195"/>
      <c r="D33" s="195"/>
      <c r="E33" s="195"/>
      <c r="F33" s="195"/>
      <c r="G33" s="195"/>
      <c r="H33" s="195"/>
    </row>
    <row r="34" spans="1:8" ht="21.95" customHeight="1">
      <c r="E34" s="2006" t="str">
        <f>E24</f>
        <v>iz/kkukpk;Z</v>
      </c>
      <c r="F34" s="2006"/>
      <c r="G34" s="2006"/>
      <c r="H34" s="2006"/>
    </row>
    <row r="35" spans="1:8" ht="21.95" customHeight="1">
      <c r="E35" s="2006" t="str">
        <f t="shared" ref="E35:E36" si="0">E25</f>
        <v>jktdh; mPp ek/;fed fo|ky; fg   ftyk cwUnh</v>
      </c>
      <c r="F35" s="2006"/>
      <c r="G35" s="2006"/>
      <c r="H35" s="2006"/>
    </row>
    <row r="36" spans="1:8" ht="21.95" customHeight="1">
      <c r="E36" s="2006" t="str">
        <f t="shared" si="0"/>
        <v xml:space="preserve"> fg  ftyk &amp;cwUnh</v>
      </c>
      <c r="F36" s="2006"/>
      <c r="G36" s="2006"/>
      <c r="H36" s="2006"/>
    </row>
  </sheetData>
  <sheetProtection sheet="1" objects="1" scenarios="1" selectLockedCells="1"/>
  <mergeCells count="32">
    <mergeCell ref="E22:G22"/>
    <mergeCell ref="A2:H2"/>
    <mergeCell ref="A14:H14"/>
    <mergeCell ref="A15:H15"/>
    <mergeCell ref="E35:H35"/>
    <mergeCell ref="E16:G16"/>
    <mergeCell ref="A19:H19"/>
    <mergeCell ref="A18:E18"/>
    <mergeCell ref="F18:G18"/>
    <mergeCell ref="B4:E4"/>
    <mergeCell ref="G4:H4"/>
    <mergeCell ref="A5:B5"/>
    <mergeCell ref="A9:G9"/>
    <mergeCell ref="A10:D10"/>
    <mergeCell ref="C5:H5"/>
    <mergeCell ref="A7:H7"/>
    <mergeCell ref="E36:H36"/>
    <mergeCell ref="E24:H24"/>
    <mergeCell ref="E25:H25"/>
    <mergeCell ref="E26:H26"/>
    <mergeCell ref="E34:H34"/>
    <mergeCell ref="B27:F27"/>
    <mergeCell ref="C31:F31"/>
    <mergeCell ref="C32:G32"/>
    <mergeCell ref="A3:H3"/>
    <mergeCell ref="B17:G17"/>
    <mergeCell ref="A1:H1"/>
    <mergeCell ref="A6:C6"/>
    <mergeCell ref="A8:H8"/>
    <mergeCell ref="E6:F6"/>
    <mergeCell ref="G6:H6"/>
    <mergeCell ref="F10:H10"/>
  </mergeCells>
  <pageMargins left="0.7" right="0.7" top="0.24" bottom="0.31" header="0.2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rgb="FF0070C0"/>
  </sheetPr>
  <dimension ref="A1:AB40"/>
  <sheetViews>
    <sheetView workbookViewId="0">
      <selection activeCell="L10" sqref="L10"/>
    </sheetView>
  </sheetViews>
  <sheetFormatPr defaultRowHeight="12.75"/>
  <cols>
    <col min="1" max="1" width="3.7109375" customWidth="1"/>
    <col min="2" max="2" width="5.42578125" customWidth="1"/>
    <col min="3" max="3" width="4.85546875" customWidth="1"/>
    <col min="4" max="4" width="4.140625" customWidth="1"/>
    <col min="5" max="5" width="7.42578125" customWidth="1"/>
    <col min="6" max="7" width="5.85546875" customWidth="1"/>
    <col min="8" max="8" width="4.28515625" customWidth="1"/>
    <col min="9" max="9" width="5" customWidth="1"/>
    <col min="10" max="10" width="7.42578125" customWidth="1"/>
    <col min="11" max="11" width="6.85546875" customWidth="1"/>
    <col min="12" max="12" width="6.7109375" customWidth="1"/>
    <col min="13" max="13" width="4.7109375" customWidth="1"/>
    <col min="14" max="14" width="6" customWidth="1"/>
    <col min="15" max="27" width="4.7109375" customWidth="1"/>
    <col min="28" max="28" width="6.140625" customWidth="1"/>
  </cols>
  <sheetData>
    <row r="1" spans="1:28" s="6" customFormat="1" ht="13.5" customHeight="1">
      <c r="A1" s="1718" t="s">
        <v>236</v>
      </c>
      <c r="B1" s="1718"/>
      <c r="C1" s="1718"/>
      <c r="D1" s="1718"/>
      <c r="E1" s="1718"/>
      <c r="F1" s="1718"/>
      <c r="G1" s="1718"/>
      <c r="H1" s="1718"/>
      <c r="I1" s="1718"/>
      <c r="J1" s="1718"/>
      <c r="K1" s="1718"/>
      <c r="L1" s="1718"/>
      <c r="M1" s="1718"/>
      <c r="N1" s="1718"/>
      <c r="O1" s="1718"/>
      <c r="P1" s="1718"/>
      <c r="Q1" s="1718"/>
      <c r="R1" s="1718"/>
      <c r="S1" s="1718"/>
      <c r="T1" s="1718"/>
      <c r="U1" s="1718"/>
      <c r="V1" s="1718"/>
      <c r="W1" s="1718"/>
      <c r="X1" s="1718"/>
      <c r="Y1" s="1718"/>
      <c r="Z1" s="1718"/>
      <c r="AA1" s="1718"/>
      <c r="AB1" s="1718"/>
    </row>
    <row r="2" spans="1:28" s="6" customFormat="1" ht="21" customHeight="1">
      <c r="A2" s="1319" t="s">
        <v>1743</v>
      </c>
      <c r="B2" s="1319"/>
      <c r="C2" s="1319"/>
      <c r="D2" s="1319"/>
      <c r="E2" s="1319"/>
      <c r="F2" s="1319"/>
      <c r="G2" s="1319"/>
      <c r="H2" s="1319"/>
      <c r="I2" s="1319"/>
      <c r="J2" s="1319"/>
      <c r="K2" s="1319"/>
      <c r="L2" s="1319"/>
      <c r="M2" s="1319"/>
      <c r="N2" s="1319"/>
      <c r="O2" s="2020" t="s">
        <v>1769</v>
      </c>
      <c r="P2" s="2020"/>
      <c r="Q2" s="2020"/>
      <c r="R2" s="2020"/>
      <c r="S2" s="2020"/>
      <c r="T2" s="2020"/>
      <c r="U2" s="2020"/>
      <c r="V2" s="2020"/>
      <c r="W2" s="2020"/>
      <c r="X2" s="2020"/>
      <c r="Y2" s="2020"/>
      <c r="Z2" s="2020"/>
      <c r="AA2" s="2020"/>
      <c r="AB2" s="2020"/>
    </row>
    <row r="3" spans="1:28" s="6" customFormat="1" ht="21" customHeight="1">
      <c r="A3" s="410" t="s">
        <v>1745</v>
      </c>
      <c r="B3" s="2"/>
      <c r="C3" s="2"/>
      <c r="D3" s="2"/>
      <c r="E3" s="2"/>
      <c r="F3" s="2"/>
      <c r="G3" s="2021">
        <f>MASTER!C43</f>
        <v>32033</v>
      </c>
      <c r="H3" s="2021"/>
      <c r="I3" s="2021"/>
      <c r="J3" s="410" t="s">
        <v>224</v>
      </c>
      <c r="K3" s="1538" t="str">
        <f>MASTER!C7</f>
        <v>O;k[;krk</v>
      </c>
      <c r="L3" s="1538"/>
      <c r="M3" s="1538"/>
      <c r="N3" s="1538"/>
      <c r="O3" s="768" t="s">
        <v>1746</v>
      </c>
      <c r="Q3" s="2021">
        <f>MASTER!C6</f>
        <v>23507</v>
      </c>
      <c r="R3" s="2021"/>
      <c r="S3" s="2021"/>
      <c r="T3" s="2021"/>
      <c r="U3" s="768" t="s">
        <v>1747</v>
      </c>
      <c r="Y3" s="2022">
        <f>MASTER!C44</f>
        <v>44676</v>
      </c>
      <c r="Z3" s="2022"/>
      <c r="AA3" s="2022"/>
      <c r="AB3" s="2022"/>
    </row>
    <row r="4" spans="1:28" s="6" customFormat="1" ht="21" customHeight="1">
      <c r="A4" s="410" t="s">
        <v>1744</v>
      </c>
      <c r="B4" s="2"/>
      <c r="C4" s="2"/>
      <c r="D4" s="2"/>
      <c r="E4" s="2023" t="str">
        <f>MASTER!C2</f>
        <v xml:space="preserve">Lo-Jh </v>
      </c>
      <c r="F4" s="2023"/>
      <c r="G4" s="2023"/>
      <c r="H4" s="2023"/>
      <c r="I4" s="2023"/>
      <c r="J4" s="410" t="s">
        <v>1214</v>
      </c>
      <c r="K4" s="2023" t="str">
        <f>MASTER!C40</f>
        <v>]xzke xqw&lt;   ftyk cw</v>
      </c>
      <c r="L4" s="2023"/>
      <c r="M4" s="2023"/>
      <c r="N4" s="2023"/>
      <c r="O4" s="2023"/>
      <c r="P4" s="2023"/>
      <c r="Q4" s="2023"/>
      <c r="R4" s="2023"/>
      <c r="S4" s="2023"/>
      <c r="T4" s="2023"/>
      <c r="U4" s="2024" t="str">
        <f>MASTER!C41</f>
        <v>cw   ftyk&amp;cw   fiu&amp;32</v>
      </c>
      <c r="V4" s="2024"/>
      <c r="W4" s="2024"/>
      <c r="X4" s="2024"/>
      <c r="Y4" s="2024"/>
      <c r="Z4" s="2024"/>
      <c r="AA4" s="2024"/>
      <c r="AB4" s="2024"/>
    </row>
    <row r="5" spans="1:28" s="6" customFormat="1" ht="15" customHeight="1">
      <c r="A5" s="2031" t="s">
        <v>1748</v>
      </c>
      <c r="B5" s="2031"/>
      <c r="C5" s="2031"/>
      <c r="D5" s="2031"/>
      <c r="E5" s="2031"/>
      <c r="F5" s="2031"/>
      <c r="G5" s="2031"/>
      <c r="H5" s="2031"/>
      <c r="I5" s="764"/>
      <c r="J5" s="2031" t="s">
        <v>1755</v>
      </c>
      <c r="K5" s="2031"/>
      <c r="L5" s="2031"/>
      <c r="M5" s="2031"/>
      <c r="N5" s="2031"/>
      <c r="O5" s="2031" t="s">
        <v>1760</v>
      </c>
      <c r="P5" s="2031"/>
      <c r="Q5" s="2031"/>
      <c r="R5" s="2031"/>
      <c r="S5" s="2031"/>
      <c r="T5" s="2031"/>
      <c r="U5" s="2031"/>
      <c r="V5" s="2031"/>
      <c r="W5" s="2031"/>
      <c r="X5" s="2031"/>
      <c r="Y5" s="2031"/>
      <c r="Z5" s="2031"/>
      <c r="AA5" s="2025" t="s">
        <v>1767</v>
      </c>
      <c r="AB5" s="2028" t="s">
        <v>1768</v>
      </c>
    </row>
    <row r="6" spans="1:28" s="6" customFormat="1" ht="18.75" customHeight="1">
      <c r="A6" s="2031" t="s">
        <v>1749</v>
      </c>
      <c r="B6" s="2031"/>
      <c r="C6" s="2031"/>
      <c r="D6" s="2018" t="s">
        <v>1751</v>
      </c>
      <c r="E6" s="2018" t="s">
        <v>1752</v>
      </c>
      <c r="F6" s="2031" t="s">
        <v>1753</v>
      </c>
      <c r="G6" s="2031"/>
      <c r="H6" s="2031"/>
      <c r="I6" s="2032" t="s">
        <v>1754</v>
      </c>
      <c r="J6" s="2031" t="s">
        <v>1756</v>
      </c>
      <c r="K6" s="2031"/>
      <c r="L6" s="2031"/>
      <c r="M6" s="2031" t="s">
        <v>1757</v>
      </c>
      <c r="N6" s="2031"/>
      <c r="O6" s="2031" t="s">
        <v>1753</v>
      </c>
      <c r="P6" s="2031"/>
      <c r="Q6" s="2031"/>
      <c r="R6" s="2031"/>
      <c r="S6" s="2031"/>
      <c r="T6" s="2031"/>
      <c r="U6" s="2031"/>
      <c r="V6" s="2031"/>
      <c r="W6" s="2031"/>
      <c r="X6" s="2031"/>
      <c r="Y6" s="2031"/>
      <c r="Z6" s="2031"/>
      <c r="AA6" s="2026"/>
      <c r="AB6" s="2029"/>
    </row>
    <row r="7" spans="1:28" s="6" customFormat="1" ht="60.75" customHeight="1">
      <c r="A7" s="2017" t="s">
        <v>13</v>
      </c>
      <c r="B7" s="2017" t="s">
        <v>118</v>
      </c>
      <c r="C7" s="2019" t="s">
        <v>1750</v>
      </c>
      <c r="D7" s="2018"/>
      <c r="E7" s="2018"/>
      <c r="F7" s="2017" t="s">
        <v>13</v>
      </c>
      <c r="G7" s="2017" t="s">
        <v>118</v>
      </c>
      <c r="H7" s="2017" t="s">
        <v>1750</v>
      </c>
      <c r="I7" s="2032"/>
      <c r="J7" s="2017" t="s">
        <v>13</v>
      </c>
      <c r="K7" s="2017" t="s">
        <v>118</v>
      </c>
      <c r="L7" s="2017" t="s">
        <v>1759</v>
      </c>
      <c r="M7" s="2016" t="s">
        <v>1751</v>
      </c>
      <c r="N7" s="2018" t="s">
        <v>1758</v>
      </c>
      <c r="O7" s="2019" t="s">
        <v>1761</v>
      </c>
      <c r="P7" s="2019"/>
      <c r="Q7" s="2019"/>
      <c r="R7" s="2016" t="s">
        <v>1762</v>
      </c>
      <c r="S7" s="2016"/>
      <c r="T7" s="2016"/>
      <c r="U7" s="2016" t="s">
        <v>1763</v>
      </c>
      <c r="V7" s="2019" t="s">
        <v>1764</v>
      </c>
      <c r="W7" s="2019"/>
      <c r="X7" s="2019"/>
      <c r="Y7" s="2016" t="s">
        <v>1765</v>
      </c>
      <c r="Z7" s="2016" t="s">
        <v>1766</v>
      </c>
      <c r="AA7" s="2026"/>
      <c r="AB7" s="2029"/>
    </row>
    <row r="8" spans="1:28" s="6" customFormat="1" ht="44.25" customHeight="1">
      <c r="A8" s="2017"/>
      <c r="B8" s="2017"/>
      <c r="C8" s="2019"/>
      <c r="D8" s="2018"/>
      <c r="E8" s="2018"/>
      <c r="F8" s="2017"/>
      <c r="G8" s="2017"/>
      <c r="H8" s="2017"/>
      <c r="I8" s="2032"/>
      <c r="J8" s="2017"/>
      <c r="K8" s="2017"/>
      <c r="L8" s="2017"/>
      <c r="M8" s="2016"/>
      <c r="N8" s="2018"/>
      <c r="O8" s="765" t="s">
        <v>13</v>
      </c>
      <c r="P8" s="765" t="s">
        <v>118</v>
      </c>
      <c r="Q8" s="767" t="s">
        <v>1750</v>
      </c>
      <c r="R8" s="765" t="s">
        <v>13</v>
      </c>
      <c r="S8" s="765" t="s">
        <v>118</v>
      </c>
      <c r="T8" s="767" t="s">
        <v>1750</v>
      </c>
      <c r="U8" s="2016"/>
      <c r="V8" s="2019"/>
      <c r="W8" s="2019"/>
      <c r="X8" s="2019"/>
      <c r="Y8" s="2016"/>
      <c r="Z8" s="2016"/>
      <c r="AA8" s="2027"/>
      <c r="AB8" s="2030"/>
    </row>
    <row r="9" spans="1:28" s="6" customFormat="1" ht="21" customHeight="1">
      <c r="A9" s="766">
        <v>1</v>
      </c>
      <c r="B9" s="766">
        <v>2</v>
      </c>
      <c r="C9" s="766">
        <v>3</v>
      </c>
      <c r="D9" s="766">
        <v>4</v>
      </c>
      <c r="E9" s="766">
        <v>5</v>
      </c>
      <c r="F9" s="766">
        <v>6</v>
      </c>
      <c r="G9" s="766">
        <v>7</v>
      </c>
      <c r="H9" s="766">
        <v>8</v>
      </c>
      <c r="I9" s="766">
        <v>9</v>
      </c>
      <c r="J9" s="766">
        <v>10</v>
      </c>
      <c r="K9" s="766">
        <v>11</v>
      </c>
      <c r="L9" s="766">
        <v>12</v>
      </c>
      <c r="M9" s="766">
        <v>13</v>
      </c>
      <c r="N9" s="766">
        <v>14</v>
      </c>
      <c r="O9" s="766">
        <v>15</v>
      </c>
      <c r="P9" s="766">
        <v>16</v>
      </c>
      <c r="Q9" s="766">
        <v>17</v>
      </c>
      <c r="R9" s="766">
        <v>18</v>
      </c>
      <c r="S9" s="766">
        <v>19</v>
      </c>
      <c r="T9" s="766">
        <v>20</v>
      </c>
      <c r="U9" s="766">
        <v>21</v>
      </c>
      <c r="V9" s="766">
        <v>22</v>
      </c>
      <c r="W9" s="766">
        <v>23</v>
      </c>
      <c r="X9" s="766">
        <v>24</v>
      </c>
      <c r="Y9" s="766">
        <v>25</v>
      </c>
      <c r="Z9" s="766">
        <v>26</v>
      </c>
      <c r="AA9" s="766">
        <v>27</v>
      </c>
      <c r="AB9" s="766">
        <v>28</v>
      </c>
    </row>
    <row r="10" spans="1:28" s="6" customFormat="1" ht="30" customHeight="1">
      <c r="A10" s="1237" t="s">
        <v>1735</v>
      </c>
      <c r="B10" s="1237" t="s">
        <v>1736</v>
      </c>
      <c r="C10" s="1238" t="s">
        <v>1737</v>
      </c>
      <c r="D10" s="1239">
        <v>15</v>
      </c>
      <c r="E10" s="1237" t="s">
        <v>1742</v>
      </c>
      <c r="F10" s="1237">
        <v>0</v>
      </c>
      <c r="G10" s="1237">
        <v>0</v>
      </c>
      <c r="H10" s="1237">
        <v>0</v>
      </c>
      <c r="I10" s="1239">
        <v>310</v>
      </c>
      <c r="J10" s="1239" t="s">
        <v>1738</v>
      </c>
      <c r="K10" s="1239" t="s">
        <v>1739</v>
      </c>
      <c r="L10" s="1238" t="s">
        <v>1740</v>
      </c>
      <c r="M10" s="1239">
        <v>20</v>
      </c>
      <c r="N10" s="1237" t="s">
        <v>1741</v>
      </c>
      <c r="O10" s="1237">
        <v>0</v>
      </c>
      <c r="P10" s="1237">
        <v>0</v>
      </c>
      <c r="Q10" s="1237">
        <v>0</v>
      </c>
      <c r="R10" s="1237">
        <v>0</v>
      </c>
      <c r="S10" s="1237">
        <v>0</v>
      </c>
      <c r="T10" s="1237">
        <v>0</v>
      </c>
      <c r="U10" s="1237">
        <v>0</v>
      </c>
      <c r="V10" s="1237">
        <v>0</v>
      </c>
      <c r="W10" s="1237">
        <v>0</v>
      </c>
      <c r="X10" s="1237">
        <v>0</v>
      </c>
      <c r="Y10" s="1237">
        <v>0</v>
      </c>
      <c r="Z10" s="1239">
        <v>250</v>
      </c>
      <c r="AA10" s="1240" t="s">
        <v>249</v>
      </c>
      <c r="AB10" s="1239"/>
    </row>
    <row r="11" spans="1:28" s="6" customFormat="1" ht="21" customHeight="1">
      <c r="A11" s="1237"/>
      <c r="B11" s="1237"/>
      <c r="C11" s="1238"/>
      <c r="D11" s="1239"/>
      <c r="E11" s="1237"/>
      <c r="F11" s="1237"/>
      <c r="G11" s="1237"/>
      <c r="H11" s="1237"/>
      <c r="I11" s="1239"/>
      <c r="J11" s="1239"/>
      <c r="K11" s="1239"/>
      <c r="L11" s="1238"/>
      <c r="M11" s="1239"/>
      <c r="N11" s="1237"/>
      <c r="O11" s="1237"/>
      <c r="P11" s="1237"/>
      <c r="Q11" s="1237"/>
      <c r="R11" s="1237"/>
      <c r="S11" s="1237"/>
      <c r="T11" s="1237"/>
      <c r="U11" s="1237"/>
      <c r="V11" s="1237"/>
      <c r="W11" s="1237"/>
      <c r="X11" s="1237"/>
      <c r="Y11" s="1237"/>
      <c r="Z11" s="1239"/>
      <c r="AA11" s="1240"/>
      <c r="AB11" s="1239"/>
    </row>
    <row r="12" spans="1:28" s="6" customFormat="1" ht="21" customHeight="1">
      <c r="A12" s="1237"/>
      <c r="B12" s="1237"/>
      <c r="C12" s="1238"/>
      <c r="D12" s="1239"/>
      <c r="E12" s="1237"/>
      <c r="F12" s="1237"/>
      <c r="G12" s="1237"/>
      <c r="H12" s="1237"/>
      <c r="I12" s="1239"/>
      <c r="J12" s="1239"/>
      <c r="K12" s="1239"/>
      <c r="L12" s="1238"/>
      <c r="M12" s="1239"/>
      <c r="N12" s="1237"/>
      <c r="O12" s="1237"/>
      <c r="P12" s="1237"/>
      <c r="Q12" s="1237"/>
      <c r="R12" s="1237"/>
      <c r="S12" s="1237"/>
      <c r="T12" s="1237"/>
      <c r="U12" s="1237"/>
      <c r="V12" s="1237"/>
      <c r="W12" s="1237"/>
      <c r="X12" s="1237"/>
      <c r="Y12" s="1237"/>
      <c r="Z12" s="1239"/>
      <c r="AA12" s="1240"/>
      <c r="AB12" s="1239"/>
    </row>
    <row r="13" spans="1:28" s="6" customFormat="1" ht="21" customHeight="1">
      <c r="A13" s="1237"/>
      <c r="B13" s="1237"/>
      <c r="C13" s="1238"/>
      <c r="D13" s="1239"/>
      <c r="E13" s="1237"/>
      <c r="F13" s="1237"/>
      <c r="G13" s="1237"/>
      <c r="H13" s="1237"/>
      <c r="I13" s="1239"/>
      <c r="J13" s="1239"/>
      <c r="K13" s="1239"/>
      <c r="L13" s="1238"/>
      <c r="M13" s="1239"/>
      <c r="N13" s="1237"/>
      <c r="O13" s="1237"/>
      <c r="P13" s="1237"/>
      <c r="Q13" s="1237"/>
      <c r="R13" s="1237"/>
      <c r="S13" s="1237"/>
      <c r="T13" s="1237"/>
      <c r="U13" s="1237"/>
      <c r="V13" s="1237"/>
      <c r="W13" s="1237"/>
      <c r="X13" s="1237"/>
      <c r="Y13" s="1237"/>
      <c r="Z13" s="1239"/>
      <c r="AA13" s="1240"/>
      <c r="AB13" s="1239"/>
    </row>
    <row r="14" spans="1:28" s="6" customFormat="1" ht="21" customHeight="1">
      <c r="A14" s="1237"/>
      <c r="B14" s="1237"/>
      <c r="C14" s="1238"/>
      <c r="D14" s="1239"/>
      <c r="E14" s="1237"/>
      <c r="F14" s="1237"/>
      <c r="G14" s="1237"/>
      <c r="H14" s="1237"/>
      <c r="I14" s="1239"/>
      <c r="J14" s="1239"/>
      <c r="K14" s="1239"/>
      <c r="L14" s="1238"/>
      <c r="M14" s="1239"/>
      <c r="N14" s="1237"/>
      <c r="O14" s="1237"/>
      <c r="P14" s="1237"/>
      <c r="Q14" s="1237"/>
      <c r="R14" s="1237"/>
      <c r="S14" s="1237"/>
      <c r="T14" s="1237"/>
      <c r="U14" s="1237"/>
      <c r="V14" s="1237"/>
      <c r="W14" s="1237"/>
      <c r="X14" s="1237"/>
      <c r="Y14" s="1237"/>
      <c r="Z14" s="1239"/>
      <c r="AA14" s="1240"/>
      <c r="AB14" s="1239"/>
    </row>
    <row r="15" spans="1:28" s="6" customFormat="1" ht="21" customHeight="1">
      <c r="A15" s="1237"/>
      <c r="B15" s="1237"/>
      <c r="C15" s="1238"/>
      <c r="D15" s="1239"/>
      <c r="E15" s="1237"/>
      <c r="F15" s="1237"/>
      <c r="G15" s="1237"/>
      <c r="H15" s="1237"/>
      <c r="I15" s="1239"/>
      <c r="J15" s="1239"/>
      <c r="K15" s="1239"/>
      <c r="L15" s="1238"/>
      <c r="M15" s="1239"/>
      <c r="N15" s="1237"/>
      <c r="O15" s="1237"/>
      <c r="P15" s="1237"/>
      <c r="Q15" s="1237"/>
      <c r="R15" s="1237"/>
      <c r="S15" s="1237"/>
      <c r="T15" s="1237"/>
      <c r="U15" s="1237"/>
      <c r="V15" s="1237"/>
      <c r="W15" s="1237"/>
      <c r="X15" s="1237"/>
      <c r="Y15" s="1237"/>
      <c r="Z15" s="1239"/>
      <c r="AA15" s="1240"/>
      <c r="AB15" s="1239"/>
    </row>
    <row r="16" spans="1:28" s="6" customFormat="1" ht="21" customHeight="1">
      <c r="A16" s="1237"/>
      <c r="B16" s="1237"/>
      <c r="C16" s="1238"/>
      <c r="D16" s="1239"/>
      <c r="E16" s="1237"/>
      <c r="F16" s="1237"/>
      <c r="G16" s="1237"/>
      <c r="H16" s="1237"/>
      <c r="I16" s="1239"/>
      <c r="J16" s="1239"/>
      <c r="K16" s="1239"/>
      <c r="L16" s="1238"/>
      <c r="M16" s="1239"/>
      <c r="N16" s="1237"/>
      <c r="O16" s="1237"/>
      <c r="P16" s="1237"/>
      <c r="Q16" s="1237"/>
      <c r="R16" s="1237"/>
      <c r="S16" s="1237"/>
      <c r="T16" s="1237"/>
      <c r="U16" s="1237"/>
      <c r="V16" s="1237"/>
      <c r="W16" s="1237"/>
      <c r="X16" s="1237"/>
      <c r="Y16" s="1237"/>
      <c r="Z16" s="1239"/>
      <c r="AA16" s="1240"/>
      <c r="AB16" s="1239"/>
    </row>
    <row r="17" spans="1:28" s="6" customFormat="1" ht="21" customHeight="1">
      <c r="A17" s="1237"/>
      <c r="B17" s="1237"/>
      <c r="C17" s="1238"/>
      <c r="D17" s="1239"/>
      <c r="E17" s="1237"/>
      <c r="F17" s="1237"/>
      <c r="G17" s="1237"/>
      <c r="H17" s="1237"/>
      <c r="I17" s="1239"/>
      <c r="J17" s="1239"/>
      <c r="K17" s="1239"/>
      <c r="L17" s="1238"/>
      <c r="M17" s="1239"/>
      <c r="N17" s="1237"/>
      <c r="O17" s="1237"/>
      <c r="P17" s="1237"/>
      <c r="Q17" s="1237"/>
      <c r="R17" s="1237"/>
      <c r="S17" s="1237"/>
      <c r="T17" s="1237"/>
      <c r="U17" s="1237"/>
      <c r="V17" s="1237"/>
      <c r="W17" s="1237"/>
      <c r="X17" s="1237"/>
      <c r="Y17" s="1237"/>
      <c r="Z17" s="1239"/>
      <c r="AA17" s="1240"/>
      <c r="AB17" s="1239"/>
    </row>
    <row r="18" spans="1:28" s="6" customFormat="1" ht="21" customHeight="1">
      <c r="A18" s="1237"/>
      <c r="B18" s="1237"/>
      <c r="C18" s="1238"/>
      <c r="D18" s="1239"/>
      <c r="E18" s="1237"/>
      <c r="F18" s="1237"/>
      <c r="G18" s="1237"/>
      <c r="H18" s="1237"/>
      <c r="I18" s="1239"/>
      <c r="J18" s="1239"/>
      <c r="K18" s="1239"/>
      <c r="L18" s="1238"/>
      <c r="M18" s="1239"/>
      <c r="N18" s="1237"/>
      <c r="O18" s="1237"/>
      <c r="P18" s="1237"/>
      <c r="Q18" s="1237"/>
      <c r="R18" s="1237"/>
      <c r="S18" s="1237"/>
      <c r="T18" s="1237"/>
      <c r="U18" s="1237"/>
      <c r="V18" s="1237"/>
      <c r="W18" s="1237"/>
      <c r="X18" s="1237"/>
      <c r="Y18" s="1237"/>
      <c r="Z18" s="1239"/>
      <c r="AA18" s="1240"/>
      <c r="AB18" s="1239"/>
    </row>
    <row r="19" spans="1:28" s="6" customFormat="1" ht="21" customHeight="1">
      <c r="A19" s="1237"/>
      <c r="B19" s="1237"/>
      <c r="C19" s="1238"/>
      <c r="D19" s="1239"/>
      <c r="E19" s="1237"/>
      <c r="F19" s="1237"/>
      <c r="G19" s="1237"/>
      <c r="H19" s="1237"/>
      <c r="I19" s="1239"/>
      <c r="J19" s="1239"/>
      <c r="K19" s="1239"/>
      <c r="L19" s="1238"/>
      <c r="M19" s="1239"/>
      <c r="N19" s="1237"/>
      <c r="O19" s="1237"/>
      <c r="P19" s="1237"/>
      <c r="Q19" s="1237"/>
      <c r="R19" s="1237"/>
      <c r="S19" s="1237"/>
      <c r="T19" s="1237"/>
      <c r="U19" s="1237"/>
      <c r="V19" s="1237"/>
      <c r="W19" s="1237"/>
      <c r="X19" s="1237"/>
      <c r="Y19" s="1237"/>
      <c r="Z19" s="1239"/>
      <c r="AA19" s="1240"/>
      <c r="AB19" s="1239"/>
    </row>
    <row r="20" spans="1:28" s="6" customFormat="1" ht="21" customHeight="1">
      <c r="A20" s="1237"/>
      <c r="B20" s="1237"/>
      <c r="C20" s="1238"/>
      <c r="D20" s="1239"/>
      <c r="E20" s="1237"/>
      <c r="F20" s="1237"/>
      <c r="G20" s="1237"/>
      <c r="H20" s="1237"/>
      <c r="I20" s="1239"/>
      <c r="J20" s="1239"/>
      <c r="K20" s="1239"/>
      <c r="L20" s="1238"/>
      <c r="M20" s="1239"/>
      <c r="N20" s="1237"/>
      <c r="O20" s="1237"/>
      <c r="P20" s="1237"/>
      <c r="Q20" s="1237"/>
      <c r="R20" s="1237"/>
      <c r="S20" s="1237"/>
      <c r="T20" s="1237"/>
      <c r="U20" s="1237"/>
      <c r="V20" s="1237"/>
      <c r="W20" s="1237"/>
      <c r="X20" s="1237"/>
      <c r="Y20" s="1237"/>
      <c r="Z20" s="1239"/>
      <c r="AA20" s="1240"/>
      <c r="AB20" s="1239"/>
    </row>
    <row r="21" spans="1:28" s="6" customFormat="1" ht="21" customHeight="1">
      <c r="A21" s="1237"/>
      <c r="B21" s="1237"/>
      <c r="C21" s="1238"/>
      <c r="D21" s="1239"/>
      <c r="E21" s="1237"/>
      <c r="F21" s="1237"/>
      <c r="G21" s="1237"/>
      <c r="H21" s="1237"/>
      <c r="I21" s="1239"/>
      <c r="J21" s="1239"/>
      <c r="K21" s="1239"/>
      <c r="L21" s="1238"/>
      <c r="M21" s="1239"/>
      <c r="N21" s="1237"/>
      <c r="O21" s="1237"/>
      <c r="P21" s="1237"/>
      <c r="Q21" s="1237"/>
      <c r="R21" s="1237"/>
      <c r="S21" s="1237"/>
      <c r="T21" s="1237"/>
      <c r="U21" s="1237"/>
      <c r="V21" s="1237"/>
      <c r="W21" s="1237"/>
      <c r="X21" s="1237"/>
      <c r="Y21" s="1237"/>
      <c r="Z21" s="1239"/>
      <c r="AA21" s="1240"/>
      <c r="AB21" s="1239"/>
    </row>
    <row r="22" spans="1:28" s="6" customFormat="1" ht="21" customHeight="1">
      <c r="A22" s="1237"/>
      <c r="B22" s="1237"/>
      <c r="C22" s="1238"/>
      <c r="D22" s="1239"/>
      <c r="E22" s="1237"/>
      <c r="F22" s="1237"/>
      <c r="G22" s="1237"/>
      <c r="H22" s="1237"/>
      <c r="I22" s="1239"/>
      <c r="J22" s="1239"/>
      <c r="K22" s="1239"/>
      <c r="L22" s="1238"/>
      <c r="M22" s="1239"/>
      <c r="N22" s="1237"/>
      <c r="O22" s="1237"/>
      <c r="P22" s="1237"/>
      <c r="Q22" s="1237"/>
      <c r="R22" s="1237"/>
      <c r="S22" s="1237"/>
      <c r="T22" s="1237"/>
      <c r="U22" s="1237"/>
      <c r="V22" s="1237"/>
      <c r="W22" s="1237"/>
      <c r="X22" s="1237"/>
      <c r="Y22" s="1237"/>
      <c r="Z22" s="1239"/>
      <c r="AA22" s="1240"/>
      <c r="AB22" s="1239"/>
    </row>
    <row r="23" spans="1:28" s="6" customFormat="1" ht="12.75" customHeight="1">
      <c r="A23" s="770" t="s">
        <v>1772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28" s="6" customFormat="1" ht="12" customHeight="1">
      <c r="A24" s="771" t="s">
        <v>1771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28" s="769" customFormat="1" ht="13.5" customHeight="1">
      <c r="A25" s="771" t="s">
        <v>1770</v>
      </c>
    </row>
    <row r="26" spans="1:28" s="6" customFormat="1" ht="2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28" s="6" customFormat="1" ht="2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28" s="6" customFormat="1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28" s="6" customFormat="1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28" s="6" customFormat="1" ht="21" customHeight="1"/>
    <row r="31" spans="1:28" s="6" customFormat="1" ht="21" customHeight="1"/>
    <row r="32" spans="1:28" s="6" customFormat="1" ht="21" customHeight="1"/>
    <row r="33" s="6" customFormat="1" ht="21" customHeight="1"/>
    <row r="34" s="6" customFormat="1" ht="21" customHeight="1"/>
    <row r="35" s="6" customFormat="1" ht="21" customHeight="1"/>
    <row r="36" s="6" customFormat="1" ht="21" customHeight="1"/>
    <row r="37" s="6" customFormat="1" ht="21" customHeight="1"/>
    <row r="38" s="6" customFormat="1" ht="21" customHeight="1"/>
    <row r="39" s="6" customFormat="1" ht="21" customHeight="1"/>
    <row r="40" s="6" customFormat="1" ht="21" customHeight="1"/>
  </sheetData>
  <sheetProtection sheet="1" objects="1" scenarios="1" selectLockedCells="1"/>
  <mergeCells count="40">
    <mergeCell ref="J5:N5"/>
    <mergeCell ref="O5:Z5"/>
    <mergeCell ref="O7:Q7"/>
    <mergeCell ref="A6:C6"/>
    <mergeCell ref="A5:H5"/>
    <mergeCell ref="F6:H6"/>
    <mergeCell ref="H7:H8"/>
    <mergeCell ref="I6:I8"/>
    <mergeCell ref="G7:G8"/>
    <mergeCell ref="J6:L6"/>
    <mergeCell ref="M6:N6"/>
    <mergeCell ref="M7:M8"/>
    <mergeCell ref="O6:Z6"/>
    <mergeCell ref="A7:A8"/>
    <mergeCell ref="B7:B8"/>
    <mergeCell ref="C7:C8"/>
    <mergeCell ref="D6:D8"/>
    <mergeCell ref="E6:E8"/>
    <mergeCell ref="A2:N2"/>
    <mergeCell ref="O2:AB2"/>
    <mergeCell ref="A1:AB1"/>
    <mergeCell ref="G3:I3"/>
    <mergeCell ref="Q3:T3"/>
    <mergeCell ref="Y3:AB3"/>
    <mergeCell ref="E4:I4"/>
    <mergeCell ref="K4:T4"/>
    <mergeCell ref="K3:N3"/>
    <mergeCell ref="U4:AB4"/>
    <mergeCell ref="AA5:AA8"/>
    <mergeCell ref="AB5:AB8"/>
    <mergeCell ref="Y7:Y8"/>
    <mergeCell ref="J7:J8"/>
    <mergeCell ref="Z7:Z8"/>
    <mergeCell ref="F7:F8"/>
    <mergeCell ref="K7:K8"/>
    <mergeCell ref="L7:L8"/>
    <mergeCell ref="N7:N8"/>
    <mergeCell ref="U7:U8"/>
    <mergeCell ref="V7:X8"/>
    <mergeCell ref="R7:T7"/>
  </mergeCells>
  <pageMargins left="0.25" right="0.25" top="0.34" bottom="0.33" header="0.3" footer="0.3"/>
  <pageSetup paperSize="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rgb="FFFF0000"/>
  </sheetPr>
  <dimension ref="A1:P108"/>
  <sheetViews>
    <sheetView workbookViewId="0">
      <selection activeCell="D87" sqref="D87"/>
    </sheetView>
  </sheetViews>
  <sheetFormatPr defaultRowHeight="12.75"/>
  <cols>
    <col min="1" max="1" width="2.28515625" customWidth="1"/>
    <col min="2" max="3" width="9.140625" customWidth="1"/>
    <col min="4" max="4" width="9.85546875" customWidth="1"/>
    <col min="6" max="6" width="7.85546875" customWidth="1"/>
    <col min="7" max="7" width="9.140625" customWidth="1"/>
    <col min="8" max="8" width="2.42578125" customWidth="1"/>
    <col min="10" max="10" width="6.7109375" customWidth="1"/>
    <col min="11" max="11" width="7.7109375" customWidth="1"/>
    <col min="12" max="12" width="9.140625" customWidth="1"/>
  </cols>
  <sheetData>
    <row r="1" spans="1:13" ht="13.5" customHeight="1">
      <c r="A1" s="2041" t="s">
        <v>429</v>
      </c>
      <c r="B1" s="2041"/>
      <c r="C1" s="2042" t="s">
        <v>430</v>
      </c>
      <c r="D1" s="2042"/>
      <c r="E1" s="2042"/>
      <c r="F1" s="2042"/>
      <c r="G1" s="2042"/>
      <c r="H1" s="2042"/>
      <c r="I1" s="2042"/>
      <c r="J1" s="2042"/>
      <c r="K1" s="2041" t="s">
        <v>431</v>
      </c>
      <c r="L1" s="2041"/>
      <c r="M1" s="2041"/>
    </row>
    <row r="2" spans="1:13" ht="13.5" customHeight="1">
      <c r="A2" s="2041" t="s">
        <v>432</v>
      </c>
      <c r="B2" s="2041"/>
      <c r="C2" s="2043" t="s">
        <v>44</v>
      </c>
      <c r="D2" s="2043"/>
      <c r="E2" s="2043"/>
      <c r="F2" s="2043"/>
      <c r="G2" s="2043"/>
      <c r="H2" s="2043"/>
      <c r="I2" s="2043"/>
      <c r="J2" s="2043"/>
      <c r="K2" s="2041" t="s">
        <v>433</v>
      </c>
      <c r="L2" s="2041"/>
      <c r="M2" s="2041"/>
    </row>
    <row r="3" spans="1:13">
      <c r="A3" s="2034" t="s">
        <v>434</v>
      </c>
      <c r="B3" s="2034"/>
      <c r="C3" s="2035" t="s">
        <v>435</v>
      </c>
      <c r="D3" s="2035"/>
      <c r="E3" s="354"/>
      <c r="F3" s="354"/>
      <c r="G3" s="354"/>
      <c r="H3" s="354"/>
      <c r="I3" s="355" t="s">
        <v>436</v>
      </c>
      <c r="J3" s="353"/>
      <c r="K3" s="2036" t="s">
        <v>437</v>
      </c>
      <c r="L3" s="2036"/>
      <c r="M3" s="2036"/>
    </row>
    <row r="4" spans="1:13">
      <c r="A4" s="2037" t="s">
        <v>851</v>
      </c>
      <c r="B4" s="2037"/>
      <c r="C4" s="356" t="str">
        <f>MASTER!C9</f>
        <v>jktdh; mPp ek/;fed fo|ky; fg   ftyk cwUnh</v>
      </c>
      <c r="D4" s="357"/>
      <c r="E4" s="357"/>
      <c r="F4" s="357"/>
      <c r="G4" s="357"/>
      <c r="H4" s="357"/>
      <c r="I4" s="357"/>
      <c r="J4" s="358" t="s">
        <v>852</v>
      </c>
      <c r="K4" s="356" t="str">
        <f>MASTER!C8</f>
        <v>f'k{kk foHkkx</v>
      </c>
      <c r="L4" s="357"/>
      <c r="M4" s="357"/>
    </row>
    <row r="5" spans="1:13">
      <c r="A5" s="2038" t="s">
        <v>438</v>
      </c>
      <c r="B5" s="2038"/>
      <c r="C5" s="2039" t="s">
        <v>435</v>
      </c>
      <c r="D5" s="2039"/>
      <c r="E5" s="2038" t="s">
        <v>439</v>
      </c>
      <c r="F5" s="2038"/>
      <c r="G5" s="2038"/>
      <c r="H5" s="2038"/>
      <c r="I5" s="2038"/>
      <c r="J5" s="359"/>
      <c r="K5" s="360" t="s">
        <v>440</v>
      </c>
      <c r="L5" s="2040" t="s">
        <v>441</v>
      </c>
      <c r="M5" s="2040"/>
    </row>
    <row r="6" spans="1:13" ht="14.25" customHeight="1">
      <c r="A6" s="2054" t="s">
        <v>853</v>
      </c>
      <c r="B6" s="2054"/>
      <c r="C6" s="2060" t="str">
        <f>MASTER!C3</f>
        <v>RJ</v>
      </c>
      <c r="D6" s="2060"/>
      <c r="E6" s="2055" t="s">
        <v>442</v>
      </c>
      <c r="F6" s="2056"/>
      <c r="G6" s="2056"/>
      <c r="H6" s="2056"/>
      <c r="I6" s="2056"/>
      <c r="J6" s="361"/>
      <c r="K6" s="362" t="s">
        <v>443</v>
      </c>
      <c r="L6" s="361"/>
      <c r="M6" s="361"/>
    </row>
    <row r="7" spans="1:13">
      <c r="A7" s="363"/>
      <c r="B7" s="363"/>
      <c r="C7" s="364"/>
      <c r="D7" s="364"/>
      <c r="E7" s="364"/>
      <c r="F7" s="364"/>
      <c r="G7" s="364"/>
      <c r="H7" s="364"/>
      <c r="I7" s="364"/>
      <c r="J7" s="364"/>
      <c r="K7" s="364"/>
      <c r="L7" s="364"/>
      <c r="M7" s="364"/>
    </row>
    <row r="8" spans="1:13" ht="15.75" customHeight="1">
      <c r="A8" s="2038">
        <v>1</v>
      </c>
      <c r="B8" s="2059" t="s">
        <v>444</v>
      </c>
      <c r="C8" s="2059"/>
      <c r="D8" s="2059"/>
      <c r="F8" s="365"/>
      <c r="G8" s="365"/>
      <c r="H8" s="365"/>
      <c r="I8" s="357" t="s">
        <v>445</v>
      </c>
      <c r="J8" s="365"/>
    </row>
    <row r="9" spans="1:13">
      <c r="A9" s="2038"/>
      <c r="B9" s="2058" t="s">
        <v>446</v>
      </c>
      <c r="C9" s="2059"/>
      <c r="D9" s="2059"/>
      <c r="E9" s="356" t="str">
        <f>MASTER!C2</f>
        <v xml:space="preserve">Lo-Jh </v>
      </c>
      <c r="F9" s="357"/>
      <c r="G9" s="357"/>
      <c r="H9" s="357"/>
      <c r="I9" s="2058" t="s">
        <v>133</v>
      </c>
      <c r="J9" s="2059"/>
      <c r="K9" s="2044" t="str">
        <f>MASTER!C8</f>
        <v>f'k{kk foHkkx</v>
      </c>
      <c r="L9" s="2057"/>
      <c r="M9" s="2057"/>
    </row>
    <row r="10" spans="1:13" ht="24.75" customHeight="1">
      <c r="A10" s="366"/>
      <c r="B10" s="367" t="s">
        <v>447</v>
      </c>
      <c r="C10" s="2044"/>
      <c r="D10" s="2045"/>
      <c r="E10" s="365" t="s">
        <v>448</v>
      </c>
      <c r="F10" s="365"/>
      <c r="G10" s="2046"/>
      <c r="H10" s="2047"/>
      <c r="I10" s="2047"/>
      <c r="J10" s="368" t="s">
        <v>449</v>
      </c>
      <c r="K10" s="2045"/>
      <c r="L10" s="2045"/>
      <c r="M10" s="2045"/>
    </row>
    <row r="11" spans="1:13" ht="12.75" customHeight="1">
      <c r="A11" s="357"/>
      <c r="B11" s="369" t="s">
        <v>854</v>
      </c>
      <c r="C11" s="2061" t="s">
        <v>1483</v>
      </c>
      <c r="D11" s="2061"/>
      <c r="E11" s="2048" t="s">
        <v>450</v>
      </c>
      <c r="F11" s="2049"/>
      <c r="G11" s="2062" t="s">
        <v>1485</v>
      </c>
      <c r="H11" s="2062"/>
      <c r="I11" s="2062"/>
      <c r="J11" s="370" t="s">
        <v>855</v>
      </c>
      <c r="K11" s="2061" t="s">
        <v>1483</v>
      </c>
      <c r="L11" s="2061"/>
      <c r="M11" s="650" t="s">
        <v>1484</v>
      </c>
    </row>
    <row r="12" spans="1:13">
      <c r="A12" s="366">
        <v>2</v>
      </c>
      <c r="B12" s="2050" t="s">
        <v>451</v>
      </c>
      <c r="C12" s="2050"/>
      <c r="D12" s="2051"/>
      <c r="E12" s="2052"/>
      <c r="F12" s="2052"/>
      <c r="G12" s="2052"/>
      <c r="H12" s="2052"/>
      <c r="I12" s="2053" t="s">
        <v>452</v>
      </c>
      <c r="J12" s="2053"/>
      <c r="K12" s="2053"/>
      <c r="L12" s="2053"/>
      <c r="M12" s="2053"/>
    </row>
    <row r="13" spans="1:13">
      <c r="A13" s="366"/>
      <c r="B13" s="2067" t="s">
        <v>850</v>
      </c>
      <c r="C13" s="2067"/>
      <c r="D13" s="2138">
        <f>MASTER!C44</f>
        <v>44676</v>
      </c>
      <c r="E13" s="2138"/>
      <c r="F13" s="357"/>
      <c r="G13" s="357"/>
      <c r="H13" s="357"/>
      <c r="I13" s="371" t="s">
        <v>453</v>
      </c>
      <c r="J13" s="369"/>
      <c r="K13" s="369"/>
      <c r="L13" s="369"/>
      <c r="M13" s="369"/>
    </row>
    <row r="14" spans="1:13">
      <c r="A14" s="366"/>
      <c r="B14" s="372"/>
      <c r="C14" s="372"/>
      <c r="D14" s="373"/>
      <c r="E14" s="357"/>
      <c r="F14" s="357"/>
      <c r="G14" s="357"/>
      <c r="H14" s="357"/>
      <c r="I14" s="371"/>
      <c r="J14" s="369"/>
      <c r="K14" s="369"/>
      <c r="L14" s="369"/>
      <c r="M14" s="369"/>
    </row>
    <row r="15" spans="1:13">
      <c r="A15" s="364"/>
      <c r="B15" s="364"/>
      <c r="C15" s="2068" t="s">
        <v>856</v>
      </c>
      <c r="D15" s="2068"/>
      <c r="E15" s="2068"/>
      <c r="F15" s="2068"/>
      <c r="G15" s="2068"/>
      <c r="H15" s="2069" t="s">
        <v>857</v>
      </c>
      <c r="I15" s="2069"/>
      <c r="J15" s="2069"/>
      <c r="K15" s="2069"/>
      <c r="L15" s="2038" t="s">
        <v>454</v>
      </c>
      <c r="M15" s="2038"/>
    </row>
    <row r="16" spans="1:13" ht="12.75" customHeight="1">
      <c r="A16" s="364"/>
      <c r="B16" s="364"/>
      <c r="C16" s="363" t="s">
        <v>455</v>
      </c>
      <c r="D16" s="365" t="s">
        <v>1486</v>
      </c>
      <c r="E16" s="391"/>
      <c r="F16" s="391"/>
      <c r="G16" s="651">
        <f>MASTER!C46</f>
        <v>75000</v>
      </c>
      <c r="H16" s="391"/>
      <c r="I16" s="2066">
        <f>MASTER!G29</f>
        <v>62500</v>
      </c>
      <c r="J16" s="2066"/>
      <c r="K16" s="2066"/>
      <c r="L16" s="2070" t="s">
        <v>456</v>
      </c>
      <c r="M16" s="2070"/>
    </row>
    <row r="17" spans="1:16" ht="12.75" customHeight="1">
      <c r="A17" s="364"/>
      <c r="B17" s="364"/>
      <c r="C17" s="363" t="s">
        <v>457</v>
      </c>
      <c r="D17" s="365" t="s">
        <v>858</v>
      </c>
      <c r="E17" s="365"/>
      <c r="F17" s="365"/>
      <c r="G17" s="365"/>
      <c r="H17" s="364"/>
      <c r="I17" s="2063">
        <v>0</v>
      </c>
      <c r="J17" s="2063"/>
      <c r="K17" s="2063"/>
      <c r="L17" s="2064">
        <f>I16+I19+I20+I21+I22+I23</f>
        <v>89375</v>
      </c>
      <c r="M17" s="2064"/>
    </row>
    <row r="18" spans="1:16" ht="12.75" customHeight="1">
      <c r="A18" s="364"/>
      <c r="B18" s="364"/>
      <c r="C18" s="363" t="s">
        <v>458</v>
      </c>
      <c r="D18" s="365" t="s">
        <v>859</v>
      </c>
      <c r="E18" s="365"/>
      <c r="F18" s="365"/>
      <c r="G18" s="365"/>
      <c r="H18" s="364"/>
      <c r="I18" s="2065">
        <f>MASTER!H47</f>
        <v>0</v>
      </c>
      <c r="J18" s="2065"/>
      <c r="K18" s="2065"/>
      <c r="L18" s="2064"/>
      <c r="M18" s="2064"/>
    </row>
    <row r="19" spans="1:16" ht="12.75" customHeight="1">
      <c r="A19" s="364"/>
      <c r="B19" s="364"/>
      <c r="C19" s="363" t="s">
        <v>459</v>
      </c>
      <c r="D19" s="365" t="s">
        <v>876</v>
      </c>
      <c r="E19" s="365"/>
      <c r="F19" s="365"/>
      <c r="G19" s="365"/>
      <c r="H19" s="358">
        <f>MASTER!D46</f>
        <v>34</v>
      </c>
      <c r="I19" s="2066">
        <f>ROUND(I16*H19%,0)</f>
        <v>21250</v>
      </c>
      <c r="J19" s="2066"/>
      <c r="K19" s="2066"/>
      <c r="L19" s="364"/>
      <c r="M19" s="364"/>
    </row>
    <row r="20" spans="1:16" ht="12.75" customHeight="1">
      <c r="A20" s="364"/>
      <c r="B20" s="364"/>
      <c r="C20" s="363"/>
      <c r="D20" s="368" t="s">
        <v>460</v>
      </c>
      <c r="E20" s="2053" t="s">
        <v>875</v>
      </c>
      <c r="F20" s="2053"/>
      <c r="H20" s="763">
        <f>MASTER!C28</f>
        <v>9</v>
      </c>
      <c r="I20" s="2066">
        <f>ROUND(I16*H20%,0)</f>
        <v>5625</v>
      </c>
      <c r="J20" s="2066"/>
      <c r="K20" s="2066"/>
      <c r="L20" s="364"/>
      <c r="M20" s="364"/>
    </row>
    <row r="21" spans="1:16">
      <c r="A21" s="364"/>
      <c r="B21" s="364"/>
      <c r="C21" s="363"/>
      <c r="D21" s="368" t="s">
        <v>461</v>
      </c>
      <c r="E21" s="2071" t="s">
        <v>2664</v>
      </c>
      <c r="F21" s="2071"/>
      <c r="G21" s="2071"/>
      <c r="H21" s="364"/>
      <c r="I21" s="2072">
        <v>0</v>
      </c>
      <c r="J21" s="2072"/>
      <c r="K21" s="2072"/>
      <c r="L21" s="364"/>
      <c r="M21" s="364"/>
    </row>
    <row r="22" spans="1:16">
      <c r="A22" s="364"/>
      <c r="B22" s="364"/>
      <c r="C22" s="364"/>
      <c r="D22" s="360" t="s">
        <v>462</v>
      </c>
      <c r="E22" s="2071" t="s">
        <v>2665</v>
      </c>
      <c r="F22" s="2071"/>
      <c r="G22" s="2071"/>
      <c r="H22" s="364"/>
      <c r="I22" s="2072">
        <v>0</v>
      </c>
      <c r="J22" s="2072"/>
      <c r="K22" s="2072"/>
      <c r="L22" s="364"/>
      <c r="M22" s="364"/>
    </row>
    <row r="23" spans="1:16">
      <c r="A23" s="364"/>
      <c r="B23" s="364"/>
      <c r="C23" s="364"/>
      <c r="D23" s="360" t="s">
        <v>463</v>
      </c>
      <c r="E23" s="2071" t="s">
        <v>2666</v>
      </c>
      <c r="F23" s="2071"/>
      <c r="G23" s="2071"/>
      <c r="H23" s="364"/>
      <c r="I23" s="2072">
        <v>0</v>
      </c>
      <c r="J23" s="2072"/>
      <c r="K23" s="2072"/>
      <c r="L23" s="364"/>
      <c r="M23" s="364"/>
    </row>
    <row r="24" spans="1:16">
      <c r="A24" s="364"/>
      <c r="B24" s="364"/>
      <c r="C24" s="364"/>
      <c r="D24" s="364"/>
      <c r="E24" s="2073" t="s">
        <v>860</v>
      </c>
      <c r="F24" s="2073"/>
      <c r="G24" s="2073"/>
      <c r="H24" s="2073"/>
      <c r="I24" s="2063"/>
      <c r="J24" s="2063"/>
      <c r="K24" s="2063"/>
      <c r="L24" s="364"/>
      <c r="M24" s="364"/>
    </row>
    <row r="25" spans="1:16">
      <c r="A25" s="364"/>
      <c r="B25" s="364"/>
      <c r="C25" s="364"/>
      <c r="D25" s="364"/>
      <c r="E25" s="374"/>
      <c r="F25" s="374"/>
      <c r="G25" s="374"/>
      <c r="H25" s="374"/>
      <c r="I25" s="375"/>
      <c r="J25" s="375"/>
      <c r="K25" s="375"/>
      <c r="L25" s="364"/>
      <c r="M25" s="364"/>
    </row>
    <row r="26" spans="1:16">
      <c r="A26" s="2038">
        <v>3</v>
      </c>
      <c r="B26" s="365" t="s">
        <v>464</v>
      </c>
      <c r="C26" s="365"/>
      <c r="D26" s="365"/>
      <c r="E26" s="365"/>
      <c r="F26" s="2036" t="s">
        <v>465</v>
      </c>
      <c r="G26" s="2074"/>
      <c r="H26" s="2074"/>
      <c r="I26" s="365" t="s">
        <v>466</v>
      </c>
      <c r="J26" s="365"/>
      <c r="K26" s="2036" t="s">
        <v>437</v>
      </c>
      <c r="L26" s="2074"/>
      <c r="M26" s="2074"/>
    </row>
    <row r="27" spans="1:16" ht="12.75" customHeight="1">
      <c r="A27" s="2038"/>
      <c r="B27" s="356" t="s">
        <v>872</v>
      </c>
      <c r="C27" s="2058" t="str">
        <f>C4</f>
        <v>jktdh; mPp ek/;fed fo|ky; fg   ftyk cwUnh</v>
      </c>
      <c r="D27" s="2058"/>
      <c r="E27" s="2058"/>
      <c r="F27" s="2058"/>
      <c r="G27" s="2058"/>
      <c r="H27" s="2058"/>
      <c r="I27" s="2058"/>
      <c r="J27" s="2058"/>
      <c r="K27" s="2058" t="s">
        <v>873</v>
      </c>
      <c r="L27" s="2058"/>
      <c r="M27" s="389">
        <f>MASTER!C44</f>
        <v>44676</v>
      </c>
    </row>
    <row r="28" spans="1:16" s="191" customFormat="1" ht="12.75" customHeight="1">
      <c r="A28" s="366"/>
      <c r="B28" s="356" t="s">
        <v>874</v>
      </c>
      <c r="C28" s="390"/>
      <c r="D28" s="390"/>
      <c r="E28" s="390"/>
      <c r="F28" s="390"/>
      <c r="G28" s="390"/>
      <c r="H28" s="390"/>
      <c r="I28" s="390"/>
      <c r="J28" s="390"/>
      <c r="K28" s="390"/>
      <c r="L28" s="390"/>
      <c r="M28" s="389"/>
    </row>
    <row r="29" spans="1:16">
      <c r="A29" s="2038">
        <v>4</v>
      </c>
      <c r="B29" s="2053" t="s">
        <v>861</v>
      </c>
      <c r="C29" s="2053"/>
      <c r="D29" s="2053"/>
      <c r="E29" s="2053"/>
      <c r="F29" s="2053"/>
      <c r="G29" s="2053"/>
      <c r="H29" s="2053"/>
      <c r="I29" s="2053"/>
      <c r="J29" s="2053"/>
      <c r="K29" s="2053"/>
      <c r="L29" s="2053"/>
      <c r="M29" s="2053"/>
    </row>
    <row r="30" spans="1:16">
      <c r="A30" s="2038"/>
      <c r="B30" s="356" t="s">
        <v>467</v>
      </c>
      <c r="C30" s="364"/>
      <c r="D30" s="364"/>
      <c r="E30" s="364"/>
      <c r="F30" s="364"/>
      <c r="G30" s="364"/>
      <c r="H30" s="364"/>
      <c r="I30" s="364"/>
      <c r="J30" s="364"/>
      <c r="K30" s="364"/>
      <c r="L30" s="364"/>
      <c r="M30" s="364"/>
      <c r="P30" s="356"/>
    </row>
    <row r="31" spans="1:16">
      <c r="A31" s="2038">
        <v>5</v>
      </c>
      <c r="B31" s="365" t="s">
        <v>862</v>
      </c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</row>
    <row r="32" spans="1:16">
      <c r="A32" s="2038"/>
      <c r="B32" s="365" t="s">
        <v>863</v>
      </c>
      <c r="C32" s="364"/>
      <c r="D32" s="364"/>
      <c r="E32" s="364"/>
      <c r="F32" s="364"/>
      <c r="G32" s="364"/>
      <c r="H32" s="364"/>
      <c r="I32" s="364"/>
      <c r="J32" s="364"/>
      <c r="K32" s="364"/>
      <c r="L32" s="364"/>
      <c r="M32" s="364"/>
    </row>
    <row r="33" spans="1:13">
      <c r="A33" s="364"/>
      <c r="B33" s="364"/>
      <c r="C33" s="364"/>
      <c r="D33" s="364"/>
      <c r="E33" s="364"/>
      <c r="F33" s="364"/>
      <c r="G33" s="364"/>
      <c r="H33" s="364"/>
      <c r="I33" s="364"/>
      <c r="J33" s="364"/>
      <c r="K33" s="364"/>
      <c r="L33" s="364"/>
      <c r="M33" s="364"/>
    </row>
    <row r="34" spans="1:13">
      <c r="A34" s="357"/>
      <c r="B34" s="357"/>
      <c r="C34" s="357"/>
      <c r="D34" s="2038" t="s">
        <v>864</v>
      </c>
      <c r="E34" s="2038"/>
      <c r="F34" s="2038"/>
      <c r="G34" s="357"/>
      <c r="H34" s="2038" t="s">
        <v>865</v>
      </c>
      <c r="I34" s="2038"/>
      <c r="J34" s="365"/>
      <c r="K34" s="2074" t="s">
        <v>866</v>
      </c>
      <c r="L34" s="2074"/>
      <c r="M34" s="365"/>
    </row>
    <row r="35" spans="1:13">
      <c r="A35" s="365"/>
      <c r="B35" s="360" t="s">
        <v>468</v>
      </c>
      <c r="C35" s="376" t="s">
        <v>469</v>
      </c>
      <c r="D35" s="365"/>
      <c r="E35" s="360" t="s">
        <v>449</v>
      </c>
      <c r="F35" s="376" t="s">
        <v>470</v>
      </c>
      <c r="G35" s="365"/>
      <c r="H35" s="365" t="s">
        <v>471</v>
      </c>
      <c r="I35" s="376" t="s">
        <v>186</v>
      </c>
      <c r="J35" s="365"/>
      <c r="K35" s="365" t="s">
        <v>472</v>
      </c>
      <c r="L35" s="376" t="s">
        <v>441</v>
      </c>
      <c r="M35" s="365"/>
    </row>
    <row r="36" spans="1:13">
      <c r="A36" s="364"/>
      <c r="B36" s="372" t="s">
        <v>324</v>
      </c>
      <c r="C36" s="364"/>
      <c r="D36" s="364"/>
      <c r="E36" s="371" t="s">
        <v>325</v>
      </c>
      <c r="F36" s="364"/>
      <c r="G36" s="364"/>
      <c r="H36" s="371" t="s">
        <v>473</v>
      </c>
      <c r="I36" s="364"/>
      <c r="J36" s="364"/>
      <c r="K36" s="371" t="s">
        <v>474</v>
      </c>
      <c r="L36" s="364"/>
      <c r="M36" s="364"/>
    </row>
    <row r="37" spans="1:13">
      <c r="A37" s="364"/>
      <c r="B37" s="366" t="s">
        <v>475</v>
      </c>
      <c r="C37" s="376" t="s">
        <v>469</v>
      </c>
      <c r="D37" s="364"/>
      <c r="E37" s="366" t="s">
        <v>475</v>
      </c>
      <c r="F37" s="376" t="s">
        <v>470</v>
      </c>
      <c r="G37" s="364"/>
      <c r="H37" s="366" t="s">
        <v>475</v>
      </c>
      <c r="I37" s="376" t="s">
        <v>186</v>
      </c>
      <c r="J37" s="364"/>
      <c r="K37" s="366" t="s">
        <v>475</v>
      </c>
      <c r="L37" s="376" t="s">
        <v>441</v>
      </c>
      <c r="M37" s="364"/>
    </row>
    <row r="38" spans="1:13">
      <c r="A38" s="366">
        <v>6</v>
      </c>
      <c r="B38" s="365" t="s">
        <v>867</v>
      </c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</row>
    <row r="39" spans="1:13">
      <c r="A39" s="366"/>
      <c r="B39" s="365"/>
      <c r="C39" s="365"/>
      <c r="D39" s="365"/>
      <c r="E39" s="365"/>
      <c r="F39" s="365"/>
      <c r="G39" s="365"/>
      <c r="H39" s="365"/>
      <c r="I39" s="365"/>
      <c r="J39" s="365"/>
      <c r="K39" s="365"/>
      <c r="L39" s="365"/>
      <c r="M39" s="365"/>
    </row>
    <row r="40" spans="1:13">
      <c r="A40" s="2038">
        <v>7</v>
      </c>
      <c r="B40" s="364" t="s">
        <v>476</v>
      </c>
      <c r="C40" s="364"/>
      <c r="D40" s="364"/>
      <c r="E40" s="377" t="s">
        <v>465</v>
      </c>
      <c r="F40" s="364"/>
      <c r="G40" s="364"/>
      <c r="H40" s="364" t="s">
        <v>477</v>
      </c>
      <c r="I40" s="364"/>
      <c r="J40" s="364"/>
      <c r="K40" s="364"/>
      <c r="L40" s="364"/>
      <c r="M40" s="364"/>
    </row>
    <row r="41" spans="1:13">
      <c r="A41" s="2038"/>
      <c r="B41" s="356" t="s">
        <v>478</v>
      </c>
      <c r="C41" s="364"/>
      <c r="D41" s="364"/>
      <c r="E41" s="364"/>
      <c r="F41" s="364"/>
      <c r="G41" s="364"/>
      <c r="H41" s="356" t="s">
        <v>479</v>
      </c>
      <c r="I41" s="364"/>
      <c r="J41" s="364"/>
      <c r="K41" s="364"/>
      <c r="L41" s="364"/>
      <c r="M41" s="364"/>
    </row>
    <row r="42" spans="1:13">
      <c r="A42" s="364"/>
      <c r="B42" s="364"/>
      <c r="C42" s="364"/>
      <c r="D42" s="364"/>
      <c r="E42" s="364"/>
      <c r="F42" s="364"/>
      <c r="G42" s="364"/>
      <c r="H42" s="364"/>
      <c r="I42" s="364"/>
      <c r="J42" s="364"/>
      <c r="K42" s="364"/>
      <c r="L42" s="364"/>
      <c r="M42" s="364"/>
    </row>
    <row r="43" spans="1:13">
      <c r="A43" s="2038">
        <v>8</v>
      </c>
      <c r="B43" s="365" t="s">
        <v>480</v>
      </c>
      <c r="C43" s="365"/>
      <c r="D43" s="365"/>
      <c r="E43" s="365"/>
      <c r="F43" s="365"/>
      <c r="G43" s="365"/>
      <c r="H43" s="365"/>
      <c r="I43" s="365"/>
      <c r="J43" s="365"/>
      <c r="K43" s="365"/>
      <c r="L43" s="365"/>
      <c r="M43" s="365"/>
    </row>
    <row r="44" spans="1:13">
      <c r="A44" s="2038"/>
      <c r="B44" s="356" t="s">
        <v>481</v>
      </c>
      <c r="C44" s="364"/>
      <c r="D44" s="364"/>
      <c r="E44" s="364"/>
      <c r="F44" s="364"/>
      <c r="G44" s="364"/>
      <c r="H44" s="364"/>
      <c r="I44" s="364"/>
      <c r="J44" s="364"/>
      <c r="K44" s="364"/>
      <c r="L44" s="364"/>
      <c r="M44" s="364"/>
    </row>
    <row r="45" spans="1:13">
      <c r="A45" s="2075" t="s">
        <v>482</v>
      </c>
      <c r="B45" s="2076"/>
      <c r="C45" s="2076"/>
      <c r="D45" s="2076"/>
      <c r="E45" s="2076"/>
      <c r="F45" s="2077" t="s">
        <v>483</v>
      </c>
      <c r="G45" s="2076"/>
      <c r="H45" s="2078"/>
      <c r="I45" s="2077" t="s">
        <v>484</v>
      </c>
      <c r="J45" s="2078"/>
      <c r="K45" s="2077" t="s">
        <v>485</v>
      </c>
      <c r="L45" s="2076"/>
      <c r="M45" s="2078"/>
    </row>
    <row r="46" spans="1:13">
      <c r="A46" s="2084" t="s">
        <v>486</v>
      </c>
      <c r="B46" s="2084"/>
      <c r="C46" s="2084"/>
      <c r="D46" s="2084"/>
      <c r="E46" s="2084"/>
      <c r="F46" s="2085" t="s">
        <v>487</v>
      </c>
      <c r="G46" s="2084"/>
      <c r="H46" s="2086"/>
      <c r="I46" s="2085" t="s">
        <v>488</v>
      </c>
      <c r="J46" s="2086"/>
      <c r="K46" s="2085" t="s">
        <v>489</v>
      </c>
      <c r="L46" s="2084"/>
      <c r="M46" s="2086"/>
    </row>
    <row r="47" spans="1:13">
      <c r="A47" s="2087">
        <v>1</v>
      </c>
      <c r="B47" s="2087"/>
      <c r="C47" s="2087"/>
      <c r="D47" s="2087"/>
      <c r="E47" s="2087"/>
      <c r="F47" s="2088">
        <v>2</v>
      </c>
      <c r="G47" s="2088"/>
      <c r="H47" s="2088"/>
      <c r="I47" s="2088">
        <v>3</v>
      </c>
      <c r="J47" s="2088"/>
      <c r="K47" s="2089">
        <v>4</v>
      </c>
      <c r="L47" s="2087"/>
      <c r="M47" s="2090"/>
    </row>
    <row r="48" spans="1:13">
      <c r="A48" s="2079" t="s">
        <v>2356</v>
      </c>
      <c r="B48" s="2079"/>
      <c r="C48" s="2079"/>
      <c r="D48" s="2079"/>
      <c r="E48" s="2079"/>
      <c r="F48" s="2091">
        <f>MASTER!C25</f>
        <v>0</v>
      </c>
      <c r="G48" s="2092"/>
      <c r="H48" s="2093"/>
      <c r="I48" s="2080">
        <v>0</v>
      </c>
      <c r="J48" s="2080"/>
      <c r="K48" s="2081">
        <f>D13</f>
        <v>44676</v>
      </c>
      <c r="L48" s="2082"/>
      <c r="M48" s="2083"/>
    </row>
    <row r="49" spans="1:13">
      <c r="A49" s="2079" t="s">
        <v>490</v>
      </c>
      <c r="B49" s="2079"/>
      <c r="C49" s="2079"/>
      <c r="D49" s="2079"/>
      <c r="E49" s="2079"/>
      <c r="F49" s="2091">
        <f>MASTER!C26</f>
        <v>0</v>
      </c>
      <c r="G49" s="2092"/>
      <c r="H49" s="2093"/>
      <c r="I49" s="2080">
        <v>0</v>
      </c>
      <c r="J49" s="2080"/>
      <c r="K49" s="2081">
        <f>K48</f>
        <v>44676</v>
      </c>
      <c r="L49" s="2082"/>
      <c r="M49" s="2083"/>
    </row>
    <row r="50" spans="1:13">
      <c r="A50" s="2079" t="s">
        <v>491</v>
      </c>
      <c r="B50" s="2079"/>
      <c r="C50" s="2079"/>
      <c r="D50" s="2079"/>
      <c r="E50" s="2079"/>
      <c r="F50" s="2094" t="s">
        <v>1977</v>
      </c>
      <c r="G50" s="2095"/>
      <c r="H50" s="2096"/>
      <c r="I50" s="2080">
        <v>0</v>
      </c>
      <c r="J50" s="2080"/>
      <c r="K50" s="2081">
        <f t="shared" ref="K50:K52" si="0">K49</f>
        <v>44676</v>
      </c>
      <c r="L50" s="2082"/>
      <c r="M50" s="2083"/>
    </row>
    <row r="51" spans="1:13">
      <c r="A51" s="2079" t="s">
        <v>492</v>
      </c>
      <c r="B51" s="2079"/>
      <c r="C51" s="2079"/>
      <c r="D51" s="2079"/>
      <c r="E51" s="2079"/>
      <c r="F51" s="2097" t="s">
        <v>1978</v>
      </c>
      <c r="G51" s="2098"/>
      <c r="H51" s="2099"/>
      <c r="I51" s="2080">
        <v>0</v>
      </c>
      <c r="J51" s="2080"/>
      <c r="K51" s="2081">
        <f t="shared" si="0"/>
        <v>44676</v>
      </c>
      <c r="L51" s="2082"/>
      <c r="M51" s="2083"/>
    </row>
    <row r="52" spans="1:13">
      <c r="A52" s="2079" t="s">
        <v>1979</v>
      </c>
      <c r="B52" s="2079"/>
      <c r="C52" s="2079"/>
      <c r="D52" s="2079"/>
      <c r="E52" s="2079"/>
      <c r="F52" s="2091">
        <f>MASTER!F6</f>
        <v>0</v>
      </c>
      <c r="G52" s="2092"/>
      <c r="H52" s="2093"/>
      <c r="I52" s="2080">
        <v>0</v>
      </c>
      <c r="J52" s="2080"/>
      <c r="K52" s="2081">
        <f t="shared" si="0"/>
        <v>44676</v>
      </c>
      <c r="L52" s="2082"/>
      <c r="M52" s="2083"/>
    </row>
    <row r="53" spans="1:13">
      <c r="A53" s="2038">
        <v>9</v>
      </c>
      <c r="B53" s="365" t="s">
        <v>868</v>
      </c>
      <c r="C53" s="365"/>
      <c r="D53" s="365"/>
      <c r="E53" s="365"/>
      <c r="F53" s="365"/>
      <c r="G53" s="365"/>
      <c r="H53" s="365"/>
      <c r="I53" s="365"/>
      <c r="J53" s="365"/>
      <c r="K53" s="365"/>
      <c r="L53" s="365"/>
      <c r="M53" s="365"/>
    </row>
    <row r="54" spans="1:13">
      <c r="A54" s="2038"/>
      <c r="B54" s="356" t="s">
        <v>493</v>
      </c>
      <c r="C54" s="364"/>
      <c r="D54" s="364"/>
      <c r="E54" s="364"/>
      <c r="F54" s="364"/>
      <c r="G54" s="364"/>
      <c r="H54" s="364"/>
      <c r="I54" s="364"/>
      <c r="J54" s="364"/>
      <c r="K54" s="364"/>
      <c r="L54" s="364"/>
      <c r="M54" s="364"/>
    </row>
    <row r="55" spans="1:13">
      <c r="A55" s="365"/>
      <c r="B55" s="365"/>
      <c r="C55" s="365"/>
      <c r="D55" s="365"/>
      <c r="E55" s="365"/>
      <c r="F55" s="365"/>
      <c r="G55" s="365"/>
      <c r="H55" s="365"/>
      <c r="I55" s="365"/>
      <c r="J55" s="365"/>
      <c r="K55" s="357" t="s">
        <v>494</v>
      </c>
      <c r="L55" s="365"/>
      <c r="M55" s="365"/>
    </row>
    <row r="56" spans="1:13">
      <c r="A56" s="365"/>
      <c r="B56" s="366" t="s">
        <v>495</v>
      </c>
      <c r="C56" s="378"/>
      <c r="D56" s="365"/>
      <c r="E56" s="365"/>
      <c r="F56" s="365"/>
      <c r="G56" s="365"/>
      <c r="H56" s="365"/>
      <c r="I56" s="365"/>
      <c r="J56" s="365"/>
      <c r="K56" s="372" t="s">
        <v>67</v>
      </c>
      <c r="L56" s="365"/>
      <c r="M56" s="365"/>
    </row>
    <row r="57" spans="1:13">
      <c r="A57" s="365"/>
      <c r="B57" s="372" t="s">
        <v>496</v>
      </c>
      <c r="C57" s="1241" t="s">
        <v>2655</v>
      </c>
      <c r="D57" s="365"/>
      <c r="E57" s="365"/>
      <c r="F57" s="365"/>
      <c r="G57" s="365"/>
      <c r="H57" s="365"/>
      <c r="I57" s="365"/>
      <c r="J57" s="365"/>
      <c r="K57" s="357" t="s">
        <v>497</v>
      </c>
      <c r="L57" s="365"/>
      <c r="M57" s="365"/>
    </row>
    <row r="58" spans="1:13">
      <c r="A58" s="365"/>
      <c r="B58" s="365"/>
      <c r="C58" s="365"/>
      <c r="D58" s="365"/>
      <c r="E58" s="365"/>
      <c r="F58" s="365"/>
      <c r="G58" s="365"/>
      <c r="H58" s="365"/>
      <c r="I58" s="365"/>
      <c r="J58" s="365"/>
      <c r="K58" s="372" t="s">
        <v>80</v>
      </c>
      <c r="L58" s="365"/>
      <c r="M58" s="365"/>
    </row>
    <row r="59" spans="1:13">
      <c r="A59" s="364"/>
      <c r="B59" s="364"/>
      <c r="C59" s="364"/>
      <c r="D59" s="364"/>
      <c r="E59" s="364"/>
      <c r="F59" s="364"/>
      <c r="G59" s="364"/>
      <c r="H59" s="364"/>
      <c r="I59" s="364"/>
      <c r="J59" s="364"/>
      <c r="K59" s="364"/>
      <c r="L59" s="364"/>
      <c r="M59" s="364"/>
    </row>
    <row r="60" spans="1:13">
      <c r="A60" s="364"/>
      <c r="B60" s="364"/>
      <c r="C60" s="364"/>
      <c r="D60" s="364"/>
      <c r="E60" s="364"/>
      <c r="F60" s="364"/>
      <c r="G60" s="364"/>
      <c r="H60" s="364"/>
      <c r="I60" s="364"/>
      <c r="J60" s="364"/>
      <c r="K60" s="364"/>
      <c r="L60" s="364"/>
      <c r="M60" s="364"/>
    </row>
    <row r="61" spans="1:13">
      <c r="A61" s="2038" t="s">
        <v>498</v>
      </c>
      <c r="B61" s="2038"/>
      <c r="C61" s="2038"/>
      <c r="D61" s="2038"/>
      <c r="E61" s="2038"/>
      <c r="F61" s="2038"/>
      <c r="G61" s="2038"/>
      <c r="H61" s="2038"/>
      <c r="I61" s="2038"/>
      <c r="J61" s="2038"/>
      <c r="K61" s="2038"/>
      <c r="L61" s="2038"/>
      <c r="M61" s="2038"/>
    </row>
    <row r="62" spans="1:13">
      <c r="A62" s="2100" t="s">
        <v>442</v>
      </c>
      <c r="B62" s="2100"/>
      <c r="C62" s="2100"/>
      <c r="D62" s="2100"/>
      <c r="E62" s="2100"/>
      <c r="F62" s="2100"/>
      <c r="G62" s="2100"/>
      <c r="H62" s="2100"/>
      <c r="I62" s="2100"/>
      <c r="J62" s="2100"/>
      <c r="K62" s="2100"/>
      <c r="L62" s="2100"/>
      <c r="M62" s="2100"/>
    </row>
    <row r="63" spans="1:13">
      <c r="A63" s="2101" t="s">
        <v>499</v>
      </c>
      <c r="B63" s="2101"/>
      <c r="C63" s="2101"/>
      <c r="D63" s="2101"/>
      <c r="E63" s="2101"/>
      <c r="F63" s="2101"/>
      <c r="G63" s="2101"/>
      <c r="H63" s="2101"/>
      <c r="I63" s="2101"/>
      <c r="J63" s="2101"/>
      <c r="K63" s="2101"/>
      <c r="L63" s="2101"/>
      <c r="M63" s="2101"/>
    </row>
    <row r="64" spans="1:13">
      <c r="A64" s="2074" t="s">
        <v>869</v>
      </c>
      <c r="B64" s="2074"/>
      <c r="C64" s="2074"/>
      <c r="D64" s="2074"/>
      <c r="E64" s="2074"/>
      <c r="F64" s="2074"/>
      <c r="G64" s="2074"/>
      <c r="H64" s="2074"/>
      <c r="I64" s="2074"/>
      <c r="J64" s="2074"/>
      <c r="K64" s="2074"/>
      <c r="L64" s="2074"/>
      <c r="M64" s="2074"/>
    </row>
    <row r="65" spans="1:13">
      <c r="A65" s="2102" t="s">
        <v>500</v>
      </c>
      <c r="B65" s="2102"/>
      <c r="C65" s="2102"/>
      <c r="D65" s="2103"/>
      <c r="E65" s="2104" t="s">
        <v>501</v>
      </c>
      <c r="F65" s="2105"/>
      <c r="G65" s="2104" t="s">
        <v>502</v>
      </c>
      <c r="H65" s="2105"/>
      <c r="I65" s="2106" t="s">
        <v>503</v>
      </c>
      <c r="J65" s="2107"/>
      <c r="K65" s="2108" t="s">
        <v>504</v>
      </c>
      <c r="L65" s="2109"/>
      <c r="M65" s="2110"/>
    </row>
    <row r="66" spans="1:13">
      <c r="A66" s="2084" t="s">
        <v>505</v>
      </c>
      <c r="B66" s="2084"/>
      <c r="C66" s="2084"/>
      <c r="D66" s="2084"/>
      <c r="E66" s="2111" t="s">
        <v>506</v>
      </c>
      <c r="F66" s="2112"/>
      <c r="G66" s="2111" t="s">
        <v>507</v>
      </c>
      <c r="H66" s="2112"/>
      <c r="I66" s="2111" t="s">
        <v>508</v>
      </c>
      <c r="J66" s="2086"/>
      <c r="K66" s="2113" t="s">
        <v>509</v>
      </c>
      <c r="L66" s="2114"/>
      <c r="M66" s="2115"/>
    </row>
    <row r="67" spans="1:13">
      <c r="A67" s="379" t="s">
        <v>455</v>
      </c>
      <c r="B67" s="2116" t="s">
        <v>510</v>
      </c>
      <c r="C67" s="2116"/>
      <c r="D67" s="2116"/>
      <c r="E67" s="2117" t="s">
        <v>510</v>
      </c>
      <c r="F67" s="2118"/>
      <c r="G67" s="2117" t="s">
        <v>510</v>
      </c>
      <c r="H67" s="2118"/>
      <c r="I67" s="2117" t="s">
        <v>510</v>
      </c>
      <c r="J67" s="2118"/>
      <c r="K67" s="2119" t="s">
        <v>510</v>
      </c>
      <c r="L67" s="2120"/>
      <c r="M67" s="2121"/>
    </row>
    <row r="68" spans="1:13">
      <c r="A68" s="379" t="s">
        <v>457</v>
      </c>
      <c r="B68" s="2122"/>
      <c r="C68" s="2122"/>
      <c r="D68" s="2122"/>
      <c r="E68" s="2123"/>
      <c r="F68" s="2124"/>
      <c r="G68" s="2123"/>
      <c r="H68" s="2124"/>
      <c r="I68" s="2122"/>
      <c r="J68" s="2124"/>
      <c r="K68" s="2089"/>
      <c r="L68" s="2087"/>
      <c r="M68" s="2090"/>
    </row>
    <row r="69" spans="1:13">
      <c r="A69" s="379" t="s">
        <v>458</v>
      </c>
      <c r="B69" s="2122"/>
      <c r="C69" s="2122"/>
      <c r="D69" s="2122"/>
      <c r="E69" s="2123"/>
      <c r="F69" s="2124"/>
      <c r="G69" s="2123"/>
      <c r="H69" s="2124"/>
      <c r="I69" s="2122"/>
      <c r="J69" s="2124"/>
      <c r="K69" s="2089"/>
      <c r="L69" s="2087"/>
      <c r="M69" s="2090"/>
    </row>
    <row r="70" spans="1:13">
      <c r="A70" s="361" t="s">
        <v>459</v>
      </c>
      <c r="B70" s="2087"/>
      <c r="C70" s="2087"/>
      <c r="D70" s="2087"/>
      <c r="E70" s="2089"/>
      <c r="F70" s="2090"/>
      <c r="G70" s="2089"/>
      <c r="H70" s="2090"/>
      <c r="I70" s="2087"/>
      <c r="J70" s="2090"/>
      <c r="K70" s="2089"/>
      <c r="L70" s="2087"/>
      <c r="M70" s="2090"/>
    </row>
    <row r="71" spans="1:13">
      <c r="A71" s="364"/>
      <c r="B71" s="364"/>
      <c r="C71" s="364"/>
      <c r="D71" s="364"/>
      <c r="E71" s="364"/>
      <c r="F71" s="364"/>
      <c r="G71" s="364"/>
      <c r="H71" s="364"/>
      <c r="I71" s="364"/>
      <c r="J71" s="364"/>
      <c r="K71" s="364"/>
      <c r="L71" s="364"/>
      <c r="M71" s="364"/>
    </row>
    <row r="72" spans="1:13">
      <c r="A72" s="364"/>
      <c r="B72" s="364"/>
      <c r="C72" s="364"/>
      <c r="D72" s="364"/>
      <c r="E72" s="364"/>
      <c r="F72" s="364"/>
      <c r="G72" s="364"/>
      <c r="H72" s="364"/>
      <c r="I72" s="364"/>
      <c r="J72" s="364"/>
      <c r="K72" s="364"/>
      <c r="L72" s="364"/>
      <c r="M72" s="364"/>
    </row>
    <row r="73" spans="1:13">
      <c r="A73" s="2128" t="s">
        <v>870</v>
      </c>
      <c r="B73" s="2128"/>
      <c r="C73" s="2128"/>
      <c r="D73" s="2128"/>
      <c r="E73" s="2128"/>
      <c r="F73" s="2128"/>
      <c r="G73" s="2128"/>
      <c r="H73" s="2128"/>
      <c r="I73" s="2128"/>
      <c r="J73" s="2128"/>
      <c r="K73" s="2128"/>
      <c r="L73" s="2128"/>
      <c r="M73" s="2129"/>
    </row>
    <row r="74" spans="1:13">
      <c r="A74" s="916"/>
      <c r="B74" s="916"/>
      <c r="C74" s="916"/>
      <c r="D74" s="916"/>
      <c r="E74" s="916"/>
      <c r="F74" s="916"/>
      <c r="G74" s="916"/>
      <c r="H74" s="916"/>
      <c r="I74" s="916"/>
      <c r="J74" s="916"/>
      <c r="K74" s="916"/>
      <c r="L74" s="916"/>
      <c r="M74" s="917"/>
    </row>
    <row r="75" spans="1:13">
      <c r="A75" s="380"/>
      <c r="B75" s="381" t="s">
        <v>468</v>
      </c>
      <c r="C75" s="382"/>
      <c r="D75" s="380"/>
      <c r="E75" s="381" t="s">
        <v>449</v>
      </c>
      <c r="F75" s="382"/>
      <c r="G75" s="380"/>
      <c r="H75" s="380" t="s">
        <v>511</v>
      </c>
      <c r="I75" s="382"/>
      <c r="J75" s="380"/>
      <c r="K75" s="381" t="s">
        <v>512</v>
      </c>
      <c r="L75" s="382"/>
      <c r="M75" s="918"/>
    </row>
    <row r="76" spans="1:13">
      <c r="A76" s="361"/>
      <c r="B76" s="903" t="s">
        <v>324</v>
      </c>
      <c r="C76" s="361"/>
      <c r="D76" s="361"/>
      <c r="E76" s="383" t="s">
        <v>325</v>
      </c>
      <c r="F76" s="361"/>
      <c r="G76" s="361"/>
      <c r="H76" s="383" t="s">
        <v>513</v>
      </c>
      <c r="I76" s="361"/>
      <c r="J76" s="361"/>
      <c r="K76" s="903" t="s">
        <v>51</v>
      </c>
      <c r="L76" s="361"/>
      <c r="M76" s="919"/>
    </row>
    <row r="77" spans="1:13">
      <c r="A77" s="379"/>
      <c r="B77" s="384" t="s">
        <v>475</v>
      </c>
      <c r="C77" s="2125"/>
      <c r="D77" s="2125"/>
      <c r="E77" s="384" t="s">
        <v>475</v>
      </c>
      <c r="F77" s="2125"/>
      <c r="G77" s="2125"/>
      <c r="H77" s="384" t="s">
        <v>475</v>
      </c>
      <c r="I77" s="2126"/>
      <c r="J77" s="2126"/>
      <c r="K77" s="384" t="s">
        <v>475</v>
      </c>
      <c r="L77" s="2126"/>
      <c r="M77" s="2127"/>
    </row>
    <row r="78" spans="1:13">
      <c r="A78" s="379"/>
      <c r="B78" s="384" t="s">
        <v>475</v>
      </c>
      <c r="C78" s="2125"/>
      <c r="D78" s="2125"/>
      <c r="E78" s="384" t="s">
        <v>475</v>
      </c>
      <c r="F78" s="2125"/>
      <c r="G78" s="2125"/>
      <c r="H78" s="384" t="s">
        <v>475</v>
      </c>
      <c r="I78" s="2126"/>
      <c r="J78" s="2126"/>
      <c r="K78" s="384" t="s">
        <v>475</v>
      </c>
      <c r="L78" s="2126"/>
      <c r="M78" s="2127"/>
    </row>
    <row r="79" spans="1:13">
      <c r="A79" s="379"/>
      <c r="B79" s="384" t="s">
        <v>475</v>
      </c>
      <c r="C79" s="2125"/>
      <c r="D79" s="2125"/>
      <c r="E79" s="384" t="s">
        <v>475</v>
      </c>
      <c r="F79" s="2125"/>
      <c r="G79" s="2125"/>
      <c r="H79" s="384" t="s">
        <v>475</v>
      </c>
      <c r="I79" s="2126"/>
      <c r="J79" s="2126"/>
      <c r="K79" s="384" t="s">
        <v>475</v>
      </c>
      <c r="L79" s="2126"/>
      <c r="M79" s="2127"/>
    </row>
    <row r="80" spans="1:13">
      <c r="A80" s="364"/>
      <c r="B80" s="364"/>
      <c r="C80" s="364"/>
      <c r="D80" s="364"/>
      <c r="E80" s="364"/>
      <c r="F80" s="364"/>
      <c r="G80" s="364"/>
      <c r="H80" s="364"/>
      <c r="I80" s="364"/>
      <c r="J80" s="364"/>
      <c r="K80" s="364"/>
      <c r="L80" s="364"/>
      <c r="M80" s="364"/>
    </row>
    <row r="81" spans="1:13">
      <c r="A81" s="364"/>
      <c r="B81" s="364"/>
      <c r="C81" s="364"/>
      <c r="D81" s="364"/>
      <c r="E81" s="364"/>
      <c r="F81" s="364"/>
      <c r="G81" s="364"/>
      <c r="H81" s="364"/>
      <c r="I81" s="364"/>
      <c r="J81" s="364"/>
      <c r="K81" s="364"/>
      <c r="L81" s="364"/>
      <c r="M81" s="364"/>
    </row>
    <row r="82" spans="1:13">
      <c r="A82" s="2128" t="s">
        <v>871</v>
      </c>
      <c r="B82" s="2128"/>
      <c r="C82" s="2128"/>
      <c r="D82" s="2128"/>
      <c r="E82" s="2128"/>
      <c r="F82" s="2128"/>
      <c r="G82" s="2128"/>
      <c r="H82" s="2128"/>
      <c r="I82" s="2128"/>
      <c r="J82" s="2128"/>
      <c r="K82" s="2128"/>
      <c r="L82" s="2128"/>
      <c r="M82" s="2129"/>
    </row>
    <row r="83" spans="1:13">
      <c r="A83" s="364"/>
      <c r="B83" s="364"/>
      <c r="C83" s="364"/>
      <c r="D83" s="364"/>
      <c r="E83" s="364"/>
      <c r="F83" s="364"/>
      <c r="G83" s="364"/>
      <c r="H83" s="364"/>
      <c r="I83" s="364"/>
      <c r="J83" s="364"/>
      <c r="K83" s="364"/>
      <c r="L83" s="364"/>
      <c r="M83" s="364"/>
    </row>
    <row r="84" spans="1:13" ht="24">
      <c r="A84" s="2130" t="s">
        <v>514</v>
      </c>
      <c r="B84" s="2130"/>
      <c r="C84" s="2131"/>
      <c r="D84" s="385" t="s">
        <v>515</v>
      </c>
      <c r="E84" s="2132" t="s">
        <v>516</v>
      </c>
      <c r="F84" s="2103"/>
      <c r="G84" s="2132" t="s">
        <v>517</v>
      </c>
      <c r="H84" s="2103"/>
      <c r="I84" s="386" t="s">
        <v>518</v>
      </c>
      <c r="J84" s="2132" t="s">
        <v>519</v>
      </c>
      <c r="K84" s="2103"/>
      <c r="L84" s="2133" t="s">
        <v>520</v>
      </c>
      <c r="M84" s="2103"/>
    </row>
    <row r="85" spans="1:13" ht="24">
      <c r="A85" s="2114" t="s">
        <v>521</v>
      </c>
      <c r="B85" s="2114"/>
      <c r="C85" s="2115"/>
      <c r="D85" s="387" t="s">
        <v>120</v>
      </c>
      <c r="E85" s="2111" t="s">
        <v>522</v>
      </c>
      <c r="F85" s="2086"/>
      <c r="G85" s="2111" t="s">
        <v>523</v>
      </c>
      <c r="H85" s="2086"/>
      <c r="I85" s="388" t="s">
        <v>524</v>
      </c>
      <c r="J85" s="2111" t="s">
        <v>525</v>
      </c>
      <c r="K85" s="2086"/>
      <c r="L85" s="2111" t="s">
        <v>526</v>
      </c>
      <c r="M85" s="2112"/>
    </row>
    <row r="86" spans="1:13" ht="21" customHeight="1">
      <c r="A86" s="2033" t="s">
        <v>538</v>
      </c>
      <c r="B86" s="2033"/>
      <c r="C86" s="1242">
        <v>2022</v>
      </c>
      <c r="D86" s="1243">
        <f>MASTER!C46</f>
        <v>75000</v>
      </c>
      <c r="E86" s="2134">
        <v>0</v>
      </c>
      <c r="F86" s="2134"/>
      <c r="G86" s="2134">
        <v>0</v>
      </c>
      <c r="H86" s="2134"/>
      <c r="I86" s="1244">
        <v>0</v>
      </c>
      <c r="J86" s="2134">
        <v>1700</v>
      </c>
      <c r="K86" s="2134"/>
      <c r="L86" s="2135" t="s">
        <v>2667</v>
      </c>
      <c r="M86" s="2136"/>
    </row>
    <row r="87" spans="1:13" ht="21" customHeight="1">
      <c r="A87" s="2033" t="s">
        <v>527</v>
      </c>
      <c r="B87" s="2033"/>
      <c r="C87" s="1245">
        <f>C86</f>
        <v>2022</v>
      </c>
      <c r="D87" s="1243">
        <f>D86</f>
        <v>75000</v>
      </c>
      <c r="E87" s="2134"/>
      <c r="F87" s="2134"/>
      <c r="G87" s="2134"/>
      <c r="H87" s="2134"/>
      <c r="I87" s="1244"/>
      <c r="J87" s="2134"/>
      <c r="K87" s="2134"/>
      <c r="L87" s="2135"/>
      <c r="M87" s="2136"/>
    </row>
    <row r="88" spans="1:13" ht="21" customHeight="1">
      <c r="A88" s="2033" t="s">
        <v>528</v>
      </c>
      <c r="B88" s="2033"/>
      <c r="C88" s="1245">
        <f t="shared" ref="C88:C95" si="1">C87</f>
        <v>2022</v>
      </c>
      <c r="D88" s="1243">
        <f t="shared" ref="D88:D97" si="2">D87</f>
        <v>75000</v>
      </c>
      <c r="E88" s="2134"/>
      <c r="F88" s="2134"/>
      <c r="G88" s="2134"/>
      <c r="H88" s="2134"/>
      <c r="I88" s="1244"/>
      <c r="J88" s="2134"/>
      <c r="K88" s="2134"/>
      <c r="L88" s="2135"/>
      <c r="M88" s="2136"/>
    </row>
    <row r="89" spans="1:13" ht="21" customHeight="1">
      <c r="A89" s="2033" t="s">
        <v>529</v>
      </c>
      <c r="B89" s="2033"/>
      <c r="C89" s="1245">
        <f t="shared" si="1"/>
        <v>2022</v>
      </c>
      <c r="D89" s="1243">
        <f t="shared" si="2"/>
        <v>75000</v>
      </c>
      <c r="E89" s="2134"/>
      <c r="F89" s="2134"/>
      <c r="G89" s="2134"/>
      <c r="H89" s="2134"/>
      <c r="I89" s="1244"/>
      <c r="J89" s="2134"/>
      <c r="K89" s="2134"/>
      <c r="L89" s="2135"/>
      <c r="M89" s="2136"/>
    </row>
    <row r="90" spans="1:13" ht="21" customHeight="1">
      <c r="A90" s="2033" t="s">
        <v>530</v>
      </c>
      <c r="B90" s="2033"/>
      <c r="C90" s="1245">
        <f t="shared" si="1"/>
        <v>2022</v>
      </c>
      <c r="D90" s="1243">
        <f t="shared" si="2"/>
        <v>75000</v>
      </c>
      <c r="E90" s="2134"/>
      <c r="F90" s="2134"/>
      <c r="G90" s="2134"/>
      <c r="H90" s="2134"/>
      <c r="I90" s="1244"/>
      <c r="J90" s="2134"/>
      <c r="K90" s="2134"/>
      <c r="L90" s="2135"/>
      <c r="M90" s="2136"/>
    </row>
    <row r="91" spans="1:13" ht="21" customHeight="1">
      <c r="A91" s="2033" t="s">
        <v>531</v>
      </c>
      <c r="B91" s="2033"/>
      <c r="C91" s="1245">
        <f t="shared" si="1"/>
        <v>2022</v>
      </c>
      <c r="D91" s="1243">
        <f t="shared" si="2"/>
        <v>75000</v>
      </c>
      <c r="E91" s="2134"/>
      <c r="F91" s="2134"/>
      <c r="G91" s="2134"/>
      <c r="H91" s="2134"/>
      <c r="I91" s="1244"/>
      <c r="J91" s="2134"/>
      <c r="K91" s="2134"/>
      <c r="L91" s="2135"/>
      <c r="M91" s="2136"/>
    </row>
    <row r="92" spans="1:13" ht="21" customHeight="1">
      <c r="A92" s="2033" t="s">
        <v>532</v>
      </c>
      <c r="B92" s="2033"/>
      <c r="C92" s="1245">
        <f t="shared" si="1"/>
        <v>2022</v>
      </c>
      <c r="D92" s="1243">
        <f t="shared" si="2"/>
        <v>75000</v>
      </c>
      <c r="E92" s="2134"/>
      <c r="F92" s="2134"/>
      <c r="G92" s="2134"/>
      <c r="H92" s="2134"/>
      <c r="I92" s="1244"/>
      <c r="J92" s="2134"/>
      <c r="K92" s="2134"/>
      <c r="L92" s="2135"/>
      <c r="M92" s="2136"/>
    </row>
    <row r="93" spans="1:13" ht="21" customHeight="1">
      <c r="A93" s="2033" t="s">
        <v>533</v>
      </c>
      <c r="B93" s="2033"/>
      <c r="C93" s="1245">
        <f t="shared" si="1"/>
        <v>2022</v>
      </c>
      <c r="D93" s="1243">
        <f t="shared" si="2"/>
        <v>75000</v>
      </c>
      <c r="E93" s="2134"/>
      <c r="F93" s="2134"/>
      <c r="G93" s="2134"/>
      <c r="H93" s="2134"/>
      <c r="I93" s="1244"/>
      <c r="J93" s="2134"/>
      <c r="K93" s="2134"/>
      <c r="L93" s="2135"/>
      <c r="M93" s="2136"/>
    </row>
    <row r="94" spans="1:13" ht="21" customHeight="1">
      <c r="A94" s="2033" t="s">
        <v>534</v>
      </c>
      <c r="B94" s="2033"/>
      <c r="C94" s="1245">
        <f t="shared" si="1"/>
        <v>2022</v>
      </c>
      <c r="D94" s="1243">
        <f t="shared" si="2"/>
        <v>75000</v>
      </c>
      <c r="E94" s="2134"/>
      <c r="F94" s="2134"/>
      <c r="G94" s="2134"/>
      <c r="H94" s="2134"/>
      <c r="I94" s="1244"/>
      <c r="J94" s="2134"/>
      <c r="K94" s="2134"/>
      <c r="L94" s="2135"/>
      <c r="M94" s="2136"/>
    </row>
    <row r="95" spans="1:13" ht="21" customHeight="1">
      <c r="A95" s="2033" t="s">
        <v>535</v>
      </c>
      <c r="B95" s="2033"/>
      <c r="C95" s="1245">
        <f t="shared" si="1"/>
        <v>2022</v>
      </c>
      <c r="D95" s="1243">
        <f t="shared" si="2"/>
        <v>75000</v>
      </c>
      <c r="E95" s="2134"/>
      <c r="F95" s="2134"/>
      <c r="G95" s="2134"/>
      <c r="H95" s="2134"/>
      <c r="I95" s="1244"/>
      <c r="J95" s="2134"/>
      <c r="K95" s="2134"/>
      <c r="L95" s="2135"/>
      <c r="M95" s="2136"/>
    </row>
    <row r="96" spans="1:13" ht="21" customHeight="1">
      <c r="A96" s="2033" t="s">
        <v>536</v>
      </c>
      <c r="B96" s="2033"/>
      <c r="C96" s="1245">
        <f>C95+1</f>
        <v>2023</v>
      </c>
      <c r="D96" s="1243">
        <f t="shared" si="2"/>
        <v>75000</v>
      </c>
      <c r="E96" s="2134"/>
      <c r="F96" s="2134"/>
      <c r="G96" s="2134"/>
      <c r="H96" s="2134"/>
      <c r="I96" s="1244"/>
      <c r="J96" s="2134"/>
      <c r="K96" s="2134"/>
      <c r="L96" s="2135"/>
      <c r="M96" s="2136"/>
    </row>
    <row r="97" spans="1:13" ht="21" customHeight="1">
      <c r="A97" s="2033" t="s">
        <v>537</v>
      </c>
      <c r="B97" s="2033"/>
      <c r="C97" s="1245">
        <f>C96</f>
        <v>2023</v>
      </c>
      <c r="D97" s="1243">
        <f t="shared" si="2"/>
        <v>75000</v>
      </c>
      <c r="E97" s="2134"/>
      <c r="F97" s="2134"/>
      <c r="G97" s="2134"/>
      <c r="H97" s="2134"/>
      <c r="I97" s="1244"/>
      <c r="J97" s="2134"/>
      <c r="K97" s="2134"/>
      <c r="L97" s="2135"/>
      <c r="M97" s="2136"/>
    </row>
    <row r="98" spans="1:13">
      <c r="A98" s="364"/>
      <c r="B98" s="364"/>
      <c r="C98" s="364"/>
      <c r="D98" s="364"/>
      <c r="E98" s="364"/>
      <c r="F98" s="364"/>
      <c r="G98" s="364"/>
      <c r="H98" s="364"/>
      <c r="I98" s="364"/>
      <c r="J98" s="364"/>
      <c r="K98" s="364"/>
      <c r="L98" s="364"/>
      <c r="M98" s="364"/>
    </row>
    <row r="99" spans="1:13">
      <c r="A99" s="364"/>
      <c r="B99" s="364"/>
      <c r="C99" s="364"/>
      <c r="D99" s="364"/>
      <c r="E99" s="364"/>
      <c r="F99" s="364"/>
      <c r="G99" s="364"/>
      <c r="H99" s="364"/>
      <c r="I99" s="364"/>
      <c r="J99" s="364"/>
      <c r="K99" s="364"/>
      <c r="L99" s="364"/>
      <c r="M99" s="364"/>
    </row>
    <row r="100" spans="1:13">
      <c r="A100" s="364"/>
      <c r="B100" s="366" t="s">
        <v>495</v>
      </c>
      <c r="C100" s="378"/>
      <c r="D100" s="364"/>
      <c r="E100" s="364"/>
      <c r="F100" s="364"/>
      <c r="G100" s="364"/>
      <c r="H100" s="364"/>
      <c r="I100" s="364"/>
      <c r="J100" s="2041" t="s">
        <v>539</v>
      </c>
      <c r="K100" s="2041"/>
      <c r="L100" s="364"/>
      <c r="M100" s="364"/>
    </row>
    <row r="101" spans="1:13">
      <c r="A101" s="364"/>
      <c r="B101" s="372" t="s">
        <v>496</v>
      </c>
      <c r="C101" s="364" t="str">
        <f>C57</f>
        <v>21.04.2022</v>
      </c>
      <c r="D101" s="364"/>
      <c r="E101" s="364"/>
      <c r="F101" s="364"/>
      <c r="G101" s="364"/>
      <c r="H101" s="364"/>
      <c r="I101" s="364"/>
      <c r="J101" s="2041" t="s">
        <v>540</v>
      </c>
      <c r="K101" s="2041"/>
      <c r="L101" s="364"/>
      <c r="M101" s="364"/>
    </row>
    <row r="102" spans="1:13">
      <c r="A102" s="182"/>
      <c r="B102" s="182"/>
      <c r="C102" s="182"/>
      <c r="D102" s="182"/>
      <c r="E102" s="182"/>
      <c r="F102" s="182"/>
      <c r="G102" s="182"/>
      <c r="H102" s="182"/>
      <c r="I102" s="182"/>
      <c r="J102" s="2137"/>
      <c r="K102" s="2137"/>
      <c r="L102" s="182"/>
      <c r="M102" s="182"/>
    </row>
    <row r="108" spans="1:13">
      <c r="B108" s="620" t="s">
        <v>2301</v>
      </c>
    </row>
  </sheetData>
  <sheetProtection sheet="1" objects="1" scenarios="1" selectLockedCells="1"/>
  <mergeCells count="221">
    <mergeCell ref="J102:K102"/>
    <mergeCell ref="D13:E13"/>
    <mergeCell ref="B8:D8"/>
    <mergeCell ref="C27:H27"/>
    <mergeCell ref="I27:J27"/>
    <mergeCell ref="K27:L27"/>
    <mergeCell ref="E97:F97"/>
    <mergeCell ref="G97:H97"/>
    <mergeCell ref="J97:K97"/>
    <mergeCell ref="L97:M97"/>
    <mergeCell ref="J100:K100"/>
    <mergeCell ref="E95:F95"/>
    <mergeCell ref="G95:H95"/>
    <mergeCell ref="J95:K95"/>
    <mergeCell ref="L95:M95"/>
    <mergeCell ref="E96:F96"/>
    <mergeCell ref="G96:H96"/>
    <mergeCell ref="J96:K96"/>
    <mergeCell ref="L96:M96"/>
    <mergeCell ref="E93:F93"/>
    <mergeCell ref="G93:H93"/>
    <mergeCell ref="J93:K93"/>
    <mergeCell ref="L93:M93"/>
    <mergeCell ref="E94:F94"/>
    <mergeCell ref="G94:H94"/>
    <mergeCell ref="J94:K94"/>
    <mergeCell ref="L94:M94"/>
    <mergeCell ref="J101:K101"/>
    <mergeCell ref="E90:F90"/>
    <mergeCell ref="G90:H90"/>
    <mergeCell ref="J90:K90"/>
    <mergeCell ref="L90:M90"/>
    <mergeCell ref="E91:F91"/>
    <mergeCell ref="G91:H91"/>
    <mergeCell ref="J91:K91"/>
    <mergeCell ref="L91:M91"/>
    <mergeCell ref="E92:F92"/>
    <mergeCell ref="G92:H92"/>
    <mergeCell ref="J92:K92"/>
    <mergeCell ref="L92:M92"/>
    <mergeCell ref="E87:F87"/>
    <mergeCell ref="G87:H87"/>
    <mergeCell ref="J87:K87"/>
    <mergeCell ref="L87:M87"/>
    <mergeCell ref="E88:F88"/>
    <mergeCell ref="G88:H88"/>
    <mergeCell ref="J88:K88"/>
    <mergeCell ref="L88:M88"/>
    <mergeCell ref="E89:F89"/>
    <mergeCell ref="G89:H89"/>
    <mergeCell ref="J89:K89"/>
    <mergeCell ref="L89:M89"/>
    <mergeCell ref="A85:C85"/>
    <mergeCell ref="E85:F85"/>
    <mergeCell ref="G85:H85"/>
    <mergeCell ref="J85:K85"/>
    <mergeCell ref="L85:M85"/>
    <mergeCell ref="E86:F86"/>
    <mergeCell ref="G86:H86"/>
    <mergeCell ref="J86:K86"/>
    <mergeCell ref="L86:M86"/>
    <mergeCell ref="C79:D79"/>
    <mergeCell ref="F79:G79"/>
    <mergeCell ref="I79:J79"/>
    <mergeCell ref="L79:M79"/>
    <mergeCell ref="A82:M82"/>
    <mergeCell ref="A84:C84"/>
    <mergeCell ref="E84:F84"/>
    <mergeCell ref="G84:H84"/>
    <mergeCell ref="J84:K84"/>
    <mergeCell ref="L84:M84"/>
    <mergeCell ref="C77:D77"/>
    <mergeCell ref="F77:G77"/>
    <mergeCell ref="I77:J77"/>
    <mergeCell ref="L77:M77"/>
    <mergeCell ref="C78:D78"/>
    <mergeCell ref="F78:G78"/>
    <mergeCell ref="I78:J78"/>
    <mergeCell ref="L78:M78"/>
    <mergeCell ref="B70:D70"/>
    <mergeCell ref="E70:F70"/>
    <mergeCell ref="G70:H70"/>
    <mergeCell ref="I70:J70"/>
    <mergeCell ref="K70:M70"/>
    <mergeCell ref="A73:M73"/>
    <mergeCell ref="B68:D68"/>
    <mergeCell ref="E68:F68"/>
    <mergeCell ref="G68:H68"/>
    <mergeCell ref="I68:J68"/>
    <mergeCell ref="K68:M68"/>
    <mergeCell ref="B69:D69"/>
    <mergeCell ref="E69:F69"/>
    <mergeCell ref="G69:H69"/>
    <mergeCell ref="I69:J69"/>
    <mergeCell ref="K69:M69"/>
    <mergeCell ref="A66:D66"/>
    <mergeCell ref="E66:F66"/>
    <mergeCell ref="G66:H66"/>
    <mergeCell ref="I66:J66"/>
    <mergeCell ref="K66:M66"/>
    <mergeCell ref="B67:D67"/>
    <mergeCell ref="E67:F67"/>
    <mergeCell ref="G67:H67"/>
    <mergeCell ref="I67:J67"/>
    <mergeCell ref="K67:M67"/>
    <mergeCell ref="A62:M62"/>
    <mergeCell ref="A63:M63"/>
    <mergeCell ref="A64:M64"/>
    <mergeCell ref="A65:D65"/>
    <mergeCell ref="E65:F65"/>
    <mergeCell ref="G65:H65"/>
    <mergeCell ref="I65:J65"/>
    <mergeCell ref="K65:M65"/>
    <mergeCell ref="A53:A54"/>
    <mergeCell ref="A61:M61"/>
    <mergeCell ref="A52:E52"/>
    <mergeCell ref="F52:H52"/>
    <mergeCell ref="I52:J52"/>
    <mergeCell ref="K52:M52"/>
    <mergeCell ref="A50:E50"/>
    <mergeCell ref="I50:J50"/>
    <mergeCell ref="K50:M50"/>
    <mergeCell ref="A51:E51"/>
    <mergeCell ref="I51:J51"/>
    <mergeCell ref="K51:M51"/>
    <mergeCell ref="F50:H50"/>
    <mergeCell ref="F51:H51"/>
    <mergeCell ref="A48:E48"/>
    <mergeCell ref="I48:J48"/>
    <mergeCell ref="K48:M48"/>
    <mergeCell ref="A49:E49"/>
    <mergeCell ref="I49:J49"/>
    <mergeCell ref="K49:M49"/>
    <mergeCell ref="A46:E46"/>
    <mergeCell ref="F46:H46"/>
    <mergeCell ref="I46:J46"/>
    <mergeCell ref="K46:M46"/>
    <mergeCell ref="A47:E47"/>
    <mergeCell ref="F47:H47"/>
    <mergeCell ref="I47:J47"/>
    <mergeCell ref="K47:M47"/>
    <mergeCell ref="F48:H48"/>
    <mergeCell ref="F49:H49"/>
    <mergeCell ref="A40:A41"/>
    <mergeCell ref="A43:A44"/>
    <mergeCell ref="A45:E45"/>
    <mergeCell ref="F45:H45"/>
    <mergeCell ref="I45:J45"/>
    <mergeCell ref="K45:M45"/>
    <mergeCell ref="A29:A30"/>
    <mergeCell ref="B29:M29"/>
    <mergeCell ref="A31:A32"/>
    <mergeCell ref="D34:F34"/>
    <mergeCell ref="H34:I34"/>
    <mergeCell ref="K34:L34"/>
    <mergeCell ref="E23:G23"/>
    <mergeCell ref="I23:K23"/>
    <mergeCell ref="E24:H24"/>
    <mergeCell ref="I24:K24"/>
    <mergeCell ref="A26:A27"/>
    <mergeCell ref="F26:H26"/>
    <mergeCell ref="K26:M26"/>
    <mergeCell ref="I20:K20"/>
    <mergeCell ref="E21:G21"/>
    <mergeCell ref="I21:K21"/>
    <mergeCell ref="E22:G22"/>
    <mergeCell ref="I22:K22"/>
    <mergeCell ref="E20:F20"/>
    <mergeCell ref="I17:K17"/>
    <mergeCell ref="L17:M18"/>
    <mergeCell ref="I18:K18"/>
    <mergeCell ref="I19:K19"/>
    <mergeCell ref="B13:C13"/>
    <mergeCell ref="C15:G15"/>
    <mergeCell ref="H15:K15"/>
    <mergeCell ref="L15:M15"/>
    <mergeCell ref="I16:K16"/>
    <mergeCell ref="L16:M16"/>
    <mergeCell ref="C10:D10"/>
    <mergeCell ref="G10:I10"/>
    <mergeCell ref="K10:M10"/>
    <mergeCell ref="E11:F11"/>
    <mergeCell ref="B12:C12"/>
    <mergeCell ref="D12:H12"/>
    <mergeCell ref="I12:M12"/>
    <mergeCell ref="A6:B6"/>
    <mergeCell ref="E6:I6"/>
    <mergeCell ref="A8:A9"/>
    <mergeCell ref="K9:M9"/>
    <mergeCell ref="B9:D9"/>
    <mergeCell ref="I9:J9"/>
    <mergeCell ref="C6:D6"/>
    <mergeCell ref="C11:D11"/>
    <mergeCell ref="K11:L11"/>
    <mergeCell ref="G11:I11"/>
    <mergeCell ref="A3:B3"/>
    <mergeCell ref="C3:D3"/>
    <mergeCell ref="K3:M3"/>
    <mergeCell ref="A4:B4"/>
    <mergeCell ref="A5:B5"/>
    <mergeCell ref="C5:D5"/>
    <mergeCell ref="E5:I5"/>
    <mergeCell ref="L5:M5"/>
    <mergeCell ref="A1:B1"/>
    <mergeCell ref="C1:J1"/>
    <mergeCell ref="K1:M1"/>
    <mergeCell ref="A2:B2"/>
    <mergeCell ref="C2:J2"/>
    <mergeCell ref="K2:M2"/>
    <mergeCell ref="A96:B96"/>
    <mergeCell ref="A97:B97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</mergeCells>
  <pageMargins left="0.25" right="0.25" top="1.1000000000000001" bottom="0.3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P73"/>
  <sheetViews>
    <sheetView showGridLines="0" tabSelected="1" workbookViewId="0">
      <selection activeCell="Q8" sqref="Q8"/>
    </sheetView>
  </sheetViews>
  <sheetFormatPr defaultRowHeight="20.25"/>
  <cols>
    <col min="1" max="1" width="4.85546875" style="163" customWidth="1"/>
    <col min="2" max="2" width="26.28515625" style="163" customWidth="1"/>
    <col min="3" max="3" width="10.85546875" style="163" customWidth="1"/>
    <col min="4" max="4" width="4.140625" style="163" customWidth="1"/>
    <col min="5" max="5" width="4.7109375" style="163" customWidth="1"/>
    <col min="6" max="6" width="12.7109375" style="195" bestFit="1" customWidth="1"/>
    <col min="7" max="7" width="3.7109375" style="163" customWidth="1"/>
    <col min="8" max="8" width="5.5703125" style="163" bestFit="1" customWidth="1"/>
    <col min="9" max="9" width="7.85546875" style="163" bestFit="1" customWidth="1"/>
    <col min="10" max="10" width="9.140625" style="163"/>
    <col min="11" max="11" width="8" style="163" customWidth="1"/>
    <col min="12" max="12" width="9.140625" style="163"/>
    <col min="13" max="13" width="7.85546875" style="163" customWidth="1"/>
    <col min="14" max="14" width="15.140625" style="163" customWidth="1"/>
    <col min="15" max="15" width="0.140625" style="163" customWidth="1"/>
    <col min="16" max="16384" width="9.140625" style="163"/>
  </cols>
  <sheetData>
    <row r="1" spans="1:15" ht="19.5" customHeight="1">
      <c r="A1" s="1334" t="s">
        <v>236</v>
      </c>
      <c r="B1" s="1334"/>
      <c r="C1" s="1334"/>
      <c r="D1" s="1334"/>
      <c r="E1" s="1334"/>
      <c r="F1" s="1334"/>
      <c r="G1" s="1334"/>
      <c r="H1" s="1334"/>
      <c r="I1" s="1334"/>
      <c r="J1" s="1334"/>
      <c r="K1" s="1334"/>
      <c r="L1" s="1334"/>
      <c r="M1" s="1334"/>
      <c r="N1" s="1334"/>
      <c r="O1" s="1334"/>
    </row>
    <row r="2" spans="1:15">
      <c r="A2" s="161"/>
      <c r="B2" s="1335" t="s">
        <v>394</v>
      </c>
      <c r="C2" s="1335"/>
      <c r="D2" s="1335"/>
      <c r="E2" s="1335"/>
      <c r="F2" s="1335"/>
      <c r="G2" s="1335"/>
      <c r="H2" s="1335"/>
      <c r="I2" s="1335"/>
      <c r="J2" s="1335"/>
      <c r="K2" s="1335"/>
      <c r="L2" s="1335"/>
      <c r="M2" s="1335"/>
      <c r="N2" s="1335"/>
      <c r="O2" s="1335"/>
    </row>
    <row r="3" spans="1:15" ht="21.75" customHeight="1">
      <c r="A3" s="162"/>
      <c r="B3" s="1336" t="s">
        <v>387</v>
      </c>
      <c r="C3" s="1336"/>
      <c r="D3" s="1336"/>
      <c r="E3" s="1336"/>
      <c r="F3" s="1336"/>
      <c r="G3" s="1336"/>
      <c r="H3" s="1336"/>
      <c r="I3" s="1336"/>
      <c r="J3" s="1336"/>
      <c r="K3" s="1336"/>
      <c r="L3" s="1336"/>
      <c r="M3" s="1336"/>
      <c r="N3" s="1336"/>
      <c r="O3" s="1336"/>
    </row>
    <row r="4" spans="1:15" ht="99" customHeight="1">
      <c r="A4" s="162"/>
      <c r="B4" s="1338"/>
      <c r="C4" s="1338"/>
      <c r="D4" s="1338"/>
      <c r="E4" s="1338"/>
      <c r="F4" s="1338"/>
      <c r="G4" s="1338"/>
      <c r="H4" s="1338"/>
      <c r="I4" s="1338"/>
      <c r="J4" s="1338"/>
      <c r="K4" s="1338"/>
      <c r="L4" s="1338"/>
      <c r="M4" s="1338"/>
      <c r="N4" s="1338"/>
      <c r="O4" s="1338"/>
    </row>
    <row r="5" spans="1:15" ht="23.25" customHeight="1">
      <c r="A5" s="162"/>
      <c r="B5" s="1339" t="s">
        <v>401</v>
      </c>
      <c r="C5" s="1339"/>
      <c r="D5" s="1339"/>
      <c r="E5" s="1339"/>
      <c r="F5" s="1339"/>
      <c r="G5" s="1339"/>
      <c r="H5" s="1339"/>
      <c r="I5" s="1339"/>
      <c r="J5" s="1339"/>
      <c r="K5" s="1339"/>
      <c r="L5" s="1339"/>
      <c r="M5" s="1339"/>
      <c r="N5" s="1339"/>
      <c r="O5" s="1339"/>
    </row>
    <row r="6" spans="1:15" ht="189" customHeight="1">
      <c r="A6" s="290">
        <v>1</v>
      </c>
      <c r="B6" s="1324" t="s">
        <v>2734</v>
      </c>
      <c r="C6" s="1324"/>
      <c r="D6" s="1324"/>
      <c r="E6" s="1324"/>
      <c r="F6" s="1324"/>
      <c r="G6" s="1324"/>
      <c r="H6" s="1324"/>
      <c r="I6" s="1324"/>
      <c r="J6" s="1324"/>
      <c r="K6" s="1324"/>
      <c r="L6" s="1324"/>
      <c r="M6" s="1324"/>
      <c r="N6" s="1324"/>
      <c r="O6" s="1324"/>
    </row>
    <row r="7" spans="1:15" ht="63" customHeight="1">
      <c r="A7" s="290">
        <v>2</v>
      </c>
      <c r="B7" s="1324" t="s">
        <v>2359</v>
      </c>
      <c r="C7" s="1324"/>
      <c r="D7" s="1324"/>
      <c r="E7" s="1324"/>
      <c r="F7" s="1324"/>
      <c r="G7" s="1324"/>
      <c r="H7" s="1324"/>
      <c r="I7" s="1324"/>
      <c r="J7" s="1324"/>
      <c r="K7" s="1324"/>
      <c r="L7" s="1324"/>
      <c r="M7" s="1324"/>
      <c r="N7" s="1324"/>
      <c r="O7" s="1324"/>
    </row>
    <row r="8" spans="1:15" ht="61.5" customHeight="1">
      <c r="A8" s="290">
        <v>3</v>
      </c>
      <c r="B8" s="1324" t="s">
        <v>2360</v>
      </c>
      <c r="C8" s="1324"/>
      <c r="D8" s="1324"/>
      <c r="E8" s="1324"/>
      <c r="F8" s="1324"/>
      <c r="G8" s="1324"/>
      <c r="H8" s="1324"/>
      <c r="I8" s="1324"/>
      <c r="J8" s="1324"/>
      <c r="K8" s="1324"/>
      <c r="L8" s="1324"/>
      <c r="M8" s="1324"/>
      <c r="N8" s="1324"/>
      <c r="O8" s="1324"/>
    </row>
    <row r="9" spans="1:15" ht="61.5" customHeight="1">
      <c r="A9" s="290">
        <v>4</v>
      </c>
      <c r="B9" s="1324" t="s">
        <v>1969</v>
      </c>
      <c r="C9" s="1324"/>
      <c r="D9" s="1324"/>
      <c r="E9" s="1324"/>
      <c r="F9" s="1324"/>
      <c r="G9" s="1324"/>
      <c r="H9" s="1324"/>
      <c r="I9" s="1324"/>
      <c r="J9" s="1324"/>
      <c r="K9" s="1324"/>
      <c r="L9" s="1324"/>
      <c r="M9" s="1324"/>
      <c r="N9" s="1324"/>
      <c r="O9" s="1324"/>
    </row>
    <row r="10" spans="1:15" ht="21.75" customHeight="1">
      <c r="A10" s="290">
        <v>5</v>
      </c>
      <c r="B10" s="1324" t="s">
        <v>887</v>
      </c>
      <c r="C10" s="1324"/>
      <c r="D10" s="1324"/>
      <c r="E10" s="1324"/>
      <c r="F10" s="1324"/>
      <c r="G10" s="1324"/>
      <c r="H10" s="1324"/>
      <c r="I10" s="1324"/>
      <c r="J10" s="1324"/>
      <c r="K10" s="1324"/>
      <c r="L10" s="1324"/>
      <c r="M10" s="1324"/>
      <c r="N10" s="1324"/>
      <c r="O10" s="1324"/>
    </row>
    <row r="11" spans="1:15" ht="63.75" customHeight="1">
      <c r="A11" s="290">
        <v>6</v>
      </c>
      <c r="B11" s="1324" t="s">
        <v>1651</v>
      </c>
      <c r="C11" s="1324"/>
      <c r="D11" s="1324"/>
      <c r="E11" s="1324"/>
      <c r="F11" s="1324"/>
      <c r="G11" s="1324"/>
      <c r="H11" s="1324"/>
      <c r="I11" s="1324"/>
      <c r="J11" s="1324"/>
      <c r="K11" s="1324"/>
      <c r="L11" s="1324"/>
      <c r="M11" s="1324"/>
      <c r="N11" s="1324"/>
      <c r="O11" s="1324"/>
    </row>
    <row r="12" spans="1:15" ht="45" customHeight="1">
      <c r="A12" s="290">
        <v>7</v>
      </c>
      <c r="B12" s="1324" t="s">
        <v>1673</v>
      </c>
      <c r="C12" s="1324"/>
      <c r="D12" s="1324"/>
      <c r="E12" s="1324"/>
      <c r="F12" s="1324"/>
      <c r="G12" s="1324"/>
      <c r="H12" s="1324"/>
      <c r="I12" s="1324"/>
      <c r="J12" s="1324"/>
      <c r="K12" s="1324"/>
      <c r="L12" s="1324"/>
      <c r="M12" s="1324"/>
      <c r="N12" s="1324"/>
      <c r="O12" s="1324"/>
    </row>
    <row r="13" spans="1:15" ht="45" customHeight="1">
      <c r="A13" s="290">
        <v>8</v>
      </c>
      <c r="B13" s="1324" t="s">
        <v>1674</v>
      </c>
      <c r="C13" s="1324"/>
      <c r="D13" s="1324"/>
      <c r="E13" s="1324"/>
      <c r="F13" s="1324"/>
      <c r="G13" s="1324"/>
      <c r="H13" s="1324"/>
      <c r="I13" s="1324"/>
      <c r="J13" s="1324"/>
      <c r="K13" s="1324"/>
      <c r="L13" s="1324"/>
      <c r="M13" s="1324"/>
      <c r="N13" s="1324"/>
      <c r="O13" s="1324"/>
    </row>
    <row r="14" spans="1:15" ht="83.25" customHeight="1">
      <c r="A14" s="290">
        <v>9</v>
      </c>
      <c r="B14" s="1324" t="s">
        <v>1625</v>
      </c>
      <c r="C14" s="1324"/>
      <c r="D14" s="1324"/>
      <c r="E14" s="1324"/>
      <c r="F14" s="1324"/>
      <c r="G14" s="1324"/>
      <c r="H14" s="1324"/>
      <c r="I14" s="1324"/>
      <c r="J14" s="1324"/>
      <c r="K14" s="1324"/>
      <c r="L14" s="1324"/>
      <c r="M14" s="1324"/>
      <c r="N14" s="1324"/>
      <c r="O14" s="1324"/>
    </row>
    <row r="15" spans="1:15" ht="22.5" customHeight="1">
      <c r="A15" s="290">
        <v>10</v>
      </c>
      <c r="B15" s="1324" t="s">
        <v>1672</v>
      </c>
      <c r="C15" s="1324"/>
      <c r="D15" s="1324"/>
      <c r="E15" s="1324"/>
      <c r="F15" s="1324"/>
      <c r="G15" s="1324"/>
      <c r="H15" s="1324"/>
      <c r="I15" s="1324"/>
      <c r="J15" s="1324"/>
      <c r="K15" s="1324"/>
      <c r="L15" s="1324"/>
      <c r="M15" s="1324"/>
      <c r="N15" s="1324"/>
      <c r="O15" s="1324"/>
    </row>
    <row r="16" spans="1:15" ht="25.5" customHeight="1">
      <c r="A16" s="290">
        <v>11</v>
      </c>
      <c r="B16" s="1324" t="s">
        <v>1731</v>
      </c>
      <c r="C16" s="1324"/>
      <c r="D16" s="1324"/>
      <c r="E16" s="1324"/>
      <c r="F16" s="1324"/>
      <c r="G16" s="1324"/>
      <c r="H16" s="1324"/>
      <c r="I16" s="1324"/>
      <c r="J16" s="1324"/>
      <c r="K16" s="1324"/>
      <c r="L16" s="1324"/>
      <c r="M16" s="1324"/>
      <c r="N16" s="1324"/>
      <c r="O16" s="1324"/>
    </row>
    <row r="17" spans="1:16" ht="24.75" customHeight="1">
      <c r="A17" s="290"/>
      <c r="B17" s="1340" t="s">
        <v>1665</v>
      </c>
      <c r="C17" s="1340"/>
      <c r="D17" s="1340"/>
      <c r="E17" s="1340"/>
      <c r="F17" s="1340"/>
      <c r="G17" s="1340"/>
      <c r="H17" s="1340"/>
      <c r="I17" s="1340"/>
      <c r="J17" s="1340"/>
      <c r="K17" s="1340"/>
      <c r="L17" s="1340"/>
      <c r="M17" s="1340"/>
      <c r="N17" s="1340"/>
      <c r="O17" s="1340"/>
    </row>
    <row r="18" spans="1:16" ht="288.75" customHeight="1">
      <c r="A18" s="290"/>
      <c r="B18" s="1324" t="s">
        <v>1967</v>
      </c>
      <c r="C18" s="1324"/>
      <c r="D18" s="1324"/>
      <c r="E18" s="1324"/>
      <c r="F18" s="1324"/>
      <c r="G18" s="1324"/>
      <c r="H18" s="1324"/>
      <c r="I18" s="1324"/>
      <c r="J18" s="1324"/>
      <c r="K18" s="1324"/>
      <c r="L18" s="1324"/>
      <c r="M18" s="1324"/>
      <c r="N18" s="1324"/>
      <c r="O18" s="1324"/>
    </row>
    <row r="19" spans="1:16">
      <c r="A19" s="290"/>
      <c r="B19" s="1337" t="s">
        <v>388</v>
      </c>
      <c r="C19" s="1337"/>
      <c r="D19" s="1337"/>
      <c r="E19" s="1337"/>
      <c r="F19" s="1337"/>
      <c r="G19" s="1337"/>
      <c r="H19" s="1337"/>
      <c r="I19" s="1337"/>
      <c r="J19" s="1337"/>
      <c r="K19" s="1337"/>
      <c r="L19" s="1337"/>
      <c r="M19" s="1337"/>
      <c r="N19" s="1337"/>
      <c r="O19" s="1337"/>
    </row>
    <row r="20" spans="1:16">
      <c r="A20" s="290">
        <v>1</v>
      </c>
      <c r="B20" s="1325" t="s">
        <v>888</v>
      </c>
      <c r="C20" s="1325"/>
      <c r="D20" s="1325"/>
      <c r="E20" s="1325"/>
      <c r="F20" s="1325"/>
      <c r="G20" s="1325"/>
      <c r="H20" s="1325"/>
      <c r="I20" s="1325"/>
      <c r="J20" s="1325"/>
      <c r="K20" s="1325"/>
      <c r="L20" s="1325"/>
      <c r="M20" s="1325"/>
      <c r="N20" s="1325"/>
      <c r="O20" s="1325"/>
    </row>
    <row r="21" spans="1:16" ht="40.5" customHeight="1">
      <c r="A21" s="290">
        <v>2</v>
      </c>
      <c r="B21" s="1324" t="s">
        <v>2298</v>
      </c>
      <c r="C21" s="1324"/>
      <c r="D21" s="1324"/>
      <c r="E21" s="1324"/>
      <c r="F21" s="1324"/>
      <c r="G21" s="1324"/>
      <c r="H21" s="1324"/>
      <c r="I21" s="1324"/>
      <c r="J21" s="1324"/>
      <c r="K21" s="1324"/>
      <c r="L21" s="1324"/>
      <c r="M21" s="1324"/>
      <c r="N21" s="1324"/>
      <c r="O21" s="1324"/>
    </row>
    <row r="22" spans="1:16" ht="41.25" customHeight="1">
      <c r="A22" s="290">
        <v>3</v>
      </c>
      <c r="B22" s="1324" t="s">
        <v>393</v>
      </c>
      <c r="C22" s="1324"/>
      <c r="D22" s="1324"/>
      <c r="E22" s="1324"/>
      <c r="F22" s="1324"/>
      <c r="G22" s="1324"/>
      <c r="H22" s="1324"/>
      <c r="I22" s="1324"/>
      <c r="J22" s="1324"/>
      <c r="K22" s="1324"/>
      <c r="L22" s="1324"/>
      <c r="M22" s="1324"/>
      <c r="N22" s="1324"/>
      <c r="O22" s="1324"/>
    </row>
    <row r="23" spans="1:16" ht="122.25" customHeight="1">
      <c r="A23" s="290">
        <v>4</v>
      </c>
      <c r="B23" s="1324" t="s">
        <v>2617</v>
      </c>
      <c r="C23" s="1324"/>
      <c r="D23" s="1324"/>
      <c r="E23" s="1324"/>
      <c r="F23" s="1324"/>
      <c r="G23" s="1324"/>
      <c r="H23" s="1324"/>
      <c r="I23" s="1324"/>
      <c r="J23" s="1324"/>
      <c r="K23" s="1324"/>
      <c r="L23" s="1324"/>
      <c r="M23" s="1324"/>
      <c r="N23" s="1324"/>
      <c r="O23" s="1324"/>
    </row>
    <row r="24" spans="1:16" ht="41.25" customHeight="1">
      <c r="A24" s="290">
        <v>5</v>
      </c>
      <c r="B24" s="1324" t="s">
        <v>1954</v>
      </c>
      <c r="C24" s="1324"/>
      <c r="D24" s="1324"/>
      <c r="E24" s="1324"/>
      <c r="F24" s="1324"/>
      <c r="G24" s="1324"/>
      <c r="H24" s="1324"/>
      <c r="I24" s="1324"/>
      <c r="J24" s="1324"/>
      <c r="K24" s="1324"/>
      <c r="L24" s="1324"/>
      <c r="M24" s="1324"/>
      <c r="N24" s="1324"/>
      <c r="O24" s="1324"/>
    </row>
    <row r="25" spans="1:16" ht="40.5" customHeight="1">
      <c r="A25" s="290">
        <v>6</v>
      </c>
      <c r="B25" s="1324" t="s">
        <v>2299</v>
      </c>
      <c r="C25" s="1324"/>
      <c r="D25" s="1324"/>
      <c r="E25" s="1324"/>
      <c r="F25" s="1324"/>
      <c r="G25" s="1324"/>
      <c r="H25" s="1324"/>
      <c r="I25" s="1324"/>
      <c r="J25" s="1324"/>
      <c r="K25" s="1324"/>
      <c r="L25" s="1324"/>
      <c r="M25" s="1324"/>
      <c r="N25" s="1324"/>
      <c r="O25" s="1324"/>
      <c r="P25" s="289"/>
    </row>
    <row r="26" spans="1:16" ht="48" customHeight="1">
      <c r="A26" s="290">
        <v>7</v>
      </c>
      <c r="B26" s="1324" t="s">
        <v>1968</v>
      </c>
      <c r="C26" s="1324"/>
      <c r="D26" s="1324"/>
      <c r="E26" s="1324"/>
      <c r="F26" s="1324"/>
      <c r="G26" s="1324"/>
      <c r="H26" s="1324"/>
      <c r="I26" s="1324"/>
      <c r="J26" s="1324"/>
      <c r="K26" s="1324"/>
      <c r="L26" s="1324"/>
      <c r="M26" s="1324"/>
      <c r="N26" s="1324"/>
      <c r="O26" s="1324"/>
      <c r="P26" s="289"/>
    </row>
    <row r="27" spans="1:16" ht="22.5" customHeight="1">
      <c r="A27" s="290"/>
      <c r="B27" s="1326" t="s">
        <v>545</v>
      </c>
      <c r="C27" s="1326"/>
      <c r="D27" s="1326"/>
      <c r="E27" s="1326"/>
      <c r="F27" s="1326"/>
      <c r="G27" s="1326"/>
      <c r="H27" s="1326"/>
      <c r="I27" s="1326"/>
      <c r="J27" s="1326"/>
      <c r="K27" s="1326"/>
      <c r="L27" s="1326"/>
      <c r="M27" s="1326"/>
      <c r="N27" s="1326"/>
      <c r="O27" s="1326"/>
      <c r="P27" s="289"/>
    </row>
    <row r="28" spans="1:16" ht="23.25" customHeight="1">
      <c r="A28" s="290"/>
      <c r="B28" s="1333" t="s">
        <v>1956</v>
      </c>
      <c r="C28" s="1333"/>
      <c r="D28" s="1333"/>
      <c r="E28" s="1333"/>
      <c r="F28" s="1333"/>
      <c r="G28" s="1333"/>
      <c r="H28" s="1333"/>
      <c r="I28" s="1333"/>
      <c r="J28" s="1333"/>
      <c r="K28" s="1333"/>
      <c r="L28" s="1333"/>
      <c r="M28" s="1333"/>
      <c r="N28" s="1333"/>
      <c r="O28" s="1333"/>
      <c r="P28" s="289"/>
    </row>
    <row r="29" spans="1:16" ht="40.5" customHeight="1">
      <c r="A29" s="290">
        <v>1</v>
      </c>
      <c r="B29" s="1324" t="s">
        <v>1666</v>
      </c>
      <c r="C29" s="1324"/>
      <c r="D29" s="1324"/>
      <c r="E29" s="1324"/>
      <c r="F29" s="1324"/>
      <c r="G29" s="1324"/>
      <c r="H29" s="1324"/>
      <c r="I29" s="1324"/>
      <c r="J29" s="1324"/>
      <c r="K29" s="1324"/>
      <c r="L29" s="1324"/>
      <c r="M29" s="1324"/>
      <c r="N29" s="1324"/>
      <c r="O29" s="1324"/>
      <c r="P29" s="289"/>
    </row>
    <row r="30" spans="1:16" ht="21.75" customHeight="1">
      <c r="A30" s="290">
        <v>2</v>
      </c>
      <c r="B30" s="1324" t="s">
        <v>1955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289"/>
    </row>
    <row r="31" spans="1:16" ht="22.5" customHeight="1">
      <c r="A31" s="290">
        <v>3</v>
      </c>
      <c r="B31" s="1324" t="s">
        <v>1667</v>
      </c>
      <c r="C31" s="1324"/>
      <c r="D31" s="1324"/>
      <c r="E31" s="1324"/>
      <c r="F31" s="1324"/>
      <c r="G31" s="1324"/>
      <c r="H31" s="1324"/>
      <c r="I31" s="1324"/>
      <c r="J31" s="1324"/>
      <c r="K31" s="1324"/>
      <c r="L31" s="1324"/>
      <c r="M31" s="1324"/>
      <c r="N31" s="1324"/>
      <c r="O31" s="1324"/>
      <c r="P31" s="289"/>
    </row>
    <row r="32" spans="1:16" ht="21.75" customHeight="1">
      <c r="A32" s="290">
        <v>4</v>
      </c>
      <c r="B32" s="1324" t="s">
        <v>1668</v>
      </c>
      <c r="C32" s="1324"/>
      <c r="D32" s="1324"/>
      <c r="E32" s="1324"/>
      <c r="F32" s="1324"/>
      <c r="G32" s="1324"/>
      <c r="H32" s="1324"/>
      <c r="I32" s="1324"/>
      <c r="J32" s="1324"/>
      <c r="K32" s="1324"/>
      <c r="L32" s="1324"/>
      <c r="M32" s="1324"/>
      <c r="N32" s="1324"/>
      <c r="O32" s="1324"/>
      <c r="P32" s="289"/>
    </row>
    <row r="33" spans="1:16" ht="22.5" customHeight="1">
      <c r="A33" s="290">
        <v>5</v>
      </c>
      <c r="B33" s="1324" t="s">
        <v>1669</v>
      </c>
      <c r="C33" s="1324"/>
      <c r="D33" s="1324"/>
      <c r="E33" s="1324"/>
      <c r="F33" s="1324"/>
      <c r="G33" s="1324"/>
      <c r="H33" s="1324"/>
      <c r="I33" s="1324"/>
      <c r="J33" s="1324"/>
      <c r="K33" s="1324"/>
      <c r="L33" s="1324"/>
      <c r="M33" s="1324"/>
      <c r="N33" s="1324"/>
      <c r="O33" s="1324"/>
      <c r="P33" s="289"/>
    </row>
    <row r="34" spans="1:16" ht="21.75" customHeight="1">
      <c r="A34" s="290">
        <v>6</v>
      </c>
      <c r="B34" s="1324" t="s">
        <v>1670</v>
      </c>
      <c r="C34" s="1324"/>
      <c r="D34" s="1324"/>
      <c r="E34" s="1324"/>
      <c r="F34" s="1324"/>
      <c r="G34" s="1324"/>
      <c r="H34" s="1324"/>
      <c r="I34" s="1324"/>
      <c r="J34" s="1324"/>
      <c r="K34" s="1324"/>
      <c r="L34" s="1324"/>
      <c r="M34" s="1324"/>
      <c r="N34" s="1324"/>
      <c r="O34" s="1324"/>
      <c r="P34" s="289"/>
    </row>
    <row r="35" spans="1:16" ht="22.5" customHeight="1">
      <c r="A35" s="290"/>
      <c r="B35" s="1333" t="s">
        <v>543</v>
      </c>
      <c r="C35" s="1333"/>
      <c r="D35" s="1333"/>
      <c r="E35" s="1333"/>
      <c r="F35" s="1333"/>
      <c r="G35" s="1333"/>
      <c r="H35" s="1333"/>
      <c r="I35" s="1333"/>
      <c r="J35" s="1333"/>
      <c r="K35" s="1333"/>
      <c r="L35" s="1333"/>
      <c r="M35" s="1333"/>
      <c r="N35" s="1333"/>
      <c r="O35" s="1333"/>
      <c r="P35" s="289"/>
    </row>
    <row r="36" spans="1:16" ht="82.5" customHeight="1">
      <c r="A36" s="290">
        <v>1</v>
      </c>
      <c r="B36" s="1324" t="s">
        <v>1671</v>
      </c>
      <c r="C36" s="1324"/>
      <c r="D36" s="1324"/>
      <c r="E36" s="1324"/>
      <c r="F36" s="1324"/>
      <c r="G36" s="1324"/>
      <c r="H36" s="1324"/>
      <c r="I36" s="1324"/>
      <c r="J36" s="1324"/>
      <c r="K36" s="1324"/>
      <c r="L36" s="1324"/>
      <c r="M36" s="1324"/>
      <c r="N36" s="1324"/>
      <c r="O36" s="1324"/>
      <c r="P36" s="289"/>
    </row>
    <row r="37" spans="1:16" ht="23.25" customHeight="1">
      <c r="A37" s="290">
        <v>2</v>
      </c>
      <c r="B37" s="1324" t="s">
        <v>1961</v>
      </c>
      <c r="C37" s="1324"/>
      <c r="D37" s="1324"/>
      <c r="E37" s="1324"/>
      <c r="F37" s="1324"/>
      <c r="G37" s="1324"/>
      <c r="H37" s="1324"/>
      <c r="I37" s="1324"/>
      <c r="J37" s="1324"/>
      <c r="K37" s="1324"/>
      <c r="L37" s="1324"/>
      <c r="M37" s="1324"/>
      <c r="N37" s="1324"/>
      <c r="O37" s="1324"/>
      <c r="P37" s="289"/>
    </row>
    <row r="38" spans="1:16" ht="37.5" customHeight="1">
      <c r="A38" s="290">
        <v>3</v>
      </c>
      <c r="B38" s="1324" t="s">
        <v>1960</v>
      </c>
      <c r="C38" s="1324"/>
      <c r="D38" s="1324"/>
      <c r="E38" s="1324"/>
      <c r="F38" s="1324"/>
      <c r="G38" s="1324"/>
      <c r="H38" s="1324"/>
      <c r="I38" s="1324"/>
      <c r="J38" s="1324"/>
      <c r="K38" s="1324"/>
      <c r="L38" s="1324"/>
      <c r="M38" s="1324"/>
      <c r="N38" s="1324"/>
      <c r="O38" s="1324"/>
      <c r="P38" s="289"/>
    </row>
    <row r="39" spans="1:16" ht="22.5" customHeight="1">
      <c r="A39" s="290">
        <v>4</v>
      </c>
      <c r="B39" s="1324" t="s">
        <v>1959</v>
      </c>
      <c r="C39" s="1324"/>
      <c r="D39" s="1324"/>
      <c r="E39" s="1324"/>
      <c r="F39" s="1324"/>
      <c r="G39" s="1324"/>
      <c r="H39" s="1324"/>
      <c r="I39" s="1324"/>
      <c r="J39" s="1324"/>
      <c r="K39" s="1324"/>
      <c r="L39" s="1324"/>
      <c r="M39" s="1324"/>
      <c r="N39" s="1324"/>
      <c r="O39" s="1324"/>
      <c r="P39" s="289"/>
    </row>
    <row r="40" spans="1:16" ht="22.5" customHeight="1">
      <c r="A40" s="290">
        <v>5</v>
      </c>
      <c r="B40" s="1324" t="s">
        <v>1958</v>
      </c>
      <c r="C40" s="1324"/>
      <c r="D40" s="1324"/>
      <c r="E40" s="1324"/>
      <c r="F40" s="1324"/>
      <c r="G40" s="1324"/>
      <c r="H40" s="1324"/>
      <c r="I40" s="1324"/>
      <c r="J40" s="1324"/>
      <c r="K40" s="1324"/>
      <c r="L40" s="1324"/>
      <c r="M40" s="1324"/>
      <c r="N40" s="1324"/>
      <c r="O40" s="1324"/>
      <c r="P40" s="289"/>
    </row>
    <row r="41" spans="1:16" ht="22.5" customHeight="1">
      <c r="A41" s="290">
        <v>6</v>
      </c>
      <c r="B41" s="1324" t="s">
        <v>1957</v>
      </c>
      <c r="C41" s="1324"/>
      <c r="D41" s="1324"/>
      <c r="E41" s="1324"/>
      <c r="F41" s="1324"/>
      <c r="G41" s="1324"/>
      <c r="H41" s="1324"/>
      <c r="I41" s="1324"/>
      <c r="J41" s="1324"/>
      <c r="K41" s="1324"/>
      <c r="L41" s="1324"/>
      <c r="M41" s="1324"/>
      <c r="N41" s="1324"/>
      <c r="O41" s="1324"/>
      <c r="P41" s="289"/>
    </row>
    <row r="42" spans="1:16" ht="18" customHeight="1">
      <c r="A42" s="291"/>
      <c r="B42" s="1326" t="s">
        <v>402</v>
      </c>
      <c r="C42" s="1326"/>
      <c r="D42" s="1326"/>
      <c r="E42" s="1326"/>
      <c r="F42" s="1326"/>
      <c r="G42" s="1326"/>
      <c r="H42" s="1326"/>
      <c r="I42" s="1326"/>
      <c r="J42" s="1326"/>
      <c r="K42" s="1326"/>
      <c r="L42" s="1326"/>
      <c r="M42" s="1326"/>
      <c r="N42" s="1326"/>
      <c r="O42" s="1326"/>
      <c r="P42" s="289"/>
    </row>
    <row r="43" spans="1:16" ht="63.75" customHeight="1">
      <c r="A43" s="290">
        <v>1</v>
      </c>
      <c r="B43" s="1324" t="s">
        <v>1962</v>
      </c>
      <c r="C43" s="1324"/>
      <c r="D43" s="1324"/>
      <c r="E43" s="1324"/>
      <c r="F43" s="1324"/>
      <c r="G43" s="1324"/>
      <c r="H43" s="1324"/>
      <c r="I43" s="1324"/>
      <c r="J43" s="1324"/>
      <c r="K43" s="1324"/>
      <c r="L43" s="1324"/>
      <c r="M43" s="1324"/>
      <c r="N43" s="1324"/>
      <c r="O43" s="1324"/>
      <c r="P43" s="289"/>
    </row>
    <row r="44" spans="1:16" ht="122.25" customHeight="1">
      <c r="A44" s="290">
        <v>2</v>
      </c>
      <c r="B44" s="1324" t="s">
        <v>2112</v>
      </c>
      <c r="C44" s="1324"/>
      <c r="D44" s="1324"/>
      <c r="E44" s="1324"/>
      <c r="F44" s="1324"/>
      <c r="G44" s="1324"/>
      <c r="H44" s="1324"/>
      <c r="I44" s="1324"/>
      <c r="J44" s="1324"/>
      <c r="K44" s="1324"/>
      <c r="L44" s="1324"/>
      <c r="M44" s="1324"/>
      <c r="N44" s="1324"/>
      <c r="O44" s="1324"/>
      <c r="P44" s="289"/>
    </row>
    <row r="45" spans="1:16" ht="21" customHeight="1">
      <c r="A45" s="290"/>
      <c r="B45" s="1333" t="s">
        <v>1963</v>
      </c>
      <c r="C45" s="1333"/>
      <c r="D45" s="1333"/>
      <c r="E45" s="1333"/>
      <c r="F45" s="1333"/>
      <c r="G45" s="1333"/>
      <c r="H45" s="1333"/>
      <c r="I45" s="1333"/>
      <c r="J45" s="1333"/>
      <c r="K45" s="1333"/>
      <c r="L45" s="1333"/>
      <c r="M45" s="1333"/>
      <c r="N45" s="1333"/>
      <c r="O45" s="1333"/>
      <c r="P45" s="289"/>
    </row>
    <row r="46" spans="1:16" ht="21.75" customHeight="1">
      <c r="A46" s="291">
        <v>1</v>
      </c>
      <c r="B46" s="1324" t="s">
        <v>1964</v>
      </c>
      <c r="C46" s="1324"/>
      <c r="D46" s="1324"/>
      <c r="E46" s="1324"/>
      <c r="F46" s="1324"/>
      <c r="G46" s="1324"/>
      <c r="H46" s="1324"/>
      <c r="I46" s="1324"/>
      <c r="J46" s="1324"/>
      <c r="K46" s="1324"/>
      <c r="L46" s="1324"/>
      <c r="M46" s="1324"/>
      <c r="N46" s="1324"/>
      <c r="O46" s="1324"/>
      <c r="P46" s="289"/>
    </row>
    <row r="47" spans="1:16" ht="21" customHeight="1">
      <c r="A47" s="291">
        <v>2</v>
      </c>
      <c r="B47" s="1324" t="s">
        <v>889</v>
      </c>
      <c r="C47" s="1324"/>
      <c r="D47" s="1324"/>
      <c r="E47" s="1324"/>
      <c r="F47" s="1324"/>
      <c r="G47" s="1324"/>
      <c r="H47" s="1324"/>
      <c r="I47" s="1324"/>
      <c r="J47" s="1324"/>
      <c r="K47" s="1324"/>
      <c r="L47" s="1324"/>
      <c r="M47" s="1324"/>
      <c r="N47" s="1324"/>
      <c r="O47" s="1324"/>
      <c r="P47" s="289"/>
    </row>
    <row r="48" spans="1:16" ht="18.75" customHeight="1">
      <c r="A48" s="291">
        <v>3</v>
      </c>
      <c r="B48" s="1324" t="s">
        <v>546</v>
      </c>
      <c r="C48" s="1324"/>
      <c r="D48" s="1324"/>
      <c r="E48" s="1324"/>
      <c r="F48" s="1324"/>
      <c r="G48" s="1324"/>
      <c r="H48" s="1324"/>
      <c r="I48" s="1324"/>
      <c r="J48" s="1324"/>
      <c r="K48" s="1324"/>
      <c r="L48" s="1324"/>
      <c r="M48" s="1324"/>
      <c r="N48" s="1324"/>
      <c r="O48" s="1324"/>
      <c r="P48" s="289"/>
    </row>
    <row r="49" spans="1:16" ht="20.25" customHeight="1">
      <c r="A49" s="291">
        <v>4</v>
      </c>
      <c r="B49" s="1324" t="s">
        <v>2300</v>
      </c>
      <c r="C49" s="1324"/>
      <c r="D49" s="1324"/>
      <c r="E49" s="1324"/>
      <c r="F49" s="1324"/>
      <c r="G49" s="1324"/>
      <c r="H49" s="1324"/>
      <c r="I49" s="1324"/>
      <c r="J49" s="1324"/>
      <c r="K49" s="1324"/>
      <c r="L49" s="1324"/>
      <c r="M49" s="1324"/>
      <c r="N49" s="1324"/>
      <c r="O49" s="1324"/>
      <c r="P49" s="289"/>
    </row>
    <row r="50" spans="1:16" ht="21.75" customHeight="1">
      <c r="A50" s="292">
        <v>5</v>
      </c>
      <c r="B50" s="1324" t="s">
        <v>890</v>
      </c>
      <c r="C50" s="1324"/>
      <c r="D50" s="1324"/>
      <c r="E50" s="1324"/>
      <c r="F50" s="1324"/>
      <c r="G50" s="1324"/>
      <c r="H50" s="1324"/>
      <c r="I50" s="1324"/>
      <c r="J50" s="1324"/>
      <c r="K50" s="1324"/>
      <c r="L50" s="1324"/>
      <c r="M50" s="1324"/>
      <c r="N50" s="1324"/>
      <c r="O50" s="1324"/>
      <c r="P50" s="289"/>
    </row>
    <row r="51" spans="1:16" ht="21.75" customHeight="1">
      <c r="A51" s="291">
        <v>6</v>
      </c>
      <c r="B51" s="1324" t="s">
        <v>547</v>
      </c>
      <c r="C51" s="1324"/>
      <c r="D51" s="1324"/>
      <c r="E51" s="1324"/>
      <c r="F51" s="1324"/>
      <c r="G51" s="1324"/>
      <c r="H51" s="1324"/>
      <c r="I51" s="1324"/>
      <c r="J51" s="1324"/>
      <c r="K51" s="1324"/>
      <c r="L51" s="1324"/>
      <c r="M51" s="1324"/>
      <c r="N51" s="1324"/>
      <c r="O51" s="1324"/>
      <c r="P51" s="289"/>
    </row>
    <row r="52" spans="1:16" ht="21" customHeight="1">
      <c r="A52" s="292">
        <v>7</v>
      </c>
      <c r="B52" s="1324" t="s">
        <v>891</v>
      </c>
      <c r="C52" s="1324"/>
      <c r="D52" s="1324"/>
      <c r="E52" s="1324"/>
      <c r="F52" s="1324"/>
      <c r="G52" s="1324"/>
      <c r="H52" s="1324"/>
      <c r="I52" s="1324"/>
      <c r="J52" s="1324"/>
      <c r="K52" s="1324"/>
      <c r="L52" s="1324"/>
      <c r="M52" s="1324"/>
      <c r="N52" s="1324"/>
      <c r="O52" s="1324"/>
      <c r="P52" s="289"/>
    </row>
    <row r="53" spans="1:16" ht="20.25" customHeight="1">
      <c r="A53" s="291">
        <v>8</v>
      </c>
      <c r="B53" s="1324" t="s">
        <v>548</v>
      </c>
      <c r="C53" s="1324"/>
      <c r="D53" s="1324"/>
      <c r="E53" s="1324"/>
      <c r="F53" s="1324"/>
      <c r="G53" s="1324"/>
      <c r="H53" s="1324"/>
      <c r="I53" s="1324"/>
      <c r="J53" s="1324"/>
      <c r="K53" s="1324"/>
      <c r="L53" s="1324"/>
      <c r="M53" s="1324"/>
      <c r="N53" s="1324"/>
      <c r="O53" s="1324"/>
      <c r="P53" s="289"/>
    </row>
    <row r="54" spans="1:16" ht="19.5" customHeight="1">
      <c r="A54" s="292">
        <v>9</v>
      </c>
      <c r="B54" s="1324" t="s">
        <v>1652</v>
      </c>
      <c r="C54" s="1324"/>
      <c r="D54" s="1324"/>
      <c r="E54" s="1324"/>
      <c r="F54" s="1324"/>
      <c r="G54" s="1324"/>
      <c r="H54" s="1324"/>
      <c r="I54" s="1324"/>
      <c r="J54" s="1324"/>
      <c r="K54" s="1324"/>
      <c r="L54" s="1324"/>
      <c r="M54" s="1324"/>
      <c r="N54" s="1324"/>
      <c r="O54" s="1324"/>
      <c r="P54" s="289"/>
    </row>
    <row r="55" spans="1:16" ht="22.5" customHeight="1">
      <c r="A55" s="291">
        <v>10</v>
      </c>
      <c r="B55" s="1324" t="s">
        <v>1653</v>
      </c>
      <c r="C55" s="1324"/>
      <c r="D55" s="1324"/>
      <c r="E55" s="1324"/>
      <c r="F55" s="1324"/>
      <c r="G55" s="1324"/>
      <c r="H55" s="1324"/>
      <c r="I55" s="1324"/>
      <c r="J55" s="1324"/>
      <c r="K55" s="1324"/>
      <c r="L55" s="1324"/>
      <c r="M55" s="1324"/>
      <c r="N55" s="1324"/>
      <c r="O55" s="1324"/>
      <c r="P55" s="289"/>
    </row>
    <row r="56" spans="1:16" ht="24" customHeight="1">
      <c r="A56" s="292">
        <v>11</v>
      </c>
      <c r="B56" s="1324" t="s">
        <v>893</v>
      </c>
      <c r="C56" s="1324"/>
      <c r="D56" s="1324"/>
      <c r="E56" s="1324"/>
      <c r="F56" s="1324"/>
      <c r="G56" s="1324"/>
      <c r="H56" s="1324"/>
      <c r="I56" s="1324"/>
      <c r="J56" s="1324"/>
      <c r="K56" s="1324"/>
      <c r="L56" s="1324"/>
      <c r="M56" s="1324"/>
      <c r="N56" s="1324"/>
      <c r="O56" s="1324"/>
      <c r="P56" s="289"/>
    </row>
    <row r="57" spans="1:16" ht="24" customHeight="1">
      <c r="A57" s="292">
        <v>12</v>
      </c>
      <c r="B57" s="1324" t="s">
        <v>1965</v>
      </c>
      <c r="C57" s="1324"/>
      <c r="D57" s="1324"/>
      <c r="E57" s="1324"/>
      <c r="F57" s="1324"/>
      <c r="G57" s="1324"/>
      <c r="H57" s="1324"/>
      <c r="I57" s="1324"/>
      <c r="J57" s="1324"/>
      <c r="K57" s="1324"/>
      <c r="L57" s="1324"/>
      <c r="M57" s="1324"/>
      <c r="N57" s="1324"/>
      <c r="O57" s="1324"/>
      <c r="P57" s="289"/>
    </row>
    <row r="58" spans="1:16" ht="28.5" customHeight="1">
      <c r="A58" s="292">
        <v>13</v>
      </c>
      <c r="B58" s="1324" t="s">
        <v>892</v>
      </c>
      <c r="C58" s="1324"/>
      <c r="D58" s="1324"/>
      <c r="E58" s="1324"/>
      <c r="F58" s="1324"/>
      <c r="G58" s="1324"/>
      <c r="H58" s="1324"/>
      <c r="I58" s="1324"/>
      <c r="J58" s="1324"/>
      <c r="K58" s="1324"/>
      <c r="L58" s="1324"/>
      <c r="M58" s="1324"/>
      <c r="N58" s="1324"/>
      <c r="O58" s="1324"/>
      <c r="P58" s="289"/>
    </row>
    <row r="59" spans="1:16" ht="20.25" customHeight="1">
      <c r="A59" s="290"/>
      <c r="B59" s="1331" t="s">
        <v>549</v>
      </c>
      <c r="C59" s="1331"/>
      <c r="D59" s="1331"/>
      <c r="E59" s="1331"/>
      <c r="F59" s="1331"/>
      <c r="G59" s="1331"/>
      <c r="H59" s="1331"/>
      <c r="I59" s="1331"/>
      <c r="J59" s="1331"/>
      <c r="K59" s="1331"/>
      <c r="L59" s="1331"/>
      <c r="M59" s="1331"/>
      <c r="N59" s="1331"/>
      <c r="O59" s="1331"/>
      <c r="P59" s="289"/>
    </row>
    <row r="60" spans="1:16" ht="145.5" customHeight="1">
      <c r="A60" s="290">
        <v>1</v>
      </c>
      <c r="B60" s="1332" t="s">
        <v>1966</v>
      </c>
      <c r="C60" s="1332"/>
      <c r="D60" s="1332"/>
      <c r="E60" s="1332"/>
      <c r="F60" s="1332"/>
      <c r="G60" s="1332"/>
      <c r="H60" s="1332"/>
      <c r="I60" s="1332"/>
      <c r="J60" s="1332"/>
      <c r="K60" s="1332"/>
      <c r="L60" s="1332"/>
      <c r="M60" s="1332"/>
      <c r="N60" s="1332"/>
      <c r="O60" s="1332"/>
      <c r="P60" s="289"/>
    </row>
    <row r="61" spans="1:16" ht="25.5" customHeight="1">
      <c r="A61" s="290">
        <v>2</v>
      </c>
      <c r="B61" s="1332" t="s">
        <v>1654</v>
      </c>
      <c r="C61" s="1332"/>
      <c r="D61" s="1332"/>
      <c r="E61" s="1332"/>
      <c r="F61" s="1332"/>
      <c r="G61" s="1332"/>
      <c r="H61" s="1332"/>
      <c r="I61" s="1332"/>
      <c r="J61" s="1332"/>
      <c r="K61" s="1332"/>
      <c r="L61" s="1332"/>
      <c r="M61" s="1332"/>
      <c r="N61" s="1332"/>
      <c r="O61" s="1332"/>
      <c r="P61" s="289"/>
    </row>
    <row r="62" spans="1:16" ht="24.75" customHeight="1">
      <c r="A62" s="290">
        <v>3</v>
      </c>
      <c r="B62" s="1332" t="s">
        <v>894</v>
      </c>
      <c r="C62" s="1332"/>
      <c r="D62" s="1332"/>
      <c r="E62" s="1332"/>
      <c r="F62" s="1332"/>
      <c r="G62" s="1332"/>
      <c r="H62" s="1332"/>
      <c r="I62" s="1332"/>
      <c r="J62" s="1332"/>
      <c r="K62" s="1332"/>
      <c r="L62" s="1332"/>
      <c r="M62" s="1332"/>
      <c r="N62" s="1332"/>
      <c r="O62" s="790"/>
      <c r="P62" s="289"/>
    </row>
    <row r="63" spans="1:16" ht="21.75" customHeight="1">
      <c r="A63" s="290">
        <v>4</v>
      </c>
      <c r="B63" s="1324" t="s">
        <v>895</v>
      </c>
      <c r="C63" s="1324"/>
      <c r="D63" s="1324"/>
      <c r="E63" s="1324"/>
      <c r="F63" s="1324"/>
      <c r="G63" s="1324"/>
      <c r="H63" s="1324"/>
      <c r="I63" s="1324"/>
      <c r="J63" s="1324"/>
      <c r="K63" s="1324"/>
      <c r="L63" s="1324"/>
      <c r="M63" s="1324"/>
      <c r="N63" s="1324"/>
      <c r="O63" s="1324"/>
      <c r="P63" s="289"/>
    </row>
    <row r="64" spans="1:16" ht="18.75" customHeight="1">
      <c r="A64" s="290">
        <v>5</v>
      </c>
      <c r="B64" s="1324" t="s">
        <v>896</v>
      </c>
      <c r="C64" s="1324"/>
      <c r="D64" s="1324"/>
      <c r="E64" s="1324"/>
      <c r="F64" s="1324"/>
      <c r="G64" s="1324"/>
      <c r="H64" s="1324"/>
      <c r="I64" s="1324"/>
      <c r="J64" s="1324"/>
      <c r="K64" s="1324"/>
      <c r="L64" s="1324"/>
      <c r="M64" s="1324"/>
      <c r="N64" s="1324"/>
      <c r="O64" s="1324"/>
      <c r="P64" s="289"/>
    </row>
    <row r="65" spans="1:16" ht="18.75" customHeight="1">
      <c r="A65" s="288"/>
      <c r="B65" s="1327" t="s">
        <v>607</v>
      </c>
      <c r="C65" s="1327"/>
      <c r="D65" s="1327"/>
      <c r="E65" s="1327"/>
      <c r="F65" s="1327"/>
      <c r="G65" s="1327"/>
      <c r="H65" s="1327"/>
      <c r="I65" s="1327"/>
      <c r="J65" s="1327"/>
      <c r="K65" s="1327"/>
      <c r="L65" s="1327"/>
      <c r="M65" s="1327"/>
      <c r="N65" s="1327"/>
      <c r="O65" s="1327"/>
      <c r="P65" s="289"/>
    </row>
    <row r="66" spans="1:16">
      <c r="A66" s="288"/>
      <c r="B66" s="1342" t="s">
        <v>389</v>
      </c>
      <c r="C66" s="1342"/>
      <c r="D66" s="1342"/>
      <c r="E66" s="1342"/>
      <c r="F66" s="1342"/>
      <c r="G66" s="1342"/>
      <c r="H66" s="1342"/>
      <c r="I66" s="1342"/>
      <c r="J66" s="1342"/>
      <c r="K66" s="1342"/>
      <c r="L66" s="1342"/>
      <c r="M66" s="1342"/>
      <c r="N66" s="1342"/>
      <c r="O66" s="1342"/>
    </row>
    <row r="67" spans="1:16" ht="23.25">
      <c r="A67" s="288"/>
      <c r="B67" s="1343" t="s">
        <v>390</v>
      </c>
      <c r="C67" s="1343"/>
      <c r="D67" s="1343"/>
      <c r="E67" s="1343"/>
      <c r="F67" s="1343"/>
      <c r="G67" s="1343"/>
      <c r="H67" s="1343"/>
      <c r="I67" s="1343"/>
      <c r="J67" s="1343"/>
      <c r="K67" s="1343"/>
      <c r="L67" s="1343"/>
      <c r="M67" s="1343"/>
      <c r="N67" s="1343"/>
      <c r="O67" s="1343"/>
    </row>
    <row r="68" spans="1:16" ht="23.25">
      <c r="A68" s="288"/>
      <c r="B68" s="1344" t="s">
        <v>2652</v>
      </c>
      <c r="C68" s="1344"/>
      <c r="D68" s="1344"/>
      <c r="E68" s="1344"/>
      <c r="F68" s="1344"/>
      <c r="G68" s="1344"/>
      <c r="H68" s="1344"/>
      <c r="I68" s="1344"/>
      <c r="J68" s="1344"/>
      <c r="K68" s="1344"/>
      <c r="L68" s="1344"/>
      <c r="M68" s="1344"/>
      <c r="N68" s="1344"/>
      <c r="O68" s="1344"/>
    </row>
    <row r="69" spans="1:16" ht="26.25">
      <c r="A69" s="288"/>
      <c r="B69" s="1328" t="s">
        <v>2653</v>
      </c>
      <c r="C69" s="1328"/>
      <c r="D69" s="1328"/>
      <c r="E69" s="1328"/>
      <c r="F69" s="1328"/>
      <c r="G69" s="1328"/>
      <c r="H69" s="1328"/>
      <c r="I69" s="1328"/>
      <c r="J69" s="1328"/>
      <c r="K69" s="1328"/>
      <c r="L69" s="1328"/>
      <c r="M69" s="1328"/>
      <c r="N69" s="1328"/>
      <c r="O69" s="1328"/>
    </row>
    <row r="70" spans="1:16">
      <c r="A70" s="288"/>
      <c r="B70" s="1329" t="s">
        <v>391</v>
      </c>
      <c r="C70" s="1329"/>
      <c r="D70" s="1329"/>
      <c r="E70" s="1329"/>
      <c r="F70" s="1329"/>
      <c r="G70" s="1329"/>
      <c r="H70" s="1329"/>
      <c r="I70" s="1329"/>
      <c r="J70" s="1329"/>
      <c r="K70" s="1329"/>
      <c r="L70" s="1329"/>
      <c r="M70" s="1329"/>
      <c r="N70" s="1329"/>
      <c r="O70" s="1329"/>
    </row>
    <row r="71" spans="1:16">
      <c r="A71" s="288"/>
      <c r="B71" s="1341" t="s">
        <v>392</v>
      </c>
      <c r="C71" s="1341"/>
      <c r="D71" s="1341"/>
      <c r="E71" s="1341"/>
      <c r="F71" s="1341"/>
      <c r="G71" s="1341"/>
      <c r="H71" s="1341"/>
      <c r="I71" s="1341"/>
      <c r="J71" s="1341"/>
      <c r="K71" s="1341"/>
      <c r="L71" s="1341"/>
      <c r="M71" s="1341"/>
      <c r="N71" s="1341"/>
      <c r="O71" s="1341"/>
    </row>
    <row r="72" spans="1:16">
      <c r="A72" s="288"/>
      <c r="B72" s="1330" t="s">
        <v>2654</v>
      </c>
      <c r="C72" s="1330"/>
      <c r="D72" s="1330"/>
      <c r="E72" s="1330"/>
      <c r="F72" s="1330"/>
      <c r="G72" s="1330"/>
      <c r="H72" s="1330"/>
      <c r="I72" s="1330"/>
      <c r="J72" s="1330"/>
      <c r="K72" s="1330"/>
      <c r="L72" s="1330"/>
      <c r="M72" s="1330"/>
      <c r="N72" s="1330"/>
      <c r="O72" s="1330"/>
    </row>
    <row r="73" spans="1:16">
      <c r="A73" s="288"/>
      <c r="B73" s="1327" t="s">
        <v>880</v>
      </c>
      <c r="C73" s="1327"/>
      <c r="D73" s="1327"/>
      <c r="E73" s="1327"/>
      <c r="F73" s="1327"/>
      <c r="G73" s="1327"/>
      <c r="H73" s="1327"/>
      <c r="I73" s="1327"/>
      <c r="J73" s="1327"/>
      <c r="K73" s="1327"/>
      <c r="L73" s="1327"/>
      <c r="M73" s="1327"/>
      <c r="N73" s="1327"/>
      <c r="O73" s="1327"/>
    </row>
  </sheetData>
  <sheetProtection algorithmName="SHA-512" hashValue="KChdgdx8LtSQDNWuxgy59tBIXnYMW+ly/eEQhVXYntMgcq3efyUmg160EulRNTl+sTZ9RrG9FiwlxZnBJXNiMg==" saltValue="dfhXbeWXDWg4v6rZu0NiVA==" spinCount="100000" sheet="1" objects="1" scenarios="1" selectLockedCells="1" selectUnlockedCells="1"/>
  <mergeCells count="73">
    <mergeCell ref="B71:O71"/>
    <mergeCell ref="B60:O60"/>
    <mergeCell ref="B57:O57"/>
    <mergeCell ref="B66:O66"/>
    <mergeCell ref="B67:O67"/>
    <mergeCell ref="B68:O68"/>
    <mergeCell ref="B49:O49"/>
    <mergeCell ref="B50:O50"/>
    <mergeCell ref="B42:O42"/>
    <mergeCell ref="B45:O45"/>
    <mergeCell ref="B44:O44"/>
    <mergeCell ref="B48:O48"/>
    <mergeCell ref="A1:O1"/>
    <mergeCell ref="B2:O2"/>
    <mergeCell ref="B3:O3"/>
    <mergeCell ref="B19:O19"/>
    <mergeCell ref="B10:O10"/>
    <mergeCell ref="B9:O9"/>
    <mergeCell ref="B4:O4"/>
    <mergeCell ref="B11:O11"/>
    <mergeCell ref="B12:O12"/>
    <mergeCell ref="B13:O13"/>
    <mergeCell ref="B14:O14"/>
    <mergeCell ref="B5:O5"/>
    <mergeCell ref="B6:O6"/>
    <mergeCell ref="B7:O7"/>
    <mergeCell ref="B16:O16"/>
    <mergeCell ref="B17:O17"/>
    <mergeCell ref="B32:O32"/>
    <mergeCell ref="B46:O46"/>
    <mergeCell ref="B47:O47"/>
    <mergeCell ref="B28:O28"/>
    <mergeCell ref="B35:O35"/>
    <mergeCell ref="B29:O29"/>
    <mergeCell ref="B30:O30"/>
    <mergeCell ref="B31:O31"/>
    <mergeCell ref="B33:O33"/>
    <mergeCell ref="B34:O34"/>
    <mergeCell ref="B36:O36"/>
    <mergeCell ref="B41:O41"/>
    <mergeCell ref="B43:O43"/>
    <mergeCell ref="B73:O73"/>
    <mergeCell ref="B69:O69"/>
    <mergeCell ref="B70:O70"/>
    <mergeCell ref="B51:O51"/>
    <mergeCell ref="B52:O52"/>
    <mergeCell ref="B53:O53"/>
    <mergeCell ref="B65:O65"/>
    <mergeCell ref="B55:O55"/>
    <mergeCell ref="B58:O58"/>
    <mergeCell ref="B72:O72"/>
    <mergeCell ref="B56:O56"/>
    <mergeCell ref="B59:O59"/>
    <mergeCell ref="B61:O61"/>
    <mergeCell ref="B63:O63"/>
    <mergeCell ref="B64:O64"/>
    <mergeCell ref="B62:N62"/>
    <mergeCell ref="B8:O8"/>
    <mergeCell ref="B37:O37"/>
    <mergeCell ref="B54:O54"/>
    <mergeCell ref="B38:O38"/>
    <mergeCell ref="B39:O39"/>
    <mergeCell ref="B40:O40"/>
    <mergeCell ref="B18:O18"/>
    <mergeCell ref="B15:O15"/>
    <mergeCell ref="B25:O25"/>
    <mergeCell ref="B24:O24"/>
    <mergeCell ref="B20:O20"/>
    <mergeCell ref="B21:O21"/>
    <mergeCell ref="B22:O22"/>
    <mergeCell ref="B23:O23"/>
    <mergeCell ref="B26:O26"/>
    <mergeCell ref="B27:O27"/>
  </mergeCells>
  <pageMargins left="0.7" right="0.7" top="0.33" bottom="0.33" header="0.3" footer="0.3"/>
  <pageSetup paperSize="9" orientation="landscape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3:I50"/>
  <sheetViews>
    <sheetView workbookViewId="0">
      <selection activeCell="B38" sqref="B38:D38"/>
    </sheetView>
  </sheetViews>
  <sheetFormatPr defaultRowHeight="12.75"/>
  <cols>
    <col min="1" max="1" width="8.7109375" style="620" customWidth="1"/>
    <col min="2" max="2" width="7.140625" style="620" customWidth="1"/>
    <col min="3" max="3" width="11.85546875" style="620" bestFit="1" customWidth="1"/>
    <col min="4" max="4" width="11.28515625" style="620" customWidth="1"/>
    <col min="5" max="5" width="25.42578125" style="620" customWidth="1"/>
    <col min="6" max="6" width="34.42578125" style="620" customWidth="1"/>
    <col min="7" max="7" width="9" style="620" customWidth="1"/>
    <col min="8" max="8" width="19.28515625" style="620" customWidth="1"/>
    <col min="9" max="11" width="9.140625" style="620"/>
    <col min="12" max="12" width="9.140625" style="620" customWidth="1"/>
    <col min="13" max="16384" width="9.140625" style="620"/>
  </cols>
  <sheetData>
    <row r="23" spans="1:9" ht="20.25" customHeight="1">
      <c r="A23" s="2145" t="s">
        <v>1791</v>
      </c>
      <c r="B23" s="2145"/>
      <c r="C23" s="2145"/>
      <c r="D23" s="2145"/>
      <c r="E23" s="2145"/>
      <c r="F23" s="2145"/>
      <c r="G23" s="778"/>
      <c r="H23" s="778"/>
      <c r="I23" s="778"/>
    </row>
    <row r="24" spans="1:9" ht="23.25" customHeight="1">
      <c r="A24" s="1282"/>
      <c r="B24" s="1283" t="s">
        <v>2695</v>
      </c>
      <c r="C24" s="2142" t="str">
        <f>MASTER!C32</f>
        <v xml:space="preserve">Jhefr pUnz </v>
      </c>
      <c r="D24" s="2142"/>
      <c r="E24" s="1284" t="s">
        <v>2696</v>
      </c>
      <c r="F24" s="1285" t="str">
        <f>MASTER!C2</f>
        <v xml:space="preserve">Lo-Jh </v>
      </c>
      <c r="G24" s="1278"/>
    </row>
    <row r="25" spans="1:9" ht="24.75" customHeight="1">
      <c r="A25" s="1286" t="s">
        <v>1792</v>
      </c>
      <c r="B25" s="1281">
        <v>57</v>
      </c>
      <c r="C25" s="1287" t="s">
        <v>1788</v>
      </c>
      <c r="D25" s="2147" t="str">
        <f>MASTER!C40</f>
        <v>]xzke xqw&lt;   ftyk cw</v>
      </c>
      <c r="E25" s="2147"/>
      <c r="F25" s="2147"/>
    </row>
    <row r="26" spans="1:9" ht="18.75" customHeight="1">
      <c r="A26" s="2147" t="str">
        <f>MASTER!C95</f>
        <v>cw ftyk &amp; cw fiu&amp;323</v>
      </c>
      <c r="B26" s="2147"/>
      <c r="C26" s="2147"/>
      <c r="D26" s="2147"/>
      <c r="E26" s="2139" t="s">
        <v>2697</v>
      </c>
      <c r="F26" s="2139"/>
    </row>
    <row r="27" spans="1:9" ht="15.75" customHeight="1">
      <c r="A27" s="2140" t="s">
        <v>2703</v>
      </c>
      <c r="B27" s="2140"/>
      <c r="C27" s="2140"/>
      <c r="D27" s="1288" t="s">
        <v>2698</v>
      </c>
      <c r="E27" s="2146" t="str">
        <f>MASTER!C9</f>
        <v>jktdh; mPp ek/;fed fo|ky; fg   ftyk cwUnh</v>
      </c>
      <c r="F27" s="2146"/>
    </row>
    <row r="28" spans="1:9" ht="20.25" customHeight="1">
      <c r="A28" s="1286" t="s">
        <v>585</v>
      </c>
      <c r="B28" s="2147" t="str">
        <f>MASTER!C8</f>
        <v>f'k{kk foHkkx</v>
      </c>
      <c r="C28" s="2147"/>
      <c r="D28" s="1289" t="s">
        <v>1793</v>
      </c>
      <c r="E28" s="1290" t="str">
        <f>MASTER!C7</f>
        <v>O;k[;krk</v>
      </c>
      <c r="F28" s="1291" t="s">
        <v>2705</v>
      </c>
    </row>
    <row r="29" spans="1:9" ht="20.25" customHeight="1">
      <c r="A29" s="2140" t="s">
        <v>2704</v>
      </c>
      <c r="B29" s="2140"/>
      <c r="C29" s="1292">
        <f>MASTER!C44</f>
        <v>44676</v>
      </c>
      <c r="D29" s="2143" t="s">
        <v>2699</v>
      </c>
      <c r="E29" s="2143"/>
      <c r="F29" s="1280" t="str">
        <f>MASTER!G58</f>
        <v xml:space="preserve">           (R)</v>
      </c>
    </row>
    <row r="30" spans="1:9" ht="15.75">
      <c r="A30" s="2140" t="s">
        <v>1794</v>
      </c>
      <c r="B30" s="2140"/>
      <c r="C30" s="2140"/>
      <c r="D30" s="1293">
        <f>C29</f>
        <v>44676</v>
      </c>
      <c r="E30" s="1294" t="s">
        <v>240</v>
      </c>
      <c r="F30" s="1282"/>
    </row>
    <row r="31" spans="1:9" ht="15.75">
      <c r="A31" s="2140" t="s">
        <v>2706</v>
      </c>
      <c r="B31" s="2140"/>
      <c r="C31" s="2140"/>
      <c r="D31" s="2140"/>
      <c r="E31" s="2140"/>
      <c r="F31" s="2140"/>
    </row>
    <row r="32" spans="1:9" ht="15.75">
      <c r="A32" s="2140" t="s">
        <v>2707</v>
      </c>
      <c r="B32" s="2140"/>
      <c r="C32" s="2140"/>
      <c r="D32" s="2140"/>
      <c r="E32" s="2140"/>
      <c r="F32" s="2140"/>
    </row>
    <row r="33" spans="1:6" ht="15.75">
      <c r="A33" s="2140" t="s">
        <v>2708</v>
      </c>
      <c r="B33" s="2140"/>
      <c r="C33" s="2140"/>
      <c r="D33" s="2140"/>
      <c r="E33" s="2140"/>
      <c r="F33" s="2140"/>
    </row>
    <row r="34" spans="1:6" ht="15.75">
      <c r="A34" s="2140" t="s">
        <v>2709</v>
      </c>
      <c r="B34" s="2140"/>
      <c r="C34" s="2140"/>
      <c r="D34" s="2140"/>
      <c r="E34" s="2140"/>
      <c r="F34" s="2140"/>
    </row>
    <row r="35" spans="1:6" ht="19.5" customHeight="1">
      <c r="A35" s="2140" t="s">
        <v>2710</v>
      </c>
      <c r="B35" s="2140"/>
      <c r="C35" s="2140"/>
      <c r="D35" s="2140"/>
      <c r="E35" s="2140"/>
      <c r="F35" s="2140"/>
    </row>
    <row r="36" spans="1:6" ht="15.75">
      <c r="A36" s="2140" t="s">
        <v>2711</v>
      </c>
      <c r="B36" s="2140"/>
      <c r="C36" s="2140"/>
      <c r="D36" s="2140"/>
      <c r="E36" s="2140"/>
      <c r="F36" s="2140"/>
    </row>
    <row r="37" spans="1:6" ht="17.25" customHeight="1">
      <c r="A37" s="1286" t="s">
        <v>315</v>
      </c>
      <c r="B37" s="2148">
        <f>MASTER!C58</f>
        <v>44676</v>
      </c>
      <c r="C37" s="2149"/>
      <c r="D37" s="2149"/>
      <c r="E37" s="1282"/>
      <c r="F37" s="1282"/>
    </row>
    <row r="38" spans="1:6" ht="18.75" customHeight="1">
      <c r="A38" s="1286" t="s">
        <v>1795</v>
      </c>
      <c r="B38" s="2141" t="str">
        <f>MASTER!C57</f>
        <v>cw   ftyk &amp; cw</v>
      </c>
      <c r="C38" s="2141"/>
      <c r="D38" s="2141"/>
      <c r="E38" s="1282"/>
      <c r="F38" s="1282"/>
    </row>
    <row r="39" spans="1:6" ht="20.25" customHeight="1">
      <c r="A39" s="1282"/>
      <c r="B39" s="1282"/>
      <c r="C39" s="1282"/>
      <c r="D39" s="1282"/>
      <c r="E39" s="1282"/>
      <c r="F39" s="1295" t="s">
        <v>67</v>
      </c>
    </row>
    <row r="40" spans="1:6" ht="19.5" customHeight="1">
      <c r="A40" s="2151" t="s">
        <v>2700</v>
      </c>
      <c r="B40" s="2151"/>
      <c r="C40" s="2151"/>
      <c r="D40" s="2151"/>
      <c r="E40" s="2151"/>
      <c r="F40" s="2151"/>
    </row>
    <row r="41" spans="1:6" ht="18" customHeight="1">
      <c r="A41" s="1282"/>
      <c r="B41" s="1283" t="s">
        <v>2695</v>
      </c>
      <c r="C41" s="2144" t="str">
        <f>C24</f>
        <v xml:space="preserve">Jhefr pUnz </v>
      </c>
      <c r="D41" s="2144"/>
      <c r="E41" s="1284" t="s">
        <v>2696</v>
      </c>
      <c r="F41" s="1296" t="str">
        <f>F24</f>
        <v xml:space="preserve">Lo-Jh </v>
      </c>
    </row>
    <row r="42" spans="1:6" ht="18.75">
      <c r="A42" s="1286" t="s">
        <v>1792</v>
      </c>
      <c r="B42" s="1297">
        <f>B25</f>
        <v>57</v>
      </c>
      <c r="C42" s="1287" t="s">
        <v>1788</v>
      </c>
      <c r="D42" s="2152" t="str">
        <f>D25</f>
        <v>]xzke xqw&lt;   ftyk cw</v>
      </c>
      <c r="E42" s="2152"/>
      <c r="F42" s="2152"/>
    </row>
    <row r="43" spans="1:6" ht="20.25" customHeight="1">
      <c r="A43" s="2150" t="str">
        <f>A26</f>
        <v>cw ftyk &amp; cw fiu&amp;323</v>
      </c>
      <c r="B43" s="2150"/>
      <c r="C43" s="2150"/>
      <c r="D43" s="2150"/>
      <c r="E43" s="2153" t="s">
        <v>2701</v>
      </c>
      <c r="F43" s="2153"/>
    </row>
    <row r="44" spans="1:6" ht="19.5" customHeight="1">
      <c r="A44" s="2144" t="s">
        <v>2702</v>
      </c>
      <c r="B44" s="2144"/>
      <c r="C44" s="2144"/>
      <c r="D44" s="2144"/>
      <c r="E44" s="2144"/>
      <c r="F44" s="2144"/>
    </row>
    <row r="45" spans="1:6" ht="15.75" customHeight="1">
      <c r="A45" s="1286" t="s">
        <v>315</v>
      </c>
      <c r="B45" s="2154">
        <f>B37</f>
        <v>44676</v>
      </c>
      <c r="C45" s="2154"/>
      <c r="D45" s="2154"/>
      <c r="E45" s="1282"/>
      <c r="F45" s="1282"/>
    </row>
    <row r="46" spans="1:6" ht="19.5" customHeight="1">
      <c r="A46" s="1286" t="s">
        <v>1795</v>
      </c>
      <c r="B46" s="2144" t="str">
        <f>B38</f>
        <v>cw   ftyk &amp; cw</v>
      </c>
      <c r="C46" s="2144"/>
      <c r="D46" s="2144"/>
      <c r="E46" s="1282"/>
      <c r="F46" s="1282"/>
    </row>
    <row r="47" spans="1:6" ht="30" customHeight="1">
      <c r="A47" s="1282"/>
      <c r="B47" s="1282"/>
      <c r="C47" s="1282"/>
      <c r="D47" s="1282"/>
      <c r="E47" s="1282"/>
      <c r="F47" s="1295" t="s">
        <v>67</v>
      </c>
    </row>
    <row r="48" spans="1:6">
      <c r="A48" s="1279"/>
      <c r="B48" s="1279"/>
      <c r="C48" s="1279"/>
      <c r="D48" s="1279"/>
      <c r="E48" s="1279"/>
      <c r="F48" s="1279"/>
    </row>
    <row r="49" spans="1:6">
      <c r="A49" s="1279"/>
      <c r="B49" s="1279"/>
      <c r="C49" s="1279"/>
      <c r="D49" s="1279"/>
      <c r="E49" s="1279"/>
      <c r="F49" s="1279"/>
    </row>
    <row r="50" spans="1:6">
      <c r="A50" s="1279"/>
      <c r="B50" s="1279"/>
      <c r="C50" s="1279"/>
      <c r="D50" s="1279"/>
      <c r="E50" s="1279"/>
      <c r="F50" s="1279"/>
    </row>
  </sheetData>
  <sheetProtection algorithmName="SHA-512" hashValue="aYwsN2phVZ6ty6kcDlyXRrz6GVyRYJefVJJamUUN5YT48qFgPYvH35o/wd+Le3ZtFxtyvW6Du3GLDG729oCdFQ==" saltValue="Qc7FFU0LsaAAILbTkJkQ8Q==" spinCount="100000" sheet="1" objects="1" scenarios="1" selectLockedCells="1"/>
  <mergeCells count="27">
    <mergeCell ref="A44:F44"/>
    <mergeCell ref="B46:D46"/>
    <mergeCell ref="A23:F23"/>
    <mergeCell ref="E27:F27"/>
    <mergeCell ref="D25:F25"/>
    <mergeCell ref="A26:D26"/>
    <mergeCell ref="B28:C28"/>
    <mergeCell ref="B37:D37"/>
    <mergeCell ref="A43:D43"/>
    <mergeCell ref="A40:F40"/>
    <mergeCell ref="C41:D41"/>
    <mergeCell ref="D42:F42"/>
    <mergeCell ref="E43:F43"/>
    <mergeCell ref="B45:D45"/>
    <mergeCell ref="A33:F33"/>
    <mergeCell ref="A34:F34"/>
    <mergeCell ref="E26:F26"/>
    <mergeCell ref="A27:C27"/>
    <mergeCell ref="B38:D38"/>
    <mergeCell ref="C24:D24"/>
    <mergeCell ref="A35:F35"/>
    <mergeCell ref="A36:F36"/>
    <mergeCell ref="A29:B29"/>
    <mergeCell ref="D29:E29"/>
    <mergeCell ref="A30:C30"/>
    <mergeCell ref="A31:F31"/>
    <mergeCell ref="A32:F32"/>
  </mergeCells>
  <pageMargins left="0.25" right="0.25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F6" sqref="F6:H6"/>
    </sheetView>
  </sheetViews>
  <sheetFormatPr defaultRowHeight="12.75"/>
  <cols>
    <col min="2" max="2" width="10.42578125" customWidth="1"/>
    <col min="3" max="4" width="11.28515625" bestFit="1" customWidth="1"/>
    <col min="6" max="6" width="12.140625" customWidth="1"/>
  </cols>
  <sheetData>
    <row r="1" spans="1:10" ht="26.25">
      <c r="A1" s="2155" t="s">
        <v>2215</v>
      </c>
      <c r="B1" s="2155"/>
      <c r="C1" s="2155"/>
      <c r="D1" s="2155"/>
      <c r="E1" s="2155"/>
      <c r="F1" s="2155"/>
      <c r="G1" s="2155"/>
      <c r="H1" s="2155"/>
      <c r="I1" s="2155"/>
      <c r="J1" s="620"/>
    </row>
    <row r="2" spans="1:10" ht="26.25">
      <c r="A2" s="1045"/>
      <c r="B2" s="1045"/>
      <c r="C2" s="1045"/>
      <c r="D2" s="1045"/>
      <c r="E2" s="1045"/>
      <c r="F2" s="1045"/>
      <c r="G2" s="1045"/>
      <c r="H2" s="1045"/>
      <c r="I2" s="1045"/>
      <c r="J2" s="620"/>
    </row>
    <row r="3" spans="1:10" ht="18.75">
      <c r="A3" s="301" t="s">
        <v>2216</v>
      </c>
      <c r="B3" s="301"/>
      <c r="C3" s="301"/>
      <c r="D3" s="1051" t="str">
        <f>MASTER!G58</f>
        <v xml:space="preserve">           (R)</v>
      </c>
      <c r="E3" s="1046"/>
      <c r="F3" s="1046"/>
      <c r="G3" s="301"/>
      <c r="H3" s="2156" t="s">
        <v>2217</v>
      </c>
      <c r="I3" s="2157"/>
      <c r="J3" s="620"/>
    </row>
    <row r="4" spans="1:10" ht="18.75">
      <c r="A4" s="301" t="s">
        <v>2218</v>
      </c>
      <c r="B4" s="301"/>
      <c r="C4" s="1047" t="str">
        <f>MASTER!C32</f>
        <v xml:space="preserve">Jhefr pUnz </v>
      </c>
      <c r="D4" s="1047"/>
      <c r="E4" s="1047"/>
      <c r="F4" s="301"/>
      <c r="G4" s="301"/>
      <c r="H4" s="2158"/>
      <c r="I4" s="2159"/>
      <c r="J4" s="620"/>
    </row>
    <row r="5" spans="1:10" ht="46.5" customHeight="1">
      <c r="A5" s="301" t="s">
        <v>2219</v>
      </c>
      <c r="B5" s="301"/>
      <c r="C5" s="2162">
        <f>MASTER!C33</f>
        <v>24685</v>
      </c>
      <c r="D5" s="2162"/>
      <c r="E5" s="1048"/>
      <c r="F5" s="301"/>
      <c r="G5" s="301"/>
      <c r="H5" s="2160"/>
      <c r="I5" s="2161"/>
      <c r="J5" s="620"/>
    </row>
    <row r="6" spans="1:10" ht="18.75">
      <c r="A6" s="301" t="s">
        <v>2220</v>
      </c>
      <c r="B6" s="301"/>
      <c r="C6" s="301"/>
      <c r="D6" s="301"/>
      <c r="E6" s="301"/>
      <c r="F6" s="2170" t="s">
        <v>1698</v>
      </c>
      <c r="G6" s="2170"/>
      <c r="H6" s="2170"/>
      <c r="I6" s="301"/>
      <c r="J6" s="620"/>
    </row>
    <row r="7" spans="1:10" ht="18.75">
      <c r="A7" s="301" t="s">
        <v>2221</v>
      </c>
      <c r="B7" s="301"/>
      <c r="C7" s="2163">
        <f>MASTER!C33</f>
        <v>24685</v>
      </c>
      <c r="D7" s="2163"/>
      <c r="E7" s="1048"/>
      <c r="F7" s="301"/>
      <c r="G7" s="301"/>
      <c r="H7" s="301"/>
      <c r="I7" s="301"/>
      <c r="J7" s="620"/>
    </row>
    <row r="8" spans="1:10" ht="18.75">
      <c r="A8" s="328" t="s">
        <v>2222</v>
      </c>
      <c r="B8" s="328"/>
      <c r="C8" s="328"/>
      <c r="D8" s="328"/>
      <c r="E8" s="328"/>
      <c r="F8" s="328"/>
      <c r="G8" s="328"/>
      <c r="H8" s="2170" t="s">
        <v>1698</v>
      </c>
      <c r="I8" s="2170"/>
      <c r="J8" s="2170"/>
    </row>
    <row r="9" spans="1:10" ht="18.75">
      <c r="A9" s="328" t="s">
        <v>2223</v>
      </c>
      <c r="B9" s="328"/>
      <c r="C9" s="328"/>
      <c r="D9" s="328"/>
      <c r="E9" s="328"/>
      <c r="F9" s="328"/>
      <c r="G9" s="328"/>
      <c r="H9" s="328"/>
      <c r="I9" s="328"/>
      <c r="J9" s="620"/>
    </row>
    <row r="10" spans="1:10" ht="18.75">
      <c r="A10" s="328" t="s">
        <v>2250</v>
      </c>
      <c r="B10" s="328"/>
      <c r="C10" s="328"/>
      <c r="D10" s="328"/>
      <c r="E10" s="2175" t="str">
        <f>MASTER!C7</f>
        <v>O;k[;krk</v>
      </c>
      <c r="F10" s="2175"/>
      <c r="G10" s="2175"/>
      <c r="H10" s="328"/>
      <c r="I10" s="328"/>
      <c r="J10" s="620"/>
    </row>
    <row r="11" spans="1:10" ht="55.5" customHeight="1">
      <c r="A11" s="92" t="s">
        <v>2224</v>
      </c>
      <c r="B11" s="92"/>
      <c r="C11" s="92"/>
      <c r="D11" s="92"/>
      <c r="E11" s="2164" t="str">
        <f>[1]MASTER!C9</f>
        <v>f'k{kk foHkkx</v>
      </c>
      <c r="F11" s="2164"/>
      <c r="G11" s="2176" t="str">
        <f>MASTER!C9</f>
        <v>jktdh; mPp ek/;fed fo|ky; fg   ftyk cwUnh</v>
      </c>
      <c r="H11" s="2176"/>
      <c r="I11" s="2176"/>
      <c r="J11" s="620"/>
    </row>
    <row r="12" spans="1:10" ht="18.75">
      <c r="A12" s="328" t="s">
        <v>2225</v>
      </c>
      <c r="B12" s="328"/>
      <c r="C12" s="328"/>
      <c r="D12" s="328"/>
      <c r="E12" s="2177">
        <f>MASTER!C44</f>
        <v>44676</v>
      </c>
      <c r="F12" s="2177"/>
      <c r="G12" s="2177"/>
      <c r="H12" s="328"/>
      <c r="I12" s="328"/>
      <c r="J12" s="620"/>
    </row>
    <row r="13" spans="1:10" ht="18.75">
      <c r="A13" s="328" t="s">
        <v>2226</v>
      </c>
      <c r="B13" s="328"/>
      <c r="C13" s="328"/>
      <c r="D13" s="328"/>
      <c r="E13" s="1049">
        <f>MASTER!C46</f>
        <v>75000</v>
      </c>
      <c r="F13" s="328" t="s">
        <v>2227</v>
      </c>
      <c r="G13" s="328"/>
      <c r="H13" s="1050" t="str">
        <f>MASTER!C47</f>
        <v>L -11</v>
      </c>
      <c r="I13" s="328"/>
      <c r="J13" s="620"/>
    </row>
    <row r="14" spans="1:10" ht="18.75">
      <c r="A14" s="328" t="s">
        <v>2228</v>
      </c>
      <c r="B14" s="328"/>
      <c r="C14" s="328"/>
      <c r="D14" s="328"/>
      <c r="E14" s="2173" t="s">
        <v>2229</v>
      </c>
      <c r="F14" s="2173"/>
      <c r="G14" s="2173"/>
      <c r="H14" s="328"/>
      <c r="I14" s="328"/>
      <c r="J14" s="620"/>
    </row>
    <row r="15" spans="1:10" ht="18.75">
      <c r="A15" s="92" t="s">
        <v>2230</v>
      </c>
      <c r="B15" s="328"/>
      <c r="C15" s="200"/>
      <c r="D15" s="328"/>
      <c r="E15" s="328"/>
      <c r="F15" s="328"/>
      <c r="G15" s="328"/>
      <c r="H15" s="328"/>
      <c r="I15" s="328"/>
      <c r="J15" s="620"/>
    </row>
    <row r="16" spans="1:10" ht="18.75">
      <c r="A16" s="328"/>
      <c r="B16" s="328"/>
      <c r="C16" s="92" t="s">
        <v>2231</v>
      </c>
      <c r="D16" s="328"/>
      <c r="E16" s="328"/>
      <c r="F16" s="328"/>
      <c r="G16" s="328"/>
      <c r="H16" s="328"/>
      <c r="I16" s="328"/>
      <c r="J16" s="620"/>
    </row>
    <row r="17" spans="1:10" ht="18.75" customHeight="1">
      <c r="A17" s="301" t="s">
        <v>2232</v>
      </c>
      <c r="B17" s="328"/>
      <c r="C17" s="2168" t="str">
        <f>MASTER!C40</f>
        <v>]xzke xqw&lt;   ftyk cw</v>
      </c>
      <c r="D17" s="2168"/>
      <c r="E17" s="2168"/>
      <c r="F17" s="2168"/>
      <c r="G17" s="2169" t="str">
        <f>MASTER!C41</f>
        <v>cw   ftyk&amp;cw   fiu&amp;32</v>
      </c>
      <c r="H17" s="2169"/>
      <c r="I17" s="2169"/>
      <c r="J17" s="2169"/>
    </row>
    <row r="18" spans="1:10" ht="26.25">
      <c r="A18" s="328" t="s">
        <v>2233</v>
      </c>
      <c r="B18" s="328"/>
      <c r="C18" s="328"/>
      <c r="D18" s="2171">
        <f>MASTER!G39</f>
        <v>8</v>
      </c>
      <c r="E18" s="2172"/>
      <c r="F18" s="328"/>
      <c r="G18" s="328"/>
      <c r="H18" s="328"/>
      <c r="I18" s="328"/>
      <c r="J18" s="620"/>
    </row>
    <row r="19" spans="1:10" ht="18.75">
      <c r="A19" s="328" t="s">
        <v>2234</v>
      </c>
      <c r="B19" s="328"/>
      <c r="C19" s="328"/>
      <c r="D19" s="328"/>
      <c r="E19" s="328"/>
      <c r="F19" s="328"/>
      <c r="G19" s="328"/>
      <c r="H19" s="2173" t="s">
        <v>2235</v>
      </c>
      <c r="I19" s="2173"/>
      <c r="J19" s="620"/>
    </row>
    <row r="20" spans="1:10" ht="18.75">
      <c r="A20" s="328" t="s">
        <v>2236</v>
      </c>
      <c r="B20" s="328"/>
      <c r="C20" s="328"/>
      <c r="D20" s="328"/>
      <c r="E20" s="328"/>
      <c r="F20" s="328"/>
      <c r="G20" s="328"/>
      <c r="H20" s="328"/>
      <c r="I20" s="328"/>
    </row>
    <row r="21" spans="1:10" ht="18.75">
      <c r="A21" s="328" t="s">
        <v>2237</v>
      </c>
      <c r="B21" s="328"/>
      <c r="C21" s="328"/>
      <c r="D21" s="2164" t="str">
        <f>MASTER!C37</f>
        <v>LVsV cSad vkWQ bf.M;k</v>
      </c>
      <c r="E21" s="2164"/>
      <c r="F21" s="2164"/>
      <c r="G21" s="2164"/>
      <c r="H21" s="2164"/>
      <c r="I21" s="92"/>
    </row>
    <row r="22" spans="1:10" ht="23.25">
      <c r="A22" s="328" t="s">
        <v>2238</v>
      </c>
      <c r="B22" s="328"/>
      <c r="C22" s="328"/>
      <c r="D22" s="2174">
        <f>MASTER!C39</f>
        <v>3</v>
      </c>
      <c r="E22" s="2174"/>
      <c r="F22" s="328"/>
      <c r="G22" s="328"/>
      <c r="H22" s="328"/>
      <c r="I22" s="328"/>
    </row>
    <row r="23" spans="1:10" ht="18.75">
      <c r="A23" s="328" t="s">
        <v>2239</v>
      </c>
      <c r="B23" s="328"/>
      <c r="C23" s="328"/>
      <c r="D23" s="2165" t="str">
        <f>MASTER!G38</f>
        <v>SBIN00315</v>
      </c>
      <c r="E23" s="2165"/>
      <c r="F23" s="2165"/>
      <c r="G23" s="2165"/>
      <c r="H23" s="328"/>
      <c r="I23" s="328"/>
    </row>
    <row r="24" spans="1:10" ht="18.75">
      <c r="A24" s="328"/>
      <c r="B24" s="328"/>
      <c r="C24" s="328"/>
      <c r="D24" s="328"/>
      <c r="E24" s="328"/>
      <c r="F24" s="328"/>
      <c r="G24" s="328"/>
      <c r="H24" s="328"/>
      <c r="I24" s="328"/>
    </row>
    <row r="25" spans="1:10" ht="18.75">
      <c r="A25" s="328"/>
      <c r="B25" s="328"/>
      <c r="C25" s="328"/>
      <c r="D25" s="328"/>
      <c r="E25" s="328"/>
      <c r="F25" s="328" t="s">
        <v>2240</v>
      </c>
      <c r="G25" s="328"/>
      <c r="H25" s="328"/>
      <c r="I25" s="328"/>
    </row>
    <row r="26" spans="1:10" ht="18.75">
      <c r="A26" s="328"/>
      <c r="B26" s="328"/>
      <c r="C26" s="328"/>
      <c r="D26" s="328"/>
      <c r="E26" s="328"/>
      <c r="F26" s="328"/>
      <c r="G26" s="328"/>
      <c r="H26" s="328"/>
      <c r="I26" s="328"/>
    </row>
    <row r="27" spans="1:10" ht="18.75">
      <c r="A27" s="328" t="s">
        <v>2241</v>
      </c>
      <c r="B27" s="328"/>
      <c r="C27" s="328"/>
      <c r="D27" s="328"/>
      <c r="E27" s="328"/>
      <c r="F27" s="328"/>
      <c r="G27" s="328"/>
      <c r="H27" s="328"/>
      <c r="I27" s="328"/>
    </row>
    <row r="28" spans="1:10" ht="26.25">
      <c r="A28" s="2155" t="s">
        <v>2242</v>
      </c>
      <c r="B28" s="2155"/>
      <c r="C28" s="2155"/>
      <c r="D28" s="2155"/>
      <c r="E28" s="2155"/>
      <c r="F28" s="2155"/>
      <c r="G28" s="2155"/>
      <c r="H28" s="2155"/>
      <c r="I28" s="2155"/>
    </row>
    <row r="29" spans="1:10" ht="18.75">
      <c r="A29" s="328"/>
      <c r="B29" s="328" t="s">
        <v>2243</v>
      </c>
      <c r="C29" s="328"/>
      <c r="D29" s="328"/>
      <c r="E29" s="328"/>
      <c r="F29" s="2164" t="str">
        <f>C4</f>
        <v xml:space="preserve">Jhefr pUnz </v>
      </c>
      <c r="G29" s="2164"/>
      <c r="H29" s="2164"/>
      <c r="I29" s="328" t="s">
        <v>2244</v>
      </c>
    </row>
    <row r="30" spans="1:10" ht="18.75">
      <c r="A30" s="328" t="s">
        <v>2245</v>
      </c>
      <c r="B30" s="328"/>
      <c r="C30" s="2165" t="str">
        <f>MASTER!G58</f>
        <v xml:space="preserve">           (R)</v>
      </c>
      <c r="D30" s="2165"/>
      <c r="E30" s="328" t="s">
        <v>2246</v>
      </c>
      <c r="F30" s="328"/>
      <c r="G30" s="2166" t="s">
        <v>2251</v>
      </c>
      <c r="H30" s="2166"/>
      <c r="I30" s="328" t="s">
        <v>2247</v>
      </c>
    </row>
    <row r="31" spans="1:10" ht="18.75">
      <c r="A31" s="328" t="s">
        <v>2248</v>
      </c>
      <c r="B31" s="328"/>
      <c r="C31" s="328"/>
      <c r="D31" s="328"/>
      <c r="E31" s="328"/>
      <c r="F31" s="328"/>
      <c r="G31" s="328"/>
      <c r="H31" s="328"/>
      <c r="I31" s="328"/>
    </row>
    <row r="32" spans="1:10" ht="18.75">
      <c r="A32" s="328" t="s">
        <v>496</v>
      </c>
      <c r="B32" s="2167" t="str">
        <f>G30</f>
        <v>25.05.2021</v>
      </c>
      <c r="C32" s="2167"/>
      <c r="D32" s="328"/>
      <c r="E32" s="328"/>
      <c r="F32" s="328"/>
      <c r="G32" s="328"/>
      <c r="H32" s="328"/>
      <c r="I32" s="328"/>
    </row>
    <row r="33" spans="1:9" ht="18.75">
      <c r="A33" s="620"/>
      <c r="B33" s="620"/>
      <c r="C33" s="620"/>
      <c r="D33" s="620"/>
      <c r="E33" s="1681" t="s">
        <v>67</v>
      </c>
      <c r="F33" s="1681"/>
      <c r="G33" s="1681"/>
      <c r="H33" s="1681"/>
      <c r="I33" s="1681"/>
    </row>
    <row r="34" spans="1:9" ht="18.75">
      <c r="A34" s="620"/>
      <c r="B34" s="620"/>
      <c r="C34" s="620"/>
      <c r="D34" s="620"/>
      <c r="E34" s="1681" t="s">
        <v>2249</v>
      </c>
      <c r="F34" s="1681"/>
      <c r="G34" s="1681"/>
      <c r="H34" s="1681"/>
      <c r="I34" s="1681"/>
    </row>
    <row r="35" spans="1:9">
      <c r="A35" s="620" t="s">
        <v>2301</v>
      </c>
      <c r="B35" s="620"/>
      <c r="C35" s="620"/>
      <c r="D35" s="620"/>
      <c r="E35" s="620"/>
      <c r="F35" s="620"/>
      <c r="G35" s="620"/>
      <c r="H35" s="620"/>
      <c r="I35" s="620"/>
    </row>
  </sheetData>
  <sheetProtection password="D3C5" sheet="1" objects="1" scenarios="1" selectLockedCells="1"/>
  <mergeCells count="25">
    <mergeCell ref="E34:I34"/>
    <mergeCell ref="G17:J17"/>
    <mergeCell ref="F6:H6"/>
    <mergeCell ref="H8:J8"/>
    <mergeCell ref="D18:E18"/>
    <mergeCell ref="H19:I19"/>
    <mergeCell ref="D21:H21"/>
    <mergeCell ref="D22:E22"/>
    <mergeCell ref="D23:G23"/>
    <mergeCell ref="A28:I28"/>
    <mergeCell ref="E10:G10"/>
    <mergeCell ref="E11:F11"/>
    <mergeCell ref="G11:I11"/>
    <mergeCell ref="E12:G12"/>
    <mergeCell ref="E14:G14"/>
    <mergeCell ref="A1:I1"/>
    <mergeCell ref="H3:I5"/>
    <mergeCell ref="C5:D5"/>
    <mergeCell ref="C7:D7"/>
    <mergeCell ref="E33:I33"/>
    <mergeCell ref="F29:H29"/>
    <mergeCell ref="C30:D30"/>
    <mergeCell ref="G30:H30"/>
    <mergeCell ref="B32:C32"/>
    <mergeCell ref="C17:F17"/>
  </mergeCells>
  <pageMargins left="0.25" right="0.25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FFFF00"/>
  </sheetPr>
  <dimension ref="A1:I40"/>
  <sheetViews>
    <sheetView showGridLines="0" workbookViewId="0">
      <selection activeCell="G8" sqref="G8"/>
    </sheetView>
  </sheetViews>
  <sheetFormatPr defaultRowHeight="12.75"/>
  <cols>
    <col min="1" max="1" width="7.28515625" style="620" customWidth="1"/>
    <col min="2" max="2" width="81.7109375" style="620" customWidth="1"/>
    <col min="3" max="4" width="2.7109375" style="620" customWidth="1"/>
    <col min="5" max="5" width="3.85546875" style="620" customWidth="1"/>
    <col min="6" max="6" width="5.28515625" style="620" customWidth="1"/>
    <col min="7" max="16384" width="9.140625" style="620"/>
  </cols>
  <sheetData>
    <row r="1" spans="1:9" ht="23.25" customHeight="1">
      <c r="A1" s="1226"/>
      <c r="B1" s="1249" t="s">
        <v>236</v>
      </c>
      <c r="C1" s="606"/>
      <c r="D1" s="606"/>
      <c r="E1" s="606"/>
      <c r="F1" s="606"/>
      <c r="G1" s="606"/>
      <c r="H1" s="606"/>
      <c r="I1" s="606"/>
    </row>
    <row r="2" spans="1:9" ht="54.75" customHeight="1">
      <c r="A2" s="1226"/>
      <c r="B2" s="1230" t="s">
        <v>1526</v>
      </c>
      <c r="C2" s="606"/>
      <c r="D2" s="606"/>
      <c r="E2" s="606"/>
      <c r="F2" s="606"/>
      <c r="G2" s="606"/>
      <c r="H2" s="606"/>
      <c r="I2" s="606"/>
    </row>
    <row r="3" spans="1:9" ht="36.75" customHeight="1">
      <c r="A3" s="1246">
        <v>1</v>
      </c>
      <c r="B3" s="1247" t="s">
        <v>1505</v>
      </c>
      <c r="C3" s="114"/>
      <c r="D3" s="114"/>
      <c r="E3" s="114"/>
      <c r="F3" s="114"/>
      <c r="G3" s="114"/>
      <c r="H3" s="114"/>
      <c r="I3" s="114"/>
    </row>
    <row r="4" spans="1:9" ht="47.25">
      <c r="A4" s="1246">
        <v>2</v>
      </c>
      <c r="B4" s="1247" t="s">
        <v>1527</v>
      </c>
      <c r="C4" s="114"/>
      <c r="D4" s="114"/>
      <c r="E4" s="114"/>
      <c r="F4" s="114"/>
      <c r="G4" s="114"/>
      <c r="H4" s="114"/>
      <c r="I4" s="114"/>
    </row>
    <row r="5" spans="1:9" ht="21" customHeight="1">
      <c r="A5" s="1246">
        <v>3</v>
      </c>
      <c r="B5" s="1248" t="s">
        <v>1506</v>
      </c>
      <c r="C5" s="114"/>
      <c r="D5" s="114"/>
      <c r="E5" s="114"/>
      <c r="F5" s="114"/>
      <c r="G5" s="114"/>
      <c r="H5" s="114"/>
      <c r="I5" s="114"/>
    </row>
    <row r="6" spans="1:9" ht="21" customHeight="1">
      <c r="A6" s="1246">
        <v>4</v>
      </c>
      <c r="B6" s="1247" t="s">
        <v>1507</v>
      </c>
      <c r="C6" s="114"/>
      <c r="D6" s="114"/>
      <c r="E6" s="114"/>
      <c r="F6" s="114"/>
      <c r="G6" s="114"/>
      <c r="H6" s="114"/>
      <c r="I6" s="114"/>
    </row>
    <row r="7" spans="1:9" ht="21" customHeight="1">
      <c r="A7" s="1246">
        <v>5</v>
      </c>
      <c r="B7" s="1247" t="s">
        <v>1508</v>
      </c>
      <c r="C7" s="114"/>
      <c r="D7" s="114"/>
      <c r="E7" s="114"/>
      <c r="F7" s="114"/>
      <c r="G7" s="114"/>
      <c r="H7" s="114"/>
      <c r="I7" s="114"/>
    </row>
    <row r="8" spans="1:9" ht="100.5" customHeight="1">
      <c r="A8" s="1246">
        <v>6</v>
      </c>
      <c r="B8" s="1247" t="s">
        <v>1509</v>
      </c>
      <c r="C8" s="114"/>
      <c r="D8" s="114"/>
      <c r="E8" s="114"/>
      <c r="F8" s="114"/>
      <c r="G8" s="114"/>
      <c r="H8" s="114"/>
      <c r="I8" s="114"/>
    </row>
    <row r="9" spans="1:9" ht="37.5" customHeight="1">
      <c r="A9" s="1246">
        <v>7</v>
      </c>
      <c r="B9" s="1247" t="s">
        <v>1510</v>
      </c>
      <c r="C9" s="114"/>
      <c r="D9" s="114"/>
      <c r="E9" s="114"/>
      <c r="F9" s="114"/>
      <c r="G9" s="114"/>
      <c r="H9" s="114"/>
      <c r="I9" s="114"/>
    </row>
    <row r="10" spans="1:9" ht="21" customHeight="1">
      <c r="A10" s="1246">
        <v>8</v>
      </c>
      <c r="B10" s="1247" t="s">
        <v>1511</v>
      </c>
      <c r="C10" s="114"/>
      <c r="D10" s="114"/>
      <c r="E10" s="114"/>
      <c r="F10" s="114"/>
      <c r="G10" s="114"/>
      <c r="H10" s="114"/>
      <c r="I10" s="114"/>
    </row>
    <row r="11" spans="1:9" ht="21" customHeight="1">
      <c r="A11" s="1246">
        <v>9</v>
      </c>
      <c r="B11" s="1247" t="s">
        <v>1512</v>
      </c>
      <c r="C11" s="114"/>
      <c r="D11" s="114"/>
      <c r="E11" s="114"/>
      <c r="F11" s="114"/>
      <c r="G11" s="114"/>
      <c r="H11" s="114"/>
      <c r="I11" s="114"/>
    </row>
    <row r="12" spans="1:9" ht="21" customHeight="1">
      <c r="A12" s="1246">
        <v>10</v>
      </c>
      <c r="B12" s="1247" t="s">
        <v>1513</v>
      </c>
      <c r="C12" s="114"/>
      <c r="D12" s="114"/>
      <c r="E12" s="114"/>
      <c r="F12" s="114"/>
      <c r="G12" s="114"/>
      <c r="H12" s="114"/>
      <c r="I12" s="114"/>
    </row>
    <row r="13" spans="1:9" ht="21" customHeight="1">
      <c r="A13" s="1246">
        <v>11</v>
      </c>
      <c r="B13" s="1247" t="s">
        <v>1514</v>
      </c>
      <c r="C13" s="114"/>
      <c r="D13" s="114"/>
      <c r="E13" s="114"/>
      <c r="F13" s="114"/>
      <c r="G13" s="114"/>
      <c r="H13" s="114"/>
      <c r="I13" s="114"/>
    </row>
    <row r="14" spans="1:9" ht="21" customHeight="1">
      <c r="A14" s="1246">
        <v>12</v>
      </c>
      <c r="B14" s="1247" t="s">
        <v>1515</v>
      </c>
      <c r="C14" s="114"/>
      <c r="D14" s="114"/>
      <c r="E14" s="114"/>
      <c r="F14" s="114"/>
      <c r="G14" s="114"/>
      <c r="H14" s="114"/>
      <c r="I14" s="114"/>
    </row>
    <row r="15" spans="1:9" ht="21" customHeight="1">
      <c r="A15" s="1246">
        <v>13</v>
      </c>
      <c r="B15" s="1247" t="s">
        <v>1516</v>
      </c>
      <c r="C15" s="114"/>
      <c r="D15" s="114"/>
      <c r="E15" s="114"/>
      <c r="F15" s="114"/>
      <c r="G15" s="114"/>
      <c r="H15" s="114"/>
      <c r="I15" s="114"/>
    </row>
    <row r="16" spans="1:9" ht="21" customHeight="1">
      <c r="A16" s="1246">
        <v>14</v>
      </c>
      <c r="B16" s="1247" t="s">
        <v>1517</v>
      </c>
      <c r="C16" s="114"/>
      <c r="D16" s="114"/>
      <c r="E16" s="114"/>
      <c r="F16" s="114"/>
      <c r="G16" s="114"/>
      <c r="H16" s="114"/>
      <c r="I16" s="114"/>
    </row>
    <row r="17" spans="1:9" ht="21" customHeight="1">
      <c r="A17" s="1246">
        <v>15</v>
      </c>
      <c r="B17" s="1247" t="s">
        <v>1518</v>
      </c>
      <c r="C17" s="114"/>
      <c r="D17" s="114"/>
      <c r="E17" s="114"/>
      <c r="F17" s="114"/>
      <c r="G17" s="114"/>
      <c r="H17" s="114"/>
      <c r="I17" s="114"/>
    </row>
    <row r="18" spans="1:9" ht="21" customHeight="1">
      <c r="A18" s="1246">
        <v>16</v>
      </c>
      <c r="B18" s="1247" t="s">
        <v>1519</v>
      </c>
      <c r="C18" s="114"/>
      <c r="D18" s="114"/>
      <c r="E18" s="114"/>
      <c r="F18" s="114"/>
      <c r="G18" s="114"/>
      <c r="H18" s="114"/>
      <c r="I18" s="114"/>
    </row>
    <row r="19" spans="1:9" ht="31.5">
      <c r="A19" s="1246">
        <v>17</v>
      </c>
      <c r="B19" s="1247" t="s">
        <v>1520</v>
      </c>
      <c r="C19" s="114"/>
      <c r="D19" s="114"/>
      <c r="E19" s="114"/>
      <c r="F19" s="114"/>
      <c r="G19" s="114"/>
      <c r="H19" s="114"/>
      <c r="I19" s="114"/>
    </row>
    <row r="20" spans="1:9" ht="31.5">
      <c r="A20" s="1246">
        <v>18</v>
      </c>
      <c r="B20" s="1247" t="s">
        <v>1521</v>
      </c>
      <c r="C20" s="114"/>
      <c r="D20" s="114"/>
      <c r="E20" s="114"/>
      <c r="F20" s="114"/>
      <c r="G20" s="114"/>
      <c r="H20" s="114"/>
      <c r="I20" s="114"/>
    </row>
    <row r="21" spans="1:9" ht="21" customHeight="1">
      <c r="A21" s="1246">
        <v>19</v>
      </c>
      <c r="B21" s="1247" t="s">
        <v>1522</v>
      </c>
      <c r="C21" s="114"/>
      <c r="D21" s="114"/>
      <c r="E21" s="114"/>
      <c r="F21" s="114"/>
      <c r="G21" s="114"/>
      <c r="H21" s="114"/>
      <c r="I21" s="114"/>
    </row>
    <row r="22" spans="1:9" ht="21" customHeight="1">
      <c r="A22" s="1246">
        <v>20</v>
      </c>
      <c r="B22" s="1247" t="s">
        <v>1523</v>
      </c>
      <c r="C22" s="114"/>
      <c r="D22" s="114"/>
      <c r="E22" s="114"/>
      <c r="F22" s="114"/>
      <c r="G22" s="114"/>
      <c r="H22" s="114"/>
      <c r="I22" s="114"/>
    </row>
    <row r="23" spans="1:9" ht="21" customHeight="1">
      <c r="A23" s="1246">
        <v>21</v>
      </c>
      <c r="B23" s="1247" t="s">
        <v>1524</v>
      </c>
      <c r="C23" s="114"/>
      <c r="D23" s="114"/>
      <c r="E23" s="114"/>
      <c r="F23" s="114"/>
      <c r="G23" s="114"/>
      <c r="H23" s="114"/>
      <c r="I23" s="114"/>
    </row>
    <row r="24" spans="1:9" ht="21" customHeight="1">
      <c r="A24" s="1246">
        <v>22</v>
      </c>
      <c r="B24" s="1247" t="s">
        <v>1525</v>
      </c>
      <c r="C24" s="114"/>
      <c r="D24" s="114"/>
      <c r="E24" s="114"/>
      <c r="F24" s="114"/>
      <c r="G24" s="114"/>
      <c r="H24" s="114"/>
      <c r="I24" s="114"/>
    </row>
    <row r="25" spans="1:9" ht="20.25">
      <c r="A25" s="1250"/>
      <c r="B25" s="1250"/>
      <c r="C25" s="114"/>
      <c r="D25" s="114"/>
      <c r="E25" s="114"/>
      <c r="F25" s="114"/>
      <c r="G25" s="114"/>
      <c r="H25" s="114"/>
      <c r="I25" s="114"/>
    </row>
    <row r="26" spans="1:9" ht="20.25">
      <c r="A26" s="1251" t="s">
        <v>2301</v>
      </c>
      <c r="B26" s="1250"/>
      <c r="C26" s="114"/>
      <c r="D26" s="114"/>
      <c r="E26" s="114"/>
      <c r="F26" s="114"/>
      <c r="G26" s="114"/>
      <c r="H26" s="114"/>
      <c r="I26" s="114"/>
    </row>
    <row r="27" spans="1:9" ht="20.25">
      <c r="A27" s="114"/>
      <c r="B27" s="114"/>
      <c r="C27" s="114"/>
      <c r="D27" s="114"/>
      <c r="E27" s="114"/>
      <c r="F27" s="114"/>
      <c r="G27" s="114"/>
      <c r="H27" s="114"/>
      <c r="I27" s="114"/>
    </row>
    <row r="28" spans="1:9" ht="20.25">
      <c r="A28" s="114"/>
      <c r="B28" s="114"/>
      <c r="C28" s="114"/>
      <c r="D28" s="114"/>
      <c r="E28" s="114"/>
      <c r="F28" s="114"/>
      <c r="G28" s="114"/>
      <c r="H28" s="114"/>
      <c r="I28" s="114"/>
    </row>
    <row r="29" spans="1:9" ht="20.25">
      <c r="A29" s="114"/>
      <c r="B29" s="114"/>
      <c r="C29" s="114"/>
      <c r="D29" s="114"/>
      <c r="E29" s="114"/>
      <c r="F29" s="114"/>
      <c r="G29" s="114"/>
      <c r="H29" s="114"/>
      <c r="I29" s="114"/>
    </row>
    <row r="30" spans="1:9" ht="20.25">
      <c r="A30" s="114"/>
      <c r="B30" s="114"/>
      <c r="C30" s="114"/>
      <c r="D30" s="114"/>
      <c r="E30" s="114"/>
      <c r="F30" s="114"/>
      <c r="G30" s="114"/>
      <c r="H30" s="114"/>
      <c r="I30" s="114"/>
    </row>
    <row r="31" spans="1:9" ht="20.25">
      <c r="A31" s="114"/>
      <c r="B31" s="114"/>
      <c r="C31" s="114"/>
      <c r="D31" s="114"/>
      <c r="E31" s="114"/>
      <c r="F31" s="114"/>
      <c r="G31" s="114"/>
      <c r="H31" s="114"/>
      <c r="I31" s="114"/>
    </row>
    <row r="32" spans="1:9" ht="20.25">
      <c r="A32" s="114"/>
      <c r="B32" s="114"/>
      <c r="C32" s="114"/>
      <c r="D32" s="114"/>
      <c r="E32" s="114"/>
      <c r="F32" s="114"/>
      <c r="G32" s="114"/>
      <c r="H32" s="114"/>
      <c r="I32" s="114"/>
    </row>
    <row r="33" spans="1:9" ht="20.25">
      <c r="A33" s="114"/>
      <c r="B33" s="114"/>
      <c r="C33" s="114"/>
      <c r="D33" s="114"/>
      <c r="E33" s="114"/>
      <c r="F33" s="114"/>
      <c r="G33" s="114"/>
      <c r="H33" s="114"/>
      <c r="I33" s="114"/>
    </row>
    <row r="34" spans="1:9" ht="20.25">
      <c r="A34" s="114"/>
      <c r="B34" s="114"/>
      <c r="C34" s="114"/>
      <c r="D34" s="114"/>
      <c r="E34" s="114"/>
      <c r="F34" s="114"/>
      <c r="G34" s="114"/>
      <c r="H34" s="114"/>
      <c r="I34" s="114"/>
    </row>
    <row r="35" spans="1:9" ht="20.25">
      <c r="A35" s="114"/>
      <c r="B35" s="114"/>
      <c r="C35" s="114"/>
      <c r="D35" s="114"/>
      <c r="E35" s="114"/>
      <c r="F35" s="114"/>
      <c r="G35" s="114"/>
      <c r="H35" s="114"/>
      <c r="I35" s="114"/>
    </row>
    <row r="36" spans="1:9" ht="20.25">
      <c r="A36" s="114"/>
      <c r="B36" s="114"/>
      <c r="C36" s="114"/>
      <c r="D36" s="114"/>
      <c r="E36" s="114"/>
      <c r="F36" s="114"/>
      <c r="G36" s="114"/>
      <c r="H36" s="114"/>
      <c r="I36" s="114"/>
    </row>
    <row r="37" spans="1:9" ht="20.25">
      <c r="A37" s="114"/>
      <c r="B37" s="114"/>
      <c r="C37" s="114"/>
      <c r="D37" s="114"/>
      <c r="E37" s="114"/>
      <c r="F37" s="114"/>
      <c r="G37" s="114"/>
      <c r="H37" s="114"/>
      <c r="I37" s="114"/>
    </row>
    <row r="38" spans="1:9" ht="20.25">
      <c r="A38" s="114"/>
      <c r="B38" s="114"/>
      <c r="C38" s="114"/>
      <c r="D38" s="114"/>
      <c r="E38" s="114"/>
      <c r="F38" s="114"/>
      <c r="G38" s="114"/>
      <c r="H38" s="114"/>
      <c r="I38" s="114"/>
    </row>
    <row r="39" spans="1:9" ht="20.25">
      <c r="A39" s="114"/>
      <c r="B39" s="114"/>
      <c r="C39" s="114"/>
      <c r="D39" s="114"/>
      <c r="E39" s="114"/>
      <c r="F39" s="114"/>
      <c r="G39" s="114"/>
      <c r="H39" s="114"/>
      <c r="I39" s="114"/>
    </row>
    <row r="40" spans="1:9" ht="20.25">
      <c r="A40" s="114"/>
      <c r="B40" s="114"/>
      <c r="C40" s="114"/>
      <c r="D40" s="114"/>
      <c r="E40" s="114"/>
      <c r="F40" s="114"/>
      <c r="G40" s="114"/>
      <c r="H40" s="114"/>
      <c r="I40" s="114"/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00B050"/>
  </sheetPr>
  <dimension ref="A1:F40"/>
  <sheetViews>
    <sheetView workbookViewId="0">
      <selection activeCell="A4" sqref="A4:F4"/>
    </sheetView>
  </sheetViews>
  <sheetFormatPr defaultRowHeight="12.75"/>
  <cols>
    <col min="1" max="1" width="6.7109375" style="452" customWidth="1"/>
    <col min="2" max="2" width="16.7109375" style="452" customWidth="1"/>
    <col min="3" max="3" width="11.85546875" style="452" customWidth="1"/>
    <col min="4" max="4" width="11.140625" style="452" customWidth="1"/>
    <col min="5" max="5" width="11.7109375" style="452" customWidth="1"/>
    <col min="6" max="6" width="27.5703125" style="452" customWidth="1"/>
    <col min="7" max="16384" width="9.140625" style="452"/>
  </cols>
  <sheetData>
    <row r="1" spans="1:6">
      <c r="A1" s="6"/>
    </row>
    <row r="2" spans="1:6">
      <c r="A2" s="6"/>
    </row>
    <row r="3" spans="1:6" ht="26.25">
      <c r="A3" s="2181" t="str">
        <f>MASTER!C9</f>
        <v>jktdh; mPp ek/;fed fo|ky; fg   ftyk cwUnh</v>
      </c>
      <c r="B3" s="2181"/>
      <c r="C3" s="2181"/>
      <c r="D3" s="2181"/>
      <c r="E3" s="2181"/>
      <c r="F3" s="2181"/>
    </row>
    <row r="4" spans="1:6" ht="20.25">
      <c r="A4" s="2183" t="s">
        <v>2361</v>
      </c>
      <c r="B4" s="2183"/>
      <c r="C4" s="2183"/>
      <c r="D4" s="2183"/>
      <c r="E4" s="2183"/>
      <c r="F4" s="2183"/>
    </row>
    <row r="5" spans="1:6" ht="18.75">
      <c r="A5" s="5"/>
    </row>
    <row r="6" spans="1:6" ht="20.25">
      <c r="A6" s="163" t="s">
        <v>986</v>
      </c>
    </row>
    <row r="7" spans="1:6" ht="20.25">
      <c r="A7" s="5"/>
      <c r="B7" s="163" t="str">
        <f>MASTER!C24</f>
        <v xml:space="preserve">Jheku eq[; CykWd f'k{kk vf/kdkjh egksn; </v>
      </c>
    </row>
    <row r="8" spans="1:6" ht="20.25">
      <c r="A8" s="5"/>
      <c r="B8" s="163" t="str">
        <f>MASTER!F24</f>
        <v>fg  ftyk &amp; cw A</v>
      </c>
    </row>
    <row r="9" spans="1:6" ht="20.25">
      <c r="A9" s="498" t="s">
        <v>1133</v>
      </c>
      <c r="B9" s="1699" t="str">
        <f>MASTER!C2</f>
        <v xml:space="preserve">Lo-Jh </v>
      </c>
      <c r="C9" s="1699"/>
      <c r="D9" s="163" t="s">
        <v>1144</v>
      </c>
      <c r="F9" s="63" t="str">
        <f>MASTER!C86</f>
        <v>Jh d</v>
      </c>
    </row>
    <row r="10" spans="1:6" ht="20.25">
      <c r="B10" s="163" t="s">
        <v>1134</v>
      </c>
    </row>
    <row r="11" spans="1:6" ht="20.25">
      <c r="A11" s="163" t="s">
        <v>1141</v>
      </c>
      <c r="B11" s="421" t="str">
        <f>MASTER!C86</f>
        <v>Jh d</v>
      </c>
      <c r="D11" s="2" t="s">
        <v>1142</v>
      </c>
      <c r="F11" s="65">
        <f>MASTER!C93</f>
        <v>44672</v>
      </c>
    </row>
    <row r="12" spans="1:6" ht="18.75">
      <c r="A12" s="5"/>
    </row>
    <row r="13" spans="1:6" ht="20.25">
      <c r="A13" s="163" t="s">
        <v>414</v>
      </c>
    </row>
    <row r="14" spans="1:6" ht="24" customHeight="1">
      <c r="A14" s="493" t="s">
        <v>1145</v>
      </c>
      <c r="B14" s="489"/>
      <c r="C14" s="489"/>
      <c r="D14" s="489"/>
      <c r="E14" s="489"/>
      <c r="F14" s="222" t="str">
        <f>MASTER!C2</f>
        <v xml:space="preserve">Lo-Jh </v>
      </c>
    </row>
    <row r="15" spans="1:6" s="477" customFormat="1" ht="21" customHeight="1">
      <c r="A15" s="493" t="s">
        <v>1135</v>
      </c>
      <c r="B15" s="2180" t="str">
        <f>MASTER!C7</f>
        <v>O;k[;krk</v>
      </c>
      <c r="C15" s="2180"/>
      <c r="D15" s="2180"/>
      <c r="E15" s="493" t="s">
        <v>1146</v>
      </c>
      <c r="F15" s="489"/>
    </row>
    <row r="16" spans="1:6" s="477" customFormat="1" ht="27" customHeight="1">
      <c r="A16" s="493" t="s">
        <v>1147</v>
      </c>
      <c r="B16" s="489"/>
      <c r="C16" s="495"/>
      <c r="E16" s="490">
        <f>MASTER!C44</f>
        <v>44676</v>
      </c>
      <c r="F16" s="491" t="s">
        <v>1148</v>
      </c>
    </row>
    <row r="17" spans="1:6" s="477" customFormat="1" ht="25.5" customHeight="1">
      <c r="A17" s="493" t="s">
        <v>584</v>
      </c>
      <c r="B17" s="493"/>
      <c r="C17" s="2179" t="str">
        <f>MASTER!C86</f>
        <v>Jh d</v>
      </c>
      <c r="D17" s="2179"/>
      <c r="E17" s="2179"/>
      <c r="F17" s="497" t="s">
        <v>1143</v>
      </c>
    </row>
    <row r="18" spans="1:6" s="477" customFormat="1" ht="25.5" customHeight="1">
      <c r="A18" s="2182">
        <f>MASTER!C93</f>
        <v>44672</v>
      </c>
      <c r="B18" s="2182"/>
      <c r="C18" s="494" t="s">
        <v>1149</v>
      </c>
      <c r="D18" s="492"/>
      <c r="E18" s="474"/>
      <c r="F18" s="474"/>
    </row>
    <row r="19" spans="1:6" s="477" customFormat="1" ht="25.5" customHeight="1">
      <c r="A19" s="494" t="s">
        <v>1150</v>
      </c>
      <c r="B19" s="494"/>
      <c r="C19" s="494"/>
      <c r="D19" s="492"/>
      <c r="E19" s="474"/>
      <c r="F19" s="474"/>
    </row>
    <row r="20" spans="1:6" s="477" customFormat="1" ht="25.5" customHeight="1">
      <c r="A20" s="494" t="s">
        <v>1151</v>
      </c>
      <c r="B20" s="494"/>
      <c r="C20" s="494"/>
      <c r="D20" s="492"/>
      <c r="E20" s="474"/>
      <c r="F20" s="474"/>
    </row>
    <row r="21" spans="1:6" ht="20.25">
      <c r="A21" s="163" t="s">
        <v>987</v>
      </c>
    </row>
    <row r="22" spans="1:6" ht="18.75">
      <c r="A22" s="5"/>
    </row>
    <row r="23" spans="1:6" ht="18.75">
      <c r="A23" s="5"/>
    </row>
    <row r="24" spans="1:6" ht="20.25">
      <c r="A24" s="5"/>
      <c r="D24" s="2178" t="str">
        <f>MASTER!C10</f>
        <v>iz/kkukpk;Z</v>
      </c>
      <c r="E24" s="2178"/>
      <c r="F24" s="2178"/>
    </row>
    <row r="25" spans="1:6" ht="18.75">
      <c r="A25" s="5"/>
      <c r="D25" s="1320" t="str">
        <f>MASTER!C11</f>
        <v>jktdh; mPp ek/;fed fo|ky; fg   ftyk cwUnh</v>
      </c>
      <c r="E25" s="1320"/>
      <c r="F25" s="1320"/>
    </row>
    <row r="26" spans="1:6" ht="20.25">
      <c r="A26" s="5"/>
      <c r="D26" s="2178" t="str">
        <f>MASTER!C12</f>
        <v xml:space="preserve"> fg  ftyk &amp;cwUnh</v>
      </c>
      <c r="E26" s="2178"/>
      <c r="F26" s="2178"/>
    </row>
    <row r="27" spans="1:6" ht="18.75">
      <c r="A27" s="5"/>
    </row>
    <row r="28" spans="1:6" ht="18.75">
      <c r="A28" s="5"/>
    </row>
    <row r="29" spans="1:6" ht="18.75">
      <c r="A29" s="5"/>
    </row>
    <row r="30" spans="1:6" ht="18.75">
      <c r="A30" s="5"/>
    </row>
    <row r="31" spans="1:6" ht="18.75">
      <c r="A31" s="5"/>
    </row>
    <row r="40" spans="1:1">
      <c r="A40" s="620" t="s">
        <v>2301</v>
      </c>
    </row>
  </sheetData>
  <sheetProtection sheet="1" objects="1" scenarios="1" selectLockedCells="1"/>
  <mergeCells count="9">
    <mergeCell ref="D26:F26"/>
    <mergeCell ref="C17:E17"/>
    <mergeCell ref="B15:D15"/>
    <mergeCell ref="A3:F3"/>
    <mergeCell ref="B9:C9"/>
    <mergeCell ref="A18:B18"/>
    <mergeCell ref="D24:F24"/>
    <mergeCell ref="D25:F25"/>
    <mergeCell ref="A4:F4"/>
  </mergeCells>
  <pageMargins left="0.65" right="0.78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37"/>
  <sheetViews>
    <sheetView workbookViewId="0">
      <selection activeCell="C22" sqref="C22:H22"/>
    </sheetView>
  </sheetViews>
  <sheetFormatPr defaultRowHeight="12.75"/>
  <cols>
    <col min="1" max="1" width="6.7109375" style="620" customWidth="1"/>
    <col min="2" max="2" width="16.7109375" style="620" customWidth="1"/>
    <col min="3" max="3" width="11.85546875" style="620" customWidth="1"/>
    <col min="4" max="4" width="11.140625" style="620" customWidth="1"/>
    <col min="5" max="5" width="11.7109375" style="620" customWidth="1"/>
    <col min="6" max="6" width="27.5703125" style="620" customWidth="1"/>
    <col min="7" max="7" width="9.140625" style="620"/>
    <col min="8" max="8" width="4.5703125" style="620" customWidth="1"/>
    <col min="9" max="16384" width="9.140625" style="620"/>
  </cols>
  <sheetData>
    <row r="2" spans="1:8" ht="26.25">
      <c r="A2" s="2181" t="str">
        <f>MASTER!C9</f>
        <v>jktdh; mPp ek/;fed fo|ky; fg   ftyk cwUnh</v>
      </c>
      <c r="B2" s="2181"/>
      <c r="C2" s="2181"/>
      <c r="D2" s="2181"/>
      <c r="E2" s="2181"/>
      <c r="F2" s="2181"/>
      <c r="G2" s="2181"/>
      <c r="H2" s="2181"/>
    </row>
    <row r="3" spans="1:8" ht="20.25">
      <c r="A3" s="2183" t="s">
        <v>2624</v>
      </c>
      <c r="B3" s="2183"/>
      <c r="C3" s="2183"/>
      <c r="D3" s="2183"/>
      <c r="E3" s="2183"/>
      <c r="F3" s="2183"/>
      <c r="G3" s="2183"/>
      <c r="H3" s="2183"/>
    </row>
    <row r="4" spans="1:8" ht="18.75">
      <c r="A4" s="5"/>
    </row>
    <row r="5" spans="1:8" ht="20.25">
      <c r="A5" s="163" t="s">
        <v>986</v>
      </c>
    </row>
    <row r="6" spans="1:8" ht="20.25">
      <c r="A6" s="5"/>
      <c r="B6" s="163" t="str">
        <f>MASTER!C24</f>
        <v xml:space="preserve">Jheku eq[; CykWd f'k{kk vf/kdkjh egksn; </v>
      </c>
    </row>
    <row r="7" spans="1:8" ht="20.25">
      <c r="A7" s="5"/>
      <c r="B7" s="163" t="str">
        <f>MASTER!F24</f>
        <v>fg  ftyk &amp; cw A</v>
      </c>
    </row>
    <row r="8" spans="1:8" ht="20.25">
      <c r="A8" s="498" t="s">
        <v>1133</v>
      </c>
      <c r="B8" s="1699" t="str">
        <f>MASTER!C2</f>
        <v xml:space="preserve">Lo-Jh </v>
      </c>
      <c r="C8" s="1699"/>
      <c r="D8" s="163" t="s">
        <v>1144</v>
      </c>
      <c r="F8" s="63" t="str">
        <f>MASTER!C86</f>
        <v>Jh d</v>
      </c>
    </row>
    <row r="9" spans="1:8" ht="20.25">
      <c r="B9" s="163" t="s">
        <v>2622</v>
      </c>
    </row>
    <row r="10" spans="1:8" ht="20.25">
      <c r="A10" s="163" t="s">
        <v>1141</v>
      </c>
      <c r="B10" s="438" t="s">
        <v>2604</v>
      </c>
      <c r="C10" s="1850" t="s">
        <v>2605</v>
      </c>
      <c r="D10" s="1850"/>
      <c r="E10" s="1850"/>
      <c r="F10" s="1850"/>
      <c r="G10" s="1850"/>
    </row>
    <row r="11" spans="1:8" ht="20.25">
      <c r="A11" s="163" t="s">
        <v>414</v>
      </c>
    </row>
    <row r="12" spans="1:8" ht="18.75">
      <c r="A12" s="438"/>
      <c r="B12" s="438" t="s">
        <v>2606</v>
      </c>
      <c r="C12" s="438"/>
      <c r="D12" s="438"/>
      <c r="E12" s="438"/>
      <c r="F12" s="438"/>
      <c r="G12" s="438"/>
      <c r="H12" s="438"/>
    </row>
    <row r="13" spans="1:8" ht="18.75">
      <c r="A13" s="438" t="s">
        <v>2607</v>
      </c>
      <c r="B13" s="438"/>
      <c r="C13" s="438"/>
      <c r="D13" s="438"/>
      <c r="E13" s="438"/>
      <c r="F13" s="438"/>
      <c r="G13" s="438"/>
      <c r="H13" s="438"/>
    </row>
    <row r="14" spans="1:8" ht="18.75">
      <c r="A14" s="1225">
        <v>1</v>
      </c>
      <c r="B14" s="1850" t="s">
        <v>2608</v>
      </c>
      <c r="C14" s="1850"/>
      <c r="D14" s="1850"/>
      <c r="E14" s="1850"/>
      <c r="F14" s="1850"/>
      <c r="G14" s="1850"/>
      <c r="H14" s="1850"/>
    </row>
    <row r="15" spans="1:8" ht="18.75">
      <c r="A15" s="1225"/>
      <c r="B15" s="1850" t="s">
        <v>2609</v>
      </c>
      <c r="C15" s="1850"/>
      <c r="D15" s="1850"/>
      <c r="E15" s="1850"/>
      <c r="F15" s="1850"/>
      <c r="G15" s="1850"/>
      <c r="H15" s="1850"/>
    </row>
    <row r="16" spans="1:8" ht="18.75">
      <c r="A16" s="1225">
        <v>2</v>
      </c>
      <c r="B16" s="1850" t="s">
        <v>2610</v>
      </c>
      <c r="C16" s="1850"/>
      <c r="D16" s="1850"/>
      <c r="E16" s="1850"/>
      <c r="F16" s="1850"/>
      <c r="G16" s="1850"/>
      <c r="H16" s="1850"/>
    </row>
    <row r="17" spans="1:8" ht="18.75">
      <c r="A17" s="1225">
        <v>3</v>
      </c>
      <c r="B17" s="1850" t="s">
        <v>2611</v>
      </c>
      <c r="C17" s="1850"/>
      <c r="D17" s="1850"/>
      <c r="E17" s="1850"/>
      <c r="F17" s="1850"/>
      <c r="G17" s="1850"/>
      <c r="H17" s="1850"/>
    </row>
    <row r="18" spans="1:8" ht="18.75">
      <c r="A18" s="1225">
        <v>4</v>
      </c>
      <c r="B18" s="1850" t="s">
        <v>2611</v>
      </c>
      <c r="C18" s="1850"/>
      <c r="D18" s="1850"/>
      <c r="E18" s="1850"/>
      <c r="F18" s="1850"/>
      <c r="G18" s="1850"/>
      <c r="H18" s="1850"/>
    </row>
    <row r="19" spans="1:8" ht="18.75">
      <c r="A19" s="1184"/>
      <c r="B19" s="1185"/>
      <c r="C19" s="1185"/>
      <c r="D19" s="1185"/>
      <c r="E19" s="1185"/>
      <c r="F19" s="1185"/>
      <c r="G19" s="1185"/>
      <c r="H19" s="1185"/>
    </row>
    <row r="20" spans="1:8" ht="18.75">
      <c r="A20" s="1188"/>
      <c r="B20" s="25" t="s">
        <v>2623</v>
      </c>
      <c r="D20" s="17"/>
      <c r="E20" s="17"/>
      <c r="F20" s="17"/>
      <c r="G20" s="17"/>
      <c r="H20" s="17"/>
    </row>
    <row r="21" spans="1:8" ht="19.5">
      <c r="A21" s="25" t="s">
        <v>557</v>
      </c>
      <c r="B21" s="181"/>
      <c r="C21" s="1850" t="s">
        <v>2612</v>
      </c>
      <c r="D21" s="1850"/>
      <c r="E21" s="1850"/>
      <c r="F21" s="1850"/>
      <c r="G21" s="1850"/>
      <c r="H21" s="1850"/>
    </row>
    <row r="22" spans="1:8" ht="19.5">
      <c r="A22" s="17"/>
      <c r="B22" s="181"/>
      <c r="C22" s="1850" t="s">
        <v>2613</v>
      </c>
      <c r="D22" s="1850"/>
      <c r="E22" s="1850"/>
      <c r="F22" s="1850"/>
      <c r="G22" s="1850"/>
      <c r="H22" s="1850"/>
    </row>
    <row r="23" spans="1:8" ht="19.5">
      <c r="A23" s="17"/>
      <c r="B23" s="181"/>
      <c r="C23" s="1850" t="s">
        <v>2614</v>
      </c>
      <c r="D23" s="1850"/>
      <c r="E23" s="1850"/>
      <c r="F23" s="1850"/>
      <c r="G23" s="1850"/>
      <c r="H23" s="1850"/>
    </row>
    <row r="24" spans="1:8" ht="19.5">
      <c r="A24" s="17"/>
      <c r="B24" s="181"/>
      <c r="C24" s="1850" t="s">
        <v>2615</v>
      </c>
      <c r="D24" s="1850"/>
      <c r="E24" s="1850"/>
      <c r="F24" s="1850"/>
      <c r="G24" s="1850"/>
      <c r="H24" s="1850"/>
    </row>
    <row r="25" spans="1:8" ht="20.25">
      <c r="A25" s="163"/>
    </row>
    <row r="26" spans="1:8" ht="20.25">
      <c r="A26" s="5"/>
      <c r="D26" s="2178" t="str">
        <f>MASTER!C10</f>
        <v>iz/kkukpk;Z</v>
      </c>
      <c r="E26" s="2178"/>
      <c r="F26" s="2178"/>
    </row>
    <row r="27" spans="1:8" ht="20.25">
      <c r="A27" s="5"/>
      <c r="D27" s="2178" t="str">
        <f>MASTER!C11</f>
        <v>jktdh; mPp ek/;fed fo|ky; fg   ftyk cwUnh</v>
      </c>
      <c r="E27" s="2178"/>
      <c r="F27" s="2178"/>
    </row>
    <row r="28" spans="1:8" ht="20.25">
      <c r="A28" s="5"/>
      <c r="D28" s="2178" t="str">
        <f>MASTER!C12</f>
        <v xml:space="preserve"> fg  ftyk &amp;cwUnh</v>
      </c>
      <c r="E28" s="2178"/>
      <c r="F28" s="2178"/>
    </row>
    <row r="29" spans="1:8" ht="18.75">
      <c r="A29" s="5"/>
    </row>
    <row r="30" spans="1:8" ht="18.75">
      <c r="A30" s="1189"/>
      <c r="B30" s="5" t="s">
        <v>241</v>
      </c>
      <c r="C30" s="4"/>
      <c r="D30" s="4"/>
      <c r="E30" s="17"/>
      <c r="F30" s="17"/>
      <c r="G30" s="17"/>
      <c r="H30" s="17"/>
    </row>
    <row r="31" spans="1:8" ht="18.75">
      <c r="A31" s="1189">
        <v>1</v>
      </c>
      <c r="B31" s="910" t="str">
        <f>MASTER!C21</f>
        <v>Jheku vfrfjDr funs'kd egksn;</v>
      </c>
      <c r="C31" s="911"/>
      <c r="D31" s="911"/>
      <c r="E31" s="910" t="str">
        <f>MASTER!C23</f>
        <v>dks ftyk &amp; dks ¼ jktLFkku ½</v>
      </c>
      <c r="F31" s="911"/>
      <c r="G31" s="911"/>
      <c r="H31" s="911"/>
    </row>
    <row r="32" spans="1:8" ht="18.75">
      <c r="A32" s="1189">
        <v>2</v>
      </c>
      <c r="B32" s="5" t="s">
        <v>242</v>
      </c>
      <c r="C32" s="1708" t="str">
        <f>MASTER!C2</f>
        <v xml:space="preserve">Lo-Jh </v>
      </c>
      <c r="D32" s="1708"/>
      <c r="F32" s="85" t="str">
        <f>MASTER!C7</f>
        <v>O;k[;krk</v>
      </c>
      <c r="G32" s="17"/>
      <c r="H32" s="17"/>
    </row>
    <row r="33" spans="1:8" ht="18.75">
      <c r="A33" s="1189">
        <v>3</v>
      </c>
      <c r="B33" s="5" t="s">
        <v>555</v>
      </c>
      <c r="C33" s="4"/>
      <c r="D33" s="4"/>
      <c r="E33" s="21"/>
      <c r="F33" s="21"/>
      <c r="G33" s="21"/>
      <c r="H33" s="17"/>
    </row>
    <row r="34" spans="1:8" ht="15">
      <c r="A34" s="1187"/>
      <c r="B34" s="4"/>
      <c r="C34" s="4"/>
      <c r="D34" s="4"/>
      <c r="E34" s="21"/>
      <c r="F34" s="21"/>
      <c r="G34" s="21"/>
      <c r="H34" s="17"/>
    </row>
    <row r="35" spans="1:8" ht="20.25">
      <c r="A35" s="4"/>
      <c r="B35" s="4"/>
      <c r="C35" s="4"/>
      <c r="D35" s="2178" t="str">
        <f>D26</f>
        <v>iz/kkukpk;Z</v>
      </c>
      <c r="E35" s="2178"/>
      <c r="F35" s="2178"/>
      <c r="G35" s="21"/>
      <c r="H35" s="17"/>
    </row>
    <row r="36" spans="1:8" ht="20.25">
      <c r="D36" s="2178" t="str">
        <f t="shared" ref="D36:D37" si="0">D27</f>
        <v>jktdh; mPp ek/;fed fo|ky; fg   ftyk cwUnh</v>
      </c>
      <c r="E36" s="2178"/>
      <c r="F36" s="2178"/>
    </row>
    <row r="37" spans="1:8" ht="20.25">
      <c r="D37" s="2178" t="str">
        <f t="shared" si="0"/>
        <v xml:space="preserve"> fg  ftyk &amp;cwUnh</v>
      </c>
      <c r="E37" s="2178"/>
      <c r="F37" s="2178"/>
    </row>
  </sheetData>
  <sheetProtection sheet="1" objects="1" scenarios="1" selectLockedCells="1"/>
  <mergeCells count="20">
    <mergeCell ref="A3:H3"/>
    <mergeCell ref="A2:H2"/>
    <mergeCell ref="B17:H17"/>
    <mergeCell ref="B18:H18"/>
    <mergeCell ref="C21:H21"/>
    <mergeCell ref="B8:C8"/>
    <mergeCell ref="C10:G10"/>
    <mergeCell ref="B14:H14"/>
    <mergeCell ref="B15:H15"/>
    <mergeCell ref="B16:H16"/>
    <mergeCell ref="C22:H22"/>
    <mergeCell ref="C23:H23"/>
    <mergeCell ref="C24:H24"/>
    <mergeCell ref="C32:D32"/>
    <mergeCell ref="D35:F35"/>
    <mergeCell ref="D36:F36"/>
    <mergeCell ref="D37:F37"/>
    <mergeCell ref="D26:F26"/>
    <mergeCell ref="D27:F27"/>
    <mergeCell ref="D28:F28"/>
  </mergeCells>
  <pageMargins left="0.25" right="0.25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rgb="FF00B050"/>
  </sheetPr>
  <dimension ref="A1:H40"/>
  <sheetViews>
    <sheetView workbookViewId="0">
      <selection activeCell="L11" sqref="L11"/>
    </sheetView>
  </sheetViews>
  <sheetFormatPr defaultRowHeight="12.75"/>
  <cols>
    <col min="1" max="1" width="2.28515625" style="452" customWidth="1"/>
    <col min="2" max="2" width="16.7109375" style="452" customWidth="1"/>
    <col min="3" max="3" width="11" style="452" bestFit="1" customWidth="1"/>
    <col min="4" max="4" width="7.7109375" style="452" customWidth="1"/>
    <col min="5" max="5" width="15.28515625" style="452" customWidth="1"/>
    <col min="6" max="6" width="16.85546875" style="452" customWidth="1"/>
    <col min="7" max="7" width="12.28515625" style="452" customWidth="1"/>
    <col min="8" max="8" width="5" style="452" customWidth="1"/>
    <col min="9" max="16384" width="9.140625" style="452"/>
  </cols>
  <sheetData>
    <row r="1" spans="1:8" ht="18.75">
      <c r="A1" s="5"/>
    </row>
    <row r="2" spans="1:8" ht="18.75">
      <c r="A2" s="5"/>
    </row>
    <row r="3" spans="1:8" ht="18.75">
      <c r="B3" s="5" t="s">
        <v>988</v>
      </c>
    </row>
    <row r="4" spans="1:8" ht="18.75">
      <c r="C4" s="431" t="str">
        <f>MASTER!C10</f>
        <v>iz/kkukpk;Z</v>
      </c>
    </row>
    <row r="5" spans="1:8" ht="18.75">
      <c r="C5" s="431" t="str">
        <f>MASTER!C11</f>
        <v>jktdh; mPp ek/;fed fo|ky; fg   ftyk cwUnh</v>
      </c>
    </row>
    <row r="6" spans="1:8" ht="18.75">
      <c r="C6" s="431" t="str">
        <f>MASTER!C12</f>
        <v xml:space="preserve"> fg  ftyk &amp;cwUnh</v>
      </c>
    </row>
    <row r="7" spans="1:8" s="487" customFormat="1" ht="18.75">
      <c r="B7" s="431"/>
    </row>
    <row r="8" spans="1:8" ht="18.75">
      <c r="B8" s="5" t="s">
        <v>1207</v>
      </c>
    </row>
    <row r="9" spans="1:8" s="487" customFormat="1" ht="18.75">
      <c r="B9" s="5"/>
    </row>
    <row r="10" spans="1:8" ht="18.75">
      <c r="B10" s="5" t="s">
        <v>989</v>
      </c>
    </row>
    <row r="11" spans="1:8" ht="25.5" customHeight="1">
      <c r="B11" s="527" t="s">
        <v>1221</v>
      </c>
      <c r="C11" s="489"/>
      <c r="D11" s="489"/>
      <c r="E11" s="489"/>
      <c r="F11" s="523" t="str">
        <f>MASTER!C2</f>
        <v xml:space="preserve">Lo-Jh </v>
      </c>
      <c r="G11" s="489"/>
      <c r="H11" s="489"/>
    </row>
    <row r="12" spans="1:8" s="487" customFormat="1" ht="25.5" customHeight="1">
      <c r="B12" s="527" t="s">
        <v>1197</v>
      </c>
      <c r="C12" s="1853" t="str">
        <f>MASTER!C7</f>
        <v>O;k[;krk</v>
      </c>
      <c r="D12" s="1853"/>
      <c r="E12" s="1853"/>
      <c r="F12" s="527" t="s">
        <v>314</v>
      </c>
      <c r="G12" s="489"/>
      <c r="H12" s="489"/>
    </row>
    <row r="13" spans="1:8" s="487" customFormat="1" ht="25.5" customHeight="1">
      <c r="B13" s="523" t="str">
        <f>MASTER!C9</f>
        <v>jktdh; mPp ek/;fed fo|ky; fg   ftyk cwUnh</v>
      </c>
      <c r="C13" s="489"/>
      <c r="D13" s="489"/>
      <c r="E13" s="489"/>
      <c r="F13" s="489"/>
      <c r="G13" s="527" t="s">
        <v>1208</v>
      </c>
      <c r="H13" s="489"/>
    </row>
    <row r="14" spans="1:8" s="487" customFormat="1" ht="25.5" customHeight="1">
      <c r="B14" s="527" t="s">
        <v>1209</v>
      </c>
      <c r="C14" s="489"/>
      <c r="D14" s="489"/>
      <c r="E14" s="529">
        <f>MASTER!C44</f>
        <v>44676</v>
      </c>
      <c r="F14" s="527" t="s">
        <v>1210</v>
      </c>
      <c r="G14" s="489"/>
      <c r="H14" s="489"/>
    </row>
    <row r="15" spans="1:8" s="487" customFormat="1" ht="25.5" customHeight="1">
      <c r="B15" s="527" t="s">
        <v>1211</v>
      </c>
      <c r="C15" s="489"/>
      <c r="D15" s="489"/>
      <c r="E15" s="489"/>
      <c r="F15" s="489"/>
      <c r="G15" s="489"/>
      <c r="H15" s="489"/>
    </row>
    <row r="16" spans="1:8" s="487" customFormat="1" ht="25.5" customHeight="1">
      <c r="B16" s="527" t="s">
        <v>1213</v>
      </c>
      <c r="C16" s="489"/>
      <c r="D16" s="489"/>
      <c r="E16" s="489"/>
      <c r="F16" s="489"/>
      <c r="G16" s="489"/>
      <c r="H16" s="489"/>
    </row>
    <row r="17" spans="1:8" s="487" customFormat="1" ht="25.5" customHeight="1">
      <c r="B17" s="527" t="s">
        <v>1212</v>
      </c>
      <c r="C17" s="489"/>
      <c r="D17" s="489"/>
      <c r="E17" s="489"/>
      <c r="F17" s="489"/>
      <c r="G17" s="489"/>
      <c r="H17" s="489"/>
    </row>
    <row r="18" spans="1:8" ht="18.75">
      <c r="B18" s="5" t="s">
        <v>1222</v>
      </c>
    </row>
    <row r="19" spans="1:8" ht="18.75">
      <c r="A19" s="5"/>
    </row>
    <row r="20" spans="1:8" ht="18.75">
      <c r="B20" s="530" t="s">
        <v>1219</v>
      </c>
      <c r="C20" s="2184">
        <f>MASTER!C93</f>
        <v>44672</v>
      </c>
      <c r="D20" s="2184"/>
    </row>
    <row r="21" spans="1:8" ht="18.75">
      <c r="A21" s="5"/>
      <c r="F21" s="482" t="s">
        <v>990</v>
      </c>
    </row>
    <row r="22" spans="1:8" s="487" customFormat="1" ht="18.75">
      <c r="A22" s="5"/>
      <c r="F22" s="479"/>
    </row>
    <row r="23" spans="1:8" ht="18.75">
      <c r="A23" s="5"/>
      <c r="F23" s="426"/>
    </row>
    <row r="24" spans="1:8" ht="20.25">
      <c r="A24" s="5"/>
      <c r="E24" s="1319" t="str">
        <f>MASTER!C86</f>
        <v>Jh d</v>
      </c>
      <c r="F24" s="1319"/>
      <c r="G24" s="1319"/>
    </row>
    <row r="25" spans="1:8" s="487" customFormat="1" ht="20.25">
      <c r="A25" s="5"/>
      <c r="B25" s="527" t="s">
        <v>1220</v>
      </c>
      <c r="C25" s="483" t="str">
        <f>MASTER!C2</f>
        <v xml:space="preserve">Lo-Jh </v>
      </c>
      <c r="D25" s="483"/>
      <c r="E25" s="483"/>
    </row>
    <row r="26" spans="1:8" ht="20.25">
      <c r="A26" s="5"/>
      <c r="B26" s="528" t="s">
        <v>1214</v>
      </c>
      <c r="C26" s="421" t="str">
        <f>MASTER!C94</f>
        <v>xzke xq&lt; cw ftyk cw</v>
      </c>
    </row>
    <row r="27" spans="1:8" ht="20.25">
      <c r="A27" s="5"/>
      <c r="C27" s="421" t="str">
        <f>MASTER!C95</f>
        <v>cw ftyk &amp; cw fiu&amp;323</v>
      </c>
    </row>
    <row r="28" spans="1:8" ht="20.25">
      <c r="A28" s="5"/>
      <c r="B28" s="528" t="s">
        <v>1216</v>
      </c>
      <c r="C28" s="2185">
        <f>MASTER!C89</f>
        <v>5</v>
      </c>
      <c r="D28" s="2185"/>
    </row>
    <row r="29" spans="1:8" ht="18.75">
      <c r="A29" s="5"/>
      <c r="B29" s="528" t="s">
        <v>1218</v>
      </c>
      <c r="C29" s="2184" t="str">
        <f>MASTER!C96</f>
        <v xml:space="preserve"> @gmail.com</v>
      </c>
      <c r="D29" s="2184"/>
      <c r="E29" s="2184"/>
      <c r="F29" s="2184"/>
    </row>
    <row r="40" spans="2:2">
      <c r="B40" s="620" t="s">
        <v>2301</v>
      </c>
    </row>
  </sheetData>
  <sheetProtection password="D3C5" sheet="1" objects="1" scenarios="1" selectLockedCells="1" selectUnlockedCells="1"/>
  <mergeCells count="5">
    <mergeCell ref="C29:F29"/>
    <mergeCell ref="C20:D20"/>
    <mergeCell ref="C12:E12"/>
    <mergeCell ref="E24:G24"/>
    <mergeCell ref="C28:D28"/>
  </mergeCells>
  <pageMargins left="0.65" right="0.78" top="0.75" bottom="0.75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rgb="FF00B050"/>
  </sheetPr>
  <dimension ref="A2:H30"/>
  <sheetViews>
    <sheetView workbookViewId="0">
      <selection activeCell="C9" sqref="C9:G9"/>
    </sheetView>
  </sheetViews>
  <sheetFormatPr defaultRowHeight="12.75"/>
  <cols>
    <col min="1" max="1" width="4.42578125" style="452" customWidth="1"/>
    <col min="2" max="2" width="22" style="452" customWidth="1"/>
    <col min="3" max="3" width="9.140625" style="452"/>
    <col min="4" max="4" width="14.85546875" style="452" customWidth="1"/>
    <col min="5" max="5" width="10.7109375" style="452" customWidth="1"/>
    <col min="6" max="6" width="11.7109375" style="452" customWidth="1"/>
    <col min="7" max="7" width="12.140625" style="452" customWidth="1"/>
    <col min="8" max="8" width="3.140625" style="452" customWidth="1"/>
    <col min="9" max="9" width="1.85546875" style="452" customWidth="1"/>
    <col min="10" max="16384" width="9.140625" style="452"/>
  </cols>
  <sheetData>
    <row r="2" spans="1:8" ht="56.25" customHeight="1">
      <c r="A2" s="2187" t="s">
        <v>942</v>
      </c>
      <c r="B2" s="2187"/>
      <c r="C2" s="2187"/>
      <c r="D2" s="2187"/>
      <c r="E2" s="2187"/>
      <c r="F2" s="2187"/>
      <c r="G2" s="2187"/>
      <c r="H2" s="466"/>
    </row>
    <row r="3" spans="1:8" ht="27.75">
      <c r="A3" s="2191" t="s">
        <v>943</v>
      </c>
      <c r="B3" s="2191"/>
      <c r="C3" s="2191"/>
      <c r="D3" s="2191"/>
      <c r="E3" s="2191"/>
      <c r="F3" s="2191"/>
      <c r="G3" s="2191"/>
      <c r="H3" s="2191"/>
    </row>
    <row r="4" spans="1:8" ht="19.5">
      <c r="A4" s="2192" t="s">
        <v>944</v>
      </c>
      <c r="B4" s="2192"/>
      <c r="C4" s="2192"/>
      <c r="D4" s="2192"/>
      <c r="E4" s="2192"/>
      <c r="F4" s="2192"/>
      <c r="G4" s="2192"/>
      <c r="H4" s="2192"/>
    </row>
    <row r="5" spans="1:8" ht="20.25">
      <c r="A5" s="452">
        <v>1</v>
      </c>
      <c r="B5" s="2189" t="s">
        <v>1069</v>
      </c>
      <c r="C5" s="2189"/>
      <c r="D5" s="2188" t="str">
        <f>MASTER!C2</f>
        <v xml:space="preserve">Lo-Jh </v>
      </c>
      <c r="E5" s="2188"/>
      <c r="F5" s="2188"/>
      <c r="G5" s="2188"/>
      <c r="H5" s="455"/>
    </row>
    <row r="6" spans="1:8" ht="20.25">
      <c r="A6" s="427">
        <v>2</v>
      </c>
      <c r="B6" s="2190" t="s">
        <v>1063</v>
      </c>
      <c r="C6" s="2190"/>
      <c r="D6" s="1858" t="str">
        <f>MASTER!C7</f>
        <v>O;k[;krk</v>
      </c>
      <c r="E6" s="1858"/>
      <c r="F6" s="1858"/>
      <c r="G6" s="1858"/>
      <c r="H6" s="456"/>
    </row>
    <row r="7" spans="1:8" ht="19.5">
      <c r="A7" s="427">
        <v>3</v>
      </c>
      <c r="B7" s="2190" t="s">
        <v>1064</v>
      </c>
      <c r="C7" s="2190"/>
      <c r="D7" s="2186">
        <f>MASTER!C44</f>
        <v>44676</v>
      </c>
      <c r="E7" s="2186"/>
      <c r="F7" s="2186"/>
      <c r="G7" s="2186"/>
      <c r="H7" s="457"/>
    </row>
    <row r="8" spans="1:8" ht="19.5">
      <c r="A8" s="427">
        <v>4</v>
      </c>
      <c r="B8" s="427" t="s">
        <v>1065</v>
      </c>
      <c r="C8" s="1579" t="str">
        <f>MASTER!F13</f>
        <v xml:space="preserve">xzke xq&lt; ftyk </v>
      </c>
      <c r="D8" s="1579"/>
      <c r="E8" s="1579"/>
      <c r="F8" s="1579"/>
      <c r="G8" s="1579"/>
    </row>
    <row r="9" spans="1:8" ht="19.5">
      <c r="A9" s="427"/>
      <c r="B9" s="427"/>
      <c r="C9" s="1579" t="str">
        <f>MASTER!F14</f>
        <v xml:space="preserve"> cw fiu&amp;323</v>
      </c>
      <c r="D9" s="1579"/>
      <c r="E9" s="1579"/>
      <c r="F9" s="1579"/>
      <c r="G9" s="1579"/>
    </row>
    <row r="10" spans="1:8" ht="19.5">
      <c r="A10" s="415"/>
      <c r="B10" s="2190" t="s">
        <v>991</v>
      </c>
      <c r="C10" s="2190"/>
      <c r="D10" s="2190"/>
    </row>
    <row r="11" spans="1:8" ht="20.25">
      <c r="A11" s="427">
        <v>5</v>
      </c>
      <c r="B11" s="427" t="s">
        <v>992</v>
      </c>
      <c r="F11" s="2188" t="str">
        <f>MASTER!C8</f>
        <v>f'k{kk foHkkx</v>
      </c>
      <c r="G11" s="2188"/>
    </row>
    <row r="12" spans="1:8" ht="19.5">
      <c r="A12" s="415"/>
      <c r="B12" s="2194" t="str">
        <f>MASTER!C9</f>
        <v>jktdh; mPp ek/;fed fo|ky; fg   ftyk cwUnh</v>
      </c>
      <c r="C12" s="2194"/>
      <c r="D12" s="2194"/>
      <c r="E12" s="2194"/>
      <c r="F12" s="2194"/>
      <c r="G12" s="2194"/>
      <c r="H12" s="428"/>
    </row>
    <row r="13" spans="1:8" ht="20.25">
      <c r="A13" s="427">
        <v>6</v>
      </c>
      <c r="B13" s="2190" t="s">
        <v>1070</v>
      </c>
      <c r="C13" s="2190"/>
      <c r="D13" s="2193" t="str">
        <f>D6</f>
        <v>O;k[;krk</v>
      </c>
      <c r="E13" s="2193"/>
      <c r="F13" s="2193"/>
      <c r="G13" s="2193"/>
      <c r="H13" s="465"/>
    </row>
    <row r="14" spans="1:8" ht="20.25">
      <c r="A14" s="427">
        <v>7</v>
      </c>
      <c r="B14" s="2190" t="s">
        <v>1066</v>
      </c>
      <c r="C14" s="2190"/>
      <c r="D14" s="2190"/>
      <c r="E14" s="2195" t="s">
        <v>1072</v>
      </c>
      <c r="F14" s="2195"/>
      <c r="G14" s="920" t="str">
        <f>MASTER!C47</f>
        <v>L -11</v>
      </c>
      <c r="H14" s="464"/>
    </row>
    <row r="15" spans="1:8" ht="20.25">
      <c r="A15" s="427">
        <v>8</v>
      </c>
      <c r="B15" s="427" t="s">
        <v>1067</v>
      </c>
      <c r="F15" s="2188" t="s">
        <v>1073</v>
      </c>
      <c r="G15" s="2188"/>
    </row>
    <row r="16" spans="1:8" ht="19.5">
      <c r="A16" s="427">
        <v>9</v>
      </c>
      <c r="B16" s="2190" t="s">
        <v>993</v>
      </c>
      <c r="C16" s="2190"/>
      <c r="D16" s="2190"/>
      <c r="E16" s="2190"/>
      <c r="F16" s="2186">
        <f>MASTER!C43</f>
        <v>32033</v>
      </c>
      <c r="G16" s="2186"/>
    </row>
    <row r="17" spans="1:8" ht="19.5">
      <c r="A17" s="427">
        <v>10</v>
      </c>
      <c r="B17" s="427" t="s">
        <v>1068</v>
      </c>
    </row>
    <row r="18" spans="1:8" ht="19.5">
      <c r="B18" s="427" t="s">
        <v>945</v>
      </c>
    </row>
    <row r="19" spans="1:8" ht="39">
      <c r="A19" s="458" t="s">
        <v>946</v>
      </c>
      <c r="B19" s="458" t="s">
        <v>64</v>
      </c>
      <c r="C19" s="458" t="s">
        <v>947</v>
      </c>
      <c r="D19" s="458" t="s">
        <v>948</v>
      </c>
      <c r="E19" s="458" t="s">
        <v>949</v>
      </c>
      <c r="F19" s="458" t="s">
        <v>950</v>
      </c>
      <c r="G19" s="458" t="s">
        <v>951</v>
      </c>
    </row>
    <row r="20" spans="1:8" ht="36.950000000000003" customHeight="1">
      <c r="A20" s="458">
        <f>MASTER!L50</f>
        <v>1</v>
      </c>
      <c r="B20" s="459" t="str">
        <f>MASTER!M50</f>
        <v xml:space="preserve">Jhefr pUnz </v>
      </c>
      <c r="C20" s="459" t="str">
        <f>MASTER!O50</f>
        <v>iRuh</v>
      </c>
      <c r="D20" s="460">
        <f>MASTER!N50</f>
        <v>24661</v>
      </c>
      <c r="E20" s="461" t="str">
        <f>MASTER!R50</f>
        <v>lk{kj</v>
      </c>
      <c r="F20" s="459" t="str">
        <f>MASTER!P50</f>
        <v>fo/kok</v>
      </c>
      <c r="G20" s="462">
        <f>MASTER!S50</f>
        <v>40365</v>
      </c>
    </row>
    <row r="21" spans="1:8" ht="36.950000000000003" customHeight="1">
      <c r="A21" s="458" t="str">
        <f>MASTER!L51</f>
        <v/>
      </c>
      <c r="B21" s="459" t="str">
        <f>MASTER!M51</f>
        <v/>
      </c>
      <c r="C21" s="459" t="str">
        <f>MASTER!O51</f>
        <v xml:space="preserve">iq=h </v>
      </c>
      <c r="D21" s="460" t="str">
        <f>MASTER!N51</f>
        <v/>
      </c>
      <c r="E21" s="461" t="str">
        <f>MASTER!R51</f>
        <v>lhfu;j mPp ek/;fed</v>
      </c>
      <c r="F21" s="459" t="str">
        <f>MASTER!P51</f>
        <v>vfookfgr</v>
      </c>
      <c r="G21" s="459" t="str">
        <f>MASTER!S51</f>
        <v xml:space="preserve"> 'kwU;</v>
      </c>
    </row>
    <row r="22" spans="1:8" ht="36.950000000000003" customHeight="1">
      <c r="A22" s="458" t="str">
        <f>MASTER!L52</f>
        <v/>
      </c>
      <c r="B22" s="459" t="str">
        <f>MASTER!M52</f>
        <v/>
      </c>
      <c r="C22" s="459" t="str">
        <f>MASTER!O52</f>
        <v>iq=</v>
      </c>
      <c r="D22" s="460" t="str">
        <f>MASTER!N52</f>
        <v/>
      </c>
      <c r="E22" s="461" t="str">
        <f>MASTER!R52</f>
        <v/>
      </c>
      <c r="F22" s="459" t="str">
        <f>MASTER!P52</f>
        <v>fookfgr</v>
      </c>
      <c r="G22" s="459" t="str">
        <f>MASTER!S52</f>
        <v/>
      </c>
    </row>
    <row r="23" spans="1:8" ht="36.950000000000003" customHeight="1">
      <c r="A23" s="458" t="str">
        <f>MASTER!L53</f>
        <v/>
      </c>
      <c r="B23" s="462" t="str">
        <f>MASTER!M53</f>
        <v/>
      </c>
      <c r="C23" s="459" t="str">
        <f>MASTER!O53</f>
        <v xml:space="preserve">iq=h </v>
      </c>
      <c r="D23" s="460" t="str">
        <f>MASTER!N53</f>
        <v/>
      </c>
      <c r="E23" s="463" t="str">
        <f>MASTER!R53</f>
        <v/>
      </c>
      <c r="F23" s="462" t="str">
        <f>MASTER!P53</f>
        <v>fookfgr</v>
      </c>
      <c r="G23" s="459" t="str">
        <f>MASTER!S53</f>
        <v/>
      </c>
    </row>
    <row r="24" spans="1:8" ht="36.950000000000003" customHeight="1">
      <c r="A24" s="458" t="str">
        <f>MASTER!L54</f>
        <v/>
      </c>
      <c r="B24" s="462" t="str">
        <f>MASTER!M54</f>
        <v/>
      </c>
      <c r="C24" s="459" t="str">
        <f>MASTER!O54</f>
        <v>iq=</v>
      </c>
      <c r="D24" s="460" t="str">
        <f>MASTER!N54</f>
        <v/>
      </c>
      <c r="E24" s="463" t="str">
        <f>MASTER!R54</f>
        <v/>
      </c>
      <c r="F24" s="462" t="str">
        <f>MASTER!P54</f>
        <v>vfookfgr</v>
      </c>
      <c r="G24" s="459" t="str">
        <f>MASTER!S54</f>
        <v/>
      </c>
    </row>
    <row r="25" spans="1:8" ht="36.950000000000003" customHeight="1">
      <c r="A25" s="458" t="str">
        <f>MASTER!L55</f>
        <v/>
      </c>
      <c r="B25" s="462" t="str">
        <f>MASTER!M55</f>
        <v/>
      </c>
      <c r="C25" s="459" t="str">
        <f>MASTER!O55</f>
        <v/>
      </c>
      <c r="D25" s="460" t="str">
        <f>MASTER!N55</f>
        <v/>
      </c>
      <c r="E25" s="463" t="str">
        <f>MASTER!R55</f>
        <v/>
      </c>
      <c r="F25" s="462" t="str">
        <f>MASTER!P55</f>
        <v/>
      </c>
      <c r="G25" s="459" t="str">
        <f>MASTER!S55</f>
        <v/>
      </c>
    </row>
    <row r="26" spans="1:8" ht="36.950000000000003" customHeight="1">
      <c r="A26" s="458" t="str">
        <f>MASTER!L56</f>
        <v/>
      </c>
      <c r="B26" s="462" t="str">
        <f>MASTER!M56</f>
        <v/>
      </c>
      <c r="C26" s="459" t="str">
        <f>MASTER!O56</f>
        <v/>
      </c>
      <c r="D26" s="460" t="str">
        <f>MASTER!N56</f>
        <v/>
      </c>
      <c r="E26" s="463" t="str">
        <f>MASTER!R56</f>
        <v/>
      </c>
      <c r="F26" s="462" t="str">
        <f>MASTER!P56</f>
        <v/>
      </c>
      <c r="G26" s="459" t="str">
        <f>MASTER!S56</f>
        <v/>
      </c>
    </row>
    <row r="27" spans="1:8" ht="19.5">
      <c r="B27" s="414" t="s">
        <v>954</v>
      </c>
    </row>
    <row r="28" spans="1:8" ht="19.5">
      <c r="A28" s="416" t="s">
        <v>149</v>
      </c>
    </row>
    <row r="29" spans="1:8" ht="19.5">
      <c r="A29" s="428" t="s">
        <v>1152</v>
      </c>
      <c r="B29" s="428"/>
      <c r="C29" s="428"/>
      <c r="D29" s="428"/>
      <c r="E29" s="428"/>
      <c r="F29" s="428"/>
      <c r="G29" s="428"/>
      <c r="H29" s="428"/>
    </row>
    <row r="30" spans="1:8" ht="19.5">
      <c r="A30" s="423"/>
      <c r="B30" s="423"/>
      <c r="C30" s="423"/>
      <c r="D30" s="423"/>
      <c r="E30" s="423"/>
      <c r="F30" s="423"/>
      <c r="G30" s="423"/>
      <c r="H30" s="423"/>
    </row>
  </sheetData>
  <sheetProtection password="D3C5" sheet="1" objects="1" scenarios="1" selectLockedCells="1" selectUnlockedCells="1"/>
  <mergeCells count="21">
    <mergeCell ref="F15:G15"/>
    <mergeCell ref="F16:G16"/>
    <mergeCell ref="D13:G13"/>
    <mergeCell ref="B12:G12"/>
    <mergeCell ref="B16:E16"/>
    <mergeCell ref="B14:D14"/>
    <mergeCell ref="E14:F14"/>
    <mergeCell ref="B13:C13"/>
    <mergeCell ref="D7:G7"/>
    <mergeCell ref="A2:G2"/>
    <mergeCell ref="F11:G11"/>
    <mergeCell ref="C8:G8"/>
    <mergeCell ref="C9:G9"/>
    <mergeCell ref="B5:C5"/>
    <mergeCell ref="B6:C6"/>
    <mergeCell ref="D5:G5"/>
    <mergeCell ref="D6:G6"/>
    <mergeCell ref="B10:D10"/>
    <mergeCell ref="B7:C7"/>
    <mergeCell ref="A3:H3"/>
    <mergeCell ref="A4:H4"/>
  </mergeCells>
  <pageMargins left="0.65" right="0.78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rgb="FF00B050"/>
  </sheetPr>
  <dimension ref="A1:H35"/>
  <sheetViews>
    <sheetView workbookViewId="0">
      <selection activeCell="I21" sqref="I21"/>
    </sheetView>
  </sheetViews>
  <sheetFormatPr defaultRowHeight="12.75"/>
  <cols>
    <col min="1" max="1" width="3.140625" style="452" customWidth="1"/>
    <col min="2" max="2" width="16.7109375" style="452" customWidth="1"/>
    <col min="3" max="3" width="9.140625" style="452"/>
    <col min="4" max="4" width="14.85546875" style="452" customWidth="1"/>
    <col min="5" max="5" width="9.140625" style="452"/>
    <col min="6" max="6" width="11.7109375" style="452" customWidth="1"/>
    <col min="7" max="7" width="9.140625" style="452"/>
    <col min="8" max="8" width="11.5703125" style="452" customWidth="1"/>
    <col min="9" max="16384" width="9.140625" style="452"/>
  </cols>
  <sheetData>
    <row r="1" spans="1:8" ht="19.5">
      <c r="A1" s="423"/>
      <c r="B1" s="423"/>
      <c r="C1" s="423"/>
      <c r="D1" s="423"/>
      <c r="E1" s="423"/>
      <c r="F1" s="423"/>
      <c r="G1" s="423"/>
      <c r="H1" s="423"/>
    </row>
    <row r="2" spans="1:8" ht="19.5">
      <c r="A2" s="423"/>
      <c r="B2" s="423"/>
      <c r="C2" s="423"/>
      <c r="D2" s="423"/>
      <c r="E2" s="423"/>
      <c r="F2" s="423"/>
      <c r="G2" s="423"/>
      <c r="H2" s="423"/>
    </row>
    <row r="3" spans="1:8" ht="35.25">
      <c r="A3" s="2197" t="s">
        <v>955</v>
      </c>
      <c r="B3" s="2197"/>
      <c r="C3" s="2197"/>
      <c r="D3" s="2197"/>
      <c r="E3" s="2197"/>
      <c r="F3" s="2197"/>
      <c r="G3" s="2197"/>
      <c r="H3" s="2197"/>
    </row>
    <row r="4" spans="1:8" ht="19.5">
      <c r="A4" s="413"/>
    </row>
    <row r="5" spans="1:8" ht="23.25">
      <c r="A5" s="417" t="s">
        <v>177</v>
      </c>
    </row>
    <row r="6" spans="1:8" ht="74.25" customHeight="1">
      <c r="A6" s="2196" t="s">
        <v>956</v>
      </c>
      <c r="B6" s="2196"/>
      <c r="C6" s="2196"/>
      <c r="D6" s="2196"/>
      <c r="E6" s="2196"/>
      <c r="F6" s="2196"/>
      <c r="G6" s="2196"/>
      <c r="H6" s="2196"/>
    </row>
    <row r="7" spans="1:8" ht="19.5">
      <c r="A7" s="413"/>
      <c r="F7" s="2199" t="s">
        <v>922</v>
      </c>
      <c r="G7" s="2200"/>
      <c r="H7" s="2201"/>
    </row>
    <row r="8" spans="1:8" s="487" customFormat="1" ht="19.5">
      <c r="A8" s="413"/>
      <c r="F8" s="2202"/>
      <c r="G8" s="2203"/>
      <c r="H8" s="2204"/>
    </row>
    <row r="9" spans="1:8" s="487" customFormat="1" ht="19.5">
      <c r="A9" s="413"/>
      <c r="F9" s="2202"/>
      <c r="G9" s="2203"/>
      <c r="H9" s="2204"/>
    </row>
    <row r="10" spans="1:8" s="487" customFormat="1" ht="19.5">
      <c r="A10" s="413"/>
      <c r="F10" s="2202"/>
      <c r="G10" s="2203"/>
      <c r="H10" s="2204"/>
    </row>
    <row r="11" spans="1:8" ht="19.5">
      <c r="A11" s="413"/>
      <c r="F11" s="2205"/>
      <c r="G11" s="2206"/>
      <c r="H11" s="2207"/>
    </row>
    <row r="12" spans="1:8" s="487" customFormat="1" ht="20.25">
      <c r="A12" s="413"/>
      <c r="F12" s="508"/>
      <c r="G12" s="508"/>
      <c r="H12" s="508"/>
    </row>
    <row r="13" spans="1:8" ht="20.25">
      <c r="A13" s="428">
        <v>1</v>
      </c>
      <c r="B13" s="163" t="s">
        <v>228</v>
      </c>
      <c r="D13" s="2208" t="str">
        <f>MASTER!C86</f>
        <v>Jh d</v>
      </c>
      <c r="E13" s="2208"/>
      <c r="F13" s="2208"/>
    </row>
    <row r="14" spans="1:8" ht="20.25">
      <c r="A14" s="496">
        <v>2</v>
      </c>
      <c r="B14" s="496" t="s">
        <v>1153</v>
      </c>
      <c r="D14" s="2198">
        <f>MASTER!C87</f>
        <v>33980</v>
      </c>
      <c r="E14" s="2198"/>
    </row>
    <row r="15" spans="1:8" ht="20.25">
      <c r="A15" s="496">
        <v>3</v>
      </c>
      <c r="B15" s="163" t="s">
        <v>1154</v>
      </c>
      <c r="D15" s="2208" t="str">
        <f>MASTER!C88</f>
        <v>lhfu;j gk;j lSd.Mh ] vkj-,l-vkbZ-Vh-</v>
      </c>
      <c r="E15" s="2208"/>
      <c r="F15" s="2208"/>
      <c r="G15" s="2208"/>
      <c r="H15" s="2208"/>
    </row>
    <row r="16" spans="1:8" ht="19.5">
      <c r="B16" s="485" t="s">
        <v>957</v>
      </c>
      <c r="E16" s="415"/>
    </row>
    <row r="18" spans="1:8" ht="20.25">
      <c r="A18" s="496">
        <v>4</v>
      </c>
      <c r="B18" s="475" t="s">
        <v>1155</v>
      </c>
      <c r="E18" s="2194" t="str">
        <f>MASTER!C90</f>
        <v>iq=</v>
      </c>
      <c r="F18" s="2194"/>
    </row>
    <row r="19" spans="1:8" s="477" customFormat="1" ht="20.25">
      <c r="A19" s="496">
        <v>5</v>
      </c>
      <c r="B19" s="476" t="s">
        <v>1157</v>
      </c>
      <c r="E19" s="2194" t="str">
        <f>MASTER!C91</f>
        <v xml:space="preserve">dfu"B lgk;d </v>
      </c>
      <c r="F19" s="2194"/>
      <c r="G19" s="2194"/>
      <c r="H19" s="2194"/>
    </row>
    <row r="20" spans="1:8" s="477" customFormat="1" ht="20.25">
      <c r="A20" s="496">
        <v>6</v>
      </c>
      <c r="B20" s="476" t="s">
        <v>1156</v>
      </c>
      <c r="E20" s="2194" t="str">
        <f>MASTER!C92</f>
        <v>is esfVªDl ysoy &amp; 5</v>
      </c>
      <c r="F20" s="2194"/>
      <c r="G20" s="2194"/>
      <c r="H20" s="2194"/>
    </row>
    <row r="21" spans="1:8" s="487" customFormat="1" ht="20.25">
      <c r="A21" s="496"/>
      <c r="B21" s="484"/>
      <c r="E21" s="428"/>
    </row>
    <row r="22" spans="1:8" s="487" customFormat="1" ht="20.25">
      <c r="A22" s="496"/>
      <c r="B22" s="484"/>
      <c r="E22" s="428"/>
    </row>
    <row r="23" spans="1:8" ht="19.5">
      <c r="A23" s="414" t="s">
        <v>958</v>
      </c>
    </row>
    <row r="24" spans="1:8" ht="19.5">
      <c r="A24" s="416" t="s">
        <v>959</v>
      </c>
    </row>
    <row r="25" spans="1:8" ht="19.5">
      <c r="A25" s="416" t="s">
        <v>960</v>
      </c>
    </row>
    <row r="26" spans="1:8" ht="19.5">
      <c r="B26" s="428" t="s">
        <v>1158</v>
      </c>
      <c r="C26" s="428" t="str">
        <f>MASTER!C94</f>
        <v>xzke xq&lt; cw ftyk cw</v>
      </c>
      <c r="D26" s="428"/>
      <c r="E26" s="428"/>
      <c r="F26" s="428"/>
      <c r="G26" s="428"/>
      <c r="H26" s="428"/>
    </row>
    <row r="27" spans="1:8" ht="19.5">
      <c r="A27" s="418"/>
      <c r="C27" s="428" t="str">
        <f>MASTER!C95</f>
        <v>cw ftyk &amp; cw fiu&amp;323</v>
      </c>
    </row>
    <row r="28" spans="1:8" ht="19.5">
      <c r="B28" s="416" t="s">
        <v>961</v>
      </c>
    </row>
    <row r="29" spans="1:8" ht="19.5">
      <c r="A29" s="423"/>
    </row>
    <row r="30" spans="1:8" ht="19.5">
      <c r="A30" s="423"/>
    </row>
    <row r="31" spans="1:8" ht="19.5">
      <c r="A31" s="423"/>
    </row>
    <row r="32" spans="1:8" ht="19.5">
      <c r="A32" s="423"/>
    </row>
    <row r="33" spans="1:2" ht="19.5">
      <c r="A33" s="423"/>
    </row>
    <row r="35" spans="1:2">
      <c r="B35" s="620" t="s">
        <v>2301</v>
      </c>
    </row>
  </sheetData>
  <sheetProtection password="D3C5" sheet="1" objects="1" scenarios="1" selectLockedCells="1" selectUnlockedCells="1"/>
  <mergeCells count="9">
    <mergeCell ref="E18:F18"/>
    <mergeCell ref="E19:H19"/>
    <mergeCell ref="E20:H20"/>
    <mergeCell ref="A6:H6"/>
    <mergeCell ref="A3:H3"/>
    <mergeCell ref="D14:E14"/>
    <mergeCell ref="F7:H11"/>
    <mergeCell ref="D13:F13"/>
    <mergeCell ref="D15:H15"/>
  </mergeCells>
  <pageMargins left="0.65" right="0.78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rgb="FF00B050"/>
  </sheetPr>
  <dimension ref="A1:H37"/>
  <sheetViews>
    <sheetView workbookViewId="0">
      <selection activeCell="G12" sqref="G12"/>
    </sheetView>
  </sheetViews>
  <sheetFormatPr defaultRowHeight="12.75"/>
  <cols>
    <col min="1" max="1" width="4.42578125" style="452" customWidth="1"/>
    <col min="2" max="2" width="16.7109375" style="452" customWidth="1"/>
    <col min="3" max="3" width="9.140625" style="452"/>
    <col min="4" max="4" width="14.85546875" style="452" customWidth="1"/>
    <col min="5" max="5" width="15.85546875" style="452" customWidth="1"/>
    <col min="6" max="6" width="13.28515625" style="452" customWidth="1"/>
    <col min="7" max="7" width="13" style="452" customWidth="1"/>
    <col min="8" max="8" width="11.5703125" style="452" customWidth="1"/>
    <col min="9" max="16384" width="9.140625" style="452"/>
  </cols>
  <sheetData>
    <row r="1" spans="1:8" ht="19.5">
      <c r="A1" s="423"/>
    </row>
    <row r="2" spans="1:8" ht="26.25">
      <c r="A2" s="1317" t="s">
        <v>962</v>
      </c>
      <c r="B2" s="1317"/>
      <c r="C2" s="1317"/>
      <c r="D2" s="1317"/>
      <c r="E2" s="1317"/>
      <c r="F2" s="1317"/>
      <c r="G2" s="1317"/>
      <c r="H2" s="428"/>
    </row>
    <row r="3" spans="1:8" ht="19.5">
      <c r="B3" s="416" t="s">
        <v>38</v>
      </c>
    </row>
    <row r="4" spans="1:8" ht="20.25">
      <c r="A4" s="1724" t="s">
        <v>994</v>
      </c>
      <c r="B4" s="1724"/>
      <c r="C4" s="1724"/>
      <c r="D4" s="1724"/>
      <c r="E4" s="1724"/>
      <c r="F4" s="1724"/>
      <c r="G4" s="1724"/>
      <c r="H4" s="511"/>
    </row>
    <row r="5" spans="1:8" ht="19.5">
      <c r="B5" s="419" t="s">
        <v>48</v>
      </c>
    </row>
    <row r="6" spans="1:8" ht="66" customHeight="1">
      <c r="A6" s="2212" t="s">
        <v>963</v>
      </c>
      <c r="B6" s="2212"/>
      <c r="C6" s="2212"/>
      <c r="D6" s="2212"/>
      <c r="E6" s="2212"/>
      <c r="F6" s="2212"/>
      <c r="G6" s="2212"/>
      <c r="H6" s="509"/>
    </row>
    <row r="7" spans="1:8" ht="19.5">
      <c r="E7" s="419" t="s">
        <v>38</v>
      </c>
    </row>
    <row r="8" spans="1:8" ht="19.5">
      <c r="A8" s="485" t="s">
        <v>1160</v>
      </c>
      <c r="B8" s="485"/>
      <c r="C8" s="485"/>
      <c r="D8" s="485"/>
      <c r="E8" s="485"/>
      <c r="F8" s="485"/>
      <c r="G8" s="485"/>
      <c r="H8" s="485"/>
    </row>
    <row r="9" spans="1:8" s="487" customFormat="1" ht="19.5">
      <c r="A9" s="485"/>
      <c r="B9" s="485"/>
      <c r="C9" s="485"/>
      <c r="D9" s="485"/>
      <c r="E9" s="485"/>
      <c r="F9" s="485"/>
      <c r="G9" s="485"/>
      <c r="H9" s="485"/>
    </row>
    <row r="10" spans="1:8" ht="19.5">
      <c r="A10" s="419"/>
    </row>
    <row r="11" spans="1:8" ht="20.25">
      <c r="A11" s="429">
        <v>1</v>
      </c>
      <c r="B11" s="419" t="s">
        <v>964</v>
      </c>
      <c r="C11" s="163" t="s">
        <v>1168</v>
      </c>
    </row>
    <row r="12" spans="1:8" ht="20.25">
      <c r="A12" s="430"/>
      <c r="C12" s="163" t="s">
        <v>228</v>
      </c>
    </row>
    <row r="13" spans="1:8" ht="20.25">
      <c r="A13" s="430"/>
      <c r="C13" s="163" t="s">
        <v>314</v>
      </c>
    </row>
    <row r="14" spans="1:8" s="487" customFormat="1" ht="20.25">
      <c r="A14" s="430"/>
      <c r="C14" s="163"/>
    </row>
    <row r="15" spans="1:8" ht="20.25">
      <c r="A15" s="430">
        <v>2</v>
      </c>
      <c r="B15" s="419" t="s">
        <v>964</v>
      </c>
      <c r="C15" s="163" t="str">
        <f>C11</f>
        <v>gLrk{kj %&amp;</v>
      </c>
    </row>
    <row r="16" spans="1:8" ht="20.25">
      <c r="A16" s="419"/>
      <c r="C16" s="163" t="str">
        <f t="shared" ref="C16:C17" si="0">C12</f>
        <v>uke %&amp;</v>
      </c>
    </row>
    <row r="17" spans="1:8" ht="20.25">
      <c r="A17" s="419"/>
      <c r="C17" s="163" t="str">
        <f t="shared" si="0"/>
        <v>inLFkkiu LFkku %&amp;</v>
      </c>
    </row>
    <row r="18" spans="1:8" ht="19.5">
      <c r="A18" s="419"/>
    </row>
    <row r="19" spans="1:8" ht="27.75">
      <c r="A19" s="2210" t="s">
        <v>965</v>
      </c>
      <c r="B19" s="2210"/>
      <c r="C19" s="2210"/>
      <c r="D19" s="2210"/>
      <c r="E19" s="2210"/>
      <c r="F19" s="2210"/>
      <c r="G19" s="2210"/>
      <c r="H19" s="428"/>
    </row>
    <row r="20" spans="1:8" ht="30.75">
      <c r="A20" s="2211" t="s">
        <v>966</v>
      </c>
      <c r="B20" s="2211"/>
      <c r="C20" s="2211"/>
      <c r="D20" s="2211"/>
      <c r="E20" s="2211"/>
      <c r="F20" s="2211"/>
      <c r="G20" s="2211"/>
      <c r="H20" s="515"/>
    </row>
    <row r="21" spans="1:8" ht="19.5">
      <c r="B21" s="414" t="s">
        <v>967</v>
      </c>
    </row>
    <row r="22" spans="1:8" ht="26.25" customHeight="1">
      <c r="A22" s="512">
        <v>1</v>
      </c>
      <c r="B22" s="510" t="s">
        <v>1159</v>
      </c>
      <c r="C22" s="510"/>
      <c r="D22" s="510"/>
      <c r="E22" s="514">
        <f>MASTER!C93</f>
        <v>44672</v>
      </c>
      <c r="F22" s="510" t="s">
        <v>1161</v>
      </c>
      <c r="G22" s="510"/>
      <c r="H22" s="510"/>
    </row>
    <row r="23" spans="1:8" s="487" customFormat="1" ht="30" customHeight="1">
      <c r="A23" s="182"/>
      <c r="B23" s="510" t="s">
        <v>1162</v>
      </c>
      <c r="C23" s="510"/>
      <c r="D23" s="510" t="s">
        <v>1163</v>
      </c>
      <c r="E23" s="514">
        <f>E22</f>
        <v>44672</v>
      </c>
      <c r="F23" s="510" t="s">
        <v>1164</v>
      </c>
      <c r="G23" s="510"/>
      <c r="H23" s="510"/>
    </row>
    <row r="24" spans="1:8" ht="21.75" customHeight="1">
      <c r="A24" s="512">
        <v>2</v>
      </c>
      <c r="B24" s="510" t="s">
        <v>1165</v>
      </c>
      <c r="C24" s="509"/>
      <c r="D24" s="509"/>
      <c r="E24" s="509"/>
      <c r="F24" s="509"/>
      <c r="G24" s="509"/>
      <c r="H24" s="509"/>
    </row>
    <row r="25" spans="1:8" s="487" customFormat="1" ht="21.75" customHeight="1">
      <c r="A25" s="415"/>
      <c r="B25" s="510" t="s">
        <v>1166</v>
      </c>
      <c r="C25" s="509"/>
      <c r="D25" s="509"/>
      <c r="E25" s="2209" t="str">
        <f>MASTER!C91</f>
        <v xml:space="preserve">dfu"B lgk;d </v>
      </c>
      <c r="F25" s="2209"/>
      <c r="G25" s="2209"/>
      <c r="H25" s="509"/>
    </row>
    <row r="26" spans="1:8" s="487" customFormat="1" ht="21.75" customHeight="1">
      <c r="A26" s="415"/>
      <c r="B26" s="513" t="str">
        <f>MASTER!C92</f>
        <v>is esfVªDl ysoy &amp; 5</v>
      </c>
      <c r="C26" s="509"/>
      <c r="D26" s="510" t="s">
        <v>1167</v>
      </c>
      <c r="E26" s="509"/>
      <c r="F26" s="509"/>
      <c r="G26" s="509"/>
      <c r="H26" s="509"/>
    </row>
    <row r="27" spans="1:8" s="487" customFormat="1" ht="21.75" customHeight="1">
      <c r="A27" s="415"/>
      <c r="B27" s="510"/>
      <c r="C27" s="509"/>
      <c r="D27" s="509"/>
      <c r="E27" s="509"/>
      <c r="F27" s="509"/>
      <c r="G27" s="509"/>
      <c r="H27" s="509"/>
    </row>
    <row r="28" spans="1:8" s="487" customFormat="1" ht="21.75" customHeight="1">
      <c r="A28" s="415"/>
      <c r="B28" s="510"/>
      <c r="C28" s="509"/>
      <c r="D28" s="509"/>
      <c r="E28" s="509"/>
      <c r="F28" s="509"/>
      <c r="G28" s="509"/>
      <c r="H28" s="509"/>
    </row>
    <row r="29" spans="1:8" s="487" customFormat="1" ht="21.75" customHeight="1">
      <c r="A29" s="415"/>
      <c r="B29" s="510"/>
      <c r="C29" s="509"/>
      <c r="D29" s="509"/>
      <c r="E29" s="509"/>
      <c r="F29" s="509"/>
      <c r="G29" s="509"/>
      <c r="H29" s="509"/>
    </row>
    <row r="30" spans="1:8" ht="19.5">
      <c r="E30" s="414" t="s">
        <v>968</v>
      </c>
    </row>
    <row r="31" spans="1:8" ht="19.5">
      <c r="E31" s="414" t="s">
        <v>969</v>
      </c>
    </row>
    <row r="32" spans="1:8" ht="19.5">
      <c r="A32" s="423"/>
    </row>
    <row r="33" spans="1:1" ht="19.5">
      <c r="A33" s="423"/>
    </row>
    <row r="34" spans="1:1" ht="19.5">
      <c r="A34" s="423"/>
    </row>
    <row r="35" spans="1:1" ht="19.5">
      <c r="A35" s="423"/>
    </row>
    <row r="36" spans="1:1" ht="19.5">
      <c r="A36" s="423"/>
    </row>
    <row r="37" spans="1:1" ht="19.5">
      <c r="A37" s="423"/>
    </row>
  </sheetData>
  <sheetProtection password="D3C5" sheet="1" objects="1" scenarios="1" selectLockedCells="1" selectUnlockedCells="1"/>
  <mergeCells count="6">
    <mergeCell ref="A2:G2"/>
    <mergeCell ref="E25:G25"/>
    <mergeCell ref="A19:G19"/>
    <mergeCell ref="A20:G20"/>
    <mergeCell ref="A6:G6"/>
    <mergeCell ref="A4:G4"/>
  </mergeCells>
  <pageMargins left="0.65" right="0.78" top="0.75" bottom="0.75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rgb="FF00B050"/>
  </sheetPr>
  <dimension ref="A1:H34"/>
  <sheetViews>
    <sheetView workbookViewId="0">
      <selection activeCell="I11" sqref="I11"/>
    </sheetView>
  </sheetViews>
  <sheetFormatPr defaultRowHeight="12.75"/>
  <cols>
    <col min="1" max="1" width="4.42578125" style="452" customWidth="1"/>
    <col min="2" max="2" width="16.7109375" style="452" customWidth="1"/>
    <col min="3" max="3" width="9.140625" style="452"/>
    <col min="4" max="4" width="14.85546875" style="452" customWidth="1"/>
    <col min="5" max="5" width="9.140625" style="452"/>
    <col min="6" max="6" width="11.7109375" style="452" customWidth="1"/>
    <col min="7" max="7" width="9.140625" style="452"/>
    <col min="8" max="8" width="11.5703125" style="452" customWidth="1"/>
    <col min="9" max="16384" width="9.140625" style="452"/>
  </cols>
  <sheetData>
    <row r="1" spans="1:8" ht="19.5">
      <c r="A1" s="423"/>
    </row>
    <row r="2" spans="1:8" ht="27.75">
      <c r="A2" s="2210" t="s">
        <v>970</v>
      </c>
      <c r="B2" s="2210"/>
      <c r="C2" s="2210"/>
      <c r="D2" s="2210"/>
      <c r="E2" s="2210"/>
      <c r="F2" s="2210"/>
      <c r="G2" s="2210"/>
      <c r="H2" s="2210"/>
    </row>
    <row r="3" spans="1:8" ht="20.25">
      <c r="A3" s="2213" t="s">
        <v>971</v>
      </c>
      <c r="B3" s="2213"/>
      <c r="C3" s="2213"/>
      <c r="D3" s="2213"/>
      <c r="E3" s="2213"/>
      <c r="F3" s="2213"/>
      <c r="G3" s="2213"/>
      <c r="H3" s="2213"/>
    </row>
    <row r="4" spans="1:8" ht="20.25">
      <c r="B4" s="163" t="s">
        <v>967</v>
      </c>
    </row>
    <row r="5" spans="1:8" ht="28.5" customHeight="1">
      <c r="A5" s="517">
        <v>1</v>
      </c>
      <c r="B5" s="493" t="s">
        <v>1169</v>
      </c>
      <c r="C5" s="516"/>
      <c r="D5" s="516"/>
      <c r="E5" s="516"/>
      <c r="F5" s="516"/>
      <c r="G5" s="516"/>
      <c r="H5" s="516"/>
    </row>
    <row r="6" spans="1:8" s="487" customFormat="1" ht="28.5" customHeight="1">
      <c r="A6" s="517"/>
      <c r="B6" s="493" t="s">
        <v>1170</v>
      </c>
      <c r="C6" s="516"/>
      <c r="D6" s="516"/>
      <c r="E6" s="516"/>
      <c r="F6" s="516"/>
      <c r="G6" s="516"/>
      <c r="H6" s="516"/>
    </row>
    <row r="7" spans="1:8" s="487" customFormat="1" ht="28.5" customHeight="1">
      <c r="A7" s="517"/>
      <c r="B7" s="493"/>
      <c r="C7" s="516"/>
      <c r="D7" s="516"/>
      <c r="E7" s="516"/>
      <c r="F7" s="496" t="s">
        <v>1171</v>
      </c>
      <c r="G7" s="516"/>
      <c r="H7" s="516"/>
    </row>
    <row r="8" spans="1:8" ht="27.75" customHeight="1">
      <c r="A8" s="517">
        <v>2</v>
      </c>
      <c r="B8" s="493" t="s">
        <v>1172</v>
      </c>
      <c r="C8" s="518"/>
      <c r="D8" s="518"/>
      <c r="E8" s="518"/>
      <c r="F8" s="518"/>
      <c r="G8" s="518"/>
      <c r="H8" s="518"/>
    </row>
    <row r="9" spans="1:8" ht="20.25">
      <c r="A9" s="420"/>
      <c r="B9" s="498" t="s">
        <v>1173</v>
      </c>
    </row>
    <row r="10" spans="1:8" s="487" customFormat="1" ht="20.25">
      <c r="A10" s="420"/>
      <c r="B10" s="498"/>
    </row>
    <row r="11" spans="1:8" ht="20.25">
      <c r="A11" s="420"/>
    </row>
    <row r="12" spans="1:8" ht="20.25">
      <c r="E12" s="2178" t="s">
        <v>972</v>
      </c>
      <c r="F12" s="2178"/>
      <c r="G12" s="2178"/>
    </row>
    <row r="13" spans="1:8" ht="20.25">
      <c r="E13" s="2178" t="s">
        <v>973</v>
      </c>
      <c r="F13" s="2178"/>
      <c r="G13" s="2178"/>
    </row>
    <row r="14" spans="1:8" s="487" customFormat="1" ht="20.25">
      <c r="E14" s="488"/>
      <c r="F14" s="488"/>
      <c r="G14" s="488"/>
    </row>
    <row r="15" spans="1:8" ht="19.5">
      <c r="A15" s="423"/>
    </row>
    <row r="16" spans="1:8" ht="30.75">
      <c r="A16" s="2211" t="s">
        <v>974</v>
      </c>
      <c r="B16" s="2211"/>
      <c r="C16" s="2211"/>
      <c r="D16" s="2211"/>
      <c r="E16" s="2211"/>
      <c r="F16" s="2211"/>
      <c r="G16" s="2211"/>
      <c r="H16" s="2211"/>
    </row>
    <row r="17" spans="1:8" ht="19.5">
      <c r="A17" s="423"/>
    </row>
    <row r="18" spans="1:8" ht="70.5" customHeight="1">
      <c r="B18" s="2212" t="s">
        <v>975</v>
      </c>
      <c r="C18" s="2212"/>
      <c r="D18" s="2212"/>
      <c r="E18" s="2212"/>
      <c r="F18" s="2212"/>
      <c r="G18" s="2212"/>
      <c r="H18" s="2212"/>
    </row>
    <row r="19" spans="1:8" ht="19.5">
      <c r="D19" s="414" t="s">
        <v>976</v>
      </c>
    </row>
    <row r="20" spans="1:8" ht="19.5">
      <c r="A20" s="414" t="s">
        <v>977</v>
      </c>
    </row>
    <row r="21" spans="1:8" ht="19.5">
      <c r="A21" s="414"/>
    </row>
    <row r="22" spans="1:8" ht="19.5">
      <c r="A22" s="414"/>
    </row>
    <row r="23" spans="1:8" ht="20.25">
      <c r="A23" s="452">
        <v>1</v>
      </c>
      <c r="B23" s="419" t="s">
        <v>964</v>
      </c>
      <c r="C23" s="163" t="s">
        <v>1168</v>
      </c>
    </row>
    <row r="24" spans="1:8" ht="20.25">
      <c r="A24" s="419"/>
      <c r="C24" s="163" t="s">
        <v>228</v>
      </c>
    </row>
    <row r="25" spans="1:8" s="487" customFormat="1" ht="20.25">
      <c r="A25" s="419"/>
      <c r="C25" s="163" t="s">
        <v>314</v>
      </c>
    </row>
    <row r="26" spans="1:8" s="487" customFormat="1" ht="20.25">
      <c r="A26" s="419"/>
      <c r="C26" s="163"/>
    </row>
    <row r="27" spans="1:8" ht="19.5">
      <c r="A27" s="419"/>
    </row>
    <row r="28" spans="1:8" ht="20.25">
      <c r="A28" s="452">
        <v>2</v>
      </c>
      <c r="B28" s="419" t="s">
        <v>964</v>
      </c>
      <c r="C28" s="163" t="str">
        <f>C23</f>
        <v>gLrk{kj %&amp;</v>
      </c>
    </row>
    <row r="29" spans="1:8" ht="20.25">
      <c r="A29" s="414"/>
      <c r="C29" s="163" t="str">
        <f t="shared" ref="C29:C30" si="0">C24</f>
        <v>uke %&amp;</v>
      </c>
    </row>
    <row r="30" spans="1:8" ht="20.25">
      <c r="A30" s="411"/>
      <c r="C30" s="163" t="str">
        <f t="shared" si="0"/>
        <v>inLFkkiu LFkku %&amp;</v>
      </c>
    </row>
    <row r="31" spans="1:8" ht="20.25">
      <c r="A31" s="411"/>
    </row>
    <row r="32" spans="1:8" ht="20.25">
      <c r="A32" s="411"/>
    </row>
    <row r="33" spans="1:1" ht="20.25">
      <c r="A33" s="411"/>
    </row>
    <row r="34" spans="1:1" ht="20.25">
      <c r="A34" s="411"/>
    </row>
  </sheetData>
  <sheetProtection password="D3C5" sheet="1" objects="1" scenarios="1" selectLockedCells="1" selectUnlockedCells="1"/>
  <mergeCells count="6">
    <mergeCell ref="A16:H16"/>
    <mergeCell ref="B18:H18"/>
    <mergeCell ref="A2:H2"/>
    <mergeCell ref="A3:H3"/>
    <mergeCell ref="E12:G12"/>
    <mergeCell ref="E13:G13"/>
  </mergeCells>
  <pageMargins left="0.65" right="0.78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workbookViewId="0">
      <selection activeCell="E6" sqref="E6"/>
    </sheetView>
  </sheetViews>
  <sheetFormatPr defaultRowHeight="12.75"/>
  <cols>
    <col min="1" max="1" width="5" customWidth="1"/>
    <col min="2" max="2" width="36.140625" customWidth="1"/>
    <col min="3" max="3" width="31.7109375" customWidth="1"/>
    <col min="4" max="4" width="17.42578125" customWidth="1"/>
    <col min="5" max="5" width="9" style="620" customWidth="1"/>
  </cols>
  <sheetData>
    <row r="1" spans="1:4" ht="27.75">
      <c r="A1" s="1345" t="s">
        <v>236</v>
      </c>
      <c r="B1" s="1345"/>
      <c r="C1" s="1345"/>
      <c r="D1" s="1345"/>
    </row>
    <row r="2" spans="1:4" ht="20.25">
      <c r="A2" s="1346" t="s">
        <v>2150</v>
      </c>
      <c r="B2" s="1347"/>
      <c r="C2" s="1347"/>
      <c r="D2" s="1347"/>
    </row>
    <row r="3" spans="1:4" ht="40.5" customHeight="1">
      <c r="A3" s="1029" t="s">
        <v>2151</v>
      </c>
      <c r="B3" s="1030" t="s">
        <v>2152</v>
      </c>
      <c r="C3" s="1030" t="s">
        <v>2153</v>
      </c>
      <c r="D3" s="1031" t="s">
        <v>2154</v>
      </c>
    </row>
    <row r="4" spans="1:4" ht="36.950000000000003" customHeight="1">
      <c r="A4" s="1032">
        <v>1</v>
      </c>
      <c r="B4" s="1033" t="s">
        <v>2155</v>
      </c>
      <c r="C4" s="1034" t="s">
        <v>2156</v>
      </c>
      <c r="D4" s="1035"/>
    </row>
    <row r="5" spans="1:4" ht="36.950000000000003" customHeight="1">
      <c r="A5" s="1032">
        <v>2</v>
      </c>
      <c r="B5" s="1033" t="s">
        <v>2157</v>
      </c>
      <c r="C5" s="1034" t="s">
        <v>2207</v>
      </c>
      <c r="D5" s="1035"/>
    </row>
    <row r="6" spans="1:4" s="620" customFormat="1" ht="36.950000000000003" customHeight="1">
      <c r="A6" s="1032">
        <v>3</v>
      </c>
      <c r="B6" s="1033" t="s">
        <v>2280</v>
      </c>
      <c r="C6" s="1034" t="s">
        <v>2206</v>
      </c>
      <c r="D6" s="1035"/>
    </row>
    <row r="7" spans="1:4" ht="36.950000000000003" customHeight="1">
      <c r="A7" s="1032">
        <v>4</v>
      </c>
      <c r="B7" s="1033" t="s">
        <v>2158</v>
      </c>
      <c r="C7" s="1034" t="s">
        <v>2159</v>
      </c>
      <c r="D7" s="1035"/>
    </row>
    <row r="8" spans="1:4" ht="36.950000000000003" customHeight="1">
      <c r="A8" s="1032">
        <v>5</v>
      </c>
      <c r="B8" s="1033" t="s">
        <v>2160</v>
      </c>
      <c r="C8" s="1034" t="s">
        <v>2161</v>
      </c>
      <c r="D8" s="1035"/>
    </row>
    <row r="9" spans="1:4" s="620" customFormat="1" ht="36.950000000000003" customHeight="1">
      <c r="A9" s="1032">
        <v>6</v>
      </c>
      <c r="B9" s="1033" t="s">
        <v>2281</v>
      </c>
      <c r="C9" s="1034" t="s">
        <v>2208</v>
      </c>
      <c r="D9" s="1035"/>
    </row>
    <row r="10" spans="1:4" s="620" customFormat="1" ht="61.5" customHeight="1">
      <c r="A10" s="1032">
        <v>7</v>
      </c>
      <c r="B10" s="1033" t="s">
        <v>2471</v>
      </c>
      <c r="C10" s="1034" t="s">
        <v>2470</v>
      </c>
      <c r="D10" s="1035"/>
    </row>
    <row r="11" spans="1:4" s="620" customFormat="1" ht="36.950000000000003" customHeight="1">
      <c r="A11" s="1032">
        <v>8</v>
      </c>
      <c r="B11" s="1033" t="s">
        <v>2282</v>
      </c>
      <c r="C11" s="1034" t="s">
        <v>2166</v>
      </c>
      <c r="D11" s="1035"/>
    </row>
    <row r="12" spans="1:4" ht="36.950000000000003" customHeight="1">
      <c r="A12" s="1032">
        <v>9</v>
      </c>
      <c r="B12" s="1357" t="s">
        <v>2296</v>
      </c>
      <c r="C12" s="1034">
        <v>1</v>
      </c>
      <c r="D12" s="1035"/>
    </row>
    <row r="13" spans="1:4" ht="36.950000000000003" customHeight="1">
      <c r="A13" s="1032">
        <v>10</v>
      </c>
      <c r="B13" s="1358"/>
      <c r="C13" s="1034">
        <v>2</v>
      </c>
      <c r="D13" s="1035"/>
    </row>
    <row r="14" spans="1:4" ht="36.950000000000003" customHeight="1">
      <c r="A14" s="1032">
        <v>11</v>
      </c>
      <c r="B14" s="1358"/>
      <c r="C14" s="1034">
        <v>3</v>
      </c>
      <c r="D14" s="1035"/>
    </row>
    <row r="15" spans="1:4" ht="36.950000000000003" customHeight="1">
      <c r="A15" s="1032">
        <v>12</v>
      </c>
      <c r="B15" s="1358"/>
      <c r="C15" s="1034">
        <v>4</v>
      </c>
      <c r="D15" s="1035"/>
    </row>
    <row r="16" spans="1:4" ht="36.950000000000003" customHeight="1">
      <c r="A16" s="1032">
        <v>13</v>
      </c>
      <c r="B16" s="1358"/>
      <c r="C16" s="1034">
        <v>5</v>
      </c>
      <c r="D16" s="1035"/>
    </row>
    <row r="17" spans="1:4" ht="36.950000000000003" customHeight="1">
      <c r="A17" s="1032">
        <v>14</v>
      </c>
      <c r="B17" s="1358"/>
      <c r="C17" s="1034">
        <v>6</v>
      </c>
      <c r="D17" s="1035"/>
    </row>
    <row r="18" spans="1:4" ht="36.950000000000003" customHeight="1">
      <c r="A18" s="1032">
        <v>15</v>
      </c>
      <c r="B18" s="1358"/>
      <c r="C18" s="1034">
        <v>7</v>
      </c>
      <c r="D18" s="1035"/>
    </row>
    <row r="19" spans="1:4" ht="36.950000000000003" customHeight="1">
      <c r="A19" s="1032">
        <v>16</v>
      </c>
      <c r="B19" s="1358"/>
      <c r="C19" s="1034">
        <v>8</v>
      </c>
      <c r="D19" s="1035"/>
    </row>
    <row r="20" spans="1:4" ht="36.950000000000003" customHeight="1">
      <c r="A20" s="1032">
        <v>17</v>
      </c>
      <c r="B20" s="1358"/>
      <c r="C20" s="1034">
        <v>9</v>
      </c>
      <c r="D20" s="1035"/>
    </row>
    <row r="21" spans="1:4" ht="36.950000000000003" customHeight="1">
      <c r="A21" s="1032">
        <v>18</v>
      </c>
      <c r="B21" s="1358"/>
      <c r="C21" s="1034">
        <v>10</v>
      </c>
      <c r="D21" s="1035"/>
    </row>
    <row r="22" spans="1:4" ht="36.950000000000003" customHeight="1">
      <c r="A22" s="1032">
        <v>19</v>
      </c>
      <c r="B22" s="1358"/>
      <c r="C22" s="1034">
        <v>11</v>
      </c>
      <c r="D22" s="1035"/>
    </row>
    <row r="23" spans="1:4" ht="36.950000000000003" customHeight="1">
      <c r="A23" s="1032">
        <v>20</v>
      </c>
      <c r="B23" s="1358"/>
      <c r="C23" s="1034">
        <v>12</v>
      </c>
      <c r="D23" s="1035"/>
    </row>
    <row r="24" spans="1:4" ht="36.950000000000003" customHeight="1">
      <c r="A24" s="1032">
        <v>21</v>
      </c>
      <c r="B24" s="1358"/>
      <c r="C24" s="1034">
        <v>13</v>
      </c>
      <c r="D24" s="1035"/>
    </row>
    <row r="25" spans="1:4" ht="36.950000000000003" customHeight="1">
      <c r="A25" s="1032">
        <v>22</v>
      </c>
      <c r="B25" s="1358"/>
      <c r="C25" s="1034">
        <v>14</v>
      </c>
      <c r="D25" s="1035"/>
    </row>
    <row r="26" spans="1:4" ht="36.950000000000003" customHeight="1">
      <c r="A26" s="1032">
        <v>23</v>
      </c>
      <c r="B26" s="1358"/>
      <c r="C26" s="1034">
        <v>15</v>
      </c>
      <c r="D26" s="1035"/>
    </row>
    <row r="27" spans="1:4" ht="36.950000000000003" customHeight="1">
      <c r="A27" s="1032">
        <v>24</v>
      </c>
      <c r="B27" s="1358"/>
      <c r="C27" s="1034">
        <v>16</v>
      </c>
      <c r="D27" s="1035"/>
    </row>
    <row r="28" spans="1:4" ht="36.950000000000003" customHeight="1">
      <c r="A28" s="1032">
        <v>25</v>
      </c>
      <c r="B28" s="1358"/>
      <c r="C28" s="1034" t="s">
        <v>2209</v>
      </c>
      <c r="D28" s="1035"/>
    </row>
    <row r="29" spans="1:4" ht="36.950000000000003" customHeight="1">
      <c r="A29" s="1032">
        <v>26</v>
      </c>
      <c r="B29" s="1358"/>
      <c r="C29" s="1034">
        <v>18</v>
      </c>
      <c r="D29" s="1035"/>
    </row>
    <row r="30" spans="1:4" ht="36.950000000000003" customHeight="1">
      <c r="A30" s="1032">
        <v>27</v>
      </c>
      <c r="B30" s="1358"/>
      <c r="C30" s="1034">
        <v>19</v>
      </c>
      <c r="D30" s="1035"/>
    </row>
    <row r="31" spans="1:4" ht="36.950000000000003" customHeight="1">
      <c r="A31" s="1032">
        <v>28</v>
      </c>
      <c r="B31" s="1358"/>
      <c r="C31" s="1034">
        <v>20</v>
      </c>
      <c r="D31" s="1035"/>
    </row>
    <row r="32" spans="1:4" s="620" customFormat="1" ht="36.950000000000003" customHeight="1">
      <c r="A32" s="1032">
        <v>29</v>
      </c>
      <c r="B32" s="1358"/>
      <c r="C32" s="1034">
        <v>21</v>
      </c>
      <c r="D32" s="1035"/>
    </row>
    <row r="33" spans="1:4" ht="36.950000000000003" customHeight="1">
      <c r="A33" s="1032">
        <v>30</v>
      </c>
      <c r="B33" s="1358"/>
      <c r="C33" s="1034">
        <v>22</v>
      </c>
      <c r="D33" s="1035"/>
    </row>
    <row r="34" spans="1:4" ht="36.950000000000003" customHeight="1">
      <c r="A34" s="1032">
        <v>31</v>
      </c>
      <c r="B34" s="1358"/>
      <c r="C34" s="1034">
        <v>23</v>
      </c>
      <c r="D34" s="1035"/>
    </row>
    <row r="35" spans="1:4" ht="36.950000000000003" customHeight="1">
      <c r="A35" s="1032">
        <v>32</v>
      </c>
      <c r="B35" s="1358"/>
      <c r="C35" s="1034">
        <v>24</v>
      </c>
      <c r="D35" s="1035"/>
    </row>
    <row r="36" spans="1:4" ht="36.950000000000003" customHeight="1">
      <c r="A36" s="1032">
        <v>33</v>
      </c>
      <c r="B36" s="1358"/>
      <c r="C36" s="1034" t="s">
        <v>2618</v>
      </c>
      <c r="D36" s="1035"/>
    </row>
    <row r="37" spans="1:4" ht="36.950000000000003" customHeight="1">
      <c r="A37" s="1032">
        <v>34</v>
      </c>
      <c r="B37" s="1358"/>
      <c r="C37" s="1034">
        <v>26</v>
      </c>
      <c r="D37" s="1035"/>
    </row>
    <row r="38" spans="1:4" ht="36.950000000000003" customHeight="1">
      <c r="A38" s="1032">
        <v>35</v>
      </c>
      <c r="B38" s="1358"/>
      <c r="C38" s="1034" t="s">
        <v>2619</v>
      </c>
      <c r="D38" s="1035"/>
    </row>
    <row r="39" spans="1:4" ht="36.950000000000003" customHeight="1">
      <c r="A39" s="1032">
        <v>36</v>
      </c>
      <c r="B39" s="1359"/>
      <c r="C39" s="1034">
        <v>28</v>
      </c>
      <c r="D39" s="1035"/>
    </row>
    <row r="40" spans="1:4" ht="36.950000000000003" customHeight="1">
      <c r="A40" s="1032">
        <v>37</v>
      </c>
      <c r="B40" s="1033" t="s">
        <v>2162</v>
      </c>
      <c r="C40" s="1034" t="s">
        <v>2163</v>
      </c>
      <c r="D40" s="1035"/>
    </row>
    <row r="41" spans="1:4" s="620" customFormat="1" ht="36.950000000000003" customHeight="1">
      <c r="A41" s="1032">
        <v>38</v>
      </c>
      <c r="B41" s="1033" t="s">
        <v>2621</v>
      </c>
      <c r="C41" s="1034" t="s">
        <v>2620</v>
      </c>
      <c r="D41" s="1035"/>
    </row>
    <row r="42" spans="1:4" ht="36.950000000000003" customHeight="1">
      <c r="A42" s="1032">
        <v>39</v>
      </c>
      <c r="B42" s="1033" t="s">
        <v>2164</v>
      </c>
      <c r="C42" s="1034" t="s">
        <v>2165</v>
      </c>
      <c r="D42" s="1035"/>
    </row>
    <row r="43" spans="1:4" s="620" customFormat="1" ht="38.25" customHeight="1">
      <c r="A43" s="1032">
        <v>40</v>
      </c>
      <c r="B43" s="1033" t="s">
        <v>2173</v>
      </c>
      <c r="C43" s="1034" t="s">
        <v>2213</v>
      </c>
      <c r="D43" s="1035"/>
    </row>
    <row r="44" spans="1:4" ht="36.950000000000003" customHeight="1">
      <c r="A44" s="1032">
        <v>41</v>
      </c>
      <c r="B44" s="1033" t="s">
        <v>785</v>
      </c>
      <c r="C44" s="1034" t="s">
        <v>2167</v>
      </c>
      <c r="D44" s="1035"/>
    </row>
    <row r="45" spans="1:4" ht="39" customHeight="1">
      <c r="A45" s="1032">
        <v>42</v>
      </c>
      <c r="B45" s="1033" t="s">
        <v>2168</v>
      </c>
      <c r="C45" s="1034" t="s">
        <v>2169</v>
      </c>
      <c r="D45" s="1035"/>
    </row>
    <row r="46" spans="1:4" ht="48" customHeight="1">
      <c r="A46" s="1032">
        <v>43</v>
      </c>
      <c r="B46" s="1033" t="s">
        <v>2170</v>
      </c>
      <c r="C46" s="1034" t="s">
        <v>2171</v>
      </c>
      <c r="D46" s="1035"/>
    </row>
    <row r="47" spans="1:4" ht="41.25" customHeight="1">
      <c r="A47" s="1032">
        <v>44</v>
      </c>
      <c r="B47" s="1033" t="s">
        <v>2172</v>
      </c>
      <c r="C47" s="1044" t="s">
        <v>2210</v>
      </c>
      <c r="D47" s="1035"/>
    </row>
    <row r="48" spans="1:4" s="620" customFormat="1" ht="59.25" customHeight="1">
      <c r="A48" s="1351">
        <v>45</v>
      </c>
      <c r="B48" s="1348" t="s">
        <v>2283</v>
      </c>
      <c r="C48" s="1044" t="s">
        <v>2211</v>
      </c>
      <c r="D48" s="1035"/>
    </row>
    <row r="49" spans="1:4" s="620" customFormat="1" ht="36.950000000000003" customHeight="1">
      <c r="A49" s="1352"/>
      <c r="B49" s="1349"/>
      <c r="C49" s="1044" t="s">
        <v>2199</v>
      </c>
      <c r="D49" s="1035"/>
    </row>
    <row r="50" spans="1:4" s="620" customFormat="1" ht="36.950000000000003" customHeight="1">
      <c r="A50" s="1352"/>
      <c r="B50" s="1349"/>
      <c r="C50" s="1044" t="s">
        <v>2200</v>
      </c>
      <c r="D50" s="1035"/>
    </row>
    <row r="51" spans="1:4" s="620" customFormat="1" ht="36.950000000000003" customHeight="1">
      <c r="A51" s="1352"/>
      <c r="B51" s="1349"/>
      <c r="C51" s="1044" t="s">
        <v>2419</v>
      </c>
      <c r="D51" s="1035"/>
    </row>
    <row r="52" spans="1:4" s="620" customFormat="1" ht="36.950000000000003" customHeight="1">
      <c r="A52" s="1352"/>
      <c r="B52" s="1349"/>
      <c r="C52" s="1044" t="s">
        <v>2297</v>
      </c>
      <c r="D52" s="1035"/>
    </row>
    <row r="53" spans="1:4" s="620" customFormat="1" ht="36.950000000000003" customHeight="1">
      <c r="A53" s="1353"/>
      <c r="B53" s="1350"/>
      <c r="C53" s="1044" t="s">
        <v>2212</v>
      </c>
      <c r="D53" s="1035"/>
    </row>
    <row r="54" spans="1:4" ht="36.950000000000003" customHeight="1">
      <c r="A54" s="1032">
        <v>46</v>
      </c>
      <c r="B54" s="1033" t="s">
        <v>2174</v>
      </c>
      <c r="C54" s="1034" t="s">
        <v>2175</v>
      </c>
      <c r="D54" s="1035"/>
    </row>
    <row r="55" spans="1:4" ht="36.950000000000003" customHeight="1">
      <c r="A55" s="1032">
        <v>47</v>
      </c>
      <c r="B55" s="1033" t="s">
        <v>2176</v>
      </c>
      <c r="C55" s="1034" t="s">
        <v>2177</v>
      </c>
      <c r="D55" s="1035"/>
    </row>
    <row r="56" spans="1:4" ht="36.950000000000003" customHeight="1">
      <c r="A56" s="1032">
        <v>48</v>
      </c>
      <c r="B56" s="1033" t="s">
        <v>2178</v>
      </c>
      <c r="C56" s="1034" t="s">
        <v>2179</v>
      </c>
      <c r="D56" s="1035"/>
    </row>
    <row r="57" spans="1:4" ht="36.950000000000003" customHeight="1">
      <c r="A57" s="1032">
        <v>49</v>
      </c>
      <c r="B57" s="1033" t="s">
        <v>2180</v>
      </c>
      <c r="C57" s="1034" t="s">
        <v>2181</v>
      </c>
      <c r="D57" s="1035"/>
    </row>
    <row r="58" spans="1:4" ht="36.950000000000003" customHeight="1">
      <c r="A58" s="1032">
        <v>50</v>
      </c>
      <c r="B58" s="1033" t="s">
        <v>2184</v>
      </c>
      <c r="C58" s="1034" t="s">
        <v>2185</v>
      </c>
      <c r="D58" s="1035"/>
    </row>
    <row r="59" spans="1:4" ht="36.950000000000003" customHeight="1">
      <c r="A59" s="1032">
        <v>51</v>
      </c>
      <c r="B59" s="1033" t="s">
        <v>2182</v>
      </c>
      <c r="C59" s="1034" t="s">
        <v>2183</v>
      </c>
      <c r="D59" s="1035"/>
    </row>
    <row r="60" spans="1:4" s="620" customFormat="1" ht="36.950000000000003" customHeight="1">
      <c r="A60" s="1032">
        <v>52</v>
      </c>
      <c r="B60" s="1033" t="s">
        <v>2292</v>
      </c>
      <c r="C60" s="1034" t="s">
        <v>2254</v>
      </c>
      <c r="D60" s="1035"/>
    </row>
    <row r="61" spans="1:4" s="620" customFormat="1" ht="36.950000000000003" customHeight="1">
      <c r="A61" s="1032">
        <v>53</v>
      </c>
      <c r="B61" s="1033" t="s">
        <v>2286</v>
      </c>
      <c r="C61" s="1034" t="s">
        <v>2255</v>
      </c>
      <c r="D61" s="1035"/>
    </row>
    <row r="62" spans="1:4" s="620" customFormat="1" ht="36.950000000000003" customHeight="1">
      <c r="A62" s="1190">
        <v>54</v>
      </c>
      <c r="B62" s="1033" t="s">
        <v>2626</v>
      </c>
      <c r="C62" s="1034" t="s">
        <v>2625</v>
      </c>
      <c r="D62" s="1035"/>
    </row>
    <row r="63" spans="1:4" s="620" customFormat="1" ht="36.950000000000003" customHeight="1">
      <c r="A63" s="1351">
        <v>55</v>
      </c>
      <c r="B63" s="1354" t="s">
        <v>2287</v>
      </c>
      <c r="C63" s="1034" t="s">
        <v>2256</v>
      </c>
      <c r="D63" s="1035"/>
    </row>
    <row r="64" spans="1:4" s="620" customFormat="1" ht="36.950000000000003" customHeight="1">
      <c r="A64" s="1352"/>
      <c r="B64" s="1355"/>
      <c r="C64" s="1034" t="s">
        <v>2257</v>
      </c>
      <c r="D64" s="1035"/>
    </row>
    <row r="65" spans="1:4" s="620" customFormat="1" ht="36.950000000000003" customHeight="1">
      <c r="A65" s="1352"/>
      <c r="B65" s="1355"/>
      <c r="C65" s="1034" t="s">
        <v>2258</v>
      </c>
      <c r="D65" s="1035"/>
    </row>
    <row r="66" spans="1:4" s="620" customFormat="1" ht="36.950000000000003" customHeight="1">
      <c r="A66" s="1352"/>
      <c r="B66" s="1355"/>
      <c r="C66" s="1034" t="s">
        <v>2259</v>
      </c>
      <c r="D66" s="1035"/>
    </row>
    <row r="67" spans="1:4" s="620" customFormat="1" ht="36.950000000000003" customHeight="1">
      <c r="A67" s="1352"/>
      <c r="B67" s="1355"/>
      <c r="C67" s="1034" t="s">
        <v>2260</v>
      </c>
      <c r="D67" s="1035"/>
    </row>
    <row r="68" spans="1:4" s="620" customFormat="1" ht="36.950000000000003" customHeight="1">
      <c r="A68" s="1352"/>
      <c r="B68" s="1355"/>
      <c r="C68" s="1034" t="s">
        <v>2262</v>
      </c>
      <c r="D68" s="1035"/>
    </row>
    <row r="69" spans="1:4" s="620" customFormat="1" ht="36.950000000000003" customHeight="1">
      <c r="A69" s="1352"/>
      <c r="B69" s="1355"/>
      <c r="C69" s="1034" t="s">
        <v>2261</v>
      </c>
      <c r="D69" s="1035"/>
    </row>
    <row r="70" spans="1:4" s="620" customFormat="1" ht="36.950000000000003" customHeight="1">
      <c r="A70" s="1352"/>
      <c r="B70" s="1355"/>
      <c r="C70" s="1034" t="s">
        <v>2263</v>
      </c>
      <c r="D70" s="1035"/>
    </row>
    <row r="71" spans="1:4" s="620" customFormat="1" ht="36.950000000000003" customHeight="1">
      <c r="A71" s="1352"/>
      <c r="B71" s="1355"/>
      <c r="C71" s="1034" t="s">
        <v>2264</v>
      </c>
      <c r="D71" s="1035"/>
    </row>
    <row r="72" spans="1:4" s="620" customFormat="1" ht="36.950000000000003" customHeight="1">
      <c r="A72" s="1352"/>
      <c r="B72" s="1355"/>
      <c r="C72" s="1034" t="s">
        <v>2265</v>
      </c>
      <c r="D72" s="1035"/>
    </row>
    <row r="73" spans="1:4" s="620" customFormat="1" ht="36.950000000000003" customHeight="1">
      <c r="A73" s="1352"/>
      <c r="B73" s="1355"/>
      <c r="C73" s="1034" t="s">
        <v>2266</v>
      </c>
      <c r="D73" s="1035"/>
    </row>
    <row r="74" spans="1:4" s="620" customFormat="1" ht="36.950000000000003" customHeight="1">
      <c r="A74" s="1352"/>
      <c r="B74" s="1355"/>
      <c r="C74" s="1034" t="s">
        <v>2267</v>
      </c>
      <c r="D74" s="1035"/>
    </row>
    <row r="75" spans="1:4" s="620" customFormat="1" ht="36.950000000000003" customHeight="1">
      <c r="A75" s="1352"/>
      <c r="B75" s="1355"/>
      <c r="C75" s="1034" t="s">
        <v>2268</v>
      </c>
      <c r="D75" s="1035"/>
    </row>
    <row r="76" spans="1:4" s="620" customFormat="1" ht="36.950000000000003" customHeight="1">
      <c r="A76" s="1352"/>
      <c r="B76" s="1355"/>
      <c r="C76" s="1034" t="s">
        <v>2269</v>
      </c>
      <c r="D76" s="1035"/>
    </row>
    <row r="77" spans="1:4" s="620" customFormat="1" ht="36.950000000000003" customHeight="1">
      <c r="A77" s="1352"/>
      <c r="B77" s="1355"/>
      <c r="C77" s="1034" t="s">
        <v>2270</v>
      </c>
      <c r="D77" s="1035"/>
    </row>
    <row r="78" spans="1:4" s="620" customFormat="1" ht="36.950000000000003" customHeight="1">
      <c r="A78" s="1352"/>
      <c r="B78" s="1355"/>
      <c r="C78" s="1034" t="s">
        <v>2271</v>
      </c>
      <c r="D78" s="1035"/>
    </row>
    <row r="79" spans="1:4" s="620" customFormat="1" ht="36.950000000000003" customHeight="1">
      <c r="A79" s="1353"/>
      <c r="B79" s="1356"/>
      <c r="C79" s="1034" t="s">
        <v>2272</v>
      </c>
      <c r="D79" s="1035"/>
    </row>
    <row r="80" spans="1:4" s="620" customFormat="1" ht="36.950000000000003" customHeight="1">
      <c r="A80" s="1032">
        <v>56</v>
      </c>
      <c r="B80" s="1033" t="s">
        <v>2289</v>
      </c>
      <c r="C80" s="1034" t="s">
        <v>2274</v>
      </c>
      <c r="D80" s="1035"/>
    </row>
    <row r="81" spans="1:4" s="620" customFormat="1" ht="36.950000000000003" customHeight="1">
      <c r="A81" s="1032">
        <v>57</v>
      </c>
      <c r="B81" s="1033" t="s">
        <v>2288</v>
      </c>
      <c r="C81" s="1034" t="s">
        <v>2273</v>
      </c>
      <c r="D81" s="1035"/>
    </row>
    <row r="82" spans="1:4" s="620" customFormat="1" ht="36.950000000000003" customHeight="1">
      <c r="A82" s="1032">
        <v>58</v>
      </c>
      <c r="B82" s="1033" t="s">
        <v>2290</v>
      </c>
      <c r="C82" s="1034" t="s">
        <v>2276</v>
      </c>
      <c r="D82" s="1035"/>
    </row>
    <row r="83" spans="1:4" s="620" customFormat="1" ht="36.950000000000003" customHeight="1">
      <c r="A83" s="1032">
        <v>59</v>
      </c>
      <c r="B83" s="1033" t="s">
        <v>2291</v>
      </c>
      <c r="C83" s="1034" t="s">
        <v>2275</v>
      </c>
      <c r="D83" s="1035"/>
    </row>
    <row r="84" spans="1:4" s="620" customFormat="1" ht="36.950000000000003" customHeight="1">
      <c r="A84" s="1032">
        <v>60</v>
      </c>
      <c r="B84" s="1033" t="s">
        <v>2293</v>
      </c>
      <c r="C84" s="1034" t="s">
        <v>2277</v>
      </c>
      <c r="D84" s="1035"/>
    </row>
    <row r="85" spans="1:4" s="620" customFormat="1" ht="41.25" customHeight="1">
      <c r="A85" s="1032">
        <v>61</v>
      </c>
      <c r="B85" s="1192" t="s">
        <v>2294</v>
      </c>
      <c r="C85" s="1034" t="s">
        <v>2278</v>
      </c>
      <c r="D85" s="1035"/>
    </row>
    <row r="86" spans="1:4" s="620" customFormat="1" ht="36.950000000000003" customHeight="1">
      <c r="A86" s="1032">
        <v>62</v>
      </c>
      <c r="B86" s="1033" t="s">
        <v>2295</v>
      </c>
      <c r="C86" s="1034" t="s">
        <v>2279</v>
      </c>
      <c r="D86" s="1035"/>
    </row>
    <row r="87" spans="1:4" s="620" customFormat="1" ht="36.950000000000003" customHeight="1">
      <c r="A87" s="1032">
        <v>63</v>
      </c>
      <c r="B87" s="1033" t="s">
        <v>2186</v>
      </c>
      <c r="C87" s="1034" t="s">
        <v>2187</v>
      </c>
      <c r="D87" s="1035"/>
    </row>
  </sheetData>
  <sheetProtection password="D3C5" sheet="1" objects="1" scenarios="1" selectLockedCells="1" selectUnlockedCells="1"/>
  <mergeCells count="7">
    <mergeCell ref="A1:D1"/>
    <mergeCell ref="A2:D2"/>
    <mergeCell ref="B48:B53"/>
    <mergeCell ref="A48:A53"/>
    <mergeCell ref="B63:B79"/>
    <mergeCell ref="A63:A79"/>
    <mergeCell ref="B12:B39"/>
  </mergeCells>
  <pageMargins left="0.31" right="0.44" top="0.35" bottom="0.32" header="0.3" footer="0.3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rgb="FF00B050"/>
  </sheetPr>
  <dimension ref="A1:H32"/>
  <sheetViews>
    <sheetView workbookViewId="0">
      <selection activeCell="B18" sqref="B18:H18"/>
    </sheetView>
  </sheetViews>
  <sheetFormatPr defaultRowHeight="12.75"/>
  <cols>
    <col min="1" max="1" width="3.42578125" style="452" customWidth="1"/>
    <col min="2" max="2" width="10.140625" style="452" customWidth="1"/>
    <col min="3" max="3" width="9.140625" style="452"/>
    <col min="4" max="4" width="14.85546875" style="452" customWidth="1"/>
    <col min="5" max="5" width="9.140625" style="452"/>
    <col min="6" max="6" width="11.7109375" style="452" customWidth="1"/>
    <col min="7" max="7" width="9.140625" style="452" customWidth="1"/>
    <col min="8" max="8" width="19.140625" style="452" customWidth="1"/>
    <col min="9" max="16384" width="9.140625" style="452"/>
  </cols>
  <sheetData>
    <row r="1" spans="1:8" ht="18.75">
      <c r="A1" s="1316" t="str">
        <f>MASTER!C9</f>
        <v>jktdh; mPp ek/;fed fo|ky; fg   ftyk cwUnh</v>
      </c>
      <c r="B1" s="1316"/>
      <c r="C1" s="1316"/>
      <c r="D1" s="1316"/>
      <c r="E1" s="1316"/>
      <c r="F1" s="1316"/>
      <c r="G1" s="1316"/>
      <c r="H1" s="1316"/>
    </row>
    <row r="2" spans="1:8" ht="20.25">
      <c r="B2" s="2219" t="s">
        <v>1181</v>
      </c>
      <c r="C2" s="2219"/>
      <c r="D2" s="2219"/>
      <c r="E2" s="2219"/>
      <c r="F2" s="2219"/>
      <c r="G2" s="2219"/>
      <c r="H2" s="2219"/>
    </row>
    <row r="3" spans="1:8" ht="19.5">
      <c r="A3" s="414"/>
    </row>
    <row r="4" spans="1:8" ht="23.25">
      <c r="B4" s="1318" t="s">
        <v>978</v>
      </c>
      <c r="C4" s="1318"/>
      <c r="D4" s="1318"/>
      <c r="E4" s="1318"/>
      <c r="F4" s="1318"/>
      <c r="G4" s="1318"/>
      <c r="H4" s="1318"/>
    </row>
    <row r="5" spans="1:8" ht="23.25">
      <c r="A5" s="417"/>
    </row>
    <row r="6" spans="1:8" ht="27" customHeight="1">
      <c r="B6" s="520" t="s">
        <v>1174</v>
      </c>
      <c r="C6" s="521"/>
      <c r="D6" s="521"/>
      <c r="E6" s="519" t="str">
        <f>MASTER!C2</f>
        <v xml:space="preserve">Lo-Jh </v>
      </c>
      <c r="F6" s="481"/>
      <c r="G6" s="481"/>
      <c r="H6" s="481"/>
    </row>
    <row r="7" spans="1:8" s="487" customFormat="1" ht="27" customHeight="1">
      <c r="B7" s="520" t="s">
        <v>953</v>
      </c>
      <c r="C7" s="519" t="str">
        <f>MASTER!C4</f>
        <v xml:space="preserve">Jh </v>
      </c>
      <c r="D7" s="481"/>
      <c r="E7" s="520" t="s">
        <v>1175</v>
      </c>
      <c r="F7" s="481"/>
      <c r="G7" s="481"/>
      <c r="H7" s="481"/>
    </row>
    <row r="8" spans="1:8" s="487" customFormat="1" ht="27" customHeight="1">
      <c r="B8" s="2220" t="str">
        <f>MASTER!C40</f>
        <v>]xzke xqw&lt;   ftyk cw</v>
      </c>
      <c r="C8" s="2220"/>
      <c r="D8" s="2220"/>
      <c r="E8" s="2220"/>
      <c r="F8" s="2220"/>
      <c r="G8" s="2220"/>
      <c r="H8" s="2220"/>
    </row>
    <row r="9" spans="1:8" s="487" customFormat="1" ht="27" customHeight="1">
      <c r="B9" s="2220" t="str">
        <f>MASTER!C41</f>
        <v>cw   ftyk&amp;cw   fiu&amp;32</v>
      </c>
      <c r="C9" s="2220"/>
      <c r="D9" s="2220"/>
      <c r="E9" s="2220"/>
      <c r="F9" s="2220"/>
      <c r="G9" s="520" t="s">
        <v>1177</v>
      </c>
      <c r="H9" s="481"/>
    </row>
    <row r="10" spans="1:8" s="487" customFormat="1" ht="27" customHeight="1">
      <c r="B10" s="520" t="s">
        <v>1178</v>
      </c>
      <c r="C10" s="519" t="str">
        <f>MASTER!C9</f>
        <v>jktdh; mPp ek/;fed fo|ky; fg   ftyk cwUnh</v>
      </c>
      <c r="D10" s="481"/>
      <c r="E10" s="481"/>
      <c r="F10" s="481"/>
      <c r="G10" s="519"/>
      <c r="H10" s="481"/>
    </row>
    <row r="11" spans="1:8" s="487" customFormat="1" ht="27" customHeight="1">
      <c r="B11" s="520" t="s">
        <v>1179</v>
      </c>
      <c r="C11" s="2216" t="str">
        <f>MASTER!C7</f>
        <v>O;k[;krk</v>
      </c>
      <c r="D11" s="2216"/>
      <c r="E11" s="2216"/>
      <c r="F11" s="520" t="s">
        <v>1180</v>
      </c>
      <c r="G11" s="481"/>
      <c r="H11" s="481"/>
    </row>
    <row r="12" spans="1:8" s="35" customFormat="1" ht="27" customHeight="1">
      <c r="B12" s="2214" t="s">
        <v>979</v>
      </c>
      <c r="C12" s="2214"/>
      <c r="D12" s="2214"/>
      <c r="E12" s="2214"/>
      <c r="F12" s="2214"/>
      <c r="G12" s="2214"/>
      <c r="H12" s="2214"/>
    </row>
    <row r="13" spans="1:8" s="35" customFormat="1" ht="27" customHeight="1">
      <c r="B13" s="522"/>
      <c r="C13" s="522"/>
      <c r="D13" s="522"/>
      <c r="E13" s="522"/>
      <c r="F13" s="522"/>
      <c r="G13" s="522"/>
      <c r="H13" s="522"/>
    </row>
    <row r="14" spans="1:8" ht="22.5">
      <c r="A14" s="2215" t="s">
        <v>980</v>
      </c>
      <c r="B14" s="2215"/>
      <c r="C14" s="2215"/>
      <c r="D14" s="2215"/>
      <c r="E14" s="2215"/>
      <c r="F14" s="2215"/>
      <c r="G14" s="2215"/>
      <c r="H14" s="2215"/>
    </row>
    <row r="15" spans="1:8" s="487" customFormat="1" ht="22.5">
      <c r="A15" s="480"/>
      <c r="B15" s="480"/>
      <c r="C15" s="480"/>
      <c r="D15" s="480"/>
      <c r="E15" s="480"/>
      <c r="F15" s="480"/>
      <c r="G15" s="480"/>
      <c r="H15" s="480"/>
    </row>
    <row r="16" spans="1:8" ht="22.5">
      <c r="A16" s="422"/>
    </row>
    <row r="17" spans="1:8" ht="20.25">
      <c r="A17" s="1319" t="str">
        <f>A1</f>
        <v>jktdh; mPp ek/;fed fo|ky; fg   ftyk cwUnh</v>
      </c>
      <c r="B17" s="1319"/>
      <c r="C17" s="1319"/>
      <c r="D17" s="1319"/>
      <c r="E17" s="1319"/>
      <c r="F17" s="1319"/>
      <c r="G17" s="1319"/>
      <c r="H17" s="1319"/>
    </row>
    <row r="18" spans="1:8" ht="20.25">
      <c r="A18" s="414"/>
      <c r="B18" s="2219" t="s">
        <v>1181</v>
      </c>
      <c r="C18" s="2219"/>
      <c r="D18" s="2219"/>
      <c r="E18" s="2219"/>
      <c r="F18" s="2219"/>
      <c r="G18" s="2219"/>
      <c r="H18" s="2219"/>
    </row>
    <row r="19" spans="1:8" ht="23.25">
      <c r="A19" s="424"/>
    </row>
    <row r="20" spans="1:8" ht="26.25">
      <c r="A20" s="1317" t="s">
        <v>981</v>
      </c>
      <c r="B20" s="1317"/>
      <c r="C20" s="1317"/>
      <c r="D20" s="1317"/>
      <c r="E20" s="1317"/>
      <c r="F20" s="1317"/>
      <c r="G20" s="1317"/>
      <c r="H20" s="1317"/>
    </row>
    <row r="21" spans="1:8" ht="24" customHeight="1">
      <c r="B21" s="520" t="s">
        <v>1182</v>
      </c>
      <c r="C21" s="481"/>
      <c r="D21" s="481"/>
      <c r="E21" s="481"/>
      <c r="F21" s="519" t="str">
        <f>E6</f>
        <v xml:space="preserve">Lo-Jh </v>
      </c>
      <c r="H21" s="481"/>
    </row>
    <row r="22" spans="1:8" s="487" customFormat="1" ht="24" customHeight="1">
      <c r="A22" s="519"/>
      <c r="B22" s="520" t="s">
        <v>1183</v>
      </c>
      <c r="C22" s="481"/>
      <c r="D22" s="523" t="str">
        <f>B8</f>
        <v>]xzke xqw&lt;   ftyk cw</v>
      </c>
      <c r="E22" s="481"/>
      <c r="F22" s="481"/>
      <c r="G22" s="481"/>
      <c r="H22" s="481"/>
    </row>
    <row r="23" spans="1:8" s="487" customFormat="1" ht="24" customHeight="1">
      <c r="A23" s="519"/>
      <c r="B23" s="519" t="str">
        <f>B9</f>
        <v>cw   ftyk&amp;cw   fiu&amp;32</v>
      </c>
      <c r="C23" s="481"/>
      <c r="D23" s="481"/>
      <c r="E23" s="481"/>
      <c r="F23" s="481"/>
      <c r="G23" s="519" t="s">
        <v>1176</v>
      </c>
      <c r="H23" s="481"/>
    </row>
    <row r="24" spans="1:8" s="487" customFormat="1" ht="24" customHeight="1">
      <c r="A24" s="519"/>
      <c r="B24" s="519" t="str">
        <f>C10</f>
        <v>jktdh; mPp ek/;fed fo|ky; fg   ftyk cwUnh</v>
      </c>
      <c r="C24" s="481"/>
      <c r="D24" s="481"/>
      <c r="E24" s="481"/>
      <c r="F24" s="481"/>
      <c r="G24" s="481"/>
      <c r="H24" s="481"/>
    </row>
    <row r="25" spans="1:8" s="487" customFormat="1" ht="24" customHeight="1">
      <c r="A25" s="519"/>
      <c r="B25" s="520" t="s">
        <v>1184</v>
      </c>
      <c r="C25" s="2216" t="str">
        <f>MASTER!C7</f>
        <v>O;k[;krk</v>
      </c>
      <c r="D25" s="2216"/>
      <c r="E25" s="2216"/>
      <c r="F25" s="520" t="s">
        <v>1185</v>
      </c>
      <c r="G25" s="481"/>
      <c r="H25" s="481"/>
    </row>
    <row r="26" spans="1:8" s="487" customFormat="1" ht="24" customHeight="1">
      <c r="A26" s="519"/>
      <c r="B26" s="520" t="s">
        <v>1186</v>
      </c>
      <c r="C26" s="481"/>
      <c r="D26" s="481"/>
      <c r="E26" s="481"/>
      <c r="F26" s="481"/>
      <c r="G26" s="481"/>
      <c r="H26" s="481"/>
    </row>
    <row r="27" spans="1:8" s="487" customFormat="1" ht="24" customHeight="1">
      <c r="A27" s="519"/>
      <c r="B27" s="2217">
        <f>MASTER!C43</f>
        <v>32033</v>
      </c>
      <c r="C27" s="2217"/>
      <c r="D27" s="520" t="s">
        <v>1187</v>
      </c>
      <c r="E27" s="481"/>
      <c r="F27" s="481"/>
      <c r="G27" s="481"/>
      <c r="H27" s="481"/>
    </row>
    <row r="28" spans="1:8" s="487" customFormat="1" ht="24" customHeight="1">
      <c r="A28" s="519"/>
      <c r="B28" s="2218">
        <f>MASTER!C44</f>
        <v>44676</v>
      </c>
      <c r="C28" s="2218"/>
      <c r="D28" s="520" t="s">
        <v>1188</v>
      </c>
      <c r="E28" s="481"/>
      <c r="F28" s="481"/>
      <c r="G28" s="481"/>
      <c r="H28" s="481"/>
    </row>
    <row r="29" spans="1:8" ht="29.25" customHeight="1">
      <c r="B29" s="2214" t="s">
        <v>982</v>
      </c>
      <c r="C29" s="2214"/>
      <c r="D29" s="2214"/>
      <c r="E29" s="2214"/>
      <c r="F29" s="2214"/>
      <c r="G29" s="2214"/>
      <c r="H29" s="2214"/>
    </row>
    <row r="30" spans="1:8" ht="22.5">
      <c r="A30" s="422"/>
    </row>
    <row r="31" spans="1:8" ht="22.5">
      <c r="A31" s="2215" t="s">
        <v>983</v>
      </c>
      <c r="B31" s="2215"/>
      <c r="C31" s="2215"/>
      <c r="D31" s="2215"/>
      <c r="E31" s="2215"/>
      <c r="F31" s="2215"/>
      <c r="G31" s="2215"/>
      <c r="H31" s="2215"/>
    </row>
    <row r="32" spans="1:8" ht="22.5">
      <c r="A32" s="425"/>
      <c r="B32" s="425"/>
      <c r="C32" s="425"/>
      <c r="D32" s="425"/>
      <c r="E32" s="425"/>
      <c r="F32" s="425"/>
      <c r="G32" s="425"/>
      <c r="H32" s="425"/>
    </row>
  </sheetData>
  <sheetProtection sheet="1" objects="1" scenarios="1" selectLockedCells="1"/>
  <mergeCells count="16">
    <mergeCell ref="B29:H29"/>
    <mergeCell ref="A31:H31"/>
    <mergeCell ref="A1:H1"/>
    <mergeCell ref="B12:H12"/>
    <mergeCell ref="A14:H14"/>
    <mergeCell ref="A17:H17"/>
    <mergeCell ref="A20:H20"/>
    <mergeCell ref="C11:E11"/>
    <mergeCell ref="B4:H4"/>
    <mergeCell ref="C25:E25"/>
    <mergeCell ref="B27:C27"/>
    <mergeCell ref="B28:C28"/>
    <mergeCell ref="B2:H2"/>
    <mergeCell ref="B18:H18"/>
    <mergeCell ref="B8:H8"/>
    <mergeCell ref="B9:F9"/>
  </mergeCells>
  <pageMargins left="0.65" right="0.78" top="0.75" bottom="0.75" header="0.3" footer="0.3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rgb="FF00B050"/>
  </sheetPr>
  <dimension ref="A1:G29"/>
  <sheetViews>
    <sheetView workbookViewId="0">
      <selection activeCell="A18" sqref="A18:G18"/>
    </sheetView>
  </sheetViews>
  <sheetFormatPr defaultRowHeight="12.75"/>
  <cols>
    <col min="1" max="1" width="3.140625" style="452" customWidth="1"/>
    <col min="2" max="2" width="13" style="452" customWidth="1"/>
    <col min="3" max="3" width="20.5703125" style="452" customWidth="1"/>
    <col min="4" max="4" width="13" style="452" customWidth="1"/>
    <col min="5" max="5" width="9.140625" style="452"/>
    <col min="6" max="6" width="11.7109375" style="452" customWidth="1"/>
    <col min="7" max="7" width="17.28515625" style="452" customWidth="1"/>
    <col min="8" max="16384" width="9.140625" style="452"/>
  </cols>
  <sheetData>
    <row r="1" spans="1:7" ht="29.25" customHeight="1">
      <c r="A1" s="2221" t="str">
        <f>MASTER!C9</f>
        <v>jktdh; mPp ek/;fed fo|ky; fg   ftyk cwUnh</v>
      </c>
      <c r="B1" s="2221"/>
      <c r="C1" s="2221"/>
      <c r="D1" s="2221"/>
      <c r="E1" s="2221"/>
      <c r="F1" s="2221"/>
      <c r="G1" s="2221"/>
    </row>
    <row r="2" spans="1:7" ht="20.25" customHeight="1">
      <c r="A2" s="2225" t="s">
        <v>1980</v>
      </c>
      <c r="B2" s="2225"/>
      <c r="C2" s="2225"/>
      <c r="D2" s="2225"/>
      <c r="E2" s="2225"/>
      <c r="F2" s="2225"/>
      <c r="G2" s="2225"/>
    </row>
    <row r="3" spans="1:7" ht="30.75">
      <c r="A3" s="2222" t="s">
        <v>984</v>
      </c>
      <c r="B3" s="2222"/>
      <c r="C3" s="2222"/>
      <c r="D3" s="2222"/>
      <c r="E3" s="2222"/>
      <c r="F3" s="2222"/>
      <c r="G3" s="2222"/>
    </row>
    <row r="4" spans="1:7" ht="27" customHeight="1">
      <c r="B4" s="520" t="s">
        <v>1196</v>
      </c>
      <c r="C4" s="481"/>
      <c r="D4" s="481"/>
      <c r="E4" s="2220" t="str">
        <f>MASTER!C2</f>
        <v xml:space="preserve">Lo-Jh </v>
      </c>
      <c r="F4" s="2220"/>
      <c r="G4" s="2220"/>
    </row>
    <row r="5" spans="1:7" s="487" customFormat="1" ht="27" customHeight="1">
      <c r="A5" s="519"/>
      <c r="B5" s="520" t="s">
        <v>1183</v>
      </c>
      <c r="C5" s="2179" t="str">
        <f>MASTER!C40</f>
        <v>]xzke xqw&lt;   ftyk cw</v>
      </c>
      <c r="D5" s="2179"/>
      <c r="E5" s="2179"/>
      <c r="F5" s="2179"/>
      <c r="G5" s="2179"/>
    </row>
    <row r="6" spans="1:7" s="487" customFormat="1" ht="27" customHeight="1">
      <c r="A6" s="519"/>
      <c r="B6" s="2179" t="str">
        <f>MASTER!C41</f>
        <v>cw   ftyk&amp;cw   fiu&amp;32</v>
      </c>
      <c r="C6" s="2179"/>
      <c r="D6" s="2179"/>
      <c r="E6" s="2179"/>
      <c r="F6" s="520" t="s">
        <v>1189</v>
      </c>
      <c r="G6" s="481"/>
    </row>
    <row r="7" spans="1:7" s="487" customFormat="1" ht="27" customHeight="1">
      <c r="A7" s="519"/>
      <c r="B7" s="2224" t="str">
        <f>MASTER!C7</f>
        <v>O;k[;krk</v>
      </c>
      <c r="C7" s="2224"/>
      <c r="D7" s="520" t="s">
        <v>1190</v>
      </c>
      <c r="E7" s="481"/>
      <c r="F7" s="519"/>
      <c r="G7" s="481"/>
    </row>
    <row r="8" spans="1:7" s="487" customFormat="1" ht="27" customHeight="1">
      <c r="A8" s="519"/>
      <c r="B8" s="524">
        <f>MASTER!C44</f>
        <v>44676</v>
      </c>
      <c r="C8" s="493" t="s">
        <v>1191</v>
      </c>
      <c r="D8" s="481"/>
      <c r="E8" s="481"/>
      <c r="F8" s="481"/>
      <c r="G8" s="481"/>
    </row>
    <row r="9" spans="1:7" s="487" customFormat="1" ht="27" customHeight="1">
      <c r="A9" s="519"/>
      <c r="B9" s="493" t="s">
        <v>1192</v>
      </c>
      <c r="C9" s="481"/>
      <c r="D9" s="481"/>
      <c r="E9" s="481"/>
      <c r="F9" s="481"/>
      <c r="G9" s="481"/>
    </row>
    <row r="10" spans="1:7" s="487" customFormat="1" ht="27" customHeight="1">
      <c r="A10" s="519"/>
      <c r="B10" s="493" t="s">
        <v>1193</v>
      </c>
      <c r="C10" s="481"/>
      <c r="D10" s="481"/>
      <c r="E10" s="481"/>
      <c r="F10" s="481"/>
      <c r="G10" s="481"/>
    </row>
    <row r="11" spans="1:7" s="487" customFormat="1" ht="27" customHeight="1">
      <c r="A11" s="519"/>
      <c r="B11" s="493" t="s">
        <v>1194</v>
      </c>
      <c r="C11" s="481"/>
      <c r="D11" s="481"/>
      <c r="E11" s="481"/>
      <c r="F11" s="481"/>
      <c r="G11" s="481"/>
    </row>
    <row r="12" spans="1:7" ht="27" customHeight="1">
      <c r="B12" s="493" t="s">
        <v>1195</v>
      </c>
    </row>
    <row r="13" spans="1:7" s="487" customFormat="1" ht="20.25" customHeight="1">
      <c r="B13" s="486"/>
    </row>
    <row r="14" spans="1:7" ht="22.5">
      <c r="A14" s="422"/>
      <c r="E14" s="2208" t="s">
        <v>1204</v>
      </c>
      <c r="F14" s="2208"/>
      <c r="G14" s="2208"/>
    </row>
    <row r="15" spans="1:7" s="487" customFormat="1" ht="16.5" customHeight="1">
      <c r="A15" s="422"/>
      <c r="E15" s="483"/>
      <c r="F15" s="483"/>
      <c r="G15" s="483"/>
    </row>
    <row r="16" spans="1:7" ht="17.25" customHeight="1">
      <c r="A16" s="422"/>
      <c r="B16" s="487"/>
      <c r="C16" s="487"/>
      <c r="D16" s="487"/>
      <c r="E16" s="487"/>
      <c r="F16" s="487"/>
      <c r="G16" s="487"/>
    </row>
    <row r="17" spans="1:7" s="487" customFormat="1" ht="22.5">
      <c r="A17" s="2215" t="str">
        <f>A1</f>
        <v>jktdh; mPp ek/;fed fo|ky; fg   ftyk cwUnh</v>
      </c>
      <c r="B17" s="2215"/>
      <c r="C17" s="2215"/>
      <c r="D17" s="2215"/>
      <c r="E17" s="2215"/>
      <c r="F17" s="2215"/>
      <c r="G17" s="2215"/>
    </row>
    <row r="18" spans="1:7" s="487" customFormat="1" ht="20.25">
      <c r="A18" s="2225" t="s">
        <v>1980</v>
      </c>
      <c r="B18" s="2225"/>
      <c r="C18" s="2225"/>
      <c r="D18" s="2225"/>
      <c r="E18" s="2225"/>
      <c r="F18" s="2225"/>
      <c r="G18" s="2225"/>
    </row>
    <row r="19" spans="1:7" s="487" customFormat="1" ht="27.75">
      <c r="A19" s="2223" t="s">
        <v>985</v>
      </c>
      <c r="B19" s="2223"/>
      <c r="C19" s="2223"/>
      <c r="D19" s="2223"/>
      <c r="E19" s="2223"/>
      <c r="F19" s="2223"/>
      <c r="G19" s="2223"/>
    </row>
    <row r="20" spans="1:7" ht="27" customHeight="1">
      <c r="B20" s="520" t="s">
        <v>1205</v>
      </c>
      <c r="C20" s="481"/>
      <c r="D20" s="519" t="str">
        <f>E4</f>
        <v xml:space="preserve">Lo-Jh </v>
      </c>
      <c r="G20" s="481"/>
    </row>
    <row r="21" spans="1:7" ht="27" customHeight="1">
      <c r="A21" s="6"/>
      <c r="B21" s="520" t="s">
        <v>1197</v>
      </c>
      <c r="C21" s="2224" t="str">
        <f>B7</f>
        <v>O;k[;krk</v>
      </c>
      <c r="D21" s="2224"/>
      <c r="F21" s="493" t="s">
        <v>1198</v>
      </c>
    </row>
    <row r="22" spans="1:7" ht="27" customHeight="1">
      <c r="A22" s="6"/>
      <c r="B22" s="519" t="str">
        <f>MASTER!C9</f>
        <v>jktdh; mPp ek/;fed fo|ky; fg   ftyk cwUnh</v>
      </c>
    </row>
    <row r="23" spans="1:7" ht="27" customHeight="1">
      <c r="A23" s="6"/>
      <c r="B23" s="520" t="s">
        <v>1199</v>
      </c>
      <c r="C23" s="526">
        <f>B8</f>
        <v>44676</v>
      </c>
      <c r="D23" s="525" t="s">
        <v>1206</v>
      </c>
    </row>
    <row r="24" spans="1:7" ht="27" customHeight="1">
      <c r="A24" s="6"/>
      <c r="B24" s="519" t="str">
        <f>MASTER!C86</f>
        <v>Jh d</v>
      </c>
      <c r="C24" s="487"/>
      <c r="D24" s="493" t="s">
        <v>1200</v>
      </c>
      <c r="E24" s="487"/>
      <c r="F24" s="487"/>
      <c r="G24" s="487"/>
    </row>
    <row r="25" spans="1:7" s="487" customFormat="1" ht="27" customHeight="1">
      <c r="A25" s="6"/>
      <c r="B25" s="520" t="s">
        <v>1201</v>
      </c>
    </row>
    <row r="26" spans="1:7" s="487" customFormat="1" ht="27" customHeight="1">
      <c r="A26" s="6"/>
      <c r="B26" s="520" t="s">
        <v>1202</v>
      </c>
    </row>
    <row r="27" spans="1:7" s="487" customFormat="1" ht="27" customHeight="1">
      <c r="A27" s="6"/>
      <c r="B27" s="520" t="s">
        <v>1203</v>
      </c>
    </row>
    <row r="28" spans="1:7" s="487" customFormat="1" ht="13.5" customHeight="1">
      <c r="A28" s="6"/>
      <c r="B28" s="520"/>
    </row>
    <row r="29" spans="1:7" s="487" customFormat="1" ht="20.25">
      <c r="E29" s="2208" t="s">
        <v>1204</v>
      </c>
      <c r="F29" s="2208"/>
      <c r="G29" s="2208"/>
    </row>
  </sheetData>
  <sheetProtection sheet="1" objects="1" scenarios="1" selectLockedCells="1"/>
  <mergeCells count="13">
    <mergeCell ref="A17:G17"/>
    <mergeCell ref="A1:G1"/>
    <mergeCell ref="E14:G14"/>
    <mergeCell ref="E29:G29"/>
    <mergeCell ref="A3:G3"/>
    <mergeCell ref="A19:G19"/>
    <mergeCell ref="B7:C7"/>
    <mergeCell ref="C21:D21"/>
    <mergeCell ref="A2:G2"/>
    <mergeCell ref="A18:G18"/>
    <mergeCell ref="C5:G5"/>
    <mergeCell ref="B6:E6"/>
    <mergeCell ref="E4:G4"/>
  </mergeCells>
  <pageMargins left="0.65" right="0.78" top="0.75" bottom="0.75" header="0.3" footer="0.3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00B050"/>
  </sheetPr>
  <dimension ref="A14:I44"/>
  <sheetViews>
    <sheetView workbookViewId="0">
      <selection activeCell="I18" sqref="I18"/>
    </sheetView>
  </sheetViews>
  <sheetFormatPr defaultRowHeight="12.75"/>
  <cols>
    <col min="1" max="1" width="5.42578125" style="507" customWidth="1"/>
    <col min="2" max="2" width="27.42578125" style="507" customWidth="1"/>
    <col min="3" max="3" width="9.140625" style="507"/>
    <col min="4" max="4" width="11.42578125" style="507" customWidth="1"/>
    <col min="5" max="5" width="13.140625" style="507" customWidth="1"/>
    <col min="6" max="6" width="11.28515625" style="507" customWidth="1"/>
    <col min="7" max="7" width="10" style="507" customWidth="1"/>
    <col min="8" max="8" width="9.140625" style="507"/>
    <col min="9" max="9" width="9.140625" style="507" customWidth="1"/>
    <col min="10" max="16384" width="9.140625" style="507"/>
  </cols>
  <sheetData>
    <row r="14" spans="1:9" ht="11.25" customHeight="1">
      <c r="A14" s="505"/>
    </row>
    <row r="15" spans="1:9" ht="21" customHeight="1">
      <c r="A15" s="2227" t="s">
        <v>996</v>
      </c>
      <c r="B15" s="2227"/>
      <c r="C15" s="2227"/>
      <c r="D15" s="2227"/>
      <c r="E15" s="2227"/>
      <c r="F15" s="2227"/>
      <c r="G15" s="2227"/>
      <c r="H15" s="534"/>
      <c r="I15" s="534"/>
    </row>
    <row r="16" spans="1:9" ht="20.25" customHeight="1">
      <c r="A16" s="2228" t="s">
        <v>997</v>
      </c>
      <c r="B16" s="2228"/>
      <c r="C16" s="2228"/>
      <c r="D16" s="2228"/>
      <c r="E16" s="2228"/>
      <c r="F16" s="2228"/>
      <c r="G16" s="2228"/>
      <c r="H16" s="535"/>
      <c r="I16" s="535"/>
    </row>
    <row r="17" spans="1:9" ht="21" customHeight="1">
      <c r="A17" s="536" t="s">
        <v>582</v>
      </c>
      <c r="B17" s="503" t="str">
        <f>MASTER!C86</f>
        <v>Jh d</v>
      </c>
      <c r="C17" s="410" t="s">
        <v>1223</v>
      </c>
      <c r="D17" s="510"/>
      <c r="E17" s="503" t="str">
        <f>MASTER!C2</f>
        <v xml:space="preserve">Lo-Jh </v>
      </c>
      <c r="F17" s="510"/>
      <c r="H17" s="510"/>
      <c r="I17" s="510"/>
    </row>
    <row r="18" spans="1:9" ht="21.75" customHeight="1">
      <c r="A18" s="410" t="s">
        <v>1224</v>
      </c>
      <c r="B18" s="503" t="str">
        <f>MASTER!C94</f>
        <v>xzke xq&lt; cw ftyk cw</v>
      </c>
      <c r="C18" s="410"/>
      <c r="D18" s="503" t="str">
        <f>MASTER!C95</f>
        <v>cw ftyk &amp; cw fiu&amp;323</v>
      </c>
      <c r="F18" s="410"/>
      <c r="G18" s="410"/>
      <c r="H18" s="410"/>
      <c r="I18" s="410"/>
    </row>
    <row r="19" spans="1:9" ht="21.75" customHeight="1">
      <c r="A19" s="410" t="s">
        <v>1032</v>
      </c>
      <c r="B19" s="410"/>
      <c r="C19" s="410" t="s">
        <v>1225</v>
      </c>
      <c r="D19" s="503"/>
      <c r="E19" s="410" t="s">
        <v>1226</v>
      </c>
      <c r="I19" s="410"/>
    </row>
    <row r="20" spans="1:9" ht="20.25" customHeight="1">
      <c r="A20" s="410" t="s">
        <v>1232</v>
      </c>
      <c r="B20" s="410"/>
      <c r="C20" s="503" t="str">
        <f>E17</f>
        <v xml:space="preserve">Lo-Jh </v>
      </c>
      <c r="D20" s="410"/>
      <c r="E20" s="410"/>
      <c r="F20" s="410" t="s">
        <v>1227</v>
      </c>
      <c r="H20" s="410"/>
      <c r="I20" s="410"/>
    </row>
    <row r="21" spans="1:9" ht="19.5" customHeight="1">
      <c r="A21" s="410" t="s">
        <v>1228</v>
      </c>
      <c r="B21" s="537">
        <f>MASTER!C44</f>
        <v>44676</v>
      </c>
      <c r="C21" s="410" t="s">
        <v>1229</v>
      </c>
      <c r="D21" s="410"/>
      <c r="E21" s="410"/>
      <c r="F21" s="410"/>
      <c r="G21" s="410"/>
      <c r="H21" s="410"/>
      <c r="I21" s="410"/>
    </row>
    <row r="22" spans="1:9" ht="63.75" customHeight="1">
      <c r="A22" s="1687" t="s">
        <v>1233</v>
      </c>
      <c r="B22" s="1687"/>
      <c r="C22" s="1687"/>
      <c r="D22" s="1687"/>
      <c r="E22" s="1687"/>
      <c r="F22" s="1687"/>
      <c r="G22" s="1687"/>
      <c r="H22" s="538"/>
      <c r="I22" s="538"/>
    </row>
    <row r="23" spans="1:9" ht="18" customHeight="1">
      <c r="A23" s="410" t="s">
        <v>1234</v>
      </c>
      <c r="B23" s="410"/>
      <c r="C23" s="410"/>
      <c r="D23" s="410"/>
      <c r="E23" s="506">
        <f>MASTER!S50</f>
        <v>40365</v>
      </c>
      <c r="F23" s="410" t="s">
        <v>1230</v>
      </c>
      <c r="G23" s="410"/>
    </row>
    <row r="24" spans="1:9" ht="21" customHeight="1">
      <c r="A24" s="410" t="s">
        <v>1231</v>
      </c>
      <c r="B24" s="502"/>
      <c r="C24" s="502"/>
      <c r="D24" s="502"/>
      <c r="E24" s="502"/>
      <c r="F24" s="502"/>
      <c r="G24" s="502"/>
      <c r="H24" s="502"/>
      <c r="I24" s="502"/>
    </row>
    <row r="25" spans="1:9" ht="31.5">
      <c r="A25" s="539" t="s">
        <v>608</v>
      </c>
      <c r="B25" s="539" t="s">
        <v>175</v>
      </c>
      <c r="C25" s="539" t="s">
        <v>947</v>
      </c>
      <c r="D25" s="539" t="s">
        <v>998</v>
      </c>
      <c r="E25" s="539" t="s">
        <v>949</v>
      </c>
      <c r="F25" s="539" t="s">
        <v>950</v>
      </c>
      <c r="G25" s="539" t="s">
        <v>999</v>
      </c>
      <c r="H25" s="1"/>
      <c r="I25" s="1"/>
    </row>
    <row r="26" spans="1:9" ht="22.5" customHeight="1">
      <c r="A26" s="542">
        <f>MASTER!L50</f>
        <v>1</v>
      </c>
      <c r="B26" s="539" t="str">
        <f>MASTER!M50</f>
        <v xml:space="preserve">Jhefr pUnz </v>
      </c>
      <c r="C26" s="539" t="str">
        <f>MASTER!O50</f>
        <v>iRuh</v>
      </c>
      <c r="D26" s="540">
        <f>MASTER!N50</f>
        <v>24661</v>
      </c>
      <c r="E26" s="541" t="str">
        <f>MASTER!R50</f>
        <v>lk{kj</v>
      </c>
      <c r="F26" s="539" t="str">
        <f>MASTER!P50</f>
        <v>fo/kok</v>
      </c>
      <c r="G26" s="539">
        <f>MASTER!S50</f>
        <v>40365</v>
      </c>
      <c r="H26" s="1"/>
      <c r="I26" s="1"/>
    </row>
    <row r="27" spans="1:9" ht="18.75" customHeight="1">
      <c r="A27" s="542" t="str">
        <f>MASTER!L51</f>
        <v/>
      </c>
      <c r="B27" s="539" t="str">
        <f>MASTER!M51</f>
        <v/>
      </c>
      <c r="C27" s="539" t="str">
        <f>MASTER!O51</f>
        <v xml:space="preserve">iq=h </v>
      </c>
      <c r="D27" s="540" t="str">
        <f>MASTER!N51</f>
        <v/>
      </c>
      <c r="E27" s="541" t="str">
        <f>MASTER!R51</f>
        <v>lhfu;j mPp ek/;fed</v>
      </c>
      <c r="F27" s="539" t="str">
        <f>MASTER!P51</f>
        <v>vfookfgr</v>
      </c>
      <c r="G27" s="539" t="str">
        <f>MASTER!S51</f>
        <v xml:space="preserve"> 'kwU;</v>
      </c>
      <c r="H27" s="1"/>
      <c r="I27" s="1"/>
    </row>
    <row r="28" spans="1:9" ht="15.75" customHeight="1">
      <c r="A28" s="542" t="str">
        <f>MASTER!L52</f>
        <v/>
      </c>
      <c r="B28" s="539" t="str">
        <f>MASTER!M52</f>
        <v/>
      </c>
      <c r="C28" s="539" t="str">
        <f>MASTER!O52</f>
        <v>iq=</v>
      </c>
      <c r="D28" s="540" t="str">
        <f>MASTER!N52</f>
        <v/>
      </c>
      <c r="E28" s="541" t="str">
        <f>MASTER!R52</f>
        <v/>
      </c>
      <c r="F28" s="539" t="str">
        <f>MASTER!P52</f>
        <v>fookfgr</v>
      </c>
      <c r="G28" s="539" t="str">
        <f>MASTER!S52</f>
        <v/>
      </c>
      <c r="H28" s="1"/>
      <c r="I28" s="1"/>
    </row>
    <row r="29" spans="1:9" ht="19.5" customHeight="1">
      <c r="A29" s="542" t="str">
        <f>MASTER!L53</f>
        <v/>
      </c>
      <c r="B29" s="539" t="str">
        <f>MASTER!M53</f>
        <v/>
      </c>
      <c r="C29" s="539" t="str">
        <f>MASTER!O53</f>
        <v xml:space="preserve">iq=h </v>
      </c>
      <c r="D29" s="540" t="str">
        <f>MASTER!N53</f>
        <v/>
      </c>
      <c r="E29" s="541" t="str">
        <f>MASTER!R53</f>
        <v/>
      </c>
      <c r="F29" s="539" t="str">
        <f>MASTER!P53</f>
        <v>fookfgr</v>
      </c>
      <c r="G29" s="539" t="str">
        <f>MASTER!S53</f>
        <v/>
      </c>
      <c r="H29" s="1"/>
      <c r="I29" s="1"/>
    </row>
    <row r="30" spans="1:9" ht="15.75">
      <c r="A30" s="542" t="str">
        <f>MASTER!L54</f>
        <v/>
      </c>
      <c r="B30" s="539" t="str">
        <f>MASTER!M54</f>
        <v/>
      </c>
      <c r="C30" s="539" t="str">
        <f>MASTER!O54</f>
        <v>iq=</v>
      </c>
      <c r="D30" s="540" t="str">
        <f>MASTER!N54</f>
        <v/>
      </c>
      <c r="E30" s="541" t="str">
        <f>MASTER!R54</f>
        <v/>
      </c>
      <c r="F30" s="539" t="str">
        <f>MASTER!P54</f>
        <v>vfookfgr</v>
      </c>
      <c r="G30" s="539" t="str">
        <f>MASTER!S54</f>
        <v/>
      </c>
      <c r="H30" s="1"/>
      <c r="I30" s="1"/>
    </row>
    <row r="31" spans="1:9" ht="15.75">
      <c r="A31" s="542" t="str">
        <f>MASTER!L55</f>
        <v/>
      </c>
      <c r="B31" s="539" t="str">
        <f>MASTER!M55</f>
        <v/>
      </c>
      <c r="C31" s="539" t="str">
        <f>MASTER!O55</f>
        <v/>
      </c>
      <c r="D31" s="540" t="str">
        <f>MASTER!N55</f>
        <v/>
      </c>
      <c r="E31" s="541" t="str">
        <f>MASTER!R55</f>
        <v/>
      </c>
      <c r="F31" s="539" t="str">
        <f>MASTER!P55</f>
        <v/>
      </c>
      <c r="G31" s="539" t="str">
        <f>MASTER!S55</f>
        <v/>
      </c>
      <c r="H31" s="1"/>
      <c r="I31" s="1"/>
    </row>
    <row r="32" spans="1:9" ht="15.75">
      <c r="A32" s="542" t="str">
        <f>MASTER!L56</f>
        <v/>
      </c>
      <c r="B32" s="539" t="str">
        <f>MASTER!M56</f>
        <v/>
      </c>
      <c r="C32" s="539" t="str">
        <f>MASTER!O56</f>
        <v/>
      </c>
      <c r="D32" s="540" t="str">
        <f>MASTER!N56</f>
        <v/>
      </c>
      <c r="E32" s="541" t="str">
        <f>MASTER!R56</f>
        <v/>
      </c>
      <c r="F32" s="539" t="str">
        <f>MASTER!P56</f>
        <v/>
      </c>
      <c r="G32" s="539" t="str">
        <f>MASTER!S56</f>
        <v/>
      </c>
      <c r="H32" s="1"/>
      <c r="I32" s="1"/>
    </row>
    <row r="33" spans="1:9" ht="34.5" customHeight="1">
      <c r="A33" s="2229" t="s">
        <v>1235</v>
      </c>
      <c r="B33" s="2229"/>
      <c r="C33" s="2229"/>
      <c r="D33" s="2229"/>
      <c r="E33" s="2229"/>
      <c r="F33" s="2229"/>
      <c r="G33" s="2229"/>
      <c r="H33" s="543"/>
      <c r="I33" s="543"/>
    </row>
    <row r="34" spans="1:9" ht="18.75" customHeight="1">
      <c r="A34" s="410" t="s">
        <v>1236</v>
      </c>
      <c r="B34" s="410"/>
      <c r="C34" s="503" t="str">
        <f>E17</f>
        <v xml:space="preserve">Lo-Jh </v>
      </c>
      <c r="D34" s="410"/>
      <c r="E34" s="410"/>
      <c r="F34" s="410" t="s">
        <v>1237</v>
      </c>
      <c r="G34" s="410"/>
      <c r="H34" s="538"/>
      <c r="I34" s="538"/>
    </row>
    <row r="35" spans="1:9" ht="19.5" customHeight="1">
      <c r="A35" s="410" t="s">
        <v>1238</v>
      </c>
      <c r="B35" s="502"/>
      <c r="C35" s="502"/>
      <c r="D35" s="502"/>
      <c r="E35" s="502"/>
      <c r="F35" s="502"/>
      <c r="G35" s="502"/>
      <c r="H35" s="538"/>
      <c r="I35" s="538"/>
    </row>
    <row r="36" spans="1:9" ht="19.5" customHeight="1">
      <c r="A36" s="410" t="s">
        <v>1239</v>
      </c>
      <c r="B36" s="502"/>
      <c r="C36" s="502"/>
      <c r="D36" s="502"/>
      <c r="E36" s="502"/>
      <c r="F36" s="502"/>
      <c r="G36" s="502"/>
      <c r="H36" s="538"/>
      <c r="I36" s="538"/>
    </row>
    <row r="37" spans="1:9" ht="15.75">
      <c r="A37" s="2226" t="s">
        <v>1000</v>
      </c>
      <c r="B37" s="2226"/>
      <c r="C37" s="2226"/>
      <c r="D37" s="2226"/>
      <c r="E37" s="2226"/>
      <c r="F37" s="2226"/>
      <c r="G37" s="2226"/>
      <c r="H37" s="45"/>
      <c r="I37" s="45"/>
    </row>
    <row r="38" spans="1:9" ht="24" customHeight="1">
      <c r="A38" s="2230" t="s">
        <v>1001</v>
      </c>
      <c r="B38" s="2230"/>
      <c r="C38" s="2230"/>
      <c r="D38" s="2230"/>
      <c r="E38" s="2230"/>
      <c r="F38" s="2230"/>
      <c r="G38" s="2230"/>
      <c r="H38" s="544"/>
      <c r="I38" s="544"/>
    </row>
    <row r="39" spans="1:9" ht="19.5" customHeight="1">
      <c r="A39" s="410" t="s">
        <v>32</v>
      </c>
      <c r="B39" s="503" t="str">
        <f>B17</f>
        <v>Jh d</v>
      </c>
      <c r="C39" s="410" t="s">
        <v>1240</v>
      </c>
      <c r="D39" s="503" t="str">
        <f>E17</f>
        <v xml:space="preserve">Lo-Jh </v>
      </c>
      <c r="E39" s="410"/>
      <c r="F39" s="410" t="s">
        <v>1241</v>
      </c>
      <c r="G39" s="410"/>
      <c r="H39" s="538"/>
      <c r="I39" s="538"/>
    </row>
    <row r="40" spans="1:9" ht="15.75">
      <c r="A40" s="410" t="s">
        <v>1242</v>
      </c>
    </row>
    <row r="41" spans="1:9" ht="15.75">
      <c r="A41" s="410" t="s">
        <v>1243</v>
      </c>
    </row>
    <row r="42" spans="1:9" ht="15.75">
      <c r="A42" s="504" t="s">
        <v>1228</v>
      </c>
    </row>
    <row r="43" spans="1:9" ht="15.75">
      <c r="A43" s="2226" t="s">
        <v>1000</v>
      </c>
      <c r="B43" s="2226"/>
      <c r="C43" s="2226"/>
      <c r="D43" s="2226"/>
      <c r="E43" s="2226"/>
      <c r="F43" s="2226"/>
      <c r="G43" s="2226"/>
    </row>
    <row r="44" spans="1:9" ht="22.5">
      <c r="A44" s="500"/>
    </row>
  </sheetData>
  <sheetProtection password="D3C5" sheet="1" objects="1" scenarios="1" selectLockedCells="1" selectUnlockedCells="1"/>
  <mergeCells count="7">
    <mergeCell ref="A43:G43"/>
    <mergeCell ref="A15:G15"/>
    <mergeCell ref="A16:G16"/>
    <mergeCell ref="A22:G22"/>
    <mergeCell ref="A33:G33"/>
    <mergeCell ref="A38:G38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rgb="FF00B050"/>
  </sheetPr>
  <dimension ref="A22:I50"/>
  <sheetViews>
    <sheetView workbookViewId="0">
      <selection activeCell="E17" sqref="E17"/>
    </sheetView>
  </sheetViews>
  <sheetFormatPr defaultRowHeight="12.75"/>
  <cols>
    <col min="1" max="1" width="5.42578125" style="507" customWidth="1"/>
    <col min="2" max="2" width="27.42578125" style="507" customWidth="1"/>
    <col min="3" max="3" width="9.140625" style="507"/>
    <col min="4" max="4" width="11.42578125" style="507" customWidth="1"/>
    <col min="5" max="5" width="13.140625" style="507" customWidth="1"/>
    <col min="6" max="6" width="11.28515625" style="507" customWidth="1"/>
    <col min="7" max="7" width="10.85546875" style="507" customWidth="1"/>
    <col min="8" max="8" width="9.140625" style="507"/>
    <col min="9" max="9" width="9.140625" style="507" customWidth="1"/>
    <col min="10" max="16384" width="9.140625" style="507"/>
  </cols>
  <sheetData>
    <row r="22" spans="1:9" ht="11.25" customHeight="1">
      <c r="A22" s="505"/>
    </row>
    <row r="23" spans="1:9" ht="20.25" customHeight="1">
      <c r="A23" s="2221" t="s">
        <v>1003</v>
      </c>
      <c r="B23" s="2221"/>
      <c r="C23" s="2221"/>
      <c r="D23" s="2221"/>
      <c r="E23" s="2221"/>
      <c r="F23" s="2221"/>
      <c r="G23" s="2221"/>
      <c r="H23" s="545"/>
      <c r="I23" s="545"/>
    </row>
    <row r="24" spans="1:9" ht="22.5">
      <c r="A24" s="412"/>
    </row>
    <row r="25" spans="1:9" ht="21" customHeight="1">
      <c r="A25" s="547" t="s">
        <v>582</v>
      </c>
      <c r="B25" s="523" t="str">
        <f>MASTER!M50</f>
        <v xml:space="preserve">Jhefr pUnz </v>
      </c>
      <c r="C25" s="770" t="s">
        <v>1223</v>
      </c>
      <c r="D25" s="523" t="str">
        <f>MASTER!C2</f>
        <v xml:space="preserve">Lo-Jh </v>
      </c>
      <c r="E25" s="527"/>
      <c r="F25" s="527"/>
      <c r="G25" s="527" t="s">
        <v>1214</v>
      </c>
      <c r="H25" s="510"/>
      <c r="I25" s="510"/>
    </row>
    <row r="26" spans="1:9" ht="21" customHeight="1">
      <c r="A26" s="527" t="str">
        <f>MASTER!C40</f>
        <v>]xzke xqw&lt;   ftyk cw</v>
      </c>
      <c r="B26" s="546"/>
      <c r="C26" s="527"/>
      <c r="D26" s="527" t="str">
        <f>MASTER!C41</f>
        <v>cw   ftyk&amp;cw   fiu&amp;32</v>
      </c>
      <c r="F26" s="527"/>
      <c r="G26" s="527"/>
      <c r="H26" s="527"/>
      <c r="I26" s="527"/>
    </row>
    <row r="27" spans="1:9" ht="21" customHeight="1">
      <c r="A27" s="527" t="s">
        <v>1244</v>
      </c>
      <c r="B27" s="546"/>
      <c r="C27" s="527" t="s">
        <v>1225</v>
      </c>
      <c r="D27" s="527"/>
      <c r="E27" s="527" t="s">
        <v>1245</v>
      </c>
      <c r="F27" s="527"/>
      <c r="G27" s="527"/>
      <c r="H27" s="527"/>
      <c r="I27" s="527"/>
    </row>
    <row r="28" spans="1:9" ht="21" customHeight="1">
      <c r="A28" s="527" t="s">
        <v>1246</v>
      </c>
      <c r="C28" s="523" t="str">
        <f>D25</f>
        <v xml:space="preserve">Lo-Jh </v>
      </c>
      <c r="D28" s="489"/>
      <c r="E28" s="489"/>
      <c r="F28" s="527" t="s">
        <v>1247</v>
      </c>
      <c r="G28" s="489"/>
      <c r="H28" s="489"/>
      <c r="I28" s="489"/>
    </row>
    <row r="29" spans="1:9" ht="21" customHeight="1">
      <c r="A29" s="527" t="s">
        <v>1248</v>
      </c>
      <c r="C29" s="2012">
        <f>MASTER!C44</f>
        <v>44676</v>
      </c>
      <c r="D29" s="2232"/>
      <c r="E29" s="527" t="s">
        <v>1229</v>
      </c>
      <c r="F29" s="489"/>
      <c r="G29" s="489"/>
      <c r="H29" s="489"/>
      <c r="I29" s="489"/>
    </row>
    <row r="30" spans="1:9" ht="76.5" customHeight="1">
      <c r="A30" s="1315" t="s">
        <v>1249</v>
      </c>
      <c r="B30" s="1315"/>
      <c r="C30" s="1315"/>
      <c r="D30" s="1315"/>
      <c r="E30" s="1315"/>
      <c r="F30" s="1315"/>
      <c r="G30" s="1315"/>
      <c r="H30" s="489"/>
      <c r="I30" s="489"/>
    </row>
    <row r="31" spans="1:9" ht="18.75" customHeight="1">
      <c r="A31" s="527" t="s">
        <v>1250</v>
      </c>
      <c r="B31" s="489"/>
      <c r="C31" s="489"/>
      <c r="D31" s="489"/>
      <c r="E31" s="489"/>
      <c r="F31" s="489"/>
      <c r="G31" s="489"/>
      <c r="H31" s="489"/>
      <c r="I31" s="489"/>
    </row>
    <row r="32" spans="1:9" ht="21" customHeight="1">
      <c r="A32" s="527" t="s">
        <v>1251</v>
      </c>
      <c r="B32" s="499"/>
      <c r="C32" s="499"/>
      <c r="D32" s="499"/>
      <c r="E32" s="226" t="str">
        <f>MASTER!C86</f>
        <v>Jh d</v>
      </c>
      <c r="F32" s="499"/>
      <c r="G32" s="499"/>
      <c r="H32" s="489"/>
      <c r="I32" s="489"/>
    </row>
    <row r="33" spans="1:9" ht="21" customHeight="1">
      <c r="A33" s="527" t="s">
        <v>1252</v>
      </c>
      <c r="B33" s="499"/>
      <c r="C33" s="499"/>
      <c r="D33" s="499"/>
      <c r="E33" s="499"/>
      <c r="F33" s="499"/>
      <c r="G33" s="499"/>
      <c r="H33" s="489"/>
      <c r="I33" s="489"/>
    </row>
    <row r="34" spans="1:9" ht="21" customHeight="1">
      <c r="A34" s="548" t="s">
        <v>1253</v>
      </c>
      <c r="C34" s="548"/>
      <c r="D34" s="548"/>
      <c r="E34" s="548"/>
      <c r="F34" s="548"/>
      <c r="G34" s="548"/>
      <c r="H34" s="548"/>
      <c r="I34" s="548"/>
    </row>
    <row r="35" spans="1:9" ht="21" customHeight="1">
      <c r="A35" s="548"/>
      <c r="C35" s="548"/>
      <c r="D35" s="548"/>
      <c r="E35" s="548"/>
      <c r="F35" s="548"/>
      <c r="G35" s="548"/>
      <c r="H35" s="548"/>
      <c r="I35" s="548"/>
    </row>
    <row r="36" spans="1:9" ht="21" customHeight="1">
      <c r="A36" s="2231" t="s">
        <v>1000</v>
      </c>
      <c r="B36" s="2231"/>
      <c r="C36" s="2231"/>
      <c r="D36" s="2231"/>
      <c r="E36" s="2231"/>
      <c r="F36" s="2231"/>
      <c r="G36" s="2231"/>
    </row>
    <row r="37" spans="1:9" ht="21" customHeight="1">
      <c r="A37" s="2233" t="s">
        <v>1001</v>
      </c>
      <c r="B37" s="2233"/>
      <c r="C37" s="2233"/>
      <c r="D37" s="2233"/>
      <c r="E37" s="2233"/>
      <c r="F37" s="2233"/>
      <c r="G37" s="2233"/>
    </row>
    <row r="38" spans="1:9" ht="21" customHeight="1">
      <c r="A38" s="547" t="s">
        <v>32</v>
      </c>
      <c r="B38" s="222" t="str">
        <f>B25</f>
        <v xml:space="preserve">Jhefr pUnz </v>
      </c>
      <c r="C38" s="527" t="s">
        <v>769</v>
      </c>
      <c r="D38" s="523" t="str">
        <f>D25</f>
        <v xml:space="preserve">Lo-Jh </v>
      </c>
      <c r="E38" s="489"/>
      <c r="F38" s="489"/>
      <c r="G38" s="489" t="s">
        <v>1254</v>
      </c>
      <c r="H38" s="489"/>
      <c r="I38" s="489"/>
    </row>
    <row r="39" spans="1:9" ht="21" customHeight="1">
      <c r="A39" s="527" t="s">
        <v>1255</v>
      </c>
      <c r="B39" s="546"/>
      <c r="C39" s="546"/>
      <c r="D39" s="546"/>
      <c r="E39" s="546"/>
      <c r="F39" s="546"/>
      <c r="G39" s="546"/>
      <c r="H39" s="546"/>
      <c r="I39" s="546"/>
    </row>
    <row r="40" spans="1:9" ht="21" customHeight="1">
      <c r="A40" s="527" t="s">
        <v>1256</v>
      </c>
      <c r="B40" s="546"/>
      <c r="C40" s="546"/>
      <c r="D40" s="546"/>
      <c r="E40" s="546"/>
      <c r="F40" s="546"/>
      <c r="G40" s="546"/>
      <c r="H40" s="546"/>
      <c r="I40" s="546"/>
    </row>
    <row r="41" spans="1:9" ht="21" customHeight="1">
      <c r="A41" s="527" t="s">
        <v>1257</v>
      </c>
      <c r="B41" s="546"/>
      <c r="C41" s="546"/>
      <c r="D41" s="546"/>
      <c r="E41" s="546"/>
      <c r="F41" s="546"/>
      <c r="G41" s="546"/>
      <c r="H41" s="546"/>
      <c r="I41" s="546"/>
    </row>
    <row r="42" spans="1:9" ht="21" customHeight="1">
      <c r="A42" s="549" t="s">
        <v>1228</v>
      </c>
      <c r="B42" s="546"/>
      <c r="C42" s="546"/>
      <c r="D42" s="546"/>
      <c r="E42" s="546"/>
      <c r="F42" s="546"/>
      <c r="G42" s="546"/>
      <c r="H42" s="546"/>
      <c r="I42" s="546"/>
    </row>
    <row r="43" spans="1:9" ht="21" customHeight="1">
      <c r="A43" s="2231" t="s">
        <v>1002</v>
      </c>
      <c r="B43" s="2231"/>
      <c r="C43" s="2231"/>
      <c r="D43" s="2231"/>
      <c r="E43" s="2231"/>
      <c r="F43" s="2231"/>
      <c r="G43" s="2231"/>
      <c r="H43" s="548"/>
      <c r="I43" s="546"/>
    </row>
    <row r="44" spans="1:9" ht="21" customHeight="1">
      <c r="A44" s="501"/>
      <c r="B44" s="546"/>
      <c r="C44" s="546"/>
      <c r="D44" s="546"/>
      <c r="E44" s="546"/>
      <c r="F44" s="546"/>
      <c r="G44" s="546"/>
      <c r="H44" s="546"/>
      <c r="I44" s="546"/>
    </row>
    <row r="45" spans="1:9" ht="21" customHeight="1">
      <c r="A45" s="501"/>
      <c r="B45" s="546"/>
      <c r="C45" s="546"/>
      <c r="D45" s="546"/>
      <c r="E45" s="546"/>
      <c r="F45" s="546"/>
      <c r="G45" s="546"/>
      <c r="H45" s="546"/>
      <c r="I45" s="546"/>
    </row>
    <row r="46" spans="1:9">
      <c r="A46" s="432"/>
    </row>
    <row r="47" spans="1:9">
      <c r="A47" s="432"/>
    </row>
    <row r="48" spans="1:9">
      <c r="A48" s="432"/>
    </row>
    <row r="49" spans="1:1">
      <c r="A49" s="432"/>
    </row>
    <row r="50" spans="1:1">
      <c r="A50" s="432"/>
    </row>
  </sheetData>
  <sheetProtection password="D3C5" sheet="1" objects="1" scenarios="1" selectLockedCells="1" selectUnlockedCells="1"/>
  <mergeCells count="6">
    <mergeCell ref="A43:G43"/>
    <mergeCell ref="A23:G23"/>
    <mergeCell ref="C29:D29"/>
    <mergeCell ref="A30:G30"/>
    <mergeCell ref="A36:G36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00B050"/>
  </sheetPr>
  <dimension ref="A22:I50"/>
  <sheetViews>
    <sheetView workbookViewId="0">
      <selection activeCell="J40" sqref="J40"/>
    </sheetView>
  </sheetViews>
  <sheetFormatPr defaultRowHeight="12.75"/>
  <cols>
    <col min="1" max="1" width="5.42578125" style="507" customWidth="1"/>
    <col min="2" max="2" width="27.42578125" style="507" customWidth="1"/>
    <col min="3" max="3" width="9.140625" style="507"/>
    <col min="4" max="4" width="11.42578125" style="507" customWidth="1"/>
    <col min="5" max="5" width="13.140625" style="507" customWidth="1"/>
    <col min="6" max="6" width="11.28515625" style="507" customWidth="1"/>
    <col min="7" max="7" width="10.85546875" style="507" customWidth="1"/>
    <col min="8" max="8" width="9.140625" style="507"/>
    <col min="9" max="9" width="9.140625" style="507" customWidth="1"/>
    <col min="10" max="16384" width="9.140625" style="507"/>
  </cols>
  <sheetData>
    <row r="22" spans="1:9" ht="11.25" customHeight="1">
      <c r="A22" s="505"/>
    </row>
    <row r="23" spans="1:9" ht="20.25" customHeight="1">
      <c r="A23" s="2221" t="s">
        <v>1003</v>
      </c>
      <c r="B23" s="2221"/>
      <c r="C23" s="2221"/>
      <c r="D23" s="2221"/>
      <c r="E23" s="2221"/>
      <c r="F23" s="2221"/>
      <c r="G23" s="2221"/>
      <c r="H23" s="545"/>
      <c r="I23" s="545"/>
    </row>
    <row r="24" spans="1:9" ht="22.5">
      <c r="A24" s="412"/>
    </row>
    <row r="25" spans="1:9" ht="21" customHeight="1">
      <c r="A25" s="547" t="s">
        <v>582</v>
      </c>
      <c r="B25" s="523" t="str">
        <f>MASTER!M52</f>
        <v/>
      </c>
      <c r="C25" s="770" t="s">
        <v>1223</v>
      </c>
      <c r="D25" s="523" t="str">
        <f>MASTER!C2</f>
        <v xml:space="preserve">Lo-Jh </v>
      </c>
      <c r="E25" s="527"/>
      <c r="F25" s="527"/>
      <c r="G25" s="527" t="s">
        <v>1214</v>
      </c>
      <c r="H25" s="510"/>
      <c r="I25" s="510"/>
    </row>
    <row r="26" spans="1:9" ht="21" customHeight="1">
      <c r="A26" s="527" t="str">
        <f>MASTER!C40</f>
        <v>]xzke xqw&lt;   ftyk cw</v>
      </c>
      <c r="B26" s="546"/>
      <c r="C26" s="527"/>
      <c r="D26" s="527" t="str">
        <f>MASTER!C41</f>
        <v>cw   ftyk&amp;cw   fiu&amp;32</v>
      </c>
      <c r="F26" s="527"/>
      <c r="G26" s="527"/>
      <c r="H26" s="527"/>
      <c r="I26" s="527"/>
    </row>
    <row r="27" spans="1:9" ht="21" customHeight="1">
      <c r="A27" s="527" t="s">
        <v>1244</v>
      </c>
      <c r="B27" s="546"/>
      <c r="C27" s="527" t="s">
        <v>1225</v>
      </c>
      <c r="D27" s="527"/>
      <c r="E27" s="527" t="s">
        <v>1245</v>
      </c>
      <c r="F27" s="527"/>
      <c r="G27" s="527"/>
      <c r="H27" s="527"/>
      <c r="I27" s="527"/>
    </row>
    <row r="28" spans="1:9" ht="21" customHeight="1">
      <c r="A28" s="527" t="s">
        <v>1258</v>
      </c>
      <c r="C28" s="523" t="str">
        <f>D25</f>
        <v xml:space="preserve">Lo-Jh </v>
      </c>
      <c r="D28" s="489"/>
      <c r="E28" s="489"/>
      <c r="F28" s="527" t="s">
        <v>1247</v>
      </c>
      <c r="G28" s="489"/>
      <c r="H28" s="489"/>
      <c r="I28" s="489"/>
    </row>
    <row r="29" spans="1:9" ht="21" customHeight="1">
      <c r="A29" s="527" t="s">
        <v>1248</v>
      </c>
      <c r="C29" s="2012">
        <f>MASTER!C44</f>
        <v>44676</v>
      </c>
      <c r="D29" s="2232"/>
      <c r="E29" s="527" t="s">
        <v>1229</v>
      </c>
      <c r="F29" s="489"/>
      <c r="G29" s="489"/>
      <c r="H29" s="489"/>
      <c r="I29" s="489"/>
    </row>
    <row r="30" spans="1:9" ht="76.5" customHeight="1">
      <c r="A30" s="1315" t="s">
        <v>1249</v>
      </c>
      <c r="B30" s="1315"/>
      <c r="C30" s="1315"/>
      <c r="D30" s="1315"/>
      <c r="E30" s="1315"/>
      <c r="F30" s="1315"/>
      <c r="G30" s="1315"/>
      <c r="H30" s="489"/>
      <c r="I30" s="489"/>
    </row>
    <row r="31" spans="1:9" ht="21" customHeight="1">
      <c r="A31" s="527" t="s">
        <v>1250</v>
      </c>
      <c r="B31" s="489"/>
      <c r="C31" s="489"/>
      <c r="D31" s="489"/>
      <c r="E31" s="489"/>
      <c r="F31" s="489"/>
      <c r="G31" s="489"/>
      <c r="H31" s="489"/>
      <c r="I31" s="489"/>
    </row>
    <row r="32" spans="1:9" ht="21" customHeight="1">
      <c r="A32" s="527" t="s">
        <v>1251</v>
      </c>
      <c r="B32" s="499"/>
      <c r="C32" s="499"/>
      <c r="D32" s="499"/>
      <c r="E32" s="226" t="str">
        <f>MASTER!C86</f>
        <v>Jh d</v>
      </c>
      <c r="F32" s="499"/>
      <c r="G32" s="499"/>
      <c r="H32" s="489"/>
      <c r="I32" s="489"/>
    </row>
    <row r="33" spans="1:9" ht="21" customHeight="1">
      <c r="A33" s="527" t="s">
        <v>1252</v>
      </c>
      <c r="B33" s="499"/>
      <c r="C33" s="499"/>
      <c r="D33" s="499"/>
      <c r="E33" s="499"/>
      <c r="F33" s="499"/>
      <c r="G33" s="499"/>
      <c r="H33" s="489"/>
      <c r="I33" s="489"/>
    </row>
    <row r="34" spans="1:9" ht="21" customHeight="1">
      <c r="A34" s="548" t="s">
        <v>1253</v>
      </c>
      <c r="C34" s="548"/>
      <c r="D34" s="548"/>
      <c r="E34" s="548"/>
      <c r="F34" s="548"/>
      <c r="G34" s="548"/>
      <c r="H34" s="548"/>
      <c r="I34" s="548"/>
    </row>
    <row r="35" spans="1:9" ht="21" customHeight="1">
      <c r="A35" s="548"/>
      <c r="C35" s="548"/>
      <c r="D35" s="548"/>
      <c r="E35" s="548"/>
      <c r="F35" s="548"/>
      <c r="G35" s="548"/>
      <c r="H35" s="548"/>
      <c r="I35" s="548"/>
    </row>
    <row r="36" spans="1:9" ht="21" customHeight="1">
      <c r="A36" s="2231" t="s">
        <v>1000</v>
      </c>
      <c r="B36" s="2231"/>
      <c r="C36" s="2231"/>
      <c r="D36" s="2231"/>
      <c r="E36" s="2231"/>
      <c r="F36" s="2231"/>
      <c r="G36" s="2231"/>
    </row>
    <row r="37" spans="1:9" ht="21" customHeight="1">
      <c r="A37" s="2233" t="s">
        <v>1001</v>
      </c>
      <c r="B37" s="2233"/>
      <c r="C37" s="2233"/>
      <c r="D37" s="2233"/>
      <c r="E37" s="2233"/>
      <c r="F37" s="2233"/>
      <c r="G37" s="2233"/>
    </row>
    <row r="38" spans="1:9" ht="21" customHeight="1">
      <c r="A38" s="547" t="s">
        <v>32</v>
      </c>
      <c r="B38" s="222" t="str">
        <f>B25</f>
        <v/>
      </c>
      <c r="C38" s="1150" t="str">
        <f>C25</f>
        <v xml:space="preserve">iq=@iq=h@ifr </v>
      </c>
      <c r="D38" s="523" t="str">
        <f>D25</f>
        <v xml:space="preserve">Lo-Jh </v>
      </c>
      <c r="E38" s="489"/>
      <c r="F38" s="489"/>
      <c r="G38" s="489" t="s">
        <v>1254</v>
      </c>
      <c r="H38" s="489"/>
      <c r="I38" s="489"/>
    </row>
    <row r="39" spans="1:9" ht="21" customHeight="1">
      <c r="A39" s="527" t="s">
        <v>1255</v>
      </c>
      <c r="B39" s="546"/>
      <c r="C39" s="546"/>
      <c r="D39" s="546"/>
      <c r="E39" s="546"/>
      <c r="F39" s="546"/>
      <c r="G39" s="546"/>
      <c r="H39" s="546"/>
      <c r="I39" s="546"/>
    </row>
    <row r="40" spans="1:9" ht="21" customHeight="1">
      <c r="A40" s="527" t="s">
        <v>1256</v>
      </c>
      <c r="B40" s="546"/>
      <c r="C40" s="546"/>
      <c r="D40" s="546"/>
      <c r="E40" s="546"/>
      <c r="F40" s="546"/>
      <c r="G40" s="546"/>
      <c r="H40" s="546"/>
      <c r="I40" s="546"/>
    </row>
    <row r="41" spans="1:9" ht="21" customHeight="1">
      <c r="A41" s="527" t="s">
        <v>1257</v>
      </c>
      <c r="B41" s="546"/>
      <c r="C41" s="546"/>
      <c r="D41" s="546"/>
      <c r="E41" s="546"/>
      <c r="F41" s="546"/>
      <c r="G41" s="546"/>
      <c r="H41" s="546"/>
      <c r="I41" s="546"/>
    </row>
    <row r="42" spans="1:9" ht="21" customHeight="1">
      <c r="A42" s="549" t="s">
        <v>1228</v>
      </c>
      <c r="B42" s="546"/>
      <c r="C42" s="546"/>
      <c r="D42" s="546"/>
      <c r="E42" s="546"/>
      <c r="F42" s="546"/>
      <c r="G42" s="546"/>
      <c r="H42" s="546"/>
      <c r="I42" s="546"/>
    </row>
    <row r="43" spans="1:9" ht="21" customHeight="1">
      <c r="A43" s="2231" t="s">
        <v>1002</v>
      </c>
      <c r="B43" s="2231"/>
      <c r="C43" s="2231"/>
      <c r="D43" s="2231"/>
      <c r="E43" s="2231"/>
      <c r="F43" s="2231"/>
      <c r="G43" s="2231"/>
      <c r="H43" s="548"/>
      <c r="I43" s="546"/>
    </row>
    <row r="44" spans="1:9" ht="21" customHeight="1">
      <c r="A44" s="501"/>
      <c r="B44" s="546"/>
      <c r="C44" s="546"/>
      <c r="D44" s="546"/>
      <c r="E44" s="546"/>
      <c r="F44" s="546"/>
      <c r="G44" s="546"/>
      <c r="H44" s="546"/>
      <c r="I44" s="546"/>
    </row>
    <row r="45" spans="1:9" ht="21" customHeight="1">
      <c r="A45" s="501"/>
      <c r="B45" s="546"/>
      <c r="C45" s="546"/>
      <c r="D45" s="546"/>
      <c r="E45" s="546"/>
      <c r="F45" s="546"/>
      <c r="G45" s="546"/>
      <c r="H45" s="546"/>
      <c r="I45" s="546"/>
    </row>
    <row r="46" spans="1:9">
      <c r="A46" s="432"/>
    </row>
    <row r="47" spans="1:9">
      <c r="A47" s="432"/>
    </row>
    <row r="48" spans="1:9">
      <c r="A48" s="432"/>
    </row>
    <row r="49" spans="1:1">
      <c r="A49" s="432"/>
    </row>
    <row r="50" spans="1:1">
      <c r="A50" s="432"/>
    </row>
  </sheetData>
  <sheetProtection password="D3C5" sheet="1" objects="1" scenarios="1" selectLockedCells="1" selectUnlockedCells="1"/>
  <mergeCells count="6">
    <mergeCell ref="A43:G43"/>
    <mergeCell ref="A23:G23"/>
    <mergeCell ref="C29:D29"/>
    <mergeCell ref="A30:G30"/>
    <mergeCell ref="A36:G36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00B050"/>
  </sheetPr>
  <dimension ref="A22:I50"/>
  <sheetViews>
    <sheetView workbookViewId="0">
      <selection activeCell="J37" sqref="J37"/>
    </sheetView>
  </sheetViews>
  <sheetFormatPr defaultRowHeight="12.75"/>
  <cols>
    <col min="1" max="1" width="5.42578125" style="620" customWidth="1"/>
    <col min="2" max="2" width="27.42578125" style="620" customWidth="1"/>
    <col min="3" max="3" width="9.140625" style="620"/>
    <col min="4" max="4" width="11.42578125" style="620" customWidth="1"/>
    <col min="5" max="5" width="13.140625" style="620" customWidth="1"/>
    <col min="6" max="6" width="11.28515625" style="620" customWidth="1"/>
    <col min="7" max="7" width="10.85546875" style="620" customWidth="1"/>
    <col min="8" max="8" width="9.140625" style="620"/>
    <col min="9" max="9" width="9.140625" style="620" customWidth="1"/>
    <col min="10" max="16384" width="9.140625" style="620"/>
  </cols>
  <sheetData>
    <row r="22" spans="1:9" ht="11.25" customHeight="1">
      <c r="A22" s="791"/>
    </row>
    <row r="23" spans="1:9" ht="20.25" customHeight="1">
      <c r="A23" s="2221" t="s">
        <v>1003</v>
      </c>
      <c r="B23" s="2221"/>
      <c r="C23" s="2221"/>
      <c r="D23" s="2221"/>
      <c r="E23" s="2221"/>
      <c r="F23" s="2221"/>
      <c r="G23" s="2221"/>
      <c r="H23" s="545"/>
      <c r="I23" s="545"/>
    </row>
    <row r="24" spans="1:9" ht="22.5">
      <c r="A24" s="412"/>
    </row>
    <row r="25" spans="1:9" ht="21" customHeight="1">
      <c r="A25" s="547" t="s">
        <v>582</v>
      </c>
      <c r="B25" s="523" t="str">
        <f>MASTER!M53</f>
        <v/>
      </c>
      <c r="C25" s="770" t="s">
        <v>1223</v>
      </c>
      <c r="D25" s="523" t="str">
        <f>MASTER!C2</f>
        <v xml:space="preserve">Lo-Jh </v>
      </c>
      <c r="E25" s="527"/>
      <c r="F25" s="527"/>
      <c r="G25" s="527" t="s">
        <v>1214</v>
      </c>
      <c r="H25" s="510"/>
      <c r="I25" s="510"/>
    </row>
    <row r="26" spans="1:9" ht="21" customHeight="1">
      <c r="A26" s="527" t="str">
        <f>MASTER!C40</f>
        <v>]xzke xqw&lt;   ftyk cw</v>
      </c>
      <c r="B26" s="546"/>
      <c r="C26" s="527"/>
      <c r="D26" s="527" t="str">
        <f>MASTER!C41</f>
        <v>cw   ftyk&amp;cw   fiu&amp;32</v>
      </c>
      <c r="F26" s="527"/>
      <c r="G26" s="527"/>
      <c r="H26" s="527"/>
      <c r="I26" s="527"/>
    </row>
    <row r="27" spans="1:9" ht="21" customHeight="1">
      <c r="A27" s="527" t="s">
        <v>1244</v>
      </c>
      <c r="B27" s="546"/>
      <c r="C27" s="527" t="s">
        <v>1225</v>
      </c>
      <c r="D27" s="527"/>
      <c r="E27" s="527" t="s">
        <v>1245</v>
      </c>
      <c r="F27" s="527"/>
      <c r="G27" s="527"/>
      <c r="H27" s="527"/>
      <c r="I27" s="527"/>
    </row>
    <row r="28" spans="1:9" ht="21" customHeight="1">
      <c r="A28" s="527" t="s">
        <v>1258</v>
      </c>
      <c r="C28" s="523" t="str">
        <f>D25</f>
        <v xml:space="preserve">Lo-Jh </v>
      </c>
      <c r="D28" s="489"/>
      <c r="E28" s="489"/>
      <c r="F28" s="527" t="s">
        <v>1247</v>
      </c>
      <c r="G28" s="489"/>
      <c r="H28" s="489"/>
      <c r="I28" s="489"/>
    </row>
    <row r="29" spans="1:9" ht="21" customHeight="1">
      <c r="A29" s="527" t="s">
        <v>1248</v>
      </c>
      <c r="C29" s="2012">
        <f>MASTER!C44</f>
        <v>44676</v>
      </c>
      <c r="D29" s="2232"/>
      <c r="E29" s="527" t="s">
        <v>1229</v>
      </c>
      <c r="F29" s="489"/>
      <c r="G29" s="489"/>
      <c r="H29" s="489"/>
      <c r="I29" s="489"/>
    </row>
    <row r="30" spans="1:9" ht="76.5" customHeight="1">
      <c r="A30" s="1315" t="s">
        <v>1249</v>
      </c>
      <c r="B30" s="1315"/>
      <c r="C30" s="1315"/>
      <c r="D30" s="1315"/>
      <c r="E30" s="1315"/>
      <c r="F30" s="1315"/>
      <c r="G30" s="1315"/>
      <c r="H30" s="489"/>
      <c r="I30" s="489"/>
    </row>
    <row r="31" spans="1:9" ht="21" customHeight="1">
      <c r="A31" s="527" t="s">
        <v>1250</v>
      </c>
      <c r="B31" s="489"/>
      <c r="C31" s="489"/>
      <c r="D31" s="489"/>
      <c r="E31" s="489"/>
      <c r="F31" s="489"/>
      <c r="G31" s="489"/>
      <c r="H31" s="489"/>
      <c r="I31" s="489"/>
    </row>
    <row r="32" spans="1:9" ht="21" customHeight="1">
      <c r="A32" s="527" t="s">
        <v>1251</v>
      </c>
      <c r="B32" s="803"/>
      <c r="C32" s="803"/>
      <c r="D32" s="803"/>
      <c r="E32" s="802" t="str">
        <f>MASTER!C86</f>
        <v>Jh d</v>
      </c>
      <c r="F32" s="803"/>
      <c r="G32" s="803"/>
      <c r="H32" s="489"/>
      <c r="I32" s="489"/>
    </row>
    <row r="33" spans="1:9" ht="21" customHeight="1">
      <c r="A33" s="527" t="s">
        <v>1252</v>
      </c>
      <c r="B33" s="803"/>
      <c r="C33" s="803"/>
      <c r="D33" s="803"/>
      <c r="E33" s="803"/>
      <c r="F33" s="803"/>
      <c r="G33" s="803"/>
      <c r="H33" s="489"/>
      <c r="I33" s="489"/>
    </row>
    <row r="34" spans="1:9" ht="21" customHeight="1">
      <c r="A34" s="548" t="s">
        <v>1253</v>
      </c>
      <c r="C34" s="548"/>
      <c r="D34" s="548"/>
      <c r="E34" s="548"/>
      <c r="F34" s="548"/>
      <c r="G34" s="548"/>
      <c r="H34" s="548"/>
      <c r="I34" s="548"/>
    </row>
    <row r="35" spans="1:9" ht="21" customHeight="1">
      <c r="A35" s="548"/>
      <c r="C35" s="548"/>
      <c r="D35" s="548"/>
      <c r="E35" s="548"/>
      <c r="F35" s="548"/>
      <c r="G35" s="548"/>
      <c r="H35" s="548"/>
      <c r="I35" s="548"/>
    </row>
    <row r="36" spans="1:9" ht="21" customHeight="1">
      <c r="A36" s="2231" t="s">
        <v>1000</v>
      </c>
      <c r="B36" s="2231"/>
      <c r="C36" s="2231"/>
      <c r="D36" s="2231"/>
      <c r="E36" s="2231"/>
      <c r="F36" s="2231"/>
      <c r="G36" s="2231"/>
    </row>
    <row r="37" spans="1:9" ht="21" customHeight="1">
      <c r="A37" s="2233" t="s">
        <v>1001</v>
      </c>
      <c r="B37" s="2233"/>
      <c r="C37" s="2233"/>
      <c r="D37" s="2233"/>
      <c r="E37" s="2233"/>
      <c r="F37" s="2233"/>
      <c r="G37" s="2233"/>
    </row>
    <row r="38" spans="1:9" ht="21" customHeight="1">
      <c r="A38" s="547" t="s">
        <v>32</v>
      </c>
      <c r="B38" s="222" t="str">
        <f>B25</f>
        <v/>
      </c>
      <c r="C38" s="1150" t="str">
        <f>C25</f>
        <v xml:space="preserve">iq=@iq=h@ifr </v>
      </c>
      <c r="D38" s="523" t="str">
        <f>D25</f>
        <v xml:space="preserve">Lo-Jh </v>
      </c>
      <c r="E38" s="489"/>
      <c r="F38" s="489"/>
      <c r="G38" s="489" t="s">
        <v>1254</v>
      </c>
      <c r="H38" s="489"/>
      <c r="I38" s="489"/>
    </row>
    <row r="39" spans="1:9" ht="21" customHeight="1">
      <c r="A39" s="527" t="s">
        <v>1255</v>
      </c>
      <c r="B39" s="546"/>
      <c r="C39" s="546"/>
      <c r="D39" s="546"/>
      <c r="E39" s="546"/>
      <c r="F39" s="546"/>
      <c r="G39" s="546"/>
      <c r="H39" s="546"/>
      <c r="I39" s="546"/>
    </row>
    <row r="40" spans="1:9" ht="21" customHeight="1">
      <c r="A40" s="527" t="s">
        <v>1256</v>
      </c>
      <c r="B40" s="546"/>
      <c r="C40" s="546"/>
      <c r="D40" s="546"/>
      <c r="E40" s="546"/>
      <c r="F40" s="546"/>
      <c r="G40" s="546"/>
      <c r="H40" s="546"/>
      <c r="I40" s="546"/>
    </row>
    <row r="41" spans="1:9" ht="21" customHeight="1">
      <c r="A41" s="527" t="s">
        <v>1257</v>
      </c>
      <c r="B41" s="546"/>
      <c r="C41" s="546"/>
      <c r="D41" s="546"/>
      <c r="E41" s="546"/>
      <c r="F41" s="546"/>
      <c r="G41" s="546"/>
      <c r="H41" s="546"/>
      <c r="I41" s="546"/>
    </row>
    <row r="42" spans="1:9" ht="21" customHeight="1">
      <c r="A42" s="549" t="s">
        <v>1228</v>
      </c>
      <c r="B42" s="546"/>
      <c r="C42" s="546"/>
      <c r="D42" s="546"/>
      <c r="E42" s="546"/>
      <c r="F42" s="546"/>
      <c r="G42" s="546"/>
      <c r="H42" s="546"/>
      <c r="I42" s="546"/>
    </row>
    <row r="43" spans="1:9" ht="21" customHeight="1">
      <c r="A43" s="2231" t="s">
        <v>1002</v>
      </c>
      <c r="B43" s="2231"/>
      <c r="C43" s="2231"/>
      <c r="D43" s="2231"/>
      <c r="E43" s="2231"/>
      <c r="F43" s="2231"/>
      <c r="G43" s="2231"/>
      <c r="H43" s="548"/>
      <c r="I43" s="546"/>
    </row>
    <row r="44" spans="1:9" ht="21" customHeight="1">
      <c r="A44" s="789"/>
      <c r="B44" s="546"/>
      <c r="C44" s="546"/>
      <c r="D44" s="546"/>
      <c r="E44" s="546"/>
      <c r="F44" s="546"/>
      <c r="G44" s="546"/>
      <c r="H44" s="546"/>
      <c r="I44" s="546"/>
    </row>
    <row r="45" spans="1:9" ht="21" customHeight="1">
      <c r="A45" s="789"/>
      <c r="B45" s="546"/>
      <c r="C45" s="546"/>
      <c r="D45" s="546"/>
      <c r="E45" s="546"/>
      <c r="F45" s="546"/>
      <c r="G45" s="546"/>
      <c r="H45" s="546"/>
      <c r="I45" s="546"/>
    </row>
    <row r="46" spans="1:9">
      <c r="A46" s="432"/>
    </row>
    <row r="47" spans="1:9">
      <c r="A47" s="432"/>
    </row>
    <row r="48" spans="1:9">
      <c r="A48" s="432"/>
    </row>
    <row r="49" spans="1:1">
      <c r="A49" s="432"/>
    </row>
    <row r="50" spans="1:1">
      <c r="A50" s="432"/>
    </row>
  </sheetData>
  <sheetProtection password="D3C5" sheet="1" objects="1" scenarios="1" selectLockedCells="1" selectUnlockedCells="1"/>
  <mergeCells count="6">
    <mergeCell ref="A43:G43"/>
    <mergeCell ref="A23:G23"/>
    <mergeCell ref="C29:D29"/>
    <mergeCell ref="A30:G30"/>
    <mergeCell ref="A36:G36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rgb="FF00B050"/>
  </sheetPr>
  <dimension ref="A22:I50"/>
  <sheetViews>
    <sheetView workbookViewId="0">
      <selection activeCell="J32" sqref="J32"/>
    </sheetView>
  </sheetViews>
  <sheetFormatPr defaultRowHeight="12.75"/>
  <cols>
    <col min="1" max="1" width="5.42578125" style="620" customWidth="1"/>
    <col min="2" max="2" width="27.42578125" style="620" customWidth="1"/>
    <col min="3" max="3" width="9.140625" style="620"/>
    <col min="4" max="4" width="11.42578125" style="620" customWidth="1"/>
    <col min="5" max="5" width="13.140625" style="620" customWidth="1"/>
    <col min="6" max="6" width="11.28515625" style="620" customWidth="1"/>
    <col min="7" max="7" width="10.85546875" style="620" customWidth="1"/>
    <col min="8" max="8" width="9.140625" style="620"/>
    <col min="9" max="9" width="9.140625" style="620" customWidth="1"/>
    <col min="10" max="16384" width="9.140625" style="620"/>
  </cols>
  <sheetData>
    <row r="22" spans="1:9" ht="11.25" customHeight="1">
      <c r="A22" s="791"/>
    </row>
    <row r="23" spans="1:9" ht="20.25" customHeight="1">
      <c r="A23" s="2221" t="s">
        <v>1003</v>
      </c>
      <c r="B23" s="2221"/>
      <c r="C23" s="2221"/>
      <c r="D23" s="2221"/>
      <c r="E23" s="2221"/>
      <c r="F23" s="2221"/>
      <c r="G23" s="2221"/>
      <c r="H23" s="545"/>
      <c r="I23" s="545"/>
    </row>
    <row r="24" spans="1:9" ht="22.5">
      <c r="A24" s="412"/>
    </row>
    <row r="25" spans="1:9" ht="21" customHeight="1">
      <c r="A25" s="547" t="s">
        <v>582</v>
      </c>
      <c r="B25" s="523" t="str">
        <f>MASTER!M54</f>
        <v/>
      </c>
      <c r="C25" s="770" t="s">
        <v>1223</v>
      </c>
      <c r="D25" s="523" t="str">
        <f>MASTER!C2</f>
        <v xml:space="preserve">Lo-Jh </v>
      </c>
      <c r="E25" s="527"/>
      <c r="F25" s="527"/>
      <c r="G25" s="527" t="s">
        <v>1214</v>
      </c>
      <c r="H25" s="510"/>
      <c r="I25" s="510"/>
    </row>
    <row r="26" spans="1:9" ht="21" customHeight="1">
      <c r="A26" s="527" t="str">
        <f>MASTER!C40</f>
        <v>]xzke xqw&lt;   ftyk cw</v>
      </c>
      <c r="B26" s="546"/>
      <c r="C26" s="527"/>
      <c r="D26" s="527" t="str">
        <f>MASTER!C41</f>
        <v>cw   ftyk&amp;cw   fiu&amp;32</v>
      </c>
      <c r="F26" s="527"/>
      <c r="G26" s="527"/>
      <c r="H26" s="527"/>
      <c r="I26" s="527"/>
    </row>
    <row r="27" spans="1:9" ht="21" customHeight="1">
      <c r="A27" s="527" t="s">
        <v>1244</v>
      </c>
      <c r="B27" s="546"/>
      <c r="C27" s="527" t="s">
        <v>1225</v>
      </c>
      <c r="D27" s="527"/>
      <c r="E27" s="527" t="s">
        <v>1245</v>
      </c>
      <c r="F27" s="527"/>
      <c r="G27" s="527"/>
      <c r="H27" s="527"/>
      <c r="I27" s="527"/>
    </row>
    <row r="28" spans="1:9" ht="21" customHeight="1">
      <c r="A28" s="527" t="s">
        <v>1258</v>
      </c>
      <c r="C28" s="523" t="str">
        <f>D25</f>
        <v xml:space="preserve">Lo-Jh </v>
      </c>
      <c r="D28" s="489"/>
      <c r="E28" s="489"/>
      <c r="F28" s="527" t="s">
        <v>1247</v>
      </c>
      <c r="G28" s="489"/>
      <c r="H28" s="489"/>
      <c r="I28" s="489"/>
    </row>
    <row r="29" spans="1:9" ht="21" customHeight="1">
      <c r="A29" s="527" t="s">
        <v>1248</v>
      </c>
      <c r="C29" s="2012">
        <f>MASTER!C44</f>
        <v>44676</v>
      </c>
      <c r="D29" s="2232"/>
      <c r="E29" s="527" t="s">
        <v>1229</v>
      </c>
      <c r="F29" s="489"/>
      <c r="G29" s="489"/>
      <c r="H29" s="489"/>
      <c r="I29" s="489"/>
    </row>
    <row r="30" spans="1:9" ht="76.5" customHeight="1">
      <c r="A30" s="1315" t="s">
        <v>1249</v>
      </c>
      <c r="B30" s="1315"/>
      <c r="C30" s="1315"/>
      <c r="D30" s="1315"/>
      <c r="E30" s="1315"/>
      <c r="F30" s="1315"/>
      <c r="G30" s="1315"/>
      <c r="H30" s="489"/>
      <c r="I30" s="489"/>
    </row>
    <row r="31" spans="1:9" ht="21" customHeight="1">
      <c r="A31" s="527" t="s">
        <v>1250</v>
      </c>
      <c r="B31" s="489"/>
      <c r="C31" s="489"/>
      <c r="D31" s="489"/>
      <c r="E31" s="489"/>
      <c r="F31" s="489"/>
      <c r="G31" s="489"/>
      <c r="H31" s="489"/>
      <c r="I31" s="489"/>
    </row>
    <row r="32" spans="1:9" ht="21" customHeight="1">
      <c r="A32" s="527" t="s">
        <v>1251</v>
      </c>
      <c r="B32" s="803"/>
      <c r="C32" s="803"/>
      <c r="D32" s="803"/>
      <c r="E32" s="802" t="str">
        <f>MASTER!C86</f>
        <v>Jh d</v>
      </c>
      <c r="F32" s="803"/>
      <c r="G32" s="803"/>
      <c r="H32" s="489"/>
      <c r="I32" s="489"/>
    </row>
    <row r="33" spans="1:9" ht="21" customHeight="1">
      <c r="A33" s="527" t="s">
        <v>1252</v>
      </c>
      <c r="B33" s="803"/>
      <c r="C33" s="803"/>
      <c r="D33" s="803"/>
      <c r="E33" s="803"/>
      <c r="F33" s="803"/>
      <c r="G33" s="803"/>
      <c r="H33" s="489"/>
      <c r="I33" s="489"/>
    </row>
    <row r="34" spans="1:9" ht="21" customHeight="1">
      <c r="A34" s="548" t="s">
        <v>1253</v>
      </c>
      <c r="C34" s="548"/>
      <c r="D34" s="548"/>
      <c r="E34" s="548"/>
      <c r="F34" s="548"/>
      <c r="G34" s="548"/>
      <c r="H34" s="548"/>
      <c r="I34" s="548"/>
    </row>
    <row r="35" spans="1:9" ht="21" customHeight="1">
      <c r="A35" s="548"/>
      <c r="C35" s="548"/>
      <c r="D35" s="548"/>
      <c r="E35" s="548"/>
      <c r="F35" s="548"/>
      <c r="G35" s="548"/>
      <c r="H35" s="548"/>
      <c r="I35" s="548"/>
    </row>
    <row r="36" spans="1:9" ht="21" customHeight="1">
      <c r="A36" s="2231" t="s">
        <v>1000</v>
      </c>
      <c r="B36" s="2231"/>
      <c r="C36" s="2231"/>
      <c r="D36" s="2231"/>
      <c r="E36" s="2231"/>
      <c r="F36" s="2231"/>
      <c r="G36" s="2231"/>
    </row>
    <row r="37" spans="1:9" ht="21" customHeight="1">
      <c r="A37" s="2233" t="s">
        <v>1001</v>
      </c>
      <c r="B37" s="2233"/>
      <c r="C37" s="2233"/>
      <c r="D37" s="2233"/>
      <c r="E37" s="2233"/>
      <c r="F37" s="2233"/>
      <c r="G37" s="2233"/>
    </row>
    <row r="38" spans="1:9" ht="21" customHeight="1">
      <c r="A38" s="547" t="s">
        <v>32</v>
      </c>
      <c r="B38" s="222" t="str">
        <f>B25</f>
        <v/>
      </c>
      <c r="C38" s="770" t="str">
        <f>C25</f>
        <v xml:space="preserve">iq=@iq=h@ifr </v>
      </c>
      <c r="D38" s="523" t="str">
        <f>D25</f>
        <v xml:space="preserve">Lo-Jh </v>
      </c>
      <c r="E38" s="489"/>
      <c r="F38" s="489"/>
      <c r="G38" s="489" t="s">
        <v>1254</v>
      </c>
      <c r="H38" s="489"/>
      <c r="I38" s="489"/>
    </row>
    <row r="39" spans="1:9" ht="21" customHeight="1">
      <c r="A39" s="527" t="s">
        <v>1255</v>
      </c>
      <c r="B39" s="546"/>
      <c r="C39" s="546"/>
      <c r="D39" s="546"/>
      <c r="E39" s="546"/>
      <c r="F39" s="546"/>
      <c r="G39" s="546"/>
      <c r="H39" s="546"/>
      <c r="I39" s="546"/>
    </row>
    <row r="40" spans="1:9" ht="21" customHeight="1">
      <c r="A40" s="527" t="s">
        <v>1256</v>
      </c>
      <c r="B40" s="546"/>
      <c r="C40" s="546"/>
      <c r="D40" s="546"/>
      <c r="E40" s="546"/>
      <c r="F40" s="546"/>
      <c r="G40" s="546"/>
      <c r="H40" s="546"/>
      <c r="I40" s="546"/>
    </row>
    <row r="41" spans="1:9" ht="21" customHeight="1">
      <c r="A41" s="527" t="s">
        <v>1257</v>
      </c>
      <c r="B41" s="546"/>
      <c r="C41" s="546"/>
      <c r="D41" s="546"/>
      <c r="E41" s="546"/>
      <c r="F41" s="546"/>
      <c r="G41" s="546"/>
      <c r="H41" s="546"/>
      <c r="I41" s="546"/>
    </row>
    <row r="42" spans="1:9" ht="21" customHeight="1">
      <c r="A42" s="549" t="s">
        <v>1228</v>
      </c>
      <c r="B42" s="546"/>
      <c r="C42" s="546"/>
      <c r="D42" s="546"/>
      <c r="E42" s="546"/>
      <c r="F42" s="546"/>
      <c r="G42" s="546"/>
      <c r="H42" s="546"/>
      <c r="I42" s="546"/>
    </row>
    <row r="43" spans="1:9" ht="21" customHeight="1">
      <c r="A43" s="2231" t="s">
        <v>1002</v>
      </c>
      <c r="B43" s="2231"/>
      <c r="C43" s="2231"/>
      <c r="D43" s="2231"/>
      <c r="E43" s="2231"/>
      <c r="F43" s="2231"/>
      <c r="G43" s="2231"/>
      <c r="H43" s="548"/>
      <c r="I43" s="546"/>
    </row>
    <row r="44" spans="1:9" ht="21" customHeight="1">
      <c r="A44" s="789"/>
      <c r="B44" s="546"/>
      <c r="C44" s="546"/>
      <c r="D44" s="546"/>
      <c r="E44" s="546"/>
      <c r="F44" s="546"/>
      <c r="G44" s="546"/>
      <c r="H44" s="546"/>
      <c r="I44" s="546"/>
    </row>
    <row r="45" spans="1:9" ht="21" customHeight="1">
      <c r="A45" s="789"/>
      <c r="B45" s="546"/>
      <c r="C45" s="546"/>
      <c r="D45" s="546"/>
      <c r="E45" s="546"/>
      <c r="F45" s="546"/>
      <c r="G45" s="546"/>
      <c r="H45" s="546"/>
      <c r="I45" s="546"/>
    </row>
    <row r="46" spans="1:9">
      <c r="A46" s="432"/>
    </row>
    <row r="47" spans="1:9">
      <c r="A47" s="432"/>
    </row>
    <row r="48" spans="1:9">
      <c r="A48" s="432"/>
    </row>
    <row r="49" spans="1:1">
      <c r="A49" s="432"/>
    </row>
    <row r="50" spans="1:1">
      <c r="A50" s="432"/>
    </row>
  </sheetData>
  <sheetProtection password="D3C5" sheet="1" objects="1" scenarios="1" selectLockedCells="1" selectUnlockedCells="1"/>
  <mergeCells count="6">
    <mergeCell ref="A43:G43"/>
    <mergeCell ref="A23:G23"/>
    <mergeCell ref="C29:D29"/>
    <mergeCell ref="A30:G30"/>
    <mergeCell ref="A36:G36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rgb="FF00B050"/>
  </sheetPr>
  <dimension ref="A13:I50"/>
  <sheetViews>
    <sheetView workbookViewId="0">
      <selection activeCell="L23" sqref="L23"/>
    </sheetView>
  </sheetViews>
  <sheetFormatPr defaultRowHeight="12.75"/>
  <cols>
    <col min="1" max="1" width="5.42578125" style="620" customWidth="1"/>
    <col min="2" max="2" width="27.42578125" style="620" customWidth="1"/>
    <col min="3" max="3" width="9.140625" style="620"/>
    <col min="4" max="4" width="11.42578125" style="620" customWidth="1"/>
    <col min="5" max="5" width="13.140625" style="620" customWidth="1"/>
    <col min="6" max="6" width="11.28515625" style="620" customWidth="1"/>
    <col min="7" max="7" width="10.85546875" style="620" customWidth="1"/>
    <col min="8" max="8" width="9.140625" style="620"/>
    <col min="9" max="9" width="9.140625" style="620" customWidth="1"/>
    <col min="10" max="16384" width="9.140625" style="620"/>
  </cols>
  <sheetData>
    <row r="13" spans="9:9">
      <c r="I13" s="35"/>
    </row>
    <row r="22" spans="1:9" ht="11.25" customHeight="1">
      <c r="A22" s="791"/>
    </row>
    <row r="23" spans="1:9" ht="20.25" customHeight="1">
      <c r="A23" s="2221" t="s">
        <v>1003</v>
      </c>
      <c r="B23" s="2221"/>
      <c r="C23" s="2221"/>
      <c r="D23" s="2221"/>
      <c r="E23" s="2221"/>
      <c r="F23" s="2221"/>
      <c r="G23" s="2221"/>
      <c r="H23" s="545"/>
      <c r="I23" s="545"/>
    </row>
    <row r="24" spans="1:9" ht="22.5">
      <c r="A24" s="412"/>
    </row>
    <row r="25" spans="1:9" ht="21" customHeight="1">
      <c r="A25" s="547" t="s">
        <v>582</v>
      </c>
      <c r="B25" s="523" t="str">
        <f>MASTER!M55</f>
        <v/>
      </c>
      <c r="C25" s="770" t="s">
        <v>1223</v>
      </c>
      <c r="D25" s="523" t="str">
        <f>MASTER!C2</f>
        <v xml:space="preserve">Lo-Jh </v>
      </c>
      <c r="E25" s="527"/>
      <c r="F25" s="527"/>
      <c r="G25" s="527" t="s">
        <v>1214</v>
      </c>
      <c r="H25" s="510"/>
      <c r="I25" s="510"/>
    </row>
    <row r="26" spans="1:9" ht="21" customHeight="1">
      <c r="A26" s="527" t="str">
        <f>MASTER!C40</f>
        <v>]xzke xqw&lt;   ftyk cw</v>
      </c>
      <c r="B26" s="546"/>
      <c r="C26" s="527"/>
      <c r="D26" s="527" t="str">
        <f>MASTER!C41</f>
        <v>cw   ftyk&amp;cw   fiu&amp;32</v>
      </c>
      <c r="F26" s="527"/>
      <c r="G26" s="527"/>
      <c r="H26" s="527"/>
      <c r="I26" s="527"/>
    </row>
    <row r="27" spans="1:9" ht="21" customHeight="1">
      <c r="A27" s="527" t="s">
        <v>1244</v>
      </c>
      <c r="B27" s="546"/>
      <c r="C27" s="527" t="s">
        <v>1225</v>
      </c>
      <c r="D27" s="527"/>
      <c r="E27" s="527" t="s">
        <v>1245</v>
      </c>
      <c r="F27" s="527"/>
      <c r="G27" s="527"/>
      <c r="H27" s="527"/>
      <c r="I27" s="527"/>
    </row>
    <row r="28" spans="1:9" ht="21" customHeight="1">
      <c r="A28" s="527" t="s">
        <v>1258</v>
      </c>
      <c r="C28" s="523" t="str">
        <f>D25</f>
        <v xml:space="preserve">Lo-Jh </v>
      </c>
      <c r="D28" s="489"/>
      <c r="E28" s="489"/>
      <c r="F28" s="527" t="s">
        <v>1247</v>
      </c>
      <c r="G28" s="489"/>
      <c r="H28" s="489"/>
      <c r="I28" s="489"/>
    </row>
    <row r="29" spans="1:9" ht="21" customHeight="1">
      <c r="A29" s="527" t="s">
        <v>1248</v>
      </c>
      <c r="C29" s="2012">
        <f>MASTER!C44</f>
        <v>44676</v>
      </c>
      <c r="D29" s="2232"/>
      <c r="E29" s="527" t="s">
        <v>1229</v>
      </c>
      <c r="F29" s="489"/>
      <c r="G29" s="489"/>
      <c r="H29" s="489"/>
      <c r="I29" s="489"/>
    </row>
    <row r="30" spans="1:9" ht="76.5" customHeight="1">
      <c r="A30" s="1315" t="s">
        <v>1249</v>
      </c>
      <c r="B30" s="1315"/>
      <c r="C30" s="1315"/>
      <c r="D30" s="1315"/>
      <c r="E30" s="1315"/>
      <c r="F30" s="1315"/>
      <c r="G30" s="1315"/>
      <c r="H30" s="489"/>
      <c r="I30" s="489"/>
    </row>
    <row r="31" spans="1:9" ht="21" customHeight="1">
      <c r="A31" s="527" t="s">
        <v>1250</v>
      </c>
      <c r="B31" s="489"/>
      <c r="C31" s="489"/>
      <c r="D31" s="489"/>
      <c r="E31" s="489"/>
      <c r="F31" s="489"/>
      <c r="G31" s="489"/>
      <c r="H31" s="489"/>
      <c r="I31" s="489"/>
    </row>
    <row r="32" spans="1:9" ht="21" customHeight="1">
      <c r="A32" s="527" t="s">
        <v>1251</v>
      </c>
      <c r="B32" s="803"/>
      <c r="C32" s="803"/>
      <c r="D32" s="803"/>
      <c r="E32" s="802" t="str">
        <f>MASTER!C86</f>
        <v>Jh d</v>
      </c>
      <c r="F32" s="803"/>
      <c r="G32" s="803"/>
      <c r="H32" s="489"/>
      <c r="I32" s="489"/>
    </row>
    <row r="33" spans="1:9" ht="21" customHeight="1">
      <c r="A33" s="527" t="s">
        <v>1252</v>
      </c>
      <c r="B33" s="803"/>
      <c r="C33" s="803"/>
      <c r="D33" s="803"/>
      <c r="E33" s="803"/>
      <c r="F33" s="803"/>
      <c r="G33" s="803"/>
      <c r="H33" s="489"/>
      <c r="I33" s="489"/>
    </row>
    <row r="34" spans="1:9" ht="21" customHeight="1">
      <c r="A34" s="548" t="s">
        <v>1253</v>
      </c>
      <c r="C34" s="548"/>
      <c r="D34" s="548"/>
      <c r="E34" s="548"/>
      <c r="F34" s="548"/>
      <c r="G34" s="548"/>
      <c r="H34" s="548"/>
      <c r="I34" s="548"/>
    </row>
    <row r="35" spans="1:9" ht="21" customHeight="1">
      <c r="A35" s="548"/>
      <c r="C35" s="548"/>
      <c r="D35" s="548"/>
      <c r="E35" s="548"/>
      <c r="F35" s="548"/>
      <c r="G35" s="548"/>
      <c r="H35" s="548"/>
      <c r="I35" s="548"/>
    </row>
    <row r="36" spans="1:9" ht="21" customHeight="1">
      <c r="A36" s="2231" t="s">
        <v>1000</v>
      </c>
      <c r="B36" s="2231"/>
      <c r="C36" s="2231"/>
      <c r="D36" s="2231"/>
      <c r="E36" s="2231"/>
      <c r="F36" s="2231"/>
      <c r="G36" s="2231"/>
    </row>
    <row r="37" spans="1:9" ht="21" customHeight="1">
      <c r="A37" s="2233" t="s">
        <v>1001</v>
      </c>
      <c r="B37" s="2233"/>
      <c r="C37" s="2233"/>
      <c r="D37" s="2233"/>
      <c r="E37" s="2233"/>
      <c r="F37" s="2233"/>
      <c r="G37" s="2233"/>
    </row>
    <row r="38" spans="1:9" ht="21" customHeight="1">
      <c r="A38" s="547" t="s">
        <v>32</v>
      </c>
      <c r="B38" s="222" t="str">
        <f>B25</f>
        <v/>
      </c>
      <c r="C38" s="770" t="str">
        <f>C25</f>
        <v xml:space="preserve">iq=@iq=h@ifr </v>
      </c>
      <c r="D38" s="523" t="str">
        <f>D25</f>
        <v xml:space="preserve">Lo-Jh </v>
      </c>
      <c r="E38" s="489"/>
      <c r="F38" s="489"/>
      <c r="G38" s="489" t="s">
        <v>1254</v>
      </c>
      <c r="H38" s="489"/>
      <c r="I38" s="489"/>
    </row>
    <row r="39" spans="1:9" ht="21" customHeight="1">
      <c r="A39" s="527" t="s">
        <v>1255</v>
      </c>
      <c r="B39" s="546"/>
      <c r="C39" s="546"/>
      <c r="D39" s="546"/>
      <c r="E39" s="546"/>
      <c r="F39" s="546"/>
      <c r="G39" s="546"/>
      <c r="H39" s="546"/>
      <c r="I39" s="546"/>
    </row>
    <row r="40" spans="1:9" ht="21" customHeight="1">
      <c r="A40" s="527" t="s">
        <v>1256</v>
      </c>
      <c r="B40" s="546"/>
      <c r="C40" s="546"/>
      <c r="D40" s="546"/>
      <c r="E40" s="546"/>
      <c r="F40" s="546"/>
      <c r="G40" s="546"/>
      <c r="H40" s="546"/>
      <c r="I40" s="546"/>
    </row>
    <row r="41" spans="1:9" ht="21" customHeight="1">
      <c r="A41" s="527" t="s">
        <v>1257</v>
      </c>
      <c r="B41" s="546"/>
      <c r="C41" s="546"/>
      <c r="D41" s="546"/>
      <c r="E41" s="546"/>
      <c r="F41" s="546"/>
      <c r="G41" s="546"/>
      <c r="H41" s="546"/>
      <c r="I41" s="546"/>
    </row>
    <row r="42" spans="1:9" ht="21" customHeight="1">
      <c r="A42" s="549" t="s">
        <v>1228</v>
      </c>
      <c r="B42" s="546"/>
      <c r="C42" s="546"/>
      <c r="D42" s="546"/>
      <c r="E42" s="546"/>
      <c r="F42" s="546"/>
      <c r="G42" s="546"/>
      <c r="H42" s="546"/>
      <c r="I42" s="546"/>
    </row>
    <row r="43" spans="1:9" ht="21" customHeight="1">
      <c r="A43" s="2231" t="s">
        <v>1002</v>
      </c>
      <c r="B43" s="2231"/>
      <c r="C43" s="2231"/>
      <c r="D43" s="2231"/>
      <c r="E43" s="2231"/>
      <c r="F43" s="2231"/>
      <c r="G43" s="2231"/>
      <c r="H43" s="548"/>
      <c r="I43" s="546"/>
    </row>
    <row r="44" spans="1:9" ht="21" customHeight="1">
      <c r="A44" s="789"/>
      <c r="B44" s="546"/>
      <c r="C44" s="546"/>
      <c r="D44" s="546"/>
      <c r="E44" s="546"/>
      <c r="F44" s="546"/>
      <c r="G44" s="546"/>
      <c r="H44" s="546"/>
      <c r="I44" s="546"/>
    </row>
    <row r="45" spans="1:9" ht="21" customHeight="1">
      <c r="A45" s="789"/>
      <c r="B45" s="546"/>
      <c r="C45" s="546"/>
      <c r="D45" s="546"/>
      <c r="E45" s="546"/>
      <c r="F45" s="546"/>
      <c r="G45" s="546"/>
      <c r="H45" s="546"/>
      <c r="I45" s="546"/>
    </row>
    <row r="46" spans="1:9">
      <c r="A46" s="432"/>
    </row>
    <row r="47" spans="1:9">
      <c r="A47" s="432"/>
    </row>
    <row r="48" spans="1:9">
      <c r="A48" s="432"/>
    </row>
    <row r="49" spans="1:1">
      <c r="A49" s="432"/>
    </row>
    <row r="50" spans="1:1">
      <c r="A50" s="432"/>
    </row>
  </sheetData>
  <sheetProtection password="D3C5" sheet="1" objects="1" scenarios="1" selectLockedCells="1" selectUnlockedCells="1"/>
  <mergeCells count="6">
    <mergeCell ref="A43:G43"/>
    <mergeCell ref="A23:G23"/>
    <mergeCell ref="C29:D29"/>
    <mergeCell ref="A30:G30"/>
    <mergeCell ref="A36:G36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rgb="FF00B050"/>
  </sheetPr>
  <dimension ref="A22:I50"/>
  <sheetViews>
    <sheetView workbookViewId="0">
      <selection activeCell="I35" sqref="I35"/>
    </sheetView>
  </sheetViews>
  <sheetFormatPr defaultRowHeight="12.75"/>
  <cols>
    <col min="1" max="1" width="5.42578125" style="620" customWidth="1"/>
    <col min="2" max="2" width="27.42578125" style="620" customWidth="1"/>
    <col min="3" max="3" width="9.140625" style="620"/>
    <col min="4" max="4" width="11.42578125" style="620" customWidth="1"/>
    <col min="5" max="5" width="13.140625" style="620" customWidth="1"/>
    <col min="6" max="6" width="11.28515625" style="620" customWidth="1"/>
    <col min="7" max="7" width="10.85546875" style="620" customWidth="1"/>
    <col min="8" max="8" width="9.140625" style="620"/>
    <col min="9" max="9" width="9.140625" style="620" customWidth="1"/>
    <col min="10" max="16384" width="9.140625" style="620"/>
  </cols>
  <sheetData>
    <row r="22" spans="1:9" ht="11.25" customHeight="1">
      <c r="A22" s="791"/>
    </row>
    <row r="23" spans="1:9" ht="20.25" customHeight="1">
      <c r="A23" s="2221" t="s">
        <v>1003</v>
      </c>
      <c r="B23" s="2221"/>
      <c r="C23" s="2221"/>
      <c r="D23" s="2221"/>
      <c r="E23" s="2221"/>
      <c r="F23" s="2221"/>
      <c r="G23" s="2221"/>
      <c r="H23" s="545"/>
      <c r="I23" s="545"/>
    </row>
    <row r="24" spans="1:9" ht="22.5">
      <c r="A24" s="412"/>
    </row>
    <row r="25" spans="1:9" ht="21" customHeight="1">
      <c r="A25" s="547" t="s">
        <v>582</v>
      </c>
      <c r="B25" s="523" t="str">
        <f>MASTER!M56</f>
        <v/>
      </c>
      <c r="C25" s="770" t="s">
        <v>1223</v>
      </c>
      <c r="D25" s="523" t="str">
        <f>MASTER!C2</f>
        <v xml:space="preserve">Lo-Jh </v>
      </c>
      <c r="E25" s="527"/>
      <c r="F25" s="527"/>
      <c r="G25" s="527" t="s">
        <v>1214</v>
      </c>
      <c r="H25" s="510"/>
      <c r="I25" s="510"/>
    </row>
    <row r="26" spans="1:9" ht="21" customHeight="1">
      <c r="A26" s="527" t="str">
        <f>MASTER!C40</f>
        <v>]xzke xqw&lt;   ftyk cw</v>
      </c>
      <c r="B26" s="546"/>
      <c r="C26" s="527"/>
      <c r="D26" s="527" t="str">
        <f>MASTER!C41</f>
        <v>cw   ftyk&amp;cw   fiu&amp;32</v>
      </c>
      <c r="F26" s="527"/>
      <c r="G26" s="527"/>
      <c r="H26" s="527"/>
      <c r="I26" s="527"/>
    </row>
    <row r="27" spans="1:9" ht="21" customHeight="1">
      <c r="A27" s="527" t="s">
        <v>1244</v>
      </c>
      <c r="B27" s="546"/>
      <c r="C27" s="527" t="s">
        <v>1225</v>
      </c>
      <c r="D27" s="527"/>
      <c r="E27" s="527" t="s">
        <v>1245</v>
      </c>
      <c r="F27" s="527"/>
      <c r="G27" s="527"/>
      <c r="H27" s="527"/>
      <c r="I27" s="527"/>
    </row>
    <row r="28" spans="1:9" ht="21" customHeight="1">
      <c r="A28" s="527" t="s">
        <v>1258</v>
      </c>
      <c r="C28" s="523" t="str">
        <f>D25</f>
        <v xml:space="preserve">Lo-Jh </v>
      </c>
      <c r="D28" s="489"/>
      <c r="E28" s="489"/>
      <c r="F28" s="527" t="s">
        <v>1247</v>
      </c>
      <c r="G28" s="489"/>
      <c r="H28" s="489"/>
      <c r="I28" s="489"/>
    </row>
    <row r="29" spans="1:9" ht="21" customHeight="1">
      <c r="A29" s="527" t="s">
        <v>1248</v>
      </c>
      <c r="C29" s="2012">
        <f>MASTER!C44</f>
        <v>44676</v>
      </c>
      <c r="D29" s="2232"/>
      <c r="E29" s="527" t="s">
        <v>1229</v>
      </c>
      <c r="F29" s="489"/>
      <c r="G29" s="489"/>
      <c r="H29" s="489"/>
      <c r="I29" s="489"/>
    </row>
    <row r="30" spans="1:9" ht="76.5" customHeight="1">
      <c r="A30" s="1315" t="s">
        <v>1249</v>
      </c>
      <c r="B30" s="1315"/>
      <c r="C30" s="1315"/>
      <c r="D30" s="1315"/>
      <c r="E30" s="1315"/>
      <c r="F30" s="1315"/>
      <c r="G30" s="1315"/>
      <c r="H30" s="489"/>
      <c r="I30" s="489"/>
    </row>
    <row r="31" spans="1:9" ht="21" customHeight="1">
      <c r="A31" s="527" t="s">
        <v>1250</v>
      </c>
      <c r="B31" s="489"/>
      <c r="C31" s="489"/>
      <c r="D31" s="489"/>
      <c r="E31" s="489"/>
      <c r="F31" s="489"/>
      <c r="G31" s="489"/>
      <c r="H31" s="489"/>
      <c r="I31" s="489"/>
    </row>
    <row r="32" spans="1:9" ht="21" customHeight="1">
      <c r="A32" s="527" t="s">
        <v>1251</v>
      </c>
      <c r="B32" s="803"/>
      <c r="C32" s="803"/>
      <c r="D32" s="803"/>
      <c r="E32" s="802" t="str">
        <f>MASTER!C86</f>
        <v>Jh d</v>
      </c>
      <c r="F32" s="803"/>
      <c r="G32" s="803"/>
      <c r="H32" s="489"/>
      <c r="I32" s="489"/>
    </row>
    <row r="33" spans="1:9" ht="21" customHeight="1">
      <c r="A33" s="527" t="s">
        <v>1252</v>
      </c>
      <c r="B33" s="803"/>
      <c r="C33" s="803"/>
      <c r="D33" s="803"/>
      <c r="E33" s="803"/>
      <c r="F33" s="803"/>
      <c r="G33" s="803"/>
      <c r="H33" s="489"/>
      <c r="I33" s="489"/>
    </row>
    <row r="34" spans="1:9" ht="21" customHeight="1">
      <c r="A34" s="548" t="s">
        <v>1253</v>
      </c>
      <c r="C34" s="548"/>
      <c r="D34" s="548"/>
      <c r="E34" s="548"/>
      <c r="F34" s="548"/>
      <c r="G34" s="548"/>
      <c r="H34" s="548"/>
      <c r="I34" s="548"/>
    </row>
    <row r="35" spans="1:9" ht="21" customHeight="1">
      <c r="A35" s="548"/>
      <c r="C35" s="548"/>
      <c r="D35" s="548"/>
      <c r="E35" s="548"/>
      <c r="F35" s="548"/>
      <c r="G35" s="548"/>
      <c r="H35" s="548"/>
      <c r="I35" s="548"/>
    </row>
    <row r="36" spans="1:9" ht="21" customHeight="1">
      <c r="A36" s="2231" t="s">
        <v>1000</v>
      </c>
      <c r="B36" s="2231"/>
      <c r="C36" s="2231"/>
      <c r="D36" s="2231"/>
      <c r="E36" s="2231"/>
      <c r="F36" s="2231"/>
      <c r="G36" s="2231"/>
    </row>
    <row r="37" spans="1:9" ht="21" customHeight="1">
      <c r="A37" s="2233" t="s">
        <v>1001</v>
      </c>
      <c r="B37" s="2233"/>
      <c r="C37" s="2233"/>
      <c r="D37" s="2233"/>
      <c r="E37" s="2233"/>
      <c r="F37" s="2233"/>
      <c r="G37" s="2233"/>
    </row>
    <row r="38" spans="1:9" ht="21" customHeight="1">
      <c r="A38" s="547" t="s">
        <v>32</v>
      </c>
      <c r="B38" s="222" t="str">
        <f>B25</f>
        <v/>
      </c>
      <c r="C38" s="770" t="str">
        <f>C25</f>
        <v xml:space="preserve">iq=@iq=h@ifr </v>
      </c>
      <c r="D38" s="523" t="str">
        <f>D25</f>
        <v xml:space="preserve">Lo-Jh </v>
      </c>
      <c r="E38" s="489"/>
      <c r="F38" s="489"/>
      <c r="G38" s="489" t="s">
        <v>1254</v>
      </c>
      <c r="H38" s="489"/>
      <c r="I38" s="489"/>
    </row>
    <row r="39" spans="1:9" ht="21" customHeight="1">
      <c r="A39" s="527" t="s">
        <v>1255</v>
      </c>
      <c r="B39" s="546"/>
      <c r="C39" s="546"/>
      <c r="D39" s="546"/>
      <c r="E39" s="546"/>
      <c r="F39" s="546"/>
      <c r="G39" s="546"/>
      <c r="H39" s="546"/>
      <c r="I39" s="546"/>
    </row>
    <row r="40" spans="1:9" ht="21" customHeight="1">
      <c r="A40" s="527" t="s">
        <v>1256</v>
      </c>
      <c r="B40" s="546"/>
      <c r="C40" s="546"/>
      <c r="D40" s="546"/>
      <c r="E40" s="546"/>
      <c r="F40" s="546"/>
      <c r="G40" s="546"/>
      <c r="H40" s="546"/>
      <c r="I40" s="546"/>
    </row>
    <row r="41" spans="1:9" ht="21" customHeight="1">
      <c r="A41" s="527" t="s">
        <v>1257</v>
      </c>
      <c r="B41" s="546"/>
      <c r="C41" s="546"/>
      <c r="D41" s="546"/>
      <c r="E41" s="546"/>
      <c r="F41" s="546"/>
      <c r="G41" s="546"/>
      <c r="H41" s="546"/>
      <c r="I41" s="546"/>
    </row>
    <row r="42" spans="1:9" ht="21" customHeight="1">
      <c r="A42" s="549" t="s">
        <v>1228</v>
      </c>
      <c r="B42" s="546"/>
      <c r="C42" s="546"/>
      <c r="D42" s="546"/>
      <c r="E42" s="546"/>
      <c r="F42" s="546"/>
      <c r="G42" s="546"/>
      <c r="H42" s="546"/>
      <c r="I42" s="546"/>
    </row>
    <row r="43" spans="1:9" ht="21" customHeight="1">
      <c r="A43" s="2231" t="s">
        <v>1002</v>
      </c>
      <c r="B43" s="2231"/>
      <c r="C43" s="2231"/>
      <c r="D43" s="2231"/>
      <c r="E43" s="2231"/>
      <c r="F43" s="2231"/>
      <c r="G43" s="2231"/>
      <c r="H43" s="548"/>
      <c r="I43" s="546"/>
    </row>
    <row r="44" spans="1:9" ht="21" customHeight="1">
      <c r="A44" s="789"/>
      <c r="B44" s="546"/>
      <c r="C44" s="546"/>
      <c r="D44" s="546"/>
      <c r="E44" s="546"/>
      <c r="F44" s="546"/>
      <c r="G44" s="546"/>
      <c r="H44" s="546"/>
      <c r="I44" s="546"/>
    </row>
    <row r="45" spans="1:9" ht="21" customHeight="1">
      <c r="A45" s="789"/>
      <c r="B45" s="546"/>
      <c r="C45" s="546"/>
      <c r="D45" s="546"/>
      <c r="E45" s="546"/>
      <c r="F45" s="546"/>
      <c r="G45" s="546"/>
      <c r="H45" s="546"/>
      <c r="I45" s="546"/>
    </row>
    <row r="46" spans="1:9">
      <c r="A46" s="432"/>
    </row>
    <row r="47" spans="1:9">
      <c r="A47" s="432"/>
    </row>
    <row r="48" spans="1:9">
      <c r="A48" s="432"/>
    </row>
    <row r="49" spans="1:1">
      <c r="A49" s="432"/>
    </row>
    <row r="50" spans="1:1">
      <c r="A50" s="432"/>
    </row>
  </sheetData>
  <sheetProtection password="D3C5" sheet="1" objects="1" scenarios="1" selectLockedCells="1" selectUnlockedCells="1"/>
  <mergeCells count="6">
    <mergeCell ref="A43:G43"/>
    <mergeCell ref="A23:G23"/>
    <mergeCell ref="C29:D29"/>
    <mergeCell ref="A30:G30"/>
    <mergeCell ref="A36:G36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rgb="FF00B050"/>
  </sheetPr>
  <dimension ref="A1:G39"/>
  <sheetViews>
    <sheetView workbookViewId="0">
      <selection activeCell="I10" sqref="I10"/>
    </sheetView>
  </sheetViews>
  <sheetFormatPr defaultRowHeight="12.75"/>
  <cols>
    <col min="1" max="1" width="5.42578125" style="507" customWidth="1"/>
    <col min="2" max="2" width="24.140625" style="507" customWidth="1"/>
    <col min="3" max="3" width="10.28515625" style="507" customWidth="1"/>
    <col min="4" max="4" width="11.42578125" style="507" customWidth="1"/>
    <col min="5" max="5" width="15.28515625" style="507" customWidth="1"/>
    <col min="6" max="6" width="11.28515625" style="507" customWidth="1"/>
    <col min="7" max="7" width="10.85546875" style="507" customWidth="1"/>
    <col min="8" max="16384" width="9.140625" style="507"/>
  </cols>
  <sheetData>
    <row r="1" spans="1:7" s="546" customFormat="1" ht="18.75">
      <c r="A1" s="501"/>
    </row>
    <row r="2" spans="1:7" s="546" customFormat="1" ht="18.75">
      <c r="A2" s="501"/>
    </row>
    <row r="3" spans="1:7" s="546" customFormat="1" ht="18.75">
      <c r="A3" s="501"/>
    </row>
    <row r="4" spans="1:7" s="546" customFormat="1" ht="18">
      <c r="A4" s="2235" t="s">
        <v>1004</v>
      </c>
      <c r="B4" s="2235"/>
      <c r="C4" s="2235"/>
      <c r="D4" s="2235"/>
      <c r="E4" s="2235"/>
      <c r="F4" s="2235"/>
      <c r="G4" s="2235"/>
    </row>
    <row r="5" spans="1:7" s="546" customFormat="1" ht="18.95" customHeight="1">
      <c r="A5" s="536" t="s">
        <v>32</v>
      </c>
      <c r="B5" s="503" t="str">
        <f>MASTER!M50</f>
        <v xml:space="preserve">Jhefr pUnz </v>
      </c>
      <c r="C5" s="770" t="s">
        <v>1223</v>
      </c>
      <c r="D5" s="503" t="str">
        <f>MASTER!C2</f>
        <v xml:space="preserve">Lo-Jh </v>
      </c>
      <c r="E5" s="410"/>
      <c r="F5" s="410"/>
      <c r="G5" s="410" t="s">
        <v>1214</v>
      </c>
    </row>
    <row r="6" spans="1:7" s="546" customFormat="1" ht="18.95" customHeight="1">
      <c r="A6" s="410" t="str">
        <f>MASTER!C40</f>
        <v>]xzke xqw&lt;   ftyk cw</v>
      </c>
      <c r="B6" s="410"/>
      <c r="C6" s="410"/>
      <c r="E6" s="410" t="str">
        <f>MASTER!C41</f>
        <v>cw   ftyk&amp;cw   fiu&amp;32</v>
      </c>
      <c r="F6" s="410"/>
      <c r="G6" s="410"/>
    </row>
    <row r="7" spans="1:7" s="546" customFormat="1" ht="18.95" customHeight="1">
      <c r="A7" s="410" t="s">
        <v>1032</v>
      </c>
      <c r="B7" s="410"/>
      <c r="C7" s="410" t="s">
        <v>1259</v>
      </c>
      <c r="D7" s="410"/>
      <c r="E7" s="410"/>
      <c r="F7" s="410"/>
      <c r="G7" s="410"/>
    </row>
    <row r="8" spans="1:7" s="546" customFormat="1" ht="18.95" customHeight="1">
      <c r="A8" s="45" t="s">
        <v>1261</v>
      </c>
      <c r="B8" s="1"/>
      <c r="C8" s="62" t="str">
        <f>D5</f>
        <v xml:space="preserve">Lo-Jh </v>
      </c>
      <c r="D8" s="1"/>
      <c r="E8" s="1"/>
      <c r="F8" s="2" t="s">
        <v>1260</v>
      </c>
      <c r="G8" s="1"/>
    </row>
    <row r="9" spans="1:7" s="546" customFormat="1" ht="18.95" customHeight="1">
      <c r="A9" s="652" t="s">
        <v>1488</v>
      </c>
      <c r="B9" s="410"/>
      <c r="C9" s="653" t="str">
        <f>MASTER!C91</f>
        <v xml:space="preserve">dfu"B lgk;d </v>
      </c>
      <c r="D9" s="410"/>
      <c r="E9" s="410" t="s">
        <v>1489</v>
      </c>
      <c r="F9" s="410"/>
      <c r="G9" s="410"/>
    </row>
    <row r="10" spans="1:7" s="546" customFormat="1" ht="18.95" customHeight="1">
      <c r="A10" s="410" t="s">
        <v>1491</v>
      </c>
      <c r="B10" s="410"/>
      <c r="C10" s="653" t="str">
        <f>C9</f>
        <v xml:space="preserve">dfu"B lgk;d </v>
      </c>
      <c r="D10" s="410"/>
      <c r="E10" s="410" t="s">
        <v>1492</v>
      </c>
      <c r="F10" s="410"/>
      <c r="G10" s="410"/>
    </row>
    <row r="11" spans="1:7" s="546" customFormat="1" ht="18.95" customHeight="1">
      <c r="A11" s="410" t="s">
        <v>1493</v>
      </c>
      <c r="B11" s="410"/>
      <c r="C11" s="410"/>
      <c r="D11" s="410"/>
      <c r="E11" s="410"/>
      <c r="F11" s="410"/>
      <c r="G11" s="410"/>
    </row>
    <row r="12" spans="1:7" s="554" customFormat="1" ht="18.95" customHeight="1">
      <c r="A12" s="410" t="s">
        <v>1262</v>
      </c>
      <c r="B12" s="553"/>
      <c r="C12" s="553"/>
      <c r="D12" s="553"/>
      <c r="E12" s="553"/>
      <c r="F12" s="553"/>
      <c r="G12" s="553"/>
    </row>
    <row r="13" spans="1:7" s="546" customFormat="1" ht="18.95" customHeight="1">
      <c r="A13" s="410" t="s">
        <v>1267</v>
      </c>
      <c r="B13" s="410"/>
      <c r="C13" s="503" t="str">
        <f>C8</f>
        <v xml:space="preserve">Lo-Jh </v>
      </c>
      <c r="D13" s="410"/>
      <c r="E13" s="410"/>
      <c r="F13" s="410" t="s">
        <v>1263</v>
      </c>
      <c r="G13" s="410"/>
    </row>
    <row r="14" spans="1:7" s="546" customFormat="1" ht="18.95" customHeight="1">
      <c r="A14" s="410" t="s">
        <v>1270</v>
      </c>
      <c r="B14" s="410"/>
      <c r="C14" s="410"/>
      <c r="D14" s="410"/>
      <c r="E14" s="410"/>
      <c r="F14" s="410"/>
      <c r="G14" s="410"/>
    </row>
    <row r="15" spans="1:7" s="546" customFormat="1" ht="18.95" customHeight="1">
      <c r="A15" s="410" t="s">
        <v>1271</v>
      </c>
      <c r="B15" s="410"/>
      <c r="C15" s="410"/>
      <c r="D15" s="410"/>
      <c r="E15" s="410"/>
      <c r="F15" s="410"/>
      <c r="G15" s="410"/>
    </row>
    <row r="16" spans="1:7" s="546" customFormat="1" ht="18.95" customHeight="1">
      <c r="A16" s="410" t="s">
        <v>1272</v>
      </c>
      <c r="B16" s="410"/>
      <c r="C16" s="410"/>
      <c r="D16" s="410"/>
      <c r="E16" s="410"/>
      <c r="F16" s="410"/>
      <c r="G16" s="410"/>
    </row>
    <row r="17" spans="1:7" s="546" customFormat="1" ht="18.95" customHeight="1">
      <c r="A17" s="410" t="s">
        <v>1268</v>
      </c>
      <c r="B17" s="410"/>
      <c r="C17" s="503" t="str">
        <f>C13</f>
        <v xml:space="preserve">Lo-Jh </v>
      </c>
      <c r="D17" s="410"/>
      <c r="E17" s="410"/>
      <c r="F17" s="410" t="s">
        <v>1264</v>
      </c>
      <c r="G17" s="410"/>
    </row>
    <row r="18" spans="1:7" s="546" customFormat="1" ht="18.95" customHeight="1">
      <c r="A18" s="410" t="s">
        <v>1273</v>
      </c>
      <c r="B18" s="410"/>
      <c r="C18" s="410"/>
      <c r="D18" s="410"/>
      <c r="E18" s="410"/>
      <c r="F18" s="410"/>
      <c r="G18" s="410"/>
    </row>
    <row r="19" spans="1:7" s="546" customFormat="1" ht="18.95" customHeight="1">
      <c r="A19" s="410" t="s">
        <v>1274</v>
      </c>
      <c r="B19" s="410"/>
      <c r="C19" s="410"/>
      <c r="D19" s="410"/>
      <c r="E19" s="410"/>
      <c r="F19" s="410"/>
      <c r="G19" s="410"/>
    </row>
    <row r="20" spans="1:7" s="546" customFormat="1" ht="18.95" customHeight="1">
      <c r="A20" s="410" t="s">
        <v>1275</v>
      </c>
      <c r="B20" s="410"/>
      <c r="C20" s="410"/>
      <c r="D20" s="410"/>
      <c r="E20" s="410"/>
      <c r="F20" s="410"/>
      <c r="G20" s="410"/>
    </row>
    <row r="21" spans="1:7" s="546" customFormat="1" ht="18.95" customHeight="1">
      <c r="A21" s="410" t="s">
        <v>1276</v>
      </c>
      <c r="B21" s="410"/>
      <c r="C21" s="410"/>
      <c r="D21" s="410"/>
      <c r="E21" s="410"/>
      <c r="F21" s="410"/>
      <c r="G21" s="410"/>
    </row>
    <row r="22" spans="1:7" s="546" customFormat="1" ht="18.95" customHeight="1">
      <c r="A22" s="410" t="s">
        <v>1269</v>
      </c>
      <c r="B22" s="410"/>
      <c r="C22" s="410"/>
      <c r="D22" s="410"/>
      <c r="E22" s="410"/>
      <c r="F22" s="506">
        <f>MASTER!S50</f>
        <v>40365</v>
      </c>
      <c r="G22" s="410" t="s">
        <v>1265</v>
      </c>
    </row>
    <row r="23" spans="1:7" s="546" customFormat="1" ht="18.95" customHeight="1">
      <c r="A23" s="410" t="s">
        <v>1231</v>
      </c>
      <c r="B23" s="410"/>
      <c r="C23" s="410"/>
      <c r="D23" s="410"/>
      <c r="E23" s="410"/>
      <c r="F23" s="410"/>
      <c r="G23" s="410"/>
    </row>
    <row r="24" spans="1:7" s="546" customFormat="1" ht="18.95" customHeight="1">
      <c r="A24" s="542" t="s">
        <v>946</v>
      </c>
      <c r="B24" s="542" t="s">
        <v>64</v>
      </c>
      <c r="C24" s="542" t="s">
        <v>947</v>
      </c>
      <c r="D24" s="542" t="s">
        <v>995</v>
      </c>
      <c r="E24" s="542" t="s">
        <v>949</v>
      </c>
      <c r="F24" s="542" t="s">
        <v>950</v>
      </c>
      <c r="G24" s="542" t="s">
        <v>951</v>
      </c>
    </row>
    <row r="25" spans="1:7" s="546" customFormat="1" ht="18.95" customHeight="1">
      <c r="A25" s="542">
        <f>MASTER!L50</f>
        <v>1</v>
      </c>
      <c r="B25" s="552" t="str">
        <f>MASTER!M50</f>
        <v xml:space="preserve">Jhefr pUnz </v>
      </c>
      <c r="C25" s="542" t="str">
        <f>MASTER!O50</f>
        <v>iRuh</v>
      </c>
      <c r="D25" s="550">
        <f>MASTER!N50</f>
        <v>24661</v>
      </c>
      <c r="E25" s="551" t="str">
        <f>MASTER!R50</f>
        <v>lk{kj</v>
      </c>
      <c r="F25" s="542" t="str">
        <f>MASTER!P50</f>
        <v>fo/kok</v>
      </c>
      <c r="G25" s="542">
        <f>MASTER!S50</f>
        <v>40365</v>
      </c>
    </row>
    <row r="26" spans="1:7" s="546" customFormat="1" ht="18.95" customHeight="1">
      <c r="A26" s="542" t="str">
        <f>MASTER!L51</f>
        <v/>
      </c>
      <c r="B26" s="552" t="str">
        <f>MASTER!M51</f>
        <v/>
      </c>
      <c r="C26" s="542" t="str">
        <f>MASTER!O51</f>
        <v xml:space="preserve">iq=h </v>
      </c>
      <c r="D26" s="550" t="str">
        <f>MASTER!N51</f>
        <v/>
      </c>
      <c r="E26" s="551" t="str">
        <f>MASTER!R51</f>
        <v>lhfu;j mPp ek/;fed</v>
      </c>
      <c r="F26" s="542" t="str">
        <f>MASTER!P51</f>
        <v>vfookfgr</v>
      </c>
      <c r="G26" s="542" t="str">
        <f>MASTER!S51</f>
        <v xml:space="preserve"> 'kwU;</v>
      </c>
    </row>
    <row r="27" spans="1:7" s="546" customFormat="1" ht="18.95" customHeight="1">
      <c r="A27" s="542" t="str">
        <f>MASTER!L52</f>
        <v/>
      </c>
      <c r="B27" s="552" t="str">
        <f>MASTER!M52</f>
        <v/>
      </c>
      <c r="C27" s="542" t="str">
        <f>MASTER!O52</f>
        <v>iq=</v>
      </c>
      <c r="D27" s="550" t="str">
        <f>MASTER!N52</f>
        <v/>
      </c>
      <c r="E27" s="551" t="str">
        <f>MASTER!R52</f>
        <v/>
      </c>
      <c r="F27" s="542" t="str">
        <f>MASTER!P52</f>
        <v>fookfgr</v>
      </c>
      <c r="G27" s="542" t="str">
        <f>MASTER!S52</f>
        <v/>
      </c>
    </row>
    <row r="28" spans="1:7" s="546" customFormat="1" ht="18.95" customHeight="1">
      <c r="A28" s="542" t="str">
        <f>MASTER!L53</f>
        <v/>
      </c>
      <c r="B28" s="552" t="str">
        <f>MASTER!M53</f>
        <v/>
      </c>
      <c r="C28" s="542" t="str">
        <f>MASTER!O53</f>
        <v xml:space="preserve">iq=h </v>
      </c>
      <c r="D28" s="550" t="str">
        <f>MASTER!N53</f>
        <v/>
      </c>
      <c r="E28" s="551" t="str">
        <f>MASTER!R53</f>
        <v/>
      </c>
      <c r="F28" s="542" t="str">
        <f>MASTER!P53</f>
        <v>fookfgr</v>
      </c>
      <c r="G28" s="542" t="str">
        <f>MASTER!S53</f>
        <v/>
      </c>
    </row>
    <row r="29" spans="1:7" s="546" customFormat="1" ht="18.95" customHeight="1">
      <c r="A29" s="542" t="str">
        <f>MASTER!L54</f>
        <v/>
      </c>
      <c r="B29" s="552" t="str">
        <f>MASTER!M54</f>
        <v/>
      </c>
      <c r="C29" s="542" t="str">
        <f>MASTER!O54</f>
        <v>iq=</v>
      </c>
      <c r="D29" s="550" t="str">
        <f>MASTER!N54</f>
        <v/>
      </c>
      <c r="E29" s="551" t="str">
        <f>MASTER!R54</f>
        <v/>
      </c>
      <c r="F29" s="542" t="str">
        <f>MASTER!P54</f>
        <v>vfookfgr</v>
      </c>
      <c r="G29" s="542" t="str">
        <f>MASTER!S54</f>
        <v/>
      </c>
    </row>
    <row r="30" spans="1:7" s="546" customFormat="1" ht="18.95" customHeight="1">
      <c r="A30" s="542" t="str">
        <f>MASTER!L55</f>
        <v/>
      </c>
      <c r="B30" s="552" t="str">
        <f>MASTER!M55</f>
        <v/>
      </c>
      <c r="C30" s="542" t="str">
        <f>MASTER!O55</f>
        <v/>
      </c>
      <c r="D30" s="550" t="str">
        <f>MASTER!N55</f>
        <v/>
      </c>
      <c r="E30" s="551" t="str">
        <f>MASTER!R55</f>
        <v/>
      </c>
      <c r="F30" s="542" t="str">
        <f>MASTER!P55</f>
        <v/>
      </c>
      <c r="G30" s="542" t="str">
        <f>MASTER!S55</f>
        <v/>
      </c>
    </row>
    <row r="31" spans="1:7" s="546" customFormat="1" ht="18.95" customHeight="1">
      <c r="A31" s="542" t="str">
        <f>MASTER!L56</f>
        <v/>
      </c>
      <c r="B31" s="552" t="str">
        <f>MASTER!M56</f>
        <v/>
      </c>
      <c r="C31" s="542" t="str">
        <f>MASTER!O56</f>
        <v/>
      </c>
      <c r="D31" s="550" t="str">
        <f>MASTER!N56</f>
        <v/>
      </c>
      <c r="E31" s="551" t="str">
        <f>MASTER!R56</f>
        <v/>
      </c>
      <c r="F31" s="542" t="str">
        <f>MASTER!P56</f>
        <v/>
      </c>
      <c r="G31" s="542" t="str">
        <f>MASTER!S56</f>
        <v/>
      </c>
    </row>
    <row r="32" spans="1:7" s="546" customFormat="1" ht="18.95" customHeight="1">
      <c r="A32" s="410" t="s">
        <v>1266</v>
      </c>
      <c r="B32" s="410"/>
      <c r="C32" s="410"/>
      <c r="D32" s="503" t="str">
        <f>B5</f>
        <v xml:space="preserve">Jhefr pUnz </v>
      </c>
      <c r="E32" s="410"/>
      <c r="F32" s="410" t="s">
        <v>917</v>
      </c>
      <c r="G32" s="503" t="str">
        <f>MASTER!O50</f>
        <v>iRuh</v>
      </c>
    </row>
    <row r="33" spans="1:7" s="546" customFormat="1" ht="18.95" customHeight="1">
      <c r="A33" s="410" t="s">
        <v>1277</v>
      </c>
      <c r="B33" s="410"/>
      <c r="C33" s="410"/>
      <c r="D33" s="410"/>
      <c r="E33" s="410"/>
      <c r="F33" s="410"/>
      <c r="G33" s="410"/>
    </row>
    <row r="34" spans="1:7" s="546" customFormat="1" ht="18.95" customHeight="1">
      <c r="A34" s="410" t="s">
        <v>1490</v>
      </c>
      <c r="B34" s="410"/>
      <c r="C34" s="410"/>
      <c r="D34" s="410"/>
      <c r="E34" s="410"/>
      <c r="F34" s="410"/>
      <c r="G34" s="410"/>
    </row>
    <row r="35" spans="1:7" s="546" customFormat="1" ht="18.95" customHeight="1">
      <c r="A35" s="2234" t="s">
        <v>1005</v>
      </c>
      <c r="B35" s="2234"/>
      <c r="C35" s="2234"/>
      <c r="D35" s="2234"/>
      <c r="E35" s="2234"/>
      <c r="F35" s="2234"/>
      <c r="G35" s="2234"/>
    </row>
    <row r="36" spans="1:7" s="546" customFormat="1" ht="18.95" customHeight="1">
      <c r="A36" s="1537" t="s">
        <v>1001</v>
      </c>
      <c r="B36" s="1537"/>
      <c r="C36" s="1537"/>
      <c r="D36" s="1537"/>
      <c r="E36" s="1537"/>
      <c r="F36" s="1537"/>
      <c r="G36" s="1537"/>
    </row>
    <row r="37" spans="1:7" s="546" customFormat="1" ht="18.95" customHeight="1">
      <c r="A37" s="1"/>
      <c r="B37" s="410" t="s">
        <v>1278</v>
      </c>
      <c r="C37" s="410"/>
      <c r="D37" s="410"/>
      <c r="E37" s="410"/>
      <c r="F37" s="410"/>
      <c r="G37" s="410"/>
    </row>
    <row r="38" spans="1:7" s="546" customFormat="1" ht="18.95" customHeight="1">
      <c r="A38" s="410" t="s">
        <v>1279</v>
      </c>
      <c r="B38" s="1"/>
      <c r="C38" s="1"/>
      <c r="D38" s="1"/>
      <c r="E38" s="1"/>
      <c r="F38" s="1"/>
      <c r="G38" s="1"/>
    </row>
    <row r="39" spans="1:7" s="546" customFormat="1" ht="21" customHeight="1">
      <c r="A39" s="2234" t="s">
        <v>1005</v>
      </c>
      <c r="B39" s="2234"/>
      <c r="C39" s="2234"/>
      <c r="D39" s="2234"/>
      <c r="E39" s="2234"/>
      <c r="F39" s="2234"/>
      <c r="G39" s="2234"/>
    </row>
  </sheetData>
  <sheetProtection password="D3C5" sheet="1" objects="1" scenarios="1" selectLockedCells="1" selectUnlockedCells="1"/>
  <mergeCells count="4">
    <mergeCell ref="A36:G36"/>
    <mergeCell ref="A35:G35"/>
    <mergeCell ref="A39:G39"/>
    <mergeCell ref="A4:G4"/>
  </mergeCells>
  <pageMargins left="0.25" right="0.25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P5" sqref="P5"/>
    </sheetView>
  </sheetViews>
  <sheetFormatPr defaultRowHeight="12.75"/>
  <sheetData>
    <row r="1" spans="1:14" s="66" customFormat="1" ht="17.25" customHeight="1">
      <c r="A1" s="1360" t="s">
        <v>236</v>
      </c>
      <c r="B1" s="1360"/>
      <c r="C1" s="1360"/>
      <c r="D1" s="1360"/>
      <c r="E1" s="1360"/>
      <c r="F1" s="1360"/>
      <c r="G1" s="1360"/>
      <c r="H1" s="1360"/>
      <c r="I1" s="1360"/>
      <c r="J1" s="1360"/>
      <c r="K1" s="1360"/>
    </row>
    <row r="2" spans="1:14" s="66" customFormat="1" ht="24" customHeight="1">
      <c r="A2" s="1361" t="s">
        <v>2302</v>
      </c>
      <c r="B2" s="1361"/>
      <c r="C2" s="1361"/>
      <c r="D2" s="1361"/>
      <c r="E2" s="1361"/>
      <c r="F2" s="1361"/>
      <c r="G2" s="1361"/>
      <c r="H2" s="1361"/>
      <c r="I2" s="1361"/>
      <c r="J2" s="1361"/>
      <c r="K2" s="1361"/>
      <c r="N2" s="1043" t="s">
        <v>2205</v>
      </c>
    </row>
    <row r="3" spans="1:14" s="66" customFormat="1" ht="24" customHeight="1">
      <c r="A3" s="1365" t="s">
        <v>2188</v>
      </c>
      <c r="B3" s="1365"/>
      <c r="C3" s="1365"/>
      <c r="D3" s="1365"/>
      <c r="E3" s="1365"/>
      <c r="F3" s="1365"/>
      <c r="G3" s="1365"/>
      <c r="H3" s="1365"/>
      <c r="I3" s="1365"/>
      <c r="J3" s="1365"/>
      <c r="K3" s="1365"/>
    </row>
    <row r="4" spans="1:14" s="66" customFormat="1" ht="21.75" customHeight="1">
      <c r="A4" s="1057" t="s">
        <v>2333</v>
      </c>
      <c r="B4" s="1057"/>
      <c r="C4" s="1057"/>
      <c r="D4" s="1057"/>
      <c r="E4" s="1057"/>
      <c r="F4" s="1057"/>
      <c r="G4" s="1057"/>
      <c r="H4" s="1057"/>
      <c r="I4" s="1057"/>
      <c r="J4" s="1057"/>
      <c r="K4" s="1057"/>
    </row>
    <row r="5" spans="1:14" s="66" customFormat="1" ht="70.5" customHeight="1">
      <c r="A5" s="1366" t="s">
        <v>2340</v>
      </c>
      <c r="B5" s="1366"/>
      <c r="C5" s="1366"/>
      <c r="D5" s="1366"/>
      <c r="E5" s="1366"/>
      <c r="F5" s="1366"/>
      <c r="G5" s="1366"/>
      <c r="H5" s="1366"/>
      <c r="I5" s="1366"/>
      <c r="J5" s="1366"/>
      <c r="K5" s="1366"/>
    </row>
    <row r="6" spans="1:14" s="66" customFormat="1" ht="20.25" customHeight="1">
      <c r="A6" s="1368" t="s">
        <v>2332</v>
      </c>
      <c r="B6" s="1368"/>
      <c r="C6" s="1368"/>
      <c r="D6" s="1368"/>
      <c r="E6" s="1368"/>
      <c r="F6" s="1368"/>
      <c r="G6" s="1368"/>
      <c r="H6" s="1368"/>
      <c r="I6" s="1368"/>
      <c r="J6" s="1368"/>
      <c r="K6" s="1368"/>
    </row>
    <row r="7" spans="1:14" s="66" customFormat="1" ht="68.25" customHeight="1">
      <c r="A7" s="1366" t="s">
        <v>2341</v>
      </c>
      <c r="B7" s="1366"/>
      <c r="C7" s="1366"/>
      <c r="D7" s="1366"/>
      <c r="E7" s="1366"/>
      <c r="F7" s="1366"/>
      <c r="G7" s="1366"/>
      <c r="H7" s="1366"/>
      <c r="I7" s="1366"/>
      <c r="J7" s="1366"/>
      <c r="K7" s="1366"/>
    </row>
    <row r="8" spans="1:14" s="66" customFormat="1" ht="48.75" customHeight="1">
      <c r="A8" s="1366" t="s">
        <v>2334</v>
      </c>
      <c r="B8" s="1366"/>
      <c r="C8" s="1366"/>
      <c r="D8" s="1366"/>
      <c r="E8" s="1366"/>
      <c r="F8" s="1366"/>
      <c r="G8" s="1366"/>
      <c r="H8" s="1366"/>
      <c r="I8" s="1366"/>
      <c r="J8" s="1366"/>
      <c r="K8" s="1366"/>
    </row>
    <row r="9" spans="1:14" s="66" customFormat="1" ht="97.5" customHeight="1">
      <c r="A9" s="1366" t="s">
        <v>2339</v>
      </c>
      <c r="B9" s="1366"/>
      <c r="C9" s="1366"/>
      <c r="D9" s="1366"/>
      <c r="E9" s="1366"/>
      <c r="F9" s="1366"/>
      <c r="G9" s="1366"/>
      <c r="H9" s="1366"/>
      <c r="I9" s="1366"/>
      <c r="J9" s="1366"/>
      <c r="K9" s="1366"/>
    </row>
    <row r="10" spans="1:14" s="66" customFormat="1" ht="74.25" customHeight="1">
      <c r="A10" s="1367" t="s">
        <v>2342</v>
      </c>
      <c r="B10" s="1367"/>
      <c r="C10" s="1367"/>
      <c r="D10" s="1367"/>
      <c r="E10" s="1367"/>
      <c r="F10" s="1367"/>
      <c r="G10" s="1367"/>
      <c r="H10" s="1367"/>
      <c r="I10" s="1367"/>
      <c r="J10" s="1367"/>
      <c r="K10" s="1367"/>
    </row>
    <row r="11" spans="1:14" s="66" customFormat="1" ht="24.75" customHeight="1">
      <c r="A11" s="1057" t="s">
        <v>2335</v>
      </c>
      <c r="B11" s="1057"/>
      <c r="C11" s="1057"/>
      <c r="D11" s="1057"/>
      <c r="E11" s="1057"/>
      <c r="F11" s="1057"/>
      <c r="G11" s="1057"/>
      <c r="H11" s="1057"/>
      <c r="I11" s="1057"/>
      <c r="J11" s="1057"/>
      <c r="K11" s="1057"/>
    </row>
    <row r="12" spans="1:14" s="66" customFormat="1" ht="139.5" customHeight="1">
      <c r="A12" s="1366" t="s">
        <v>2336</v>
      </c>
      <c r="B12" s="1366"/>
      <c r="C12" s="1366"/>
      <c r="D12" s="1366"/>
      <c r="E12" s="1366"/>
      <c r="F12" s="1366"/>
      <c r="G12" s="1366"/>
      <c r="H12" s="1366"/>
      <c r="I12" s="1366"/>
      <c r="J12" s="1366"/>
      <c r="K12" s="1366"/>
    </row>
    <row r="13" spans="1:14" s="66" customFormat="1" ht="72" customHeight="1">
      <c r="A13" s="1366" t="s">
        <v>2337</v>
      </c>
      <c r="B13" s="1366"/>
      <c r="C13" s="1366"/>
      <c r="D13" s="1366"/>
      <c r="E13" s="1366"/>
      <c r="F13" s="1366"/>
      <c r="G13" s="1366"/>
      <c r="H13" s="1366"/>
      <c r="I13" s="1366"/>
      <c r="J13" s="1366"/>
      <c r="K13" s="1366"/>
    </row>
    <row r="14" spans="1:14" s="66" customFormat="1" ht="51.75" customHeight="1">
      <c r="A14" s="1366" t="s">
        <v>2338</v>
      </c>
      <c r="B14" s="1366"/>
      <c r="C14" s="1366"/>
      <c r="D14" s="1366"/>
      <c r="E14" s="1366"/>
      <c r="F14" s="1366"/>
      <c r="G14" s="1366"/>
      <c r="H14" s="1366"/>
      <c r="I14" s="1366"/>
      <c r="J14" s="1366"/>
      <c r="K14" s="1366"/>
    </row>
    <row r="15" spans="1:14" s="66" customFormat="1" ht="39" customHeight="1">
      <c r="A15" s="1362" t="s">
        <v>2189</v>
      </c>
      <c r="B15" s="1362"/>
      <c r="C15" s="1362"/>
      <c r="D15" s="1362"/>
      <c r="E15" s="1362"/>
      <c r="F15" s="1362"/>
      <c r="G15" s="1362"/>
      <c r="H15" s="1362"/>
      <c r="I15" s="1362"/>
      <c r="J15" s="1362"/>
      <c r="K15" s="1362"/>
    </row>
    <row r="16" spans="1:14" s="66" customFormat="1" ht="17.100000000000001" customHeight="1">
      <c r="A16" s="1364" t="s">
        <v>2301</v>
      </c>
      <c r="B16" s="1364"/>
      <c r="C16" s="1364"/>
      <c r="D16" s="1364"/>
      <c r="E16" s="1364"/>
      <c r="F16" s="1364"/>
      <c r="G16" s="1363" t="s">
        <v>2343</v>
      </c>
      <c r="H16" s="1363"/>
      <c r="I16" s="1363"/>
      <c r="J16" s="1363"/>
      <c r="K16" s="1363"/>
    </row>
    <row r="17" spans="1:9" s="66" customFormat="1" ht="17.100000000000001" customHeight="1">
      <c r="A17" s="328"/>
      <c r="B17" s="328"/>
      <c r="C17" s="328"/>
      <c r="D17" s="328"/>
      <c r="E17" s="328"/>
      <c r="F17" s="328"/>
      <c r="G17" s="328"/>
      <c r="H17" s="328"/>
      <c r="I17" s="328"/>
    </row>
    <row r="18" spans="1:9" s="66" customFormat="1" ht="17.100000000000001" customHeight="1">
      <c r="A18" s="328"/>
      <c r="B18" s="328"/>
      <c r="C18" s="328"/>
      <c r="D18" s="328"/>
      <c r="E18" s="328"/>
      <c r="F18" s="328"/>
      <c r="G18" s="328"/>
      <c r="H18" s="328"/>
      <c r="I18" s="328"/>
    </row>
    <row r="19" spans="1:9" s="66" customFormat="1" ht="17.100000000000001" customHeight="1">
      <c r="A19" s="328"/>
      <c r="B19" s="328"/>
      <c r="C19" s="328"/>
      <c r="D19" s="328"/>
      <c r="E19" s="328"/>
      <c r="F19" s="328"/>
      <c r="G19" s="328"/>
      <c r="H19" s="328"/>
      <c r="I19" s="328"/>
    </row>
    <row r="20" spans="1:9" s="66" customFormat="1" ht="17.100000000000001" customHeight="1">
      <c r="A20" s="328"/>
      <c r="B20" s="328"/>
      <c r="C20" s="328"/>
      <c r="D20" s="328"/>
      <c r="E20" s="328"/>
      <c r="F20" s="328"/>
      <c r="G20" s="328"/>
      <c r="H20" s="328"/>
      <c r="I20" s="328"/>
    </row>
    <row r="21" spans="1:9" s="66" customFormat="1" ht="17.100000000000001" customHeight="1">
      <c r="A21" s="328"/>
      <c r="B21" s="328"/>
      <c r="C21" s="328"/>
      <c r="D21" s="328"/>
      <c r="E21" s="328"/>
      <c r="F21" s="328"/>
      <c r="G21" s="328"/>
      <c r="H21" s="328"/>
      <c r="I21" s="328"/>
    </row>
    <row r="22" spans="1:9" s="66" customFormat="1" ht="17.100000000000001" customHeight="1">
      <c r="A22" s="328"/>
      <c r="B22" s="328"/>
      <c r="C22" s="328"/>
      <c r="D22" s="328"/>
      <c r="E22" s="328"/>
      <c r="F22" s="328"/>
      <c r="G22" s="328"/>
      <c r="H22" s="328"/>
      <c r="I22" s="328"/>
    </row>
    <row r="23" spans="1:9" s="66" customFormat="1" ht="17.100000000000001" customHeight="1">
      <c r="A23" s="328"/>
      <c r="B23" s="328"/>
      <c r="C23" s="328"/>
      <c r="D23" s="328"/>
      <c r="E23" s="328"/>
      <c r="F23" s="328"/>
      <c r="G23" s="328"/>
      <c r="H23" s="328"/>
      <c r="I23" s="328"/>
    </row>
    <row r="24" spans="1:9" s="66" customFormat="1" ht="17.100000000000001" customHeight="1">
      <c r="A24" s="328"/>
      <c r="B24" s="328"/>
      <c r="C24" s="328"/>
      <c r="D24" s="328"/>
      <c r="E24" s="328"/>
      <c r="F24" s="328"/>
      <c r="G24" s="328"/>
      <c r="H24" s="328"/>
      <c r="I24" s="328"/>
    </row>
    <row r="25" spans="1:9" s="66" customFormat="1" ht="17.100000000000001" customHeight="1">
      <c r="A25" s="328"/>
      <c r="B25" s="328"/>
      <c r="C25" s="328"/>
      <c r="D25" s="328"/>
      <c r="E25" s="328"/>
      <c r="F25" s="328"/>
      <c r="G25" s="328"/>
      <c r="H25" s="328"/>
      <c r="I25" s="328"/>
    </row>
    <row r="26" spans="1:9" s="66" customFormat="1" ht="17.100000000000001" customHeight="1">
      <c r="A26" s="328"/>
      <c r="B26" s="328"/>
      <c r="C26" s="328"/>
      <c r="D26" s="328"/>
      <c r="E26" s="328"/>
      <c r="F26" s="328"/>
      <c r="G26" s="328"/>
      <c r="H26" s="328"/>
      <c r="I26" s="328"/>
    </row>
    <row r="27" spans="1:9" s="66" customFormat="1" ht="17.100000000000001" customHeight="1">
      <c r="A27" s="328"/>
      <c r="B27" s="328"/>
      <c r="C27" s="328"/>
      <c r="D27" s="328"/>
      <c r="E27" s="328"/>
      <c r="F27" s="328"/>
      <c r="G27" s="328"/>
      <c r="H27" s="328"/>
      <c r="I27" s="328"/>
    </row>
    <row r="28" spans="1:9" s="66" customFormat="1" ht="17.100000000000001" customHeight="1">
      <c r="A28" s="328"/>
      <c r="B28" s="328"/>
      <c r="C28" s="328"/>
      <c r="D28" s="328"/>
      <c r="E28" s="328"/>
      <c r="F28" s="328"/>
      <c r="G28" s="328"/>
      <c r="H28" s="328"/>
      <c r="I28" s="328"/>
    </row>
    <row r="29" spans="1:9" s="66" customFormat="1" ht="17.100000000000001" customHeight="1">
      <c r="A29" s="328"/>
      <c r="B29" s="328"/>
      <c r="C29" s="328"/>
      <c r="D29" s="328"/>
      <c r="E29" s="328"/>
      <c r="F29" s="328"/>
      <c r="G29" s="328"/>
      <c r="H29" s="328"/>
      <c r="I29" s="328"/>
    </row>
    <row r="30" spans="1:9" s="66" customFormat="1" ht="17.100000000000001" customHeight="1">
      <c r="A30" s="328"/>
      <c r="B30" s="328"/>
      <c r="C30" s="328"/>
      <c r="D30" s="328"/>
      <c r="E30" s="328"/>
      <c r="F30" s="328"/>
      <c r="G30" s="328"/>
      <c r="H30" s="328"/>
      <c r="I30" s="328"/>
    </row>
    <row r="31" spans="1:9" s="66" customFormat="1" ht="17.100000000000001" customHeight="1">
      <c r="A31" s="328"/>
      <c r="B31" s="328"/>
      <c r="C31" s="328"/>
      <c r="D31" s="328"/>
      <c r="E31" s="328"/>
      <c r="F31" s="328"/>
      <c r="G31" s="328"/>
      <c r="H31" s="328"/>
      <c r="I31" s="328"/>
    </row>
    <row r="32" spans="1:9" s="66" customFormat="1" ht="17.100000000000001" customHeight="1">
      <c r="A32" s="328"/>
      <c r="B32" s="328"/>
      <c r="C32" s="328"/>
      <c r="D32" s="328"/>
      <c r="E32" s="328"/>
      <c r="F32" s="328"/>
      <c r="G32" s="328"/>
      <c r="H32" s="328"/>
      <c r="I32" s="328"/>
    </row>
    <row r="33" spans="1:9" s="66" customFormat="1" ht="17.100000000000001" customHeight="1">
      <c r="A33" s="328"/>
      <c r="B33" s="328"/>
      <c r="C33" s="328"/>
      <c r="D33" s="328"/>
      <c r="E33" s="328"/>
      <c r="F33" s="328"/>
      <c r="G33" s="328"/>
      <c r="H33" s="328"/>
      <c r="I33" s="328"/>
    </row>
    <row r="34" spans="1:9" s="66" customFormat="1" ht="17.100000000000001" customHeight="1">
      <c r="A34" s="328"/>
      <c r="B34" s="328"/>
      <c r="C34" s="328"/>
      <c r="D34" s="328"/>
      <c r="E34" s="328"/>
      <c r="F34" s="328"/>
      <c r="G34" s="328"/>
      <c r="H34" s="328"/>
      <c r="I34" s="328"/>
    </row>
    <row r="35" spans="1:9" s="66" customFormat="1" ht="17.100000000000001" customHeight="1">
      <c r="A35" s="328"/>
      <c r="B35" s="328"/>
      <c r="C35" s="328"/>
      <c r="D35" s="328"/>
      <c r="E35" s="328"/>
      <c r="F35" s="328"/>
      <c r="G35" s="328"/>
      <c r="H35" s="328"/>
      <c r="I35" s="328"/>
    </row>
    <row r="36" spans="1:9" s="66" customFormat="1" ht="17.100000000000001" customHeight="1">
      <c r="A36" s="328"/>
      <c r="B36" s="328"/>
      <c r="C36" s="328"/>
      <c r="D36" s="328"/>
      <c r="E36" s="328"/>
      <c r="F36" s="328"/>
      <c r="G36" s="328"/>
      <c r="H36" s="328"/>
      <c r="I36" s="328"/>
    </row>
    <row r="37" spans="1:9" s="66" customFormat="1" ht="17.100000000000001" customHeight="1"/>
    <row r="38" spans="1:9" s="66" customFormat="1" ht="17.100000000000001" customHeight="1"/>
  </sheetData>
  <sheetProtection password="D3C5" sheet="1" objects="1" scenarios="1" selectLockedCells="1" selectUnlockedCells="1"/>
  <mergeCells count="15">
    <mergeCell ref="A1:K1"/>
    <mergeCell ref="A2:K2"/>
    <mergeCell ref="A15:K15"/>
    <mergeCell ref="G16:K16"/>
    <mergeCell ref="A16:F16"/>
    <mergeCell ref="A3:K3"/>
    <mergeCell ref="A9:K9"/>
    <mergeCell ref="A10:K10"/>
    <mergeCell ref="A12:K12"/>
    <mergeCell ref="A13:K13"/>
    <mergeCell ref="A14:K14"/>
    <mergeCell ref="A5:K5"/>
    <mergeCell ref="A6:K6"/>
    <mergeCell ref="A7:K7"/>
    <mergeCell ref="A8:K8"/>
  </mergeCells>
  <pageMargins left="0.25" right="0.25" top="0.3" bottom="0.27" header="0.3" footer="0.3"/>
  <pageSetup paperSize="9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rgb="FF00B050"/>
  </sheetPr>
  <dimension ref="A2:G43"/>
  <sheetViews>
    <sheetView workbookViewId="0">
      <selection activeCell="F47" sqref="F47"/>
    </sheetView>
  </sheetViews>
  <sheetFormatPr defaultRowHeight="12.75"/>
  <cols>
    <col min="1" max="1" width="5.42578125" style="620" customWidth="1"/>
    <col min="2" max="2" width="27.42578125" style="620" customWidth="1"/>
    <col min="3" max="3" width="9.140625" style="620"/>
    <col min="4" max="4" width="11.42578125" style="620" customWidth="1"/>
    <col min="5" max="5" width="13.140625" style="620" customWidth="1"/>
    <col min="6" max="6" width="11.28515625" style="620" customWidth="1"/>
    <col min="7" max="7" width="10" style="620" customWidth="1"/>
    <col min="8" max="16384" width="9.140625" style="620"/>
  </cols>
  <sheetData>
    <row r="2" spans="1:7" ht="15.75" customHeight="1"/>
    <row r="3" spans="1:7" ht="15.75" customHeight="1"/>
    <row r="4" spans="1:7" ht="15.75" customHeight="1"/>
    <row r="5" spans="1:7" ht="15.75" customHeight="1"/>
    <row r="6" spans="1:7" ht="15.75" customHeight="1"/>
    <row r="7" spans="1:7" ht="15.75" customHeight="1"/>
    <row r="8" spans="1:7" ht="15.75" customHeight="1"/>
    <row r="9" spans="1:7" ht="15.75" customHeight="1"/>
    <row r="10" spans="1:7" ht="15.75" customHeight="1"/>
    <row r="11" spans="1:7" ht="15.75" customHeight="1">
      <c r="A11" s="605"/>
    </row>
    <row r="12" spans="1:7" ht="21" customHeight="1">
      <c r="A12" s="2227" t="s">
        <v>1494</v>
      </c>
      <c r="B12" s="2227"/>
      <c r="C12" s="2227"/>
      <c r="D12" s="2227"/>
      <c r="E12" s="2227"/>
      <c r="F12" s="2227"/>
      <c r="G12" s="2227"/>
    </row>
    <row r="13" spans="1:7" ht="20.25" customHeight="1">
      <c r="A13" s="2228" t="s">
        <v>997</v>
      </c>
      <c r="B13" s="2228"/>
      <c r="C13" s="2228"/>
      <c r="D13" s="2228"/>
      <c r="E13" s="2228"/>
      <c r="F13" s="2228"/>
      <c r="G13" s="2228"/>
    </row>
    <row r="14" spans="1:7" ht="21" customHeight="1">
      <c r="A14" s="536" t="s">
        <v>582</v>
      </c>
      <c r="B14" s="607" t="str">
        <f>MASTER!C86</f>
        <v>Jh d</v>
      </c>
      <c r="C14" s="410" t="s">
        <v>1223</v>
      </c>
      <c r="D14" s="510"/>
      <c r="E14" s="607" t="str">
        <f>MASTER!C2</f>
        <v xml:space="preserve">Lo-Jh </v>
      </c>
      <c r="F14" s="510"/>
    </row>
    <row r="15" spans="1:7" ht="21.75" customHeight="1">
      <c r="A15" s="410" t="s">
        <v>1224</v>
      </c>
      <c r="B15" s="607" t="str">
        <f>MASTER!C94</f>
        <v>xzke xq&lt; cw ftyk cw</v>
      </c>
      <c r="C15" s="410"/>
      <c r="D15" s="607" t="str">
        <f>MASTER!C95</f>
        <v>cw ftyk &amp; cw fiu&amp;323</v>
      </c>
      <c r="F15" s="410"/>
      <c r="G15" s="410"/>
    </row>
    <row r="16" spans="1:7" ht="21.75" customHeight="1">
      <c r="A16" s="410" t="s">
        <v>1032</v>
      </c>
      <c r="B16" s="410"/>
      <c r="C16" s="410" t="s">
        <v>1225</v>
      </c>
      <c r="D16" s="607"/>
      <c r="E16" s="410" t="s">
        <v>1226</v>
      </c>
    </row>
    <row r="17" spans="1:7" ht="20.25" customHeight="1">
      <c r="A17" s="410" t="s">
        <v>1495</v>
      </c>
      <c r="B17" s="410"/>
      <c r="C17" s="607" t="str">
        <f>E14</f>
        <v xml:space="preserve">Lo-Jh </v>
      </c>
      <c r="D17" s="410"/>
      <c r="E17" s="410"/>
      <c r="F17" s="410" t="s">
        <v>1260</v>
      </c>
    </row>
    <row r="18" spans="1:7" ht="19.5" customHeight="1">
      <c r="A18" s="410" t="s">
        <v>1496</v>
      </c>
      <c r="B18" s="537"/>
      <c r="D18" s="410"/>
      <c r="E18" s="410"/>
      <c r="F18" s="410"/>
      <c r="G18" s="410"/>
    </row>
    <row r="19" spans="1:7" ht="63.75" customHeight="1">
      <c r="A19" s="1687" t="s">
        <v>1497</v>
      </c>
      <c r="B19" s="1687"/>
      <c r="C19" s="1687"/>
      <c r="D19" s="1687"/>
      <c r="E19" s="1687"/>
      <c r="F19" s="1687"/>
      <c r="G19" s="1687"/>
    </row>
    <row r="20" spans="1:7" ht="20.25" customHeight="1">
      <c r="A20" s="410" t="s">
        <v>1498</v>
      </c>
      <c r="B20" s="602"/>
      <c r="C20" s="607" t="str">
        <f>E14</f>
        <v xml:space="preserve">Lo-Jh </v>
      </c>
      <c r="D20" s="602"/>
      <c r="E20" s="602"/>
      <c r="F20" s="410" t="s">
        <v>1237</v>
      </c>
      <c r="G20" s="602"/>
    </row>
    <row r="21" spans="1:7" ht="18.75" customHeight="1">
      <c r="A21" s="652" t="s">
        <v>1500</v>
      </c>
      <c r="B21" s="612"/>
      <c r="D21" s="602"/>
      <c r="E21" s="602"/>
      <c r="F21" s="602"/>
      <c r="G21" s="602"/>
    </row>
    <row r="22" spans="1:7" ht="18" customHeight="1">
      <c r="A22" s="652" t="s">
        <v>1499</v>
      </c>
      <c r="B22" s="602"/>
      <c r="C22" s="602"/>
      <c r="D22" s="602"/>
      <c r="E22" s="602"/>
      <c r="F22" s="602"/>
      <c r="G22" s="602"/>
    </row>
    <row r="23" spans="1:7" ht="33.75" customHeight="1">
      <c r="A23" s="2236" t="s">
        <v>1501</v>
      </c>
      <c r="B23" s="2236"/>
      <c r="C23" s="2236"/>
      <c r="D23" s="2236"/>
      <c r="E23" s="2236"/>
      <c r="F23" s="2236"/>
      <c r="G23" s="2236"/>
    </row>
    <row r="24" spans="1:7" ht="21" customHeight="1">
      <c r="A24" s="410" t="s">
        <v>1502</v>
      </c>
      <c r="B24" s="410"/>
      <c r="C24" s="410"/>
      <c r="D24" s="410"/>
      <c r="E24" s="610">
        <f>MASTER!S50</f>
        <v>40365</v>
      </c>
      <c r="F24" s="410" t="s">
        <v>1230</v>
      </c>
      <c r="G24" s="410"/>
    </row>
    <row r="25" spans="1:7" ht="15.75">
      <c r="A25" s="410" t="s">
        <v>1231</v>
      </c>
      <c r="B25" s="602"/>
      <c r="C25" s="602"/>
      <c r="D25" s="602"/>
      <c r="E25" s="602"/>
      <c r="F25" s="602"/>
      <c r="G25" s="602"/>
    </row>
    <row r="26" spans="1:7" ht="22.5" customHeight="1">
      <c r="A26" s="539" t="s">
        <v>608</v>
      </c>
      <c r="B26" s="539" t="s">
        <v>175</v>
      </c>
      <c r="C26" s="539" t="s">
        <v>947</v>
      </c>
      <c r="D26" s="539" t="s">
        <v>998</v>
      </c>
      <c r="E26" s="539" t="s">
        <v>949</v>
      </c>
      <c r="F26" s="539" t="s">
        <v>950</v>
      </c>
      <c r="G26" s="539" t="s">
        <v>999</v>
      </c>
    </row>
    <row r="27" spans="1:7" ht="18.75" customHeight="1">
      <c r="A27" s="542">
        <f>MASTER!L50</f>
        <v>1</v>
      </c>
      <c r="B27" s="539" t="str">
        <f>MASTER!M50</f>
        <v xml:space="preserve">Jhefr pUnz </v>
      </c>
      <c r="C27" s="539" t="str">
        <f>MASTER!O50</f>
        <v>iRuh</v>
      </c>
      <c r="D27" s="540">
        <f>MASTER!N50</f>
        <v>24661</v>
      </c>
      <c r="E27" s="541" t="str">
        <f>MASTER!R50</f>
        <v>lk{kj</v>
      </c>
      <c r="F27" s="539" t="str">
        <f>MASTER!P50</f>
        <v>fo/kok</v>
      </c>
      <c r="G27" s="539">
        <f>MASTER!S50</f>
        <v>40365</v>
      </c>
    </row>
    <row r="28" spans="1:7" ht="15.75" customHeight="1">
      <c r="A28" s="542" t="str">
        <f>MASTER!L51</f>
        <v/>
      </c>
      <c r="B28" s="539" t="str">
        <f>MASTER!M51</f>
        <v/>
      </c>
      <c r="C28" s="539" t="str">
        <f>MASTER!O51</f>
        <v xml:space="preserve">iq=h </v>
      </c>
      <c r="D28" s="540" t="str">
        <f>MASTER!N51</f>
        <v/>
      </c>
      <c r="E28" s="541" t="str">
        <f>MASTER!R51</f>
        <v>lhfu;j mPp ek/;fed</v>
      </c>
      <c r="F28" s="539" t="str">
        <f>MASTER!P51</f>
        <v>vfookfgr</v>
      </c>
      <c r="G28" s="539" t="str">
        <f>MASTER!S51</f>
        <v xml:space="preserve"> 'kwU;</v>
      </c>
    </row>
    <row r="29" spans="1:7" ht="19.5" customHeight="1">
      <c r="A29" s="542" t="str">
        <f>MASTER!L52</f>
        <v/>
      </c>
      <c r="B29" s="539" t="str">
        <f>MASTER!M52</f>
        <v/>
      </c>
      <c r="C29" s="539" t="str">
        <f>MASTER!O52</f>
        <v>iq=</v>
      </c>
      <c r="D29" s="540" t="str">
        <f>MASTER!N52</f>
        <v/>
      </c>
      <c r="E29" s="541" t="str">
        <f>MASTER!R52</f>
        <v/>
      </c>
      <c r="F29" s="539" t="str">
        <f>MASTER!P52</f>
        <v>fookfgr</v>
      </c>
      <c r="G29" s="539" t="str">
        <f>MASTER!S52</f>
        <v/>
      </c>
    </row>
    <row r="30" spans="1:7" ht="15.75">
      <c r="A30" s="542" t="str">
        <f>MASTER!L53</f>
        <v/>
      </c>
      <c r="B30" s="539" t="str">
        <f>MASTER!M53</f>
        <v/>
      </c>
      <c r="C30" s="539" t="str">
        <f>MASTER!O53</f>
        <v xml:space="preserve">iq=h </v>
      </c>
      <c r="D30" s="540" t="str">
        <f>MASTER!N53</f>
        <v/>
      </c>
      <c r="E30" s="541" t="str">
        <f>MASTER!R53</f>
        <v/>
      </c>
      <c r="F30" s="539" t="str">
        <f>MASTER!P53</f>
        <v>fookfgr</v>
      </c>
      <c r="G30" s="539" t="str">
        <f>MASTER!S53</f>
        <v/>
      </c>
    </row>
    <row r="31" spans="1:7" ht="15.75">
      <c r="A31" s="542" t="str">
        <f>MASTER!L54</f>
        <v/>
      </c>
      <c r="B31" s="539" t="str">
        <f>MASTER!M54</f>
        <v/>
      </c>
      <c r="C31" s="539" t="str">
        <f>MASTER!O54</f>
        <v>iq=</v>
      </c>
      <c r="D31" s="540" t="str">
        <f>MASTER!N54</f>
        <v/>
      </c>
      <c r="E31" s="541" t="str">
        <f>MASTER!R54</f>
        <v/>
      </c>
      <c r="F31" s="539" t="str">
        <f>MASTER!P54</f>
        <v>vfookfgr</v>
      </c>
      <c r="G31" s="539" t="str">
        <f>MASTER!S54</f>
        <v/>
      </c>
    </row>
    <row r="32" spans="1:7" ht="15.75">
      <c r="A32" s="542" t="str">
        <f>MASTER!L55</f>
        <v/>
      </c>
      <c r="B32" s="539" t="str">
        <f>MASTER!M55</f>
        <v/>
      </c>
      <c r="C32" s="539" t="str">
        <f>MASTER!O55</f>
        <v/>
      </c>
      <c r="D32" s="540" t="str">
        <f>MASTER!N55</f>
        <v/>
      </c>
      <c r="E32" s="541" t="str">
        <f>MASTER!R55</f>
        <v/>
      </c>
      <c r="F32" s="539" t="str">
        <f>MASTER!P55</f>
        <v/>
      </c>
      <c r="G32" s="539" t="str">
        <f>MASTER!S55</f>
        <v/>
      </c>
    </row>
    <row r="33" spans="1:7" ht="21.75" customHeight="1">
      <c r="A33" s="542" t="str">
        <f>MASTER!L56</f>
        <v/>
      </c>
      <c r="B33" s="539" t="str">
        <f>MASTER!M56</f>
        <v/>
      </c>
      <c r="C33" s="539" t="str">
        <f>MASTER!O56</f>
        <v/>
      </c>
      <c r="D33" s="540" t="str">
        <f>MASTER!N56</f>
        <v/>
      </c>
      <c r="E33" s="541" t="str">
        <f>MASTER!R56</f>
        <v/>
      </c>
      <c r="F33" s="539" t="str">
        <f>MASTER!P56</f>
        <v/>
      </c>
      <c r="G33" s="539" t="str">
        <f>MASTER!S56</f>
        <v/>
      </c>
    </row>
    <row r="34" spans="1:7" ht="18.75" customHeight="1">
      <c r="B34" s="410"/>
      <c r="D34" s="410"/>
      <c r="E34" s="410"/>
      <c r="G34" s="410"/>
    </row>
    <row r="35" spans="1:7" ht="19.5" customHeight="1">
      <c r="A35" s="410"/>
      <c r="B35" s="602"/>
      <c r="C35" s="602"/>
      <c r="D35" s="602"/>
      <c r="E35" s="602"/>
      <c r="F35" s="602"/>
      <c r="G35" s="602"/>
    </row>
    <row r="36" spans="1:7" ht="15.75">
      <c r="A36" s="2226" t="s">
        <v>1000</v>
      </c>
      <c r="B36" s="2226"/>
      <c r="C36" s="2226"/>
      <c r="D36" s="2226"/>
      <c r="E36" s="2226"/>
      <c r="F36" s="2226"/>
      <c r="G36" s="2226"/>
    </row>
    <row r="37" spans="1:7" ht="24" customHeight="1">
      <c r="A37" s="2230" t="s">
        <v>1001</v>
      </c>
      <c r="B37" s="2230"/>
      <c r="C37" s="2230"/>
      <c r="D37" s="2230"/>
      <c r="E37" s="2230"/>
      <c r="F37" s="2230"/>
      <c r="G37" s="2230"/>
    </row>
    <row r="38" spans="1:7" ht="19.5" customHeight="1">
      <c r="A38" s="410" t="s">
        <v>32</v>
      </c>
      <c r="B38" s="607" t="str">
        <f>B14</f>
        <v>Jh d</v>
      </c>
      <c r="C38" s="770" t="s">
        <v>1223</v>
      </c>
      <c r="D38" s="607" t="str">
        <f>E14</f>
        <v xml:space="preserve">Lo-Jh </v>
      </c>
      <c r="E38" s="410"/>
      <c r="F38" s="410" t="s">
        <v>1241</v>
      </c>
      <c r="G38" s="410"/>
    </row>
    <row r="39" spans="1:7" ht="15.75">
      <c r="A39" s="410" t="s">
        <v>1242</v>
      </c>
    </row>
    <row r="40" spans="1:7" ht="15.75">
      <c r="A40" s="410" t="s">
        <v>1503</v>
      </c>
    </row>
    <row r="41" spans="1:7" ht="15.75">
      <c r="A41" s="603" t="s">
        <v>1228</v>
      </c>
    </row>
    <row r="42" spans="1:7" ht="15.75">
      <c r="A42" s="2226" t="s">
        <v>1000</v>
      </c>
      <c r="B42" s="2226"/>
      <c r="C42" s="2226"/>
      <c r="D42" s="2226"/>
      <c r="E42" s="2226"/>
      <c r="F42" s="2226"/>
      <c r="G42" s="2226"/>
    </row>
    <row r="43" spans="1:7" ht="22.5">
      <c r="A43" s="616"/>
    </row>
  </sheetData>
  <sheetProtection password="D3C5" sheet="1" objects="1" scenarios="1" selectLockedCells="1" selectUnlockedCells="1"/>
  <mergeCells count="7">
    <mergeCell ref="A42:G42"/>
    <mergeCell ref="A12:G12"/>
    <mergeCell ref="A13:G13"/>
    <mergeCell ref="A19:G19"/>
    <mergeCell ref="A23:G23"/>
    <mergeCell ref="A36:G36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4:N470"/>
  <sheetViews>
    <sheetView workbookViewId="0">
      <selection activeCell="H27" sqref="H27:L27"/>
    </sheetView>
  </sheetViews>
  <sheetFormatPr defaultRowHeight="12.75"/>
  <cols>
    <col min="1" max="1" width="7.28515625" style="620" customWidth="1"/>
    <col min="2" max="2" width="7" style="620" customWidth="1"/>
    <col min="3" max="4" width="9.140625" style="620"/>
    <col min="5" max="5" width="7.42578125" style="620" customWidth="1"/>
    <col min="6" max="6" width="9.7109375" style="620" customWidth="1"/>
    <col min="7" max="7" width="4" style="620" customWidth="1"/>
    <col min="8" max="8" width="9.140625" style="620"/>
    <col min="9" max="9" width="13" style="620" customWidth="1"/>
    <col min="10" max="10" width="11.42578125" style="620" customWidth="1"/>
    <col min="11" max="11" width="7" style="620" customWidth="1"/>
    <col min="12" max="12" width="5.7109375" style="620" customWidth="1"/>
    <col min="13" max="16384" width="9.140625" style="620"/>
  </cols>
  <sheetData>
    <row r="24" spans="1:14" ht="26.25">
      <c r="A24" s="2181" t="s">
        <v>2500</v>
      </c>
      <c r="B24" s="2181"/>
      <c r="C24" s="2181"/>
      <c r="D24" s="2181"/>
      <c r="E24" s="2181"/>
      <c r="F24" s="2181"/>
      <c r="G24" s="2181"/>
      <c r="H24" s="2181"/>
      <c r="I24" s="2181"/>
      <c r="J24" s="2181"/>
      <c r="K24" s="2181"/>
      <c r="L24" s="2181"/>
      <c r="M24" s="6"/>
      <c r="N24" s="6"/>
    </row>
    <row r="25" spans="1:14" ht="18.7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30">
      <c r="B26" s="547" t="s">
        <v>32</v>
      </c>
      <c r="C26" s="2241" t="str">
        <f>MASTER!C86</f>
        <v>Jh d</v>
      </c>
      <c r="D26" s="2241"/>
      <c r="E26" s="2241"/>
      <c r="F26" s="1161" t="s">
        <v>2550</v>
      </c>
      <c r="G26" s="527" t="s">
        <v>2558</v>
      </c>
      <c r="H26" s="768"/>
      <c r="I26" s="768"/>
      <c r="J26" s="527" t="s">
        <v>2536</v>
      </c>
      <c r="K26" s="2241" t="s">
        <v>2537</v>
      </c>
      <c r="L26" s="2241"/>
      <c r="M26" s="6"/>
      <c r="N26" s="6"/>
    </row>
    <row r="27" spans="1:14" ht="18.75">
      <c r="A27" s="5" t="s">
        <v>1612</v>
      </c>
      <c r="B27" s="2239" t="str">
        <f>MASTER!C94</f>
        <v>xzke xq&lt; cw ftyk cw</v>
      </c>
      <c r="C27" s="2239"/>
      <c r="D27" s="2239"/>
      <c r="E27" s="2239"/>
      <c r="F27" s="2239"/>
      <c r="G27" s="2239"/>
      <c r="H27" s="2239" t="str">
        <f>MASTER!C95</f>
        <v>cw ftyk &amp; cw fiu&amp;323</v>
      </c>
      <c r="I27" s="2239"/>
      <c r="J27" s="2239"/>
      <c r="K27" s="2239"/>
      <c r="L27" s="2239"/>
      <c r="M27" s="6"/>
      <c r="N27" s="6"/>
    </row>
    <row r="28" spans="1:14" ht="18.75">
      <c r="A28" s="5" t="s">
        <v>2563</v>
      </c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ht="18.75">
      <c r="A29" s="6"/>
      <c r="B29" s="5" t="s">
        <v>2565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ht="18.75">
      <c r="A30" s="5" t="s">
        <v>2566</v>
      </c>
      <c r="B30" s="2240" t="str">
        <f>MASTER!C2</f>
        <v xml:space="preserve">Lo-Jh </v>
      </c>
      <c r="C30" s="2240"/>
      <c r="D30" s="2240"/>
      <c r="E30" s="1164" t="s">
        <v>2559</v>
      </c>
      <c r="F30" s="6"/>
      <c r="G30" s="6"/>
      <c r="H30" s="6"/>
      <c r="I30" s="6"/>
      <c r="J30" s="6"/>
      <c r="K30" s="6"/>
      <c r="L30" s="6"/>
      <c r="M30" s="6"/>
      <c r="N30" s="6"/>
    </row>
    <row r="31" spans="1:14" ht="18.75">
      <c r="A31" s="1165" t="s">
        <v>2560</v>
      </c>
      <c r="B31" s="6"/>
      <c r="C31" s="6"/>
      <c r="E31" s="1164"/>
      <c r="F31" s="6"/>
      <c r="G31" s="6"/>
      <c r="H31" s="6"/>
      <c r="I31" s="6"/>
      <c r="J31" s="6"/>
      <c r="K31" s="6"/>
      <c r="L31" s="6"/>
      <c r="M31" s="6"/>
      <c r="N31" s="6"/>
    </row>
    <row r="32" spans="1:14" ht="22.5" customHeight="1">
      <c r="A32" s="1167" t="s">
        <v>2561</v>
      </c>
      <c r="B32" s="6"/>
      <c r="C32" s="6"/>
      <c r="E32" s="1164"/>
      <c r="F32" s="6"/>
      <c r="G32" s="6"/>
      <c r="H32" s="6"/>
      <c r="I32" s="6"/>
      <c r="J32" s="6"/>
      <c r="K32" s="6"/>
      <c r="L32" s="6"/>
      <c r="M32" s="6"/>
      <c r="N32" s="6"/>
    </row>
    <row r="33" spans="1:14" ht="18.75">
      <c r="A33" s="1166" t="s">
        <v>2562</v>
      </c>
      <c r="B33" s="6"/>
      <c r="C33" s="6"/>
      <c r="E33" s="1164"/>
      <c r="F33" s="6"/>
      <c r="G33" s="6"/>
      <c r="H33" s="6"/>
      <c r="I33" s="6"/>
      <c r="J33" s="6"/>
      <c r="K33" s="6"/>
      <c r="L33" s="6"/>
      <c r="M33" s="6"/>
      <c r="N33" s="6"/>
    </row>
    <row r="34" spans="1:14" ht="18.75">
      <c r="A34" s="6"/>
      <c r="B34" s="5" t="s">
        <v>2568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ht="18.75">
      <c r="A35" s="5" t="s">
        <v>2564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ht="18.7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8.75">
      <c r="A37" s="5"/>
      <c r="B37" s="6"/>
      <c r="C37" s="6"/>
      <c r="D37" s="6"/>
      <c r="E37" s="6"/>
      <c r="F37" s="6"/>
      <c r="G37" s="6"/>
      <c r="H37" s="6"/>
      <c r="I37" s="63" t="s">
        <v>2497</v>
      </c>
      <c r="J37" s="6"/>
      <c r="K37" s="6"/>
      <c r="L37" s="6"/>
      <c r="M37" s="6"/>
      <c r="N37" s="6"/>
    </row>
    <row r="38" spans="1:14" ht="18.75">
      <c r="A38" s="5" t="s">
        <v>3</v>
      </c>
      <c r="B38" s="2242" t="str">
        <f>MASTER!C57</f>
        <v>cw   ftyk &amp; cw</v>
      </c>
      <c r="C38" s="2242"/>
      <c r="D38" s="2242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18.75">
      <c r="A39" s="5" t="s">
        <v>315</v>
      </c>
      <c r="B39" s="2237">
        <f>MASTER!C58</f>
        <v>44676</v>
      </c>
      <c r="C39" s="2238"/>
      <c r="D39" s="2238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18.7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ht="18.7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18.75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ht="18.7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ht="18.75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ht="18.75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ht="18.75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ht="18.7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ht="18.75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ht="18.7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ht="18.7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t="18.7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ht="18.75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ht="18.75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ht="18.7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8.7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8.75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5">
      <c r="A57" s="1157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5">
      <c r="A58" s="1157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t="15">
      <c r="A59" s="1157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t="15">
      <c r="A60" s="1157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5">
      <c r="A61" s="1157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5">
      <c r="A62" s="1157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15">
      <c r="A63" s="1157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">
      <c r="A64" s="1157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5">
      <c r="A65" s="1157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ht="15">
      <c r="A66" s="1157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15">
      <c r="A67" s="1157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15">
      <c r="A68" s="4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15">
      <c r="A69" s="1157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ht="15">
      <c r="A70" s="1157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ht="15">
      <c r="A71" s="1157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ht="15">
      <c r="A72" s="1157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18.75">
      <c r="A73" s="1152" t="s">
        <v>2491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ht="18.7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ht="18.75">
      <c r="A75" s="5" t="s">
        <v>2492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ht="18.75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ht="18.75">
      <c r="A77" s="6"/>
      <c r="B77" s="5" t="s">
        <v>2533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ht="18.75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ht="18.75">
      <c r="A79" s="1152" t="s">
        <v>2497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ht="18.75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ht="18.75">
      <c r="A81" s="5" t="s">
        <v>2498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ht="18.75">
      <c r="A82" s="5" t="s">
        <v>2499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ht="18.75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ht="15">
      <c r="A84" s="1157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ht="15">
      <c r="A85" s="1157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ht="15">
      <c r="A86" s="1157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ht="15">
      <c r="A87" s="115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ht="15">
      <c r="A88" s="1157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ht="15">
      <c r="A89" s="1157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ht="15">
      <c r="A90" s="1157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ht="15">
      <c r="A91" s="1157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ht="15">
      <c r="A92" s="1157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ht="15">
      <c r="A93" s="1157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ht="15">
      <c r="A94" s="1157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ht="15">
      <c r="A95" s="1157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ht="15">
      <c r="A96" s="1157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ht="15">
      <c r="A97" s="1157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15">
      <c r="A98" s="1157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15">
      <c r="A99" s="1157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ht="15">
      <c r="A100" s="1157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t="15">
      <c r="A101" s="1157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5">
      <c r="A102" s="1157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ht="15">
      <c r="A103" s="1157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ht="15">
      <c r="A104" s="1157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ht="15">
      <c r="A105" s="1157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ht="15">
      <c r="A106" s="1157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ht="15">
      <c r="A107" s="115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15">
      <c r="A108" s="1157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ht="15">
      <c r="A109" s="115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ht="15">
      <c r="A110" s="115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ht="15">
      <c r="A111" s="115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ht="18.75">
      <c r="A112" s="1152" t="s">
        <v>2491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ht="18.75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ht="18.75">
      <c r="A114" s="5" t="s">
        <v>2492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ht="18.75">
      <c r="A115" s="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ht="18.75">
      <c r="A116" s="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ht="18.75">
      <c r="A117" s="6"/>
      <c r="B117" s="5" t="s">
        <v>2503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ht="18.75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8.75">
      <c r="A119" s="5" t="s">
        <v>2504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ht="18.75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ht="18.75">
      <c r="A121" s="1152" t="s">
        <v>2497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ht="18.75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ht="18.75">
      <c r="A123" s="5" t="s">
        <v>2498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ht="18.75">
      <c r="A124" s="5" t="s">
        <v>2499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ht="18.75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ht="15">
      <c r="A126" s="1157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ht="15">
      <c r="A127" s="1157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ht="15">
      <c r="A128" s="1157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ht="15">
      <c r="A129" s="1157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ht="15">
      <c r="A130" s="1157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ht="15">
      <c r="A131" s="1157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ht="15">
      <c r="A132" s="1157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ht="15">
      <c r="A133" s="1157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ht="15">
      <c r="A134" s="1157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ht="15">
      <c r="A135" s="1157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ht="15">
      <c r="A136" s="1157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ht="15">
      <c r="A137" s="1157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ht="15">
      <c r="A138" s="1157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ht="15">
      <c r="A139" s="1157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ht="15">
      <c r="A140" s="1157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ht="15">
      <c r="A141" s="1157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ht="15">
      <c r="A142" s="1157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ht="15">
      <c r="A143" s="1157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ht="15">
      <c r="A144" s="1157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15">
      <c r="A145" s="1157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t="15">
      <c r="A146" s="1157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ht="15">
      <c r="A147" s="1157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ht="15">
      <c r="A148" s="1157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ht="15">
      <c r="A149" s="1157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ht="15">
      <c r="A150" s="1157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ht="15">
      <c r="A151" s="1157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ht="15">
      <c r="A152" s="1157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ht="15">
      <c r="A153" s="1157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ht="18.75">
      <c r="A154" s="1154" t="s">
        <v>2500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ht="18.75">
      <c r="A155" s="5" t="s">
        <v>2505</v>
      </c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ht="18.75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ht="18.75">
      <c r="A157" s="5" t="s">
        <v>2492</v>
      </c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ht="18.75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ht="18.75">
      <c r="A159" s="6"/>
      <c r="B159" s="5" t="s">
        <v>2501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18.75">
      <c r="A160" s="5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ht="18.75">
      <c r="A161" s="6"/>
      <c r="B161" s="5" t="s">
        <v>2496</v>
      </c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ht="18.75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ht="18.75">
      <c r="A163" s="1152" t="s">
        <v>2497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ht="18.75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ht="18.75">
      <c r="A165" s="5" t="s">
        <v>2498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1:14" ht="18.75">
      <c r="A166" s="5" t="s">
        <v>2499</v>
      </c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ht="15">
      <c r="A167" s="1157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</row>
    <row r="168" spans="1:14" ht="15">
      <c r="A168" s="1157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4" ht="15">
      <c r="A169" s="1157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1:14" ht="15">
      <c r="A170" s="1157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4" ht="15">
      <c r="A171" s="1157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1:14" ht="15">
      <c r="A172" s="1157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 ht="15">
      <c r="A173" s="1157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</row>
    <row r="174" spans="1:14" ht="15">
      <c r="A174" s="1157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1:14" ht="15">
      <c r="A175" s="1157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14" ht="15">
      <c r="A176" s="1157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1:14" ht="15">
      <c r="A177" s="1157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1:14" ht="15">
      <c r="A178" s="1157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1:14" ht="15">
      <c r="A179" s="1157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1:14" ht="15">
      <c r="A180" s="1157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1:14" ht="15">
      <c r="A181" s="1157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ht="15">
      <c r="A182" s="1157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1:14" ht="15">
      <c r="A183" s="1157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1:14" ht="15">
      <c r="A184" s="1157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1:14" ht="15">
      <c r="A185" s="1157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1:14" ht="15">
      <c r="A186" s="1157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1:14" ht="15">
      <c r="A187" s="1157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1:14" ht="15">
      <c r="A188" s="1157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</row>
    <row r="189" spans="1:14" ht="15">
      <c r="A189" s="1157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</row>
    <row r="190" spans="1:14" ht="15">
      <c r="A190" s="1157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1:14" ht="18.75">
      <c r="A191" s="1152" t="s">
        <v>2491</v>
      </c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1:14" ht="18.75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1:14" ht="18.75">
      <c r="A193" s="5" t="s">
        <v>2492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1:14" ht="18.75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 ht="18.75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1:14" ht="18.75">
      <c r="A196" s="6"/>
      <c r="B196" s="5" t="s">
        <v>2506</v>
      </c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1:14" ht="18.75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 ht="18.75">
      <c r="A198" s="6"/>
      <c r="B198" s="5" t="s">
        <v>2507</v>
      </c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1:14" ht="18.75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1:14" ht="18.75">
      <c r="A200" s="1152" t="s">
        <v>2497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1:14" ht="18.75">
      <c r="A201" s="5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1:14" ht="18.75">
      <c r="A202" s="5" t="s">
        <v>2498</v>
      </c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ht="18.75">
      <c r="A203" s="5" t="s">
        <v>2499</v>
      </c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1:14" ht="15">
      <c r="A204" s="1157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 ht="15">
      <c r="A205" s="1157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</row>
    <row r="206" spans="1:14" ht="15">
      <c r="A206" s="1157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4" ht="15">
      <c r="A207" s="1157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1:14" ht="15">
      <c r="A208" s="1157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14" ht="15">
      <c r="A209" s="1157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ht="15">
      <c r="A210" s="1157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 ht="15">
      <c r="A211" s="1157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1:14" ht="15">
      <c r="A212" s="1157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 ht="15">
      <c r="A213" s="1157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 ht="15">
      <c r="A214" s="1157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ht="15">
      <c r="A215" s="1157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ht="15">
      <c r="A216" s="1157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 ht="15">
      <c r="A217" s="1157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ht="15">
      <c r="A218" s="1157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ht="15">
      <c r="A219" s="1157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ht="15">
      <c r="A220" s="1157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4" ht="15">
      <c r="A221" s="1157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1:14" ht="15">
      <c r="A222" s="1157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1:14" ht="15">
      <c r="A223" s="1157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1:14" ht="15">
      <c r="A224" s="1157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1:14" ht="15">
      <c r="A225" s="1157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ht="15">
      <c r="A226" s="1157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1:14" ht="15">
      <c r="A227" s="1157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ht="15">
      <c r="A228" s="1157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1:14" ht="15">
      <c r="A229" s="1157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1:14" ht="15">
      <c r="A230" s="1157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1:14" ht="15">
      <c r="A231" s="1157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1:14" ht="18.75">
      <c r="A232" s="1152" t="s">
        <v>2491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ht="18.75">
      <c r="A233" s="5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1:14" ht="18.75">
      <c r="A234" s="5" t="s">
        <v>2508</v>
      </c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ht="18.75">
      <c r="A235" s="5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ht="18.75">
      <c r="A236" s="6"/>
      <c r="B236" s="5" t="s">
        <v>2509</v>
      </c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1:14" ht="18.75">
      <c r="A237" s="5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ht="18.75">
      <c r="A238" s="6"/>
      <c r="B238" s="5" t="s">
        <v>2510</v>
      </c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1:14" ht="18.75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1:14" ht="18.75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ht="18.75">
      <c r="A241" s="6"/>
      <c r="B241" s="5" t="s">
        <v>2496</v>
      </c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ht="18.75">
      <c r="A242" s="5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1:14" ht="18.75">
      <c r="A243" s="1152" t="s">
        <v>2497</v>
      </c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ht="18.75">
      <c r="A244" s="5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1:14" ht="18.75">
      <c r="A245" s="5" t="s">
        <v>2498</v>
      </c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ht="18.75">
      <c r="A246" s="5" t="s">
        <v>2499</v>
      </c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4" ht="18.75">
      <c r="A247" s="5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1:14" ht="15">
      <c r="A248" s="1157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</row>
    <row r="249" spans="1:14" ht="15">
      <c r="A249" s="1157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ht="15">
      <c r="A250" s="1157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  <row r="251" spans="1:14" ht="15">
      <c r="A251" s="1157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ht="15">
      <c r="A252" s="1157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</row>
    <row r="253" spans="1:14" ht="15">
      <c r="A253" s="1157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ht="15">
      <c r="A254" s="1157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1:14" ht="15">
      <c r="A255" s="1157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4" ht="15">
      <c r="A256" s="1157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1:14" ht="15">
      <c r="A257" s="1157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ht="15">
      <c r="A258" s="1157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1:14" ht="15">
      <c r="A259" s="1157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1:14" ht="15">
      <c r="A260" s="1157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1:14" ht="15">
      <c r="A261" s="1157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ht="15">
      <c r="A262" s="1157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ht="15">
      <c r="A263" s="1157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1:14" ht="15">
      <c r="A264" s="1157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1:14" ht="15">
      <c r="A265" s="1157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ht="15">
      <c r="A266" s="1157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1:14" ht="15">
      <c r="A267" s="1157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1:14" ht="15">
      <c r="A268" s="1157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1:14" ht="15">
      <c r="A269" s="1157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ht="15">
      <c r="A270" s="1157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spans="1:14" ht="18.75">
      <c r="A271" s="1152" t="s">
        <v>2491</v>
      </c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1:14" ht="18.75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4" ht="18.75">
      <c r="A273" s="5" t="s">
        <v>2511</v>
      </c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spans="1:14" ht="18.75">
      <c r="A274" s="5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1:14" ht="18.75">
      <c r="A275" s="6"/>
      <c r="B275" s="5" t="s">
        <v>2512</v>
      </c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spans="1:14" ht="18.75">
      <c r="A276" s="5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1:14" ht="18.75">
      <c r="A277" s="5" t="s">
        <v>2513</v>
      </c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1:14" ht="18.75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spans="1:14" ht="18.75">
      <c r="A279" s="1152" t="s">
        <v>2497</v>
      </c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spans="1:14" ht="18.75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1:14" ht="18.75">
      <c r="A281" s="5" t="s">
        <v>2498</v>
      </c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spans="1:14" ht="18.75">
      <c r="A282" s="5" t="s">
        <v>2499</v>
      </c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spans="1:14" ht="18.75">
      <c r="A283" s="5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1:14" ht="15">
      <c r="A284" s="1157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spans="1:14" ht="15">
      <c r="A285" s="1157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spans="1:14" ht="15">
      <c r="A286" s="1157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1:14" ht="15">
      <c r="A287" s="1157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spans="1:14" ht="15">
      <c r="A288" s="1157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spans="1:14" ht="15">
      <c r="A289" s="1157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</row>
    <row r="290" spans="1:14" ht="15">
      <c r="A290" s="1157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spans="1:14" ht="15">
      <c r="A291" s="1157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</row>
    <row r="292" spans="1:14" ht="15">
      <c r="A292" s="1157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1:14" ht="15">
      <c r="A293" s="1157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</row>
    <row r="294" spans="1:14" ht="15">
      <c r="A294" s="1157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spans="1:14" ht="15">
      <c r="A295" s="1157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</row>
    <row r="296" spans="1:14" ht="15">
      <c r="A296" s="1157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spans="1:14" ht="15">
      <c r="A297" s="1157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</row>
    <row r="298" spans="1:14" ht="15">
      <c r="A298" s="1157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4" ht="15">
      <c r="A299" s="1157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spans="1:14" ht="15">
      <c r="A300" s="1157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1:14" ht="15">
      <c r="A301" s="1157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1:14" ht="15">
      <c r="A302" s="1157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1:14" ht="15">
      <c r="A303" s="1157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4" ht="15">
      <c r="A304" s="1157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spans="1:14" ht="15">
      <c r="A305" s="1157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spans="1:14" ht="15">
      <c r="A306" s="1157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1:14" ht="15">
      <c r="A307" s="1157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spans="1:14" ht="15">
      <c r="A308" s="1157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ht="15">
      <c r="A309" s="1157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spans="1:14" ht="15">
      <c r="A310" s="1157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spans="1:14" ht="15">
      <c r="A311" s="1157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spans="1:14" ht="15">
      <c r="A312" s="1157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</row>
    <row r="313" spans="1:14" ht="15">
      <c r="A313" s="1157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1:14" ht="15">
      <c r="A314" s="1157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</row>
    <row r="315" spans="1:14" ht="15">
      <c r="A315" s="1157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</row>
    <row r="316" spans="1:14" ht="15">
      <c r="A316" s="1157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</row>
    <row r="317" spans="1:14" ht="18.75">
      <c r="A317" s="5" t="s">
        <v>2514</v>
      </c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</row>
    <row r="318" spans="1:14" ht="18.75">
      <c r="A318" s="5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</row>
    <row r="319" spans="1:14" ht="18.75">
      <c r="A319" s="1156" t="s">
        <v>2515</v>
      </c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</row>
    <row r="320" spans="1:14" ht="18.75">
      <c r="A320" s="5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</row>
    <row r="321" spans="1:14" ht="18.75">
      <c r="A321" s="5" t="s">
        <v>2516</v>
      </c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</row>
    <row r="322" spans="1:14" ht="18.75">
      <c r="A322" s="5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</row>
    <row r="323" spans="1:14" ht="18.75">
      <c r="A323" s="5" t="s">
        <v>2517</v>
      </c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</row>
    <row r="324" spans="1:14" ht="18.75">
      <c r="A324" s="5" t="s">
        <v>2518</v>
      </c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4" ht="18.75">
      <c r="A325" s="5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</row>
    <row r="326" spans="1:14" ht="18.75">
      <c r="A326" s="1152" t="s">
        <v>2497</v>
      </c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</row>
    <row r="327" spans="1:14" ht="18.75">
      <c r="A327" s="5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</row>
    <row r="328" spans="1:14" ht="18.75">
      <c r="A328" s="5" t="s">
        <v>2498</v>
      </c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</row>
    <row r="329" spans="1:14" ht="18.75">
      <c r="A329" s="5" t="s">
        <v>2499</v>
      </c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</row>
    <row r="330" spans="1:14" ht="18.75">
      <c r="A330" s="5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1" spans="1:14" ht="15">
      <c r="A331" s="1157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</row>
    <row r="332" spans="1:14" ht="15">
      <c r="A332" s="1157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</row>
    <row r="333" spans="1:14" ht="15">
      <c r="A333" s="1157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</row>
    <row r="334" spans="1:14" ht="15">
      <c r="A334" s="1157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</row>
    <row r="335" spans="1:14" ht="15">
      <c r="A335" s="1157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</row>
    <row r="336" spans="1:14" ht="15">
      <c r="A336" s="1157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</row>
    <row r="337" spans="1:14" ht="15">
      <c r="A337" s="1157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</row>
    <row r="338" spans="1:14" ht="15">
      <c r="A338" s="1157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</row>
    <row r="339" spans="1:14" ht="15">
      <c r="A339" s="1157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</row>
    <row r="340" spans="1:14" ht="15">
      <c r="A340" s="1157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</row>
    <row r="341" spans="1:14" ht="15">
      <c r="A341" s="1157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</row>
    <row r="342" spans="1:14" ht="15">
      <c r="A342" s="1157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</row>
    <row r="343" spans="1:14" ht="15">
      <c r="A343" s="1157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spans="1:14" ht="15">
      <c r="A344" s="1157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</row>
    <row r="345" spans="1:14" ht="15">
      <c r="A345" s="1157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spans="1:14" ht="15">
      <c r="A346" s="1157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spans="1:14" ht="15">
      <c r="A347" s="1157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</row>
    <row r="348" spans="1:14" ht="15">
      <c r="A348" s="1157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</row>
    <row r="349" spans="1:14" ht="15">
      <c r="A349" s="1157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1:14" ht="15">
      <c r="A350" s="1157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4" ht="15">
      <c r="A351" s="1157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spans="1:14" ht="15">
      <c r="A352" s="1157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</row>
    <row r="353" spans="1:14" ht="15">
      <c r="A353" s="1157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</row>
    <row r="354" spans="1:14" ht="15">
      <c r="A354" s="1157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spans="1:14" ht="15">
      <c r="A355" s="1157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spans="1:14" ht="15">
      <c r="A356" s="1157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spans="1:14" ht="15">
      <c r="A357" s="1157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1:14" ht="18.75">
      <c r="A358" s="5" t="s">
        <v>2519</v>
      </c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spans="1:14" ht="18.75">
      <c r="A359" s="5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1:14" ht="18.75">
      <c r="A360" s="6"/>
      <c r="B360" s="6"/>
      <c r="C360" s="6"/>
      <c r="D360" s="1156" t="s">
        <v>2491</v>
      </c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spans="1:14" ht="18.75">
      <c r="A361" s="5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spans="1:14" ht="18.75">
      <c r="A362" s="5" t="s">
        <v>2520</v>
      </c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spans="1:14" ht="18.75">
      <c r="A363" s="5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spans="1:14" ht="18.75">
      <c r="A364" s="5" t="s">
        <v>2521</v>
      </c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spans="1:14" ht="18.75">
      <c r="A365" s="5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spans="1:14" ht="18.75">
      <c r="A366" s="5" t="s">
        <v>2522</v>
      </c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spans="1:14" ht="18.75">
      <c r="A367" s="5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</row>
    <row r="368" spans="1:14" ht="18.75">
      <c r="A368" s="1152" t="s">
        <v>2497</v>
      </c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</row>
    <row r="369" spans="1:14" ht="18.75">
      <c r="A369" s="5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</row>
    <row r="370" spans="1:14" ht="18.75">
      <c r="A370" s="5" t="s">
        <v>2498</v>
      </c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</row>
    <row r="371" spans="1:14" ht="18.75">
      <c r="A371" s="5" t="s">
        <v>2499</v>
      </c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</row>
    <row r="372" spans="1:14" ht="18.75">
      <c r="A372" s="5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</row>
    <row r="373" spans="1:14" ht="18.75">
      <c r="A373" s="5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4" ht="18.75">
      <c r="A374" s="5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</row>
    <row r="375" spans="1:14" ht="18.75">
      <c r="A375" s="5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</row>
    <row r="376" spans="1:14" ht="15">
      <c r="A376" s="1157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4" ht="15">
      <c r="A377" s="1157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</row>
    <row r="378" spans="1:14" ht="15">
      <c r="A378" s="1157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</row>
    <row r="379" spans="1:14" ht="15">
      <c r="A379" s="1157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</row>
    <row r="380" spans="1:14" ht="15">
      <c r="A380" s="1157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</row>
    <row r="381" spans="1:14" ht="15">
      <c r="A381" s="1157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</row>
    <row r="382" spans="1:14" ht="15">
      <c r="A382" s="1157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</row>
    <row r="383" spans="1:14" ht="15">
      <c r="A383" s="1157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</row>
    <row r="384" spans="1:14" ht="15">
      <c r="A384" s="1157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</row>
    <row r="385" spans="1:14" ht="15">
      <c r="A385" s="1157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</row>
    <row r="386" spans="1:14" ht="15">
      <c r="A386" s="1157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</row>
    <row r="387" spans="1:14" ht="15">
      <c r="A387" s="1157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</row>
    <row r="388" spans="1:14" ht="15">
      <c r="A388" s="1157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</row>
    <row r="389" spans="1:14" ht="15">
      <c r="A389" s="1157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</row>
    <row r="390" spans="1:14" ht="15">
      <c r="A390" s="1157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spans="1:14" ht="15">
      <c r="A391" s="1157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spans="1:14" ht="15">
      <c r="A392" s="1157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spans="1:14" ht="15">
      <c r="A393" s="1157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  <row r="394" spans="1:14" ht="15">
      <c r="A394" s="1157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</row>
    <row r="395" spans="1:14" ht="15">
      <c r="A395" s="1157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</row>
    <row r="396" spans="1:14" ht="15">
      <c r="A396" s="1157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</row>
    <row r="397" spans="1:14" ht="15">
      <c r="A397" s="1157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</row>
    <row r="398" spans="1:14" ht="15">
      <c r="A398" s="1157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spans="1:14" ht="15">
      <c r="A399" s="1157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spans="1:14" ht="15">
      <c r="A400" s="1157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spans="1:14" ht="18.75">
      <c r="A401" s="5" t="s">
        <v>2523</v>
      </c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</row>
    <row r="402" spans="1:14" ht="18.75">
      <c r="A402" s="5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1:14" ht="18.75">
      <c r="A403" s="6"/>
      <c r="B403" s="6"/>
      <c r="C403" s="6"/>
      <c r="D403" s="1156" t="s">
        <v>2491</v>
      </c>
      <c r="E403" s="6"/>
      <c r="F403" s="6"/>
      <c r="G403" s="6"/>
      <c r="H403" s="6"/>
      <c r="I403" s="6"/>
      <c r="J403" s="6"/>
      <c r="K403" s="6"/>
      <c r="L403" s="6"/>
      <c r="M403" s="6"/>
      <c r="N403" s="6"/>
    </row>
    <row r="404" spans="1:14" ht="18.75">
      <c r="A404" s="5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</row>
    <row r="405" spans="1:14" ht="18.75">
      <c r="A405" s="5" t="s">
        <v>2524</v>
      </c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</row>
    <row r="406" spans="1:14" ht="18.75">
      <c r="A406" s="5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</row>
    <row r="407" spans="1:14" ht="18.75">
      <c r="A407" s="5" t="s">
        <v>2525</v>
      </c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</row>
    <row r="408" spans="1:14" ht="18.75">
      <c r="A408" s="5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</row>
    <row r="409" spans="1:14" ht="18.75">
      <c r="A409" s="5" t="s">
        <v>2440</v>
      </c>
      <c r="B409" s="5" t="s">
        <v>2526</v>
      </c>
      <c r="C409" s="6"/>
      <c r="D409" s="5" t="s">
        <v>2527</v>
      </c>
      <c r="E409" s="5" t="s">
        <v>1781</v>
      </c>
      <c r="F409" s="5" t="s">
        <v>2528</v>
      </c>
      <c r="G409" s="6"/>
      <c r="H409" s="6"/>
      <c r="I409" s="6"/>
      <c r="J409" s="6"/>
      <c r="K409" s="6"/>
      <c r="L409" s="6"/>
      <c r="M409" s="6"/>
      <c r="N409" s="6"/>
    </row>
    <row r="410" spans="1:14" ht="18.75">
      <c r="A410" s="5">
        <v>1</v>
      </c>
      <c r="B410" s="5" t="s">
        <v>2529</v>
      </c>
      <c r="C410" s="6"/>
      <c r="D410" s="6"/>
      <c r="E410" s="6"/>
      <c r="F410" s="5" t="s">
        <v>2530</v>
      </c>
      <c r="G410" s="6"/>
      <c r="H410" s="6"/>
      <c r="I410" s="6"/>
      <c r="J410" s="5" t="s">
        <v>396</v>
      </c>
      <c r="K410" s="6"/>
      <c r="L410" s="6"/>
      <c r="M410" s="6"/>
      <c r="N410" s="6"/>
    </row>
    <row r="411" spans="1:14" ht="18.75">
      <c r="A411" s="5">
        <v>2</v>
      </c>
      <c r="B411" s="5" t="s">
        <v>2531</v>
      </c>
      <c r="C411" s="6"/>
      <c r="D411" s="6"/>
      <c r="E411" s="6"/>
      <c r="F411" s="5" t="s">
        <v>953</v>
      </c>
      <c r="G411" s="6"/>
      <c r="H411" s="6"/>
      <c r="I411" s="6"/>
      <c r="J411" s="5" t="s">
        <v>396</v>
      </c>
      <c r="K411" s="6"/>
      <c r="L411" s="6"/>
      <c r="M411" s="6"/>
      <c r="N411" s="6"/>
    </row>
    <row r="412" spans="1:14" ht="18.75">
      <c r="A412" s="5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</row>
    <row r="413" spans="1:14" ht="18.75">
      <c r="A413" s="5" t="s">
        <v>2532</v>
      </c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</row>
    <row r="414" spans="1:14" ht="18.75">
      <c r="A414" s="5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</row>
    <row r="415" spans="1:14" ht="18.75">
      <c r="A415" s="1152" t="s">
        <v>2497</v>
      </c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</row>
    <row r="416" spans="1:14" ht="18.75">
      <c r="A416" s="5" t="s">
        <v>2498</v>
      </c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</row>
    <row r="417" spans="1:14" ht="18.75">
      <c r="A417" s="5" t="s">
        <v>2499</v>
      </c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</row>
    <row r="418" spans="1:14" ht="18.75">
      <c r="A418" s="5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</row>
    <row r="419" spans="1:14" ht="18.75">
      <c r="A419" s="5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</row>
    <row r="420" spans="1:14" ht="15">
      <c r="A420" s="1157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</row>
    <row r="421" spans="1:14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</row>
    <row r="422" spans="1:14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</row>
    <row r="423" spans="1:14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</row>
    <row r="424" spans="1:1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</row>
    <row r="425" spans="1:14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</row>
    <row r="426" spans="1:14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</row>
    <row r="427" spans="1:14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</row>
    <row r="428" spans="1:14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1:14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</row>
    <row r="430" spans="1:14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</row>
    <row r="431" spans="1:14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</row>
    <row r="432" spans="1:14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</row>
    <row r="433" spans="1:14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</row>
    <row r="434" spans="1:1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</row>
    <row r="435" spans="1:14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</row>
    <row r="436" spans="1:14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</row>
    <row r="437" spans="1:14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</row>
    <row r="438" spans="1:14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</row>
    <row r="439" spans="1:14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</row>
    <row r="440" spans="1:14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</row>
    <row r="441" spans="1:14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</row>
    <row r="442" spans="1:14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</row>
    <row r="443" spans="1:14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</row>
    <row r="444" spans="1:1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</row>
    <row r="445" spans="1:14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</row>
    <row r="446" spans="1:14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</row>
    <row r="447" spans="1:14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</row>
    <row r="448" spans="1:14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</row>
    <row r="449" spans="1:14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</row>
    <row r="450" spans="1:14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</row>
    <row r="451" spans="1:14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</row>
    <row r="452" spans="1:14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</row>
    <row r="453" spans="1:14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</row>
    <row r="454" spans="1:1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1:14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</row>
    <row r="456" spans="1:14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</row>
    <row r="457" spans="1:14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</row>
    <row r="458" spans="1:14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</row>
    <row r="459" spans="1:14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</row>
    <row r="460" spans="1:14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</row>
    <row r="461" spans="1:14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</row>
    <row r="462" spans="1:14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</row>
    <row r="463" spans="1:14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</row>
    <row r="464" spans="1:1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</row>
    <row r="465" spans="1:14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</row>
    <row r="466" spans="1:14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</row>
    <row r="467" spans="1:14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</row>
    <row r="468" spans="1:14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</row>
    <row r="469" spans="1:14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</row>
    <row r="470" spans="1:14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</row>
  </sheetData>
  <sheetProtection selectLockedCells="1"/>
  <mergeCells count="8">
    <mergeCell ref="B39:D39"/>
    <mergeCell ref="B27:G27"/>
    <mergeCell ref="H27:L27"/>
    <mergeCell ref="B30:D30"/>
    <mergeCell ref="A24:L24"/>
    <mergeCell ref="C26:E26"/>
    <mergeCell ref="K26:L26"/>
    <mergeCell ref="B38:D38"/>
  </mergeCells>
  <pageMargins left="0.25" right="0.25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I45"/>
  <sheetViews>
    <sheetView topLeftCell="A10" workbookViewId="0">
      <selection activeCell="B34" sqref="B34:F34"/>
    </sheetView>
  </sheetViews>
  <sheetFormatPr defaultRowHeight="12.75"/>
  <sheetData>
    <row r="1" s="620" customFormat="1"/>
    <row r="2" s="620" customFormat="1"/>
    <row r="3" s="620" customFormat="1"/>
    <row r="4" s="620" customFormat="1"/>
    <row r="5" s="620" customFormat="1"/>
    <row r="6" s="620" customFormat="1"/>
    <row r="7" s="620" customFormat="1"/>
    <row r="8" s="620" customFormat="1"/>
    <row r="9" s="620" customFormat="1"/>
    <row r="10" s="620" customFormat="1"/>
    <row r="11" s="620" customFormat="1"/>
    <row r="12" s="620" customFormat="1"/>
    <row r="13" s="620" customFormat="1"/>
    <row r="14" s="620" customFormat="1"/>
    <row r="15" s="620" customFormat="1"/>
    <row r="16" s="620" customFormat="1"/>
    <row r="17" spans="1:9" s="620" customFormat="1"/>
    <row r="18" spans="1:9" s="620" customFormat="1"/>
    <row r="19" spans="1:9" s="620" customFormat="1"/>
    <row r="20" spans="1:9" ht="62.25" customHeight="1">
      <c r="A20" s="2245" t="s">
        <v>1773</v>
      </c>
      <c r="B20" s="2245"/>
      <c r="C20" s="2245"/>
      <c r="D20" s="2245"/>
      <c r="E20" s="2245"/>
      <c r="F20" s="2245"/>
      <c r="G20" s="2245"/>
      <c r="H20" s="2245"/>
      <c r="I20" s="2245"/>
    </row>
    <row r="21" spans="1:9" ht="18.75">
      <c r="A21" s="762"/>
    </row>
    <row r="22" spans="1:9" ht="18.75">
      <c r="B22" s="523" t="s">
        <v>1789</v>
      </c>
      <c r="C22" s="217" t="str">
        <f>MASTER!C86</f>
        <v>Jh d</v>
      </c>
      <c r="D22" s="217"/>
      <c r="E22" s="217"/>
      <c r="F22" s="217" t="s">
        <v>1776</v>
      </c>
      <c r="G22" s="217" t="str">
        <f>MASTER!C2</f>
        <v xml:space="preserve">Lo-Jh </v>
      </c>
      <c r="H22" s="217"/>
      <c r="I22" s="217"/>
    </row>
    <row r="23" spans="1:9" ht="18.75">
      <c r="A23" s="217" t="s">
        <v>1788</v>
      </c>
      <c r="B23" s="774" t="str">
        <f>MASTER!C94</f>
        <v>xzke xq&lt; cw ftyk cw</v>
      </c>
      <c r="C23" s="777"/>
      <c r="D23" s="217"/>
      <c r="F23" s="773"/>
      <c r="H23" s="217"/>
      <c r="I23" s="217"/>
    </row>
    <row r="24" spans="1:9" s="620" customFormat="1" ht="18.75">
      <c r="A24" s="63" t="str">
        <f>MASTER!C95</f>
        <v>cw ftyk &amp; cw fiu&amp;323</v>
      </c>
      <c r="C24" s="217"/>
      <c r="D24" s="217"/>
      <c r="E24" s="217"/>
      <c r="F24" s="217" t="s">
        <v>1777</v>
      </c>
      <c r="G24" s="217"/>
      <c r="H24" s="217"/>
      <c r="I24" s="217"/>
    </row>
    <row r="25" spans="1:9" ht="20.25">
      <c r="A25" s="217" t="s">
        <v>1779</v>
      </c>
      <c r="B25" s="217"/>
      <c r="C25" s="217"/>
      <c r="D25" s="217"/>
      <c r="E25" s="217"/>
      <c r="F25" s="217"/>
      <c r="G25" s="217"/>
      <c r="H25" s="1253">
        <v>1</v>
      </c>
      <c r="I25" s="217" t="s">
        <v>1778</v>
      </c>
    </row>
    <row r="26" spans="1:9" s="620" customFormat="1" ht="18.75">
      <c r="A26" s="775" t="s">
        <v>1783</v>
      </c>
      <c r="B26" s="2246" t="s">
        <v>1780</v>
      </c>
      <c r="C26" s="2246"/>
      <c r="D26" s="2246"/>
      <c r="E26" s="2246"/>
      <c r="F26" s="2246"/>
      <c r="G26" s="2246" t="s">
        <v>1781</v>
      </c>
      <c r="H26" s="2246"/>
      <c r="I26" s="2246"/>
    </row>
    <row r="27" spans="1:9" ht="18.75">
      <c r="A27" s="1252">
        <v>1</v>
      </c>
      <c r="B27" s="2244" t="s">
        <v>1782</v>
      </c>
      <c r="C27" s="2244"/>
      <c r="D27" s="2244"/>
      <c r="E27" s="2244"/>
      <c r="F27" s="2244"/>
      <c r="G27" s="2243">
        <v>31678</v>
      </c>
      <c r="H27" s="2243"/>
      <c r="I27" s="2243"/>
    </row>
    <row r="28" spans="1:9" s="620" customFormat="1" ht="18.75">
      <c r="A28" s="1252">
        <v>2</v>
      </c>
      <c r="B28" s="2244"/>
      <c r="C28" s="2244"/>
      <c r="D28" s="2244"/>
      <c r="E28" s="2244"/>
      <c r="F28" s="2244"/>
      <c r="G28" s="2243"/>
      <c r="H28" s="2243"/>
      <c r="I28" s="2243"/>
    </row>
    <row r="29" spans="1:9" ht="18.75">
      <c r="A29" s="1252">
        <v>3</v>
      </c>
      <c r="B29" s="2244"/>
      <c r="C29" s="2244"/>
      <c r="D29" s="2244"/>
      <c r="E29" s="2244"/>
      <c r="F29" s="2244"/>
      <c r="G29" s="2243"/>
      <c r="H29" s="2243"/>
      <c r="I29" s="2243"/>
    </row>
    <row r="30" spans="1:9" ht="27" customHeight="1">
      <c r="A30" s="776" t="s">
        <v>1784</v>
      </c>
      <c r="B30" s="776"/>
      <c r="C30" s="776"/>
      <c r="D30" s="776"/>
      <c r="E30" s="776"/>
      <c r="F30" s="776"/>
      <c r="G30" s="776"/>
      <c r="H30" s="776"/>
      <c r="I30" s="776"/>
    </row>
    <row r="31" spans="1:9" ht="20.25">
      <c r="A31" s="217" t="s">
        <v>1785</v>
      </c>
      <c r="B31" s="217"/>
      <c r="C31" s="217"/>
      <c r="D31" s="217"/>
      <c r="E31" s="217"/>
      <c r="F31" s="217"/>
      <c r="G31" s="217"/>
      <c r="H31" s="1253">
        <v>1</v>
      </c>
      <c r="I31" s="217" t="s">
        <v>240</v>
      </c>
    </row>
    <row r="32" spans="1:9" s="620" customFormat="1" ht="18.75">
      <c r="A32" s="775" t="s">
        <v>1783</v>
      </c>
      <c r="B32" s="2246" t="s">
        <v>1780</v>
      </c>
      <c r="C32" s="2246"/>
      <c r="D32" s="2246"/>
      <c r="E32" s="2246"/>
      <c r="F32" s="2246"/>
      <c r="G32" s="2246" t="s">
        <v>1781</v>
      </c>
      <c r="H32" s="2246"/>
      <c r="I32" s="2246"/>
    </row>
    <row r="33" spans="1:9" s="620" customFormat="1" ht="18.75">
      <c r="A33" s="1252">
        <v>1</v>
      </c>
      <c r="B33" s="2244" t="s">
        <v>1782</v>
      </c>
      <c r="C33" s="2244"/>
      <c r="D33" s="2244"/>
      <c r="E33" s="2244"/>
      <c r="F33" s="2244"/>
      <c r="G33" s="2243">
        <v>31678</v>
      </c>
      <c r="H33" s="2243"/>
      <c r="I33" s="2243"/>
    </row>
    <row r="34" spans="1:9" s="620" customFormat="1" ht="18.75">
      <c r="A34" s="1252">
        <v>2</v>
      </c>
      <c r="B34" s="2244"/>
      <c r="C34" s="2244"/>
      <c r="D34" s="2244"/>
      <c r="E34" s="2244"/>
      <c r="F34" s="2244"/>
      <c r="G34" s="2243"/>
      <c r="H34" s="2243"/>
      <c r="I34" s="2243"/>
    </row>
    <row r="35" spans="1:9" s="620" customFormat="1" ht="18.75">
      <c r="A35" s="1252">
        <v>3</v>
      </c>
      <c r="B35" s="2244"/>
      <c r="C35" s="2244"/>
      <c r="D35" s="2244"/>
      <c r="E35" s="2244"/>
      <c r="F35" s="2244"/>
      <c r="G35" s="2243"/>
      <c r="H35" s="2243"/>
      <c r="I35" s="2243"/>
    </row>
    <row r="36" spans="1:9" ht="18.75">
      <c r="A36" s="772"/>
    </row>
    <row r="37" spans="1:9" ht="18.75">
      <c r="A37" s="217" t="s">
        <v>1790</v>
      </c>
      <c r="B37" s="2247" t="s">
        <v>2655</v>
      </c>
      <c r="C37" s="2247"/>
      <c r="D37" s="217"/>
      <c r="E37" s="217"/>
      <c r="F37" s="217"/>
      <c r="G37" s="217"/>
      <c r="H37" s="217"/>
      <c r="I37" s="217"/>
    </row>
    <row r="38" spans="1:9" ht="20.25">
      <c r="A38" s="772"/>
      <c r="F38" s="1319" t="s">
        <v>1786</v>
      </c>
      <c r="G38" s="1319"/>
      <c r="H38" s="1319"/>
    </row>
    <row r="39" spans="1:9" s="620" customFormat="1" ht="20.25">
      <c r="A39" s="772"/>
      <c r="F39" s="761"/>
      <c r="G39" s="761"/>
      <c r="H39" s="761"/>
    </row>
    <row r="40" spans="1:9" ht="18.75">
      <c r="A40" s="772" t="s">
        <v>1774</v>
      </c>
    </row>
    <row r="41" spans="1:9" ht="18.75">
      <c r="B41" s="217"/>
      <c r="D41" s="217"/>
      <c r="E41" s="217" t="s">
        <v>1787</v>
      </c>
      <c r="F41" s="217" t="str">
        <f>MASTER!C86</f>
        <v>Jh d</v>
      </c>
      <c r="G41" s="217"/>
      <c r="H41" s="217"/>
      <c r="I41" s="217"/>
    </row>
    <row r="42" spans="1:9" ht="18.75">
      <c r="B42" s="217" t="s">
        <v>1788</v>
      </c>
      <c r="C42" s="63" t="str">
        <f>MASTER!C94</f>
        <v>xzke xq&lt; cw ftyk cw</v>
      </c>
      <c r="D42" s="217"/>
      <c r="E42" s="217"/>
      <c r="F42" s="217"/>
      <c r="G42" s="217"/>
      <c r="H42" s="217"/>
      <c r="I42" s="217"/>
    </row>
    <row r="43" spans="1:9" ht="18.75">
      <c r="B43" s="217"/>
      <c r="C43" s="63" t="str">
        <f>MASTER!C95</f>
        <v>cw ftyk &amp; cw fiu&amp;323</v>
      </c>
      <c r="D43" s="217"/>
      <c r="E43" s="217"/>
      <c r="F43" s="217"/>
      <c r="G43" s="217"/>
      <c r="H43" s="217"/>
      <c r="I43" s="217"/>
    </row>
    <row r="44" spans="1:9" ht="18.75">
      <c r="B44" s="217"/>
      <c r="C44" s="217"/>
      <c r="D44" s="217"/>
      <c r="E44" s="217"/>
      <c r="F44" s="217"/>
      <c r="G44" s="217"/>
      <c r="H44" s="217"/>
      <c r="I44" s="217"/>
    </row>
    <row r="45" spans="1:9" ht="18.75">
      <c r="A45" s="1316" t="s">
        <v>1775</v>
      </c>
      <c r="B45" s="1316"/>
      <c r="C45" s="1316"/>
    </row>
  </sheetData>
  <sheetProtection sheet="1" objects="1" scenarios="1" selectLockedCells="1"/>
  <mergeCells count="20">
    <mergeCell ref="B29:F29"/>
    <mergeCell ref="B32:F32"/>
    <mergeCell ref="G32:I32"/>
    <mergeCell ref="B28:F28"/>
    <mergeCell ref="G28:I28"/>
    <mergeCell ref="B34:F34"/>
    <mergeCell ref="G34:I34"/>
    <mergeCell ref="A20:I20"/>
    <mergeCell ref="A45:C45"/>
    <mergeCell ref="G26:I26"/>
    <mergeCell ref="G27:I27"/>
    <mergeCell ref="G29:I29"/>
    <mergeCell ref="B33:F33"/>
    <mergeCell ref="G33:I33"/>
    <mergeCell ref="B35:F35"/>
    <mergeCell ref="G35:I35"/>
    <mergeCell ref="F38:H38"/>
    <mergeCell ref="B37:C37"/>
    <mergeCell ref="B26:F26"/>
    <mergeCell ref="B27:F27"/>
  </mergeCells>
  <pageMargins left="0.7" right="0.7" top="0.37" bottom="0.37" header="0.3" footer="0.3"/>
  <pageSetup paperSize="9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tabColor rgb="FF7030A0"/>
  </sheetPr>
  <dimension ref="A1:G161"/>
  <sheetViews>
    <sheetView workbookViewId="0">
      <selection activeCell="D29" sqref="D29"/>
    </sheetView>
  </sheetViews>
  <sheetFormatPr defaultRowHeight="12.75"/>
  <cols>
    <col min="2" max="2" width="25.5703125" customWidth="1"/>
    <col min="3" max="3" width="16.5703125" customWidth="1"/>
    <col min="4" max="4" width="11.140625" customWidth="1"/>
    <col min="6" max="6" width="9.140625" customWidth="1"/>
    <col min="7" max="7" width="17.7109375" customWidth="1"/>
  </cols>
  <sheetData>
    <row r="1" spans="1:7" ht="20.25">
      <c r="A1" s="2249" t="s">
        <v>1006</v>
      </c>
      <c r="B1" s="2249"/>
      <c r="C1" s="2249"/>
      <c r="D1" s="2249"/>
      <c r="E1" s="2249"/>
      <c r="F1" s="2249"/>
      <c r="G1" s="2249"/>
    </row>
    <row r="2" spans="1:7" ht="18.75">
      <c r="A2" s="1783" t="s">
        <v>1007</v>
      </c>
      <c r="B2" s="1783"/>
      <c r="C2" s="1783"/>
      <c r="D2" s="1783"/>
      <c r="E2" s="1783"/>
      <c r="F2" s="1783"/>
      <c r="G2" s="1783"/>
    </row>
    <row r="3" spans="1:7" ht="20.25">
      <c r="A3" s="2250" t="s">
        <v>1008</v>
      </c>
      <c r="B3" s="2250"/>
      <c r="C3" s="2250"/>
      <c r="D3" s="2250"/>
      <c r="E3" s="2250"/>
      <c r="F3" s="2250"/>
      <c r="G3" s="2250"/>
    </row>
    <row r="4" spans="1:7" ht="18.75">
      <c r="A4" s="642">
        <v>1</v>
      </c>
      <c r="B4" s="2251" t="s">
        <v>1009</v>
      </c>
      <c r="C4" s="2251"/>
      <c r="D4" s="2252" t="str">
        <f>MASTER!C32</f>
        <v xml:space="preserve">Jhefr pUnz </v>
      </c>
      <c r="E4" s="2252"/>
      <c r="F4" s="2252"/>
      <c r="G4" s="2252"/>
    </row>
    <row r="5" spans="1:7" ht="18.75" customHeight="1">
      <c r="A5" s="2276">
        <v>2</v>
      </c>
      <c r="B5" s="2272" t="s">
        <v>1010</v>
      </c>
      <c r="C5" s="2273"/>
      <c r="D5" s="2269" t="str">
        <f>MASTER!C40</f>
        <v>]xzke xqw&lt;   ftyk cw</v>
      </c>
      <c r="E5" s="2270"/>
      <c r="F5" s="2270"/>
      <c r="G5" s="2271"/>
    </row>
    <row r="6" spans="1:7" s="620" customFormat="1" ht="18.75" customHeight="1">
      <c r="A6" s="2277"/>
      <c r="B6" s="2274"/>
      <c r="C6" s="2275"/>
      <c r="D6" s="2269" t="str">
        <f>MASTER!C41</f>
        <v>cw   ftyk&amp;cw   fiu&amp;32</v>
      </c>
      <c r="E6" s="2270"/>
      <c r="F6" s="2270"/>
      <c r="G6" s="2271"/>
    </row>
    <row r="7" spans="1:7" ht="18.75">
      <c r="A7" s="642">
        <v>3</v>
      </c>
      <c r="B7" s="2253" t="s">
        <v>907</v>
      </c>
      <c r="C7" s="2253"/>
      <c r="D7" s="2252" t="str">
        <f>MASTER!C2</f>
        <v xml:space="preserve">Lo-Jh </v>
      </c>
      <c r="E7" s="2252"/>
      <c r="F7" s="2252"/>
      <c r="G7" s="2252"/>
    </row>
    <row r="8" spans="1:7" ht="18.75" customHeight="1">
      <c r="A8" s="2279">
        <v>4</v>
      </c>
      <c r="B8" s="2253" t="s">
        <v>1011</v>
      </c>
      <c r="C8" s="2253"/>
      <c r="D8" s="2278" t="str">
        <f>MASTER!C7</f>
        <v>O;k[;krk</v>
      </c>
      <c r="E8" s="2278"/>
      <c r="F8" s="2278"/>
      <c r="G8" s="446" t="str">
        <f>MASTER!F7</f>
        <v>fgUnh lkfgR;</v>
      </c>
    </row>
    <row r="9" spans="1:7" s="620" customFormat="1" ht="18.75" customHeight="1">
      <c r="A9" s="2279"/>
      <c r="B9" s="2253"/>
      <c r="C9" s="2253"/>
      <c r="D9" s="643" t="str">
        <f>MASTER!C9</f>
        <v>jktdh; mPp ek/;fed fo|ky; fg   ftyk cwUnh</v>
      </c>
      <c r="E9" s="644"/>
      <c r="F9" s="644"/>
      <c r="G9" s="446"/>
    </row>
    <row r="10" spans="1:7" ht="18.75">
      <c r="A10" s="613">
        <v>5</v>
      </c>
      <c r="B10" s="2253" t="s">
        <v>1012</v>
      </c>
      <c r="C10" s="2253"/>
      <c r="D10" s="2253"/>
      <c r="E10" s="2253"/>
      <c r="F10" s="2253"/>
      <c r="G10" s="2253"/>
    </row>
    <row r="11" spans="1:7" ht="18.75">
      <c r="A11" s="2248" t="s">
        <v>608</v>
      </c>
      <c r="B11" s="2248" t="s">
        <v>1013</v>
      </c>
      <c r="C11" s="2248" t="s">
        <v>80</v>
      </c>
      <c r="D11" s="2248" t="s">
        <v>1014</v>
      </c>
      <c r="E11" s="2248"/>
      <c r="F11" s="2248"/>
      <c r="G11" s="2248"/>
    </row>
    <row r="12" spans="1:7" ht="18.75">
      <c r="A12" s="2248"/>
      <c r="B12" s="2248"/>
      <c r="C12" s="2248"/>
      <c r="D12" s="2248" t="s">
        <v>324</v>
      </c>
      <c r="E12" s="2248"/>
      <c r="F12" s="2248" t="s">
        <v>325</v>
      </c>
      <c r="G12" s="2248"/>
    </row>
    <row r="13" spans="1:7" ht="21" customHeight="1">
      <c r="A13" s="739">
        <f>MASTER!L102</f>
        <v>1</v>
      </c>
      <c r="B13" s="1258" t="str">
        <f>MASTER!M102</f>
        <v>jktdh; mPp ek/;fed fo|ky; fg.Mksyh ftyk cwUnh</v>
      </c>
      <c r="C13" s="740" t="str">
        <f>MASTER!N102</f>
        <v>O;k[;krk</v>
      </c>
      <c r="D13" s="2254" t="str">
        <f>MASTER!O102</f>
        <v xml:space="preserve"> 25/04/2021</v>
      </c>
      <c r="E13" s="2254"/>
      <c r="F13" s="2255" t="str">
        <f>MASTER!Q102</f>
        <v xml:space="preserve"> 25/04/2021</v>
      </c>
      <c r="G13" s="2255"/>
    </row>
    <row r="14" spans="1:7" ht="21" customHeight="1">
      <c r="A14" s="1095" t="str">
        <f>MASTER!L103</f>
        <v/>
      </c>
      <c r="B14" s="1258" t="str">
        <f>MASTER!M103</f>
        <v/>
      </c>
      <c r="C14" s="740" t="str">
        <f>MASTER!N103</f>
        <v/>
      </c>
      <c r="D14" s="2254" t="str">
        <f>MASTER!O103</f>
        <v/>
      </c>
      <c r="E14" s="2254"/>
      <c r="F14" s="2256" t="str">
        <f>MASTER!Q103</f>
        <v/>
      </c>
      <c r="G14" s="2257"/>
    </row>
    <row r="15" spans="1:7" ht="21" customHeight="1">
      <c r="A15" s="1095" t="str">
        <f>MASTER!L104</f>
        <v/>
      </c>
      <c r="B15" s="1258" t="str">
        <f>MASTER!M104</f>
        <v/>
      </c>
      <c r="C15" s="740" t="str">
        <f>MASTER!N104</f>
        <v/>
      </c>
      <c r="D15" s="2254" t="str">
        <f>MASTER!O104</f>
        <v/>
      </c>
      <c r="E15" s="2254"/>
      <c r="F15" s="2256" t="str">
        <f>MASTER!Q104</f>
        <v/>
      </c>
      <c r="G15" s="2257"/>
    </row>
    <row r="16" spans="1:7" ht="21" customHeight="1">
      <c r="A16" s="1095" t="str">
        <f>MASTER!L105</f>
        <v/>
      </c>
      <c r="B16" s="1258" t="str">
        <f>MASTER!M105</f>
        <v/>
      </c>
      <c r="C16" s="740" t="str">
        <f>MASTER!N105</f>
        <v/>
      </c>
      <c r="D16" s="2254" t="str">
        <f>MASTER!O105</f>
        <v/>
      </c>
      <c r="E16" s="2254"/>
      <c r="F16" s="2256" t="str">
        <f>MASTER!Q105</f>
        <v/>
      </c>
      <c r="G16" s="2257"/>
    </row>
    <row r="17" spans="1:7" ht="21" customHeight="1">
      <c r="A17" s="1095" t="str">
        <f>MASTER!L106</f>
        <v/>
      </c>
      <c r="B17" s="1258" t="str">
        <f>MASTER!M106</f>
        <v/>
      </c>
      <c r="C17" s="740" t="str">
        <f>MASTER!N106</f>
        <v/>
      </c>
      <c r="D17" s="2254" t="str">
        <f>MASTER!O106</f>
        <v/>
      </c>
      <c r="E17" s="2254"/>
      <c r="F17" s="2256" t="str">
        <f>MASTER!Q106</f>
        <v/>
      </c>
      <c r="G17" s="2257"/>
    </row>
    <row r="18" spans="1:7" ht="21" customHeight="1">
      <c r="A18" s="1095" t="str">
        <f>MASTER!L107</f>
        <v/>
      </c>
      <c r="B18" s="1258" t="str">
        <f>MASTER!M107</f>
        <v/>
      </c>
      <c r="C18" s="740" t="str">
        <f>MASTER!N107</f>
        <v/>
      </c>
      <c r="D18" s="2254" t="str">
        <f>MASTER!O107</f>
        <v/>
      </c>
      <c r="E18" s="2254"/>
      <c r="F18" s="2256" t="str">
        <f>MASTER!Q107</f>
        <v/>
      </c>
      <c r="G18" s="2257"/>
    </row>
    <row r="19" spans="1:7" s="620" customFormat="1" ht="21" customHeight="1">
      <c r="A19" s="1095" t="str">
        <f>MASTER!L108</f>
        <v/>
      </c>
      <c r="B19" s="1258" t="str">
        <f>MASTER!M108</f>
        <v/>
      </c>
      <c r="C19" s="740" t="str">
        <f>MASTER!N108</f>
        <v/>
      </c>
      <c r="D19" s="2254" t="str">
        <f>MASTER!O108</f>
        <v/>
      </c>
      <c r="E19" s="2254"/>
      <c r="F19" s="2256" t="str">
        <f>MASTER!Q108</f>
        <v/>
      </c>
      <c r="G19" s="2257"/>
    </row>
    <row r="20" spans="1:7" ht="21" customHeight="1">
      <c r="A20" s="1095" t="str">
        <f>MASTER!L109</f>
        <v/>
      </c>
      <c r="B20" s="1258" t="str">
        <f>MASTER!M109</f>
        <v/>
      </c>
      <c r="C20" s="740" t="str">
        <f>MASTER!N109</f>
        <v/>
      </c>
      <c r="D20" s="2254" t="str">
        <f>MASTER!O109</f>
        <v/>
      </c>
      <c r="E20" s="2254"/>
      <c r="F20" s="2256" t="str">
        <f>MASTER!Q109</f>
        <v/>
      </c>
      <c r="G20" s="2257"/>
    </row>
    <row r="21" spans="1:7" ht="18.75">
      <c r="A21" s="642">
        <v>6</v>
      </c>
      <c r="B21" s="2258" t="s">
        <v>1015</v>
      </c>
      <c r="C21" s="2258"/>
      <c r="D21" s="2258"/>
      <c r="E21" s="2259">
        <f>MASTER!C44</f>
        <v>44676</v>
      </c>
      <c r="F21" s="2260"/>
      <c r="G21" s="2260"/>
    </row>
    <row r="22" spans="1:7" ht="18.75">
      <c r="A22" s="642">
        <v>7</v>
      </c>
      <c r="B22" s="2251" t="s">
        <v>1016</v>
      </c>
      <c r="C22" s="2251"/>
      <c r="D22" s="2251"/>
      <c r="E22" s="2261" t="s">
        <v>1017</v>
      </c>
      <c r="F22" s="2261"/>
      <c r="G22" s="2261"/>
    </row>
    <row r="23" spans="1:7" ht="18.75">
      <c r="A23" s="642">
        <v>8</v>
      </c>
      <c r="B23" s="2258" t="s">
        <v>1018</v>
      </c>
      <c r="C23" s="2258"/>
      <c r="D23" s="2258"/>
      <c r="E23" s="2261" t="s">
        <v>249</v>
      </c>
      <c r="F23" s="2261"/>
      <c r="G23" s="2261"/>
    </row>
    <row r="24" spans="1:7" ht="18.75">
      <c r="A24" s="642">
        <v>9</v>
      </c>
      <c r="B24" s="2251" t="s">
        <v>1019</v>
      </c>
      <c r="C24" s="2251"/>
      <c r="D24" s="2251"/>
      <c r="E24" s="2261" t="s">
        <v>830</v>
      </c>
      <c r="F24" s="2261"/>
      <c r="G24" s="2261"/>
    </row>
    <row r="25" spans="1:7" ht="27" customHeight="1">
      <c r="A25" s="642">
        <v>10</v>
      </c>
      <c r="B25" s="2263" t="s">
        <v>1020</v>
      </c>
      <c r="C25" s="2263"/>
      <c r="D25" s="2263"/>
      <c r="E25" s="2264" t="str">
        <f>MASTER!C3</f>
        <v>RJ</v>
      </c>
      <c r="F25" s="2265"/>
      <c r="G25" s="2266"/>
    </row>
    <row r="26" spans="1:7" ht="18.75">
      <c r="A26" s="435" t="s">
        <v>1021</v>
      </c>
      <c r="B26" s="436"/>
      <c r="C26" s="437"/>
      <c r="D26" s="437"/>
      <c r="E26" s="437"/>
      <c r="F26" s="437"/>
      <c r="G26" s="438"/>
    </row>
    <row r="27" spans="1:7" ht="18.75">
      <c r="A27" s="433" t="s">
        <v>1022</v>
      </c>
      <c r="B27" s="436"/>
      <c r="C27" s="437"/>
      <c r="D27" s="437"/>
      <c r="E27" s="437"/>
      <c r="F27" s="437"/>
      <c r="G27" s="438"/>
    </row>
    <row r="28" spans="1:7" ht="65.25" customHeight="1">
      <c r="A28" s="439" t="s">
        <v>608</v>
      </c>
      <c r="B28" s="439" t="s">
        <v>1023</v>
      </c>
      <c r="C28" s="439" t="s">
        <v>80</v>
      </c>
      <c r="D28" s="641" t="s">
        <v>1024</v>
      </c>
      <c r="E28" s="617" t="s">
        <v>1025</v>
      </c>
      <c r="F28" s="2248" t="s">
        <v>1026</v>
      </c>
      <c r="G28" s="2248"/>
    </row>
    <row r="29" spans="1:7" ht="31.5">
      <c r="A29" s="434">
        <f t="shared" ref="A29:A36" si="0">A13</f>
        <v>1</v>
      </c>
      <c r="B29" s="1125" t="str">
        <f t="shared" ref="B29:B35" si="1">D13</f>
        <v xml:space="preserve"> 25/04/2021</v>
      </c>
      <c r="C29" s="900" t="str">
        <f t="shared" ref="C29:C35" si="2">C13</f>
        <v>O;k[;krk</v>
      </c>
      <c r="D29" s="1254" t="s">
        <v>249</v>
      </c>
      <c r="E29" s="1255" t="s">
        <v>1027</v>
      </c>
      <c r="F29" s="2262" t="s">
        <v>1028</v>
      </c>
      <c r="G29" s="2262"/>
    </row>
    <row r="30" spans="1:7" ht="18.75">
      <c r="A30" s="434" t="str">
        <f t="shared" si="0"/>
        <v/>
      </c>
      <c r="B30" s="1125" t="str">
        <f t="shared" si="1"/>
        <v/>
      </c>
      <c r="C30" s="900" t="str">
        <f t="shared" si="2"/>
        <v/>
      </c>
      <c r="D30" s="1254" t="s">
        <v>249</v>
      </c>
      <c r="E30" s="1255" t="s">
        <v>41</v>
      </c>
      <c r="F30" s="2262" t="s">
        <v>1028</v>
      </c>
      <c r="G30" s="2262"/>
    </row>
    <row r="31" spans="1:7" ht="31.5">
      <c r="A31" s="434" t="str">
        <f t="shared" si="0"/>
        <v/>
      </c>
      <c r="B31" s="1125" t="str">
        <f t="shared" si="1"/>
        <v/>
      </c>
      <c r="C31" s="900" t="str">
        <f t="shared" si="2"/>
        <v/>
      </c>
      <c r="D31" s="1254" t="s">
        <v>249</v>
      </c>
      <c r="E31" s="1255" t="s">
        <v>1029</v>
      </c>
      <c r="F31" s="2262" t="s">
        <v>1028</v>
      </c>
      <c r="G31" s="2262"/>
    </row>
    <row r="32" spans="1:7" ht="18.75">
      <c r="A32" s="434" t="str">
        <f t="shared" si="0"/>
        <v/>
      </c>
      <c r="B32" s="1125" t="str">
        <f t="shared" si="1"/>
        <v/>
      </c>
      <c r="C32" s="900" t="str">
        <f t="shared" si="2"/>
        <v/>
      </c>
      <c r="D32" s="1254" t="s">
        <v>249</v>
      </c>
      <c r="E32" s="1255" t="s">
        <v>41</v>
      </c>
      <c r="F32" s="2262" t="s">
        <v>1028</v>
      </c>
      <c r="G32" s="2262"/>
    </row>
    <row r="33" spans="1:7" ht="18.75">
      <c r="A33" s="434" t="str">
        <f t="shared" si="0"/>
        <v/>
      </c>
      <c r="B33" s="1125" t="str">
        <f t="shared" si="1"/>
        <v/>
      </c>
      <c r="C33" s="900" t="str">
        <f t="shared" si="2"/>
        <v/>
      </c>
      <c r="D33" s="1254" t="s">
        <v>249</v>
      </c>
      <c r="E33" s="1255" t="s">
        <v>41</v>
      </c>
      <c r="F33" s="2262" t="s">
        <v>1028</v>
      </c>
      <c r="G33" s="2262"/>
    </row>
    <row r="34" spans="1:7" ht="18.75">
      <c r="A34" s="434" t="str">
        <f t="shared" si="0"/>
        <v/>
      </c>
      <c r="B34" s="1125" t="str">
        <f t="shared" si="1"/>
        <v/>
      </c>
      <c r="C34" s="900" t="str">
        <f t="shared" si="2"/>
        <v/>
      </c>
      <c r="D34" s="1254" t="s">
        <v>249</v>
      </c>
      <c r="E34" s="1255" t="s">
        <v>41</v>
      </c>
      <c r="F34" s="2262" t="s">
        <v>1028</v>
      </c>
      <c r="G34" s="2262"/>
    </row>
    <row r="35" spans="1:7" s="620" customFormat="1" ht="18.75">
      <c r="A35" s="434" t="str">
        <f t="shared" si="0"/>
        <v/>
      </c>
      <c r="B35" s="1125" t="str">
        <f t="shared" si="1"/>
        <v/>
      </c>
      <c r="C35" s="900" t="str">
        <f t="shared" si="2"/>
        <v/>
      </c>
      <c r="D35" s="1254" t="s">
        <v>249</v>
      </c>
      <c r="E35" s="1255" t="s">
        <v>41</v>
      </c>
      <c r="F35" s="2262" t="s">
        <v>1028</v>
      </c>
      <c r="G35" s="2262"/>
    </row>
    <row r="36" spans="1:7" ht="31.5">
      <c r="A36" s="434" t="str">
        <f t="shared" si="0"/>
        <v/>
      </c>
      <c r="B36" s="1125" t="str">
        <f t="shared" ref="B36" si="3">D20</f>
        <v/>
      </c>
      <c r="C36" s="900" t="str">
        <f t="shared" ref="C36" si="4">C20</f>
        <v/>
      </c>
      <c r="D36" s="1254" t="s">
        <v>249</v>
      </c>
      <c r="E36" s="1255" t="s">
        <v>1029</v>
      </c>
      <c r="F36" s="2262" t="s">
        <v>1028</v>
      </c>
      <c r="G36" s="2262"/>
    </row>
    <row r="37" spans="1:7" s="620" customFormat="1" ht="18.75">
      <c r="A37" s="921"/>
      <c r="B37" s="922"/>
      <c r="C37" s="923"/>
      <c r="D37" s="924"/>
      <c r="E37" s="925"/>
      <c r="F37" s="925"/>
      <c r="G37" s="925"/>
    </row>
    <row r="38" spans="1:7" ht="18.75">
      <c r="A38" s="433" t="s">
        <v>1030</v>
      </c>
      <c r="B38" s="440"/>
      <c r="C38" s="441"/>
      <c r="D38" s="441"/>
      <c r="E38" s="441"/>
      <c r="F38" s="441"/>
      <c r="G38" s="438"/>
    </row>
    <row r="39" spans="1:7" ht="18.75">
      <c r="A39" s="619" t="s">
        <v>1472</v>
      </c>
      <c r="B39" s="440"/>
      <c r="C39" s="449" t="str">
        <f>MASTER!C37</f>
        <v>LVsV cSad vkWQ bf.M;k</v>
      </c>
      <c r="D39" s="441"/>
      <c r="E39" s="441" t="str">
        <f>MASTER!C38</f>
        <v>ckbZ ikl jksM] cw</v>
      </c>
      <c r="F39" s="645" t="str">
        <f>MASTER!D73</f>
        <v>SBIN00315</v>
      </c>
      <c r="G39" s="438"/>
    </row>
    <row r="40" spans="1:7" ht="18.75">
      <c r="A40" s="433" t="s">
        <v>1031</v>
      </c>
      <c r="B40" s="440"/>
      <c r="C40" s="441"/>
      <c r="D40" s="441"/>
      <c r="E40" s="441"/>
      <c r="F40" s="441"/>
      <c r="G40" s="438"/>
    </row>
    <row r="41" spans="1:7" ht="35.25" customHeight="1">
      <c r="A41" s="617" t="s">
        <v>608</v>
      </c>
      <c r="B41" s="442" t="s">
        <v>64</v>
      </c>
      <c r="C41" s="442" t="s">
        <v>1032</v>
      </c>
      <c r="D41" s="443" t="s">
        <v>947</v>
      </c>
      <c r="E41" s="444" t="s">
        <v>1033</v>
      </c>
      <c r="F41" s="646" t="s">
        <v>1034</v>
      </c>
      <c r="G41" s="443" t="s">
        <v>1035</v>
      </c>
    </row>
    <row r="42" spans="1:7" ht="18.75">
      <c r="A42" s="618">
        <f>MASTER!L50</f>
        <v>1</v>
      </c>
      <c r="B42" s="445" t="str">
        <f>MASTER!M50</f>
        <v xml:space="preserve">Jhefr pUnz </v>
      </c>
      <c r="C42" s="647">
        <f>MASTER!N50</f>
        <v>24661</v>
      </c>
      <c r="D42" s="445" t="str">
        <f>MASTER!O50</f>
        <v>iRuh</v>
      </c>
      <c r="E42" s="444" t="str">
        <f>MASTER!P50</f>
        <v>fo/kok</v>
      </c>
      <c r="F42" s="1256" t="s">
        <v>830</v>
      </c>
      <c r="G42" s="446" t="s">
        <v>41</v>
      </c>
    </row>
    <row r="43" spans="1:7" ht="18.75">
      <c r="A43" s="618" t="str">
        <f>MASTER!L51</f>
        <v/>
      </c>
      <c r="B43" s="445" t="str">
        <f>MASTER!M51</f>
        <v/>
      </c>
      <c r="C43" s="647" t="str">
        <f>MASTER!N51</f>
        <v/>
      </c>
      <c r="D43" s="445" t="str">
        <f>MASTER!O51</f>
        <v xml:space="preserve">iq=h </v>
      </c>
      <c r="E43" s="444" t="str">
        <f>MASTER!P51</f>
        <v>vfookfgr</v>
      </c>
      <c r="F43" s="1256" t="s">
        <v>830</v>
      </c>
      <c r="G43" s="446" t="s">
        <v>41</v>
      </c>
    </row>
    <row r="44" spans="1:7" ht="18.75">
      <c r="A44" s="618" t="str">
        <f>MASTER!L52</f>
        <v/>
      </c>
      <c r="B44" s="445" t="str">
        <f>MASTER!M52</f>
        <v/>
      </c>
      <c r="C44" s="647" t="str">
        <f>MASTER!N52</f>
        <v/>
      </c>
      <c r="D44" s="445" t="str">
        <f>MASTER!O52</f>
        <v>iq=</v>
      </c>
      <c r="E44" s="444" t="str">
        <f>MASTER!P52</f>
        <v>fookfgr</v>
      </c>
      <c r="F44" s="1256" t="s">
        <v>830</v>
      </c>
      <c r="G44" s="446" t="s">
        <v>41</v>
      </c>
    </row>
    <row r="45" spans="1:7" ht="18.75">
      <c r="A45" s="618" t="str">
        <f>MASTER!L53</f>
        <v/>
      </c>
      <c r="B45" s="445" t="str">
        <f>MASTER!M53</f>
        <v/>
      </c>
      <c r="C45" s="647" t="str">
        <f>MASTER!N53</f>
        <v/>
      </c>
      <c r="D45" s="445" t="str">
        <f>MASTER!O53</f>
        <v xml:space="preserve">iq=h </v>
      </c>
      <c r="E45" s="444" t="str">
        <f>MASTER!P53</f>
        <v>fookfgr</v>
      </c>
      <c r="F45" s="1256" t="s">
        <v>830</v>
      </c>
      <c r="G45" s="446" t="s">
        <v>41</v>
      </c>
    </row>
    <row r="46" spans="1:7" s="620" customFormat="1" ht="18.75">
      <c r="A46" s="618" t="str">
        <f>MASTER!L54</f>
        <v/>
      </c>
      <c r="B46" s="445" t="str">
        <f>MASTER!M54</f>
        <v/>
      </c>
      <c r="C46" s="647" t="str">
        <f>MASTER!N54</f>
        <v/>
      </c>
      <c r="D46" s="445" t="str">
        <f>MASTER!O54</f>
        <v>iq=</v>
      </c>
      <c r="E46" s="444" t="str">
        <f>MASTER!P54</f>
        <v>vfookfgr</v>
      </c>
      <c r="F46" s="1256" t="s">
        <v>830</v>
      </c>
      <c r="G46" s="446" t="s">
        <v>41</v>
      </c>
    </row>
    <row r="47" spans="1:7" s="620" customFormat="1" ht="18.75">
      <c r="A47" s="618" t="str">
        <f>MASTER!L55</f>
        <v/>
      </c>
      <c r="B47" s="445" t="str">
        <f>MASTER!M55</f>
        <v/>
      </c>
      <c r="C47" s="647" t="str">
        <f>MASTER!N55</f>
        <v/>
      </c>
      <c r="D47" s="445" t="str">
        <f>MASTER!O55</f>
        <v/>
      </c>
      <c r="E47" s="444" t="str">
        <f>MASTER!P55</f>
        <v/>
      </c>
      <c r="F47" s="1256" t="s">
        <v>830</v>
      </c>
      <c r="G47" s="446" t="s">
        <v>41</v>
      </c>
    </row>
    <row r="48" spans="1:7" s="620" customFormat="1" ht="18.75">
      <c r="A48" s="618" t="str">
        <f>MASTER!L56</f>
        <v/>
      </c>
      <c r="B48" s="445" t="str">
        <f>MASTER!M56</f>
        <v/>
      </c>
      <c r="C48" s="647" t="str">
        <f>MASTER!N56</f>
        <v/>
      </c>
      <c r="D48" s="445" t="str">
        <f>MASTER!O56</f>
        <v/>
      </c>
      <c r="E48" s="444" t="str">
        <f>MASTER!P56</f>
        <v/>
      </c>
      <c r="F48" s="1256" t="s">
        <v>830</v>
      </c>
      <c r="G48" s="446" t="s">
        <v>41</v>
      </c>
    </row>
    <row r="49" spans="1:7" ht="18.75">
      <c r="A49" s="433" t="s">
        <v>1036</v>
      </c>
      <c r="B49" s="440"/>
      <c r="C49" s="441"/>
      <c r="D49" s="441"/>
      <c r="E49" s="441"/>
      <c r="F49" s="441"/>
      <c r="G49" s="438"/>
    </row>
    <row r="50" spans="1:7" ht="18.75">
      <c r="A50" s="433" t="s">
        <v>1037</v>
      </c>
      <c r="B50" s="440"/>
      <c r="C50" s="441"/>
      <c r="D50" s="441"/>
      <c r="E50" s="441"/>
      <c r="F50" s="441"/>
      <c r="G50" s="438"/>
    </row>
    <row r="51" spans="1:7" ht="18.75">
      <c r="A51" s="433" t="s">
        <v>1038</v>
      </c>
      <c r="B51" s="440"/>
      <c r="C51" s="441"/>
      <c r="D51" s="441"/>
      <c r="E51" s="441"/>
      <c r="F51" s="441"/>
      <c r="G51" s="438"/>
    </row>
    <row r="52" spans="1:7" ht="18.75">
      <c r="A52" s="447"/>
      <c r="B52" s="440"/>
      <c r="C52" s="441"/>
      <c r="D52" s="441"/>
      <c r="E52" s="441"/>
      <c r="F52" s="441"/>
      <c r="G52" s="438"/>
    </row>
    <row r="53" spans="1:7" ht="15.75">
      <c r="A53" s="448"/>
      <c r="B53" s="448"/>
      <c r="C53" s="448"/>
      <c r="D53" s="448"/>
      <c r="E53" s="448"/>
      <c r="F53" s="448"/>
      <c r="G53" s="191"/>
    </row>
    <row r="54" spans="1:7" ht="18.75">
      <c r="A54" s="433" t="s">
        <v>1039</v>
      </c>
      <c r="B54" s="440"/>
      <c r="C54" s="441"/>
      <c r="D54" s="449" t="s">
        <v>1040</v>
      </c>
      <c r="E54" s="441"/>
      <c r="F54" s="437"/>
      <c r="G54" s="438"/>
    </row>
    <row r="55" spans="1:7" ht="18.75">
      <c r="A55" s="447"/>
      <c r="B55" s="440"/>
      <c r="C55" s="441"/>
      <c r="D55" s="441"/>
      <c r="E55" s="441"/>
      <c r="F55" s="437"/>
      <c r="G55" s="438"/>
    </row>
    <row r="56" spans="1:7" ht="18.75">
      <c r="A56" s="2267" t="s">
        <v>1041</v>
      </c>
      <c r="B56" s="2267"/>
      <c r="C56" s="2267"/>
      <c r="D56" s="2267"/>
      <c r="E56" s="2267"/>
      <c r="F56" s="2267"/>
      <c r="G56" s="2267"/>
    </row>
    <row r="57" spans="1:7" ht="18.75">
      <c r="A57" s="449" t="s">
        <v>1042</v>
      </c>
      <c r="B57" s="441"/>
      <c r="C57" s="441"/>
      <c r="D57" s="441"/>
      <c r="E57" s="441"/>
      <c r="F57" s="437"/>
      <c r="G57" s="438"/>
    </row>
    <row r="58" spans="1:7" ht="18.75">
      <c r="A58" s="449" t="s">
        <v>1043</v>
      </c>
      <c r="B58" s="441"/>
      <c r="C58" s="441"/>
      <c r="D58" s="441"/>
      <c r="E58" s="441"/>
      <c r="F58" s="437"/>
      <c r="G58" s="438"/>
    </row>
    <row r="59" spans="1:7" ht="18.75">
      <c r="A59" s="2267" t="s">
        <v>1044</v>
      </c>
      <c r="B59" s="2267"/>
      <c r="C59" s="2267"/>
      <c r="D59" s="2267"/>
      <c r="E59" s="2267"/>
      <c r="F59" s="2267"/>
      <c r="G59" s="2267"/>
    </row>
    <row r="60" spans="1:7" ht="18.75">
      <c r="A60" s="2268" t="s">
        <v>1045</v>
      </c>
      <c r="B60" s="2268"/>
      <c r="C60" s="2268"/>
      <c r="D60" s="2268"/>
      <c r="E60" s="2268"/>
      <c r="F60" s="2268"/>
      <c r="G60" s="2268"/>
    </row>
    <row r="61" spans="1:7" ht="18.75">
      <c r="A61" s="2268" t="s">
        <v>1046</v>
      </c>
      <c r="B61" s="2268"/>
      <c r="C61" s="2268"/>
      <c r="D61" s="2268"/>
      <c r="E61" s="2268"/>
      <c r="F61" s="2268"/>
      <c r="G61" s="2268"/>
    </row>
    <row r="62" spans="1:7" ht="18.75">
      <c r="A62" s="2268" t="s">
        <v>1047</v>
      </c>
      <c r="B62" s="2268"/>
      <c r="C62" s="2268"/>
      <c r="D62" s="2268"/>
      <c r="E62" s="2268"/>
      <c r="F62" s="2268"/>
      <c r="G62" s="2268"/>
    </row>
    <row r="63" spans="1:7" ht="18.75">
      <c r="A63" s="449" t="s">
        <v>156</v>
      </c>
      <c r="B63" s="449" t="str">
        <f>MASTER!C12</f>
        <v xml:space="preserve"> fg  ftyk &amp;cwUnh</v>
      </c>
      <c r="C63" s="441"/>
      <c r="D63" s="438"/>
      <c r="E63" s="441"/>
      <c r="F63" s="437"/>
      <c r="G63" s="438"/>
    </row>
    <row r="64" spans="1:7" ht="18.75">
      <c r="A64" s="449" t="s">
        <v>1473</v>
      </c>
      <c r="B64" s="1257" t="s">
        <v>2655</v>
      </c>
      <c r="C64" s="441"/>
      <c r="D64" s="441"/>
      <c r="E64" s="441"/>
      <c r="F64" s="437"/>
      <c r="G64" s="438"/>
    </row>
    <row r="65" spans="1:7" ht="18.75">
      <c r="A65" s="449"/>
      <c r="B65" s="441"/>
      <c r="C65" s="2267" t="s">
        <v>1048</v>
      </c>
      <c r="D65" s="2267"/>
      <c r="E65" s="2267"/>
      <c r="F65" s="2267"/>
      <c r="G65" s="2267"/>
    </row>
    <row r="66" spans="1:7" ht="18.75">
      <c r="A66" s="449"/>
      <c r="B66" s="441"/>
      <c r="C66" s="449"/>
      <c r="D66" s="441"/>
      <c r="E66" s="441"/>
      <c r="F66" s="437"/>
      <c r="G66" s="438"/>
    </row>
    <row r="67" spans="1:7" ht="18.75">
      <c r="A67" s="2267" t="s">
        <v>1049</v>
      </c>
      <c r="B67" s="2267"/>
      <c r="C67" s="2267"/>
      <c r="D67" s="2267"/>
      <c r="E67" s="2267"/>
      <c r="F67" s="2267"/>
      <c r="G67" s="2267"/>
    </row>
    <row r="68" spans="1:7" ht="18.75">
      <c r="A68" s="449" t="s">
        <v>1050</v>
      </c>
      <c r="B68" s="441"/>
      <c r="C68" s="441"/>
      <c r="D68" s="441"/>
      <c r="E68" s="441"/>
      <c r="F68" s="437"/>
      <c r="G68" s="438"/>
    </row>
    <row r="69" spans="1:7" ht="18.75">
      <c r="A69" s="449" t="s">
        <v>1051</v>
      </c>
      <c r="B69" s="441"/>
      <c r="C69" s="441"/>
      <c r="D69" s="441"/>
      <c r="E69" s="441"/>
      <c r="F69" s="437"/>
      <c r="G69" s="438"/>
    </row>
    <row r="70" spans="1:7" ht="18.75">
      <c r="A70" s="449"/>
      <c r="B70" s="441"/>
      <c r="C70" s="441"/>
      <c r="D70" s="441"/>
      <c r="E70" s="441"/>
      <c r="F70" s="437"/>
      <c r="G70" s="438"/>
    </row>
    <row r="71" spans="1:7" ht="18.75">
      <c r="A71" s="449"/>
      <c r="B71" s="441"/>
      <c r="C71" s="441"/>
      <c r="D71" s="441"/>
      <c r="E71" s="441"/>
      <c r="F71" s="437"/>
      <c r="G71" s="438"/>
    </row>
    <row r="72" spans="1:7" ht="18.75">
      <c r="A72" s="2267" t="s">
        <v>1052</v>
      </c>
      <c r="B72" s="2267"/>
      <c r="C72" s="441"/>
      <c r="D72" s="2267" t="s">
        <v>1053</v>
      </c>
      <c r="E72" s="2267"/>
      <c r="F72" s="2267"/>
      <c r="G72" s="2267"/>
    </row>
    <row r="73" spans="1:7" ht="18.75">
      <c r="A73" s="2267" t="s">
        <v>1054</v>
      </c>
      <c r="B73" s="2267"/>
      <c r="C73" s="441"/>
      <c r="D73" s="2267" t="s">
        <v>1055</v>
      </c>
      <c r="E73" s="2267"/>
      <c r="F73" s="2267"/>
      <c r="G73" s="2267"/>
    </row>
    <row r="74" spans="1:7" ht="18.75">
      <c r="A74" s="438"/>
      <c r="B74" s="438"/>
      <c r="C74" s="438"/>
      <c r="D74" s="438"/>
      <c r="E74" s="438"/>
      <c r="F74" s="438"/>
      <c r="G74" s="438"/>
    </row>
    <row r="75" spans="1:7" ht="18.75">
      <c r="A75" s="438"/>
      <c r="B75" s="438"/>
      <c r="C75" s="438"/>
      <c r="D75" s="438"/>
      <c r="E75" s="438"/>
      <c r="F75" s="438"/>
      <c r="G75" s="438"/>
    </row>
    <row r="76" spans="1:7" ht="18.75">
      <c r="A76" s="438"/>
      <c r="B76" s="438"/>
      <c r="C76" s="438"/>
      <c r="D76" s="438"/>
      <c r="E76" s="438"/>
      <c r="F76" s="438"/>
      <c r="G76" s="438"/>
    </row>
    <row r="77" spans="1:7" ht="18.75">
      <c r="A77" s="438"/>
      <c r="B77" s="438"/>
      <c r="C77" s="438"/>
      <c r="D77" s="438"/>
      <c r="E77" s="438"/>
      <c r="F77" s="438"/>
      <c r="G77" s="438"/>
    </row>
    <row r="78" spans="1:7" ht="18.75">
      <c r="A78" s="438"/>
      <c r="B78" s="438"/>
      <c r="C78" s="438"/>
      <c r="D78" s="438"/>
      <c r="E78" s="438"/>
      <c r="F78" s="438"/>
      <c r="G78" s="438"/>
    </row>
    <row r="79" spans="1:7" ht="18.75">
      <c r="A79" s="1055" t="s">
        <v>2301</v>
      </c>
      <c r="B79" s="438"/>
      <c r="C79" s="438"/>
      <c r="D79" s="438"/>
      <c r="E79" s="438"/>
      <c r="F79" s="438"/>
      <c r="G79" s="438"/>
    </row>
    <row r="80" spans="1:7" ht="18.75">
      <c r="A80" s="438"/>
      <c r="B80" s="438"/>
      <c r="C80" s="438"/>
      <c r="D80" s="438"/>
      <c r="E80" s="438"/>
      <c r="F80" s="438"/>
      <c r="G80" s="438"/>
    </row>
    <row r="81" spans="1:7" ht="18.75">
      <c r="A81" s="438"/>
      <c r="B81" s="438"/>
      <c r="C81" s="438"/>
      <c r="D81" s="438"/>
      <c r="E81" s="438"/>
      <c r="F81" s="438"/>
      <c r="G81" s="438"/>
    </row>
    <row r="82" spans="1:7" ht="18.75">
      <c r="A82" s="438"/>
      <c r="B82" s="438"/>
      <c r="C82" s="438"/>
      <c r="D82" s="438"/>
      <c r="E82" s="438"/>
      <c r="F82" s="438"/>
      <c r="G82" s="438"/>
    </row>
    <row r="83" spans="1:7" ht="18.75">
      <c r="A83" s="438"/>
      <c r="B83" s="438"/>
      <c r="C83" s="438"/>
      <c r="D83" s="438"/>
      <c r="E83" s="438"/>
      <c r="F83" s="438"/>
      <c r="G83" s="438"/>
    </row>
    <row r="84" spans="1:7" ht="18.75">
      <c r="A84" s="438"/>
      <c r="B84" s="438"/>
      <c r="C84" s="438"/>
      <c r="D84" s="438"/>
      <c r="E84" s="438"/>
      <c r="F84" s="438"/>
      <c r="G84" s="438"/>
    </row>
    <row r="85" spans="1:7" ht="18.75">
      <c r="A85" s="438"/>
      <c r="B85" s="438"/>
      <c r="C85" s="438"/>
      <c r="D85" s="438"/>
      <c r="E85" s="438"/>
      <c r="F85" s="438"/>
      <c r="G85" s="438"/>
    </row>
    <row r="86" spans="1:7" ht="18.75">
      <c r="A86" s="438"/>
      <c r="B86" s="438"/>
      <c r="C86" s="438"/>
      <c r="D86" s="438"/>
      <c r="E86" s="438"/>
      <c r="F86" s="438"/>
      <c r="G86" s="438"/>
    </row>
    <row r="87" spans="1:7" ht="18.75">
      <c r="A87" s="438"/>
      <c r="B87" s="438"/>
      <c r="C87" s="438"/>
      <c r="D87" s="438"/>
      <c r="E87" s="438"/>
      <c r="F87" s="438"/>
      <c r="G87" s="438"/>
    </row>
    <row r="88" spans="1:7" ht="18.75">
      <c r="A88" s="438"/>
      <c r="B88" s="438"/>
      <c r="C88" s="438"/>
      <c r="D88" s="438"/>
      <c r="E88" s="438"/>
      <c r="F88" s="438"/>
      <c r="G88" s="438"/>
    </row>
    <row r="89" spans="1:7" ht="18.75">
      <c r="A89" s="438"/>
      <c r="B89" s="438"/>
      <c r="C89" s="438"/>
      <c r="D89" s="438"/>
      <c r="E89" s="438"/>
      <c r="F89" s="438"/>
      <c r="G89" s="438"/>
    </row>
    <row r="90" spans="1:7" ht="18.75">
      <c r="A90" s="438"/>
      <c r="B90" s="438"/>
      <c r="C90" s="438"/>
      <c r="D90" s="438"/>
      <c r="E90" s="438"/>
      <c r="F90" s="438"/>
      <c r="G90" s="438"/>
    </row>
    <row r="91" spans="1:7" ht="18.75">
      <c r="A91" s="438"/>
      <c r="B91" s="438"/>
      <c r="C91" s="438"/>
      <c r="D91" s="438"/>
      <c r="E91" s="438"/>
      <c r="F91" s="438"/>
      <c r="G91" s="438"/>
    </row>
    <row r="92" spans="1:7" ht="18.75">
      <c r="A92" s="438"/>
      <c r="B92" s="438"/>
      <c r="C92" s="438"/>
      <c r="D92" s="438"/>
      <c r="E92" s="438"/>
      <c r="F92" s="438"/>
      <c r="G92" s="438"/>
    </row>
    <row r="93" spans="1:7" ht="18.75">
      <c r="A93" s="438"/>
      <c r="B93" s="438"/>
      <c r="C93" s="438"/>
      <c r="D93" s="438"/>
      <c r="E93" s="438"/>
      <c r="F93" s="438"/>
      <c r="G93" s="438"/>
    </row>
    <row r="94" spans="1:7" ht="18.75">
      <c r="A94" s="438"/>
      <c r="B94" s="438"/>
      <c r="C94" s="438"/>
      <c r="D94" s="438"/>
      <c r="E94" s="438"/>
      <c r="F94" s="438"/>
      <c r="G94" s="438"/>
    </row>
    <row r="95" spans="1:7" ht="18.75">
      <c r="A95" s="438"/>
      <c r="B95" s="438"/>
      <c r="C95" s="438"/>
      <c r="D95" s="438"/>
      <c r="E95" s="438"/>
      <c r="F95" s="438"/>
      <c r="G95" s="438"/>
    </row>
    <row r="96" spans="1:7" ht="18.75">
      <c r="A96" s="438"/>
      <c r="B96" s="438"/>
      <c r="C96" s="438"/>
      <c r="D96" s="438"/>
      <c r="E96" s="438"/>
      <c r="F96" s="438"/>
      <c r="G96" s="438"/>
    </row>
    <row r="97" spans="1:7" ht="18.75">
      <c r="A97" s="438"/>
      <c r="B97" s="438"/>
      <c r="C97" s="438"/>
      <c r="D97" s="438"/>
      <c r="E97" s="438"/>
      <c r="F97" s="438"/>
      <c r="G97" s="438"/>
    </row>
    <row r="98" spans="1:7" ht="18.75">
      <c r="A98" s="438"/>
      <c r="B98" s="438"/>
      <c r="C98" s="438"/>
      <c r="D98" s="438"/>
      <c r="E98" s="438"/>
      <c r="F98" s="438"/>
      <c r="G98" s="438"/>
    </row>
    <row r="99" spans="1:7" ht="18.75">
      <c r="A99" s="438"/>
      <c r="B99" s="438"/>
      <c r="C99" s="438"/>
      <c r="D99" s="438"/>
      <c r="E99" s="438"/>
      <c r="F99" s="438"/>
      <c r="G99" s="438"/>
    </row>
    <row r="100" spans="1:7" ht="18.75">
      <c r="A100" s="438"/>
      <c r="B100" s="438"/>
      <c r="C100" s="438"/>
      <c r="D100" s="438"/>
      <c r="E100" s="438"/>
      <c r="F100" s="438"/>
      <c r="G100" s="438"/>
    </row>
    <row r="101" spans="1:7" ht="18.75">
      <c r="A101" s="438"/>
      <c r="B101" s="438"/>
      <c r="C101" s="438"/>
      <c r="D101" s="438"/>
      <c r="E101" s="438"/>
      <c r="F101" s="438"/>
      <c r="G101" s="438"/>
    </row>
    <row r="102" spans="1:7" ht="18.75">
      <c r="A102" s="438"/>
      <c r="B102" s="438"/>
      <c r="C102" s="438"/>
      <c r="D102" s="438"/>
      <c r="E102" s="438"/>
      <c r="F102" s="438"/>
      <c r="G102" s="438"/>
    </row>
    <row r="103" spans="1:7" ht="18.75">
      <c r="A103" s="438"/>
      <c r="B103" s="438"/>
      <c r="C103" s="438"/>
      <c r="D103" s="438"/>
      <c r="E103" s="438"/>
      <c r="F103" s="438"/>
      <c r="G103" s="438"/>
    </row>
    <row r="104" spans="1:7" ht="18.75">
      <c r="A104" s="438"/>
      <c r="B104" s="438"/>
      <c r="C104" s="438"/>
      <c r="D104" s="438"/>
      <c r="E104" s="438"/>
      <c r="F104" s="438"/>
      <c r="G104" s="438"/>
    </row>
    <row r="105" spans="1:7" ht="18.75">
      <c r="A105" s="438"/>
      <c r="B105" s="438"/>
      <c r="C105" s="438"/>
      <c r="D105" s="438"/>
      <c r="E105" s="438"/>
      <c r="F105" s="438"/>
      <c r="G105" s="438"/>
    </row>
    <row r="106" spans="1:7" ht="18.75">
      <c r="A106" s="438"/>
      <c r="B106" s="438"/>
      <c r="C106" s="438"/>
      <c r="D106" s="438"/>
      <c r="E106" s="438"/>
      <c r="F106" s="438"/>
      <c r="G106" s="438"/>
    </row>
    <row r="107" spans="1:7" ht="18.75">
      <c r="A107" s="438"/>
      <c r="B107" s="438"/>
      <c r="C107" s="438"/>
      <c r="D107" s="438"/>
      <c r="E107" s="438"/>
      <c r="F107" s="438"/>
      <c r="G107" s="438"/>
    </row>
    <row r="108" spans="1:7" ht="18.75">
      <c r="A108" s="438"/>
      <c r="B108" s="438"/>
      <c r="C108" s="438"/>
      <c r="D108" s="438"/>
      <c r="E108" s="438"/>
      <c r="F108" s="438"/>
      <c r="G108" s="438"/>
    </row>
    <row r="109" spans="1:7" ht="18.75">
      <c r="A109" s="438"/>
      <c r="B109" s="438"/>
      <c r="C109" s="438"/>
      <c r="D109" s="438"/>
      <c r="E109" s="438"/>
      <c r="F109" s="438"/>
      <c r="G109" s="438"/>
    </row>
    <row r="110" spans="1:7" ht="18.75">
      <c r="A110" s="438"/>
      <c r="B110" s="438"/>
      <c r="C110" s="438"/>
      <c r="D110" s="438"/>
      <c r="E110" s="438"/>
      <c r="F110" s="438"/>
      <c r="G110" s="438"/>
    </row>
    <row r="111" spans="1:7" ht="18.75">
      <c r="A111" s="438"/>
      <c r="B111" s="438"/>
      <c r="C111" s="438"/>
      <c r="D111" s="438"/>
      <c r="E111" s="438"/>
      <c r="F111" s="438"/>
      <c r="G111" s="438"/>
    </row>
    <row r="112" spans="1:7" ht="18.75">
      <c r="A112" s="438"/>
      <c r="B112" s="438"/>
      <c r="C112" s="438"/>
      <c r="D112" s="438"/>
      <c r="E112" s="438"/>
      <c r="F112" s="438"/>
      <c r="G112" s="438"/>
    </row>
    <row r="113" spans="1:7" ht="18.75">
      <c r="A113" s="438"/>
      <c r="B113" s="438"/>
      <c r="C113" s="438"/>
      <c r="D113" s="438"/>
      <c r="E113" s="438"/>
      <c r="F113" s="438"/>
      <c r="G113" s="438"/>
    </row>
    <row r="114" spans="1:7" ht="18.75">
      <c r="A114" s="438"/>
      <c r="B114" s="438"/>
      <c r="C114" s="438"/>
      <c r="D114" s="438"/>
      <c r="E114" s="438"/>
      <c r="F114" s="438"/>
      <c r="G114" s="438"/>
    </row>
    <row r="115" spans="1:7" ht="18.75">
      <c r="A115" s="438"/>
      <c r="B115" s="438"/>
      <c r="C115" s="438"/>
      <c r="D115" s="438"/>
      <c r="E115" s="438"/>
      <c r="F115" s="438"/>
      <c r="G115" s="438"/>
    </row>
    <row r="116" spans="1:7" ht="18.75">
      <c r="A116" s="438"/>
      <c r="B116" s="438"/>
      <c r="C116" s="438"/>
      <c r="D116" s="438"/>
      <c r="E116" s="438"/>
      <c r="F116" s="438"/>
      <c r="G116" s="438"/>
    </row>
    <row r="117" spans="1:7" ht="18.75">
      <c r="A117" s="438"/>
      <c r="B117" s="438"/>
      <c r="C117" s="438"/>
      <c r="D117" s="438"/>
      <c r="E117" s="438"/>
      <c r="F117" s="438"/>
      <c r="G117" s="438"/>
    </row>
    <row r="118" spans="1:7" ht="18.75">
      <c r="A118" s="438"/>
      <c r="B118" s="438"/>
      <c r="C118" s="438"/>
      <c r="D118" s="438"/>
      <c r="E118" s="438"/>
      <c r="F118" s="438"/>
      <c r="G118" s="438"/>
    </row>
    <row r="119" spans="1:7" ht="18.75">
      <c r="A119" s="438"/>
      <c r="B119" s="438"/>
      <c r="C119" s="438"/>
      <c r="D119" s="438"/>
      <c r="E119" s="438"/>
      <c r="F119" s="438"/>
      <c r="G119" s="438"/>
    </row>
    <row r="120" spans="1:7" ht="18.75">
      <c r="A120" s="438"/>
      <c r="B120" s="438"/>
      <c r="C120" s="438"/>
      <c r="D120" s="438"/>
      <c r="E120" s="438"/>
      <c r="F120" s="438"/>
      <c r="G120" s="438"/>
    </row>
    <row r="121" spans="1:7" ht="18.75">
      <c r="A121" s="438"/>
      <c r="B121" s="438"/>
      <c r="C121" s="438"/>
      <c r="D121" s="438"/>
      <c r="E121" s="438"/>
      <c r="F121" s="438"/>
      <c r="G121" s="438"/>
    </row>
    <row r="122" spans="1:7" ht="18.75">
      <c r="A122" s="438"/>
      <c r="B122" s="438"/>
      <c r="C122" s="438"/>
      <c r="D122" s="438"/>
      <c r="E122" s="438"/>
      <c r="F122" s="438"/>
      <c r="G122" s="438"/>
    </row>
    <row r="123" spans="1:7" ht="18.75">
      <c r="A123" s="438"/>
      <c r="B123" s="438"/>
      <c r="C123" s="438"/>
      <c r="D123" s="438"/>
      <c r="E123" s="438"/>
      <c r="F123" s="438"/>
      <c r="G123" s="438"/>
    </row>
    <row r="124" spans="1:7" ht="18.75">
      <c r="A124" s="438"/>
      <c r="B124" s="438"/>
      <c r="C124" s="438"/>
      <c r="D124" s="438"/>
      <c r="E124" s="438"/>
      <c r="F124" s="438"/>
      <c r="G124" s="438"/>
    </row>
    <row r="125" spans="1:7" ht="18.75">
      <c r="A125" s="438"/>
      <c r="B125" s="438"/>
      <c r="C125" s="438"/>
      <c r="D125" s="438"/>
      <c r="E125" s="438"/>
      <c r="F125" s="438"/>
      <c r="G125" s="438"/>
    </row>
    <row r="126" spans="1:7" ht="18.75">
      <c r="A126" s="438"/>
      <c r="B126" s="438"/>
      <c r="C126" s="438"/>
      <c r="D126" s="438"/>
      <c r="E126" s="438"/>
      <c r="F126" s="438"/>
      <c r="G126" s="438"/>
    </row>
    <row r="127" spans="1:7" ht="18.75">
      <c r="A127" s="438"/>
      <c r="B127" s="438"/>
      <c r="C127" s="438"/>
      <c r="D127" s="438"/>
      <c r="E127" s="438"/>
      <c r="F127" s="438"/>
      <c r="G127" s="438"/>
    </row>
    <row r="128" spans="1:7" ht="18.75">
      <c r="A128" s="438"/>
      <c r="B128" s="438"/>
      <c r="C128" s="438"/>
      <c r="D128" s="438"/>
      <c r="E128" s="438"/>
      <c r="F128" s="438"/>
      <c r="G128" s="438"/>
    </row>
    <row r="129" spans="1:7" ht="18.75">
      <c r="A129" s="438"/>
      <c r="B129" s="438"/>
      <c r="C129" s="438"/>
      <c r="D129" s="438"/>
      <c r="E129" s="438"/>
      <c r="F129" s="438"/>
      <c r="G129" s="438"/>
    </row>
    <row r="130" spans="1:7" ht="18.75">
      <c r="A130" s="438"/>
      <c r="B130" s="438"/>
      <c r="C130" s="438"/>
      <c r="D130" s="438"/>
      <c r="E130" s="438"/>
      <c r="F130" s="438"/>
      <c r="G130" s="438"/>
    </row>
    <row r="131" spans="1:7" ht="18.75">
      <c r="A131" s="438"/>
      <c r="B131" s="438"/>
      <c r="C131" s="438"/>
      <c r="D131" s="438"/>
      <c r="E131" s="438"/>
      <c r="F131" s="438"/>
      <c r="G131" s="438"/>
    </row>
    <row r="132" spans="1:7" ht="18.75">
      <c r="A132" s="438"/>
      <c r="B132" s="438"/>
      <c r="C132" s="438"/>
      <c r="D132" s="438"/>
      <c r="E132" s="438"/>
      <c r="F132" s="438"/>
      <c r="G132" s="438"/>
    </row>
    <row r="133" spans="1:7" ht="18.75">
      <c r="A133" s="438"/>
      <c r="B133" s="438"/>
      <c r="C133" s="438"/>
      <c r="D133" s="438"/>
      <c r="E133" s="438"/>
      <c r="F133" s="438"/>
      <c r="G133" s="438"/>
    </row>
    <row r="134" spans="1:7" ht="18.75">
      <c r="A134" s="438"/>
      <c r="B134" s="438"/>
      <c r="C134" s="438"/>
      <c r="D134" s="438"/>
      <c r="E134" s="438"/>
      <c r="F134" s="438"/>
      <c r="G134" s="438"/>
    </row>
    <row r="135" spans="1:7" ht="18.75">
      <c r="A135" s="438"/>
      <c r="B135" s="438"/>
      <c r="C135" s="438"/>
      <c r="D135" s="438"/>
      <c r="E135" s="438"/>
      <c r="F135" s="438"/>
      <c r="G135" s="438"/>
    </row>
    <row r="136" spans="1:7" ht="18.75">
      <c r="A136" s="438"/>
      <c r="B136" s="438"/>
      <c r="C136" s="438"/>
      <c r="D136" s="438"/>
      <c r="E136" s="438"/>
      <c r="F136" s="438"/>
      <c r="G136" s="438"/>
    </row>
    <row r="137" spans="1:7" ht="18.75">
      <c r="A137" s="438"/>
      <c r="B137" s="438"/>
      <c r="C137" s="438"/>
      <c r="D137" s="438"/>
      <c r="E137" s="438"/>
      <c r="F137" s="438"/>
      <c r="G137" s="438"/>
    </row>
    <row r="138" spans="1:7" ht="18.75">
      <c r="A138" s="438"/>
      <c r="B138" s="438"/>
      <c r="C138" s="438"/>
      <c r="D138" s="438"/>
      <c r="E138" s="438"/>
      <c r="F138" s="438"/>
      <c r="G138" s="438"/>
    </row>
    <row r="139" spans="1:7" ht="18.75">
      <c r="A139" s="438"/>
      <c r="B139" s="438"/>
      <c r="C139" s="438"/>
      <c r="D139" s="438"/>
      <c r="E139" s="438"/>
      <c r="F139" s="438"/>
      <c r="G139" s="438"/>
    </row>
    <row r="140" spans="1:7" ht="18.75">
      <c r="A140" s="438"/>
      <c r="B140" s="438"/>
      <c r="C140" s="438"/>
      <c r="D140" s="438"/>
      <c r="E140" s="438"/>
      <c r="F140" s="438"/>
      <c r="G140" s="438"/>
    </row>
    <row r="141" spans="1:7" ht="18.75">
      <c r="A141" s="438"/>
      <c r="B141" s="438"/>
      <c r="C141" s="438"/>
      <c r="D141" s="438"/>
      <c r="E141" s="438"/>
      <c r="F141" s="438"/>
      <c r="G141" s="438"/>
    </row>
    <row r="142" spans="1:7" ht="18.75">
      <c r="A142" s="438"/>
      <c r="B142" s="438"/>
      <c r="C142" s="438"/>
      <c r="D142" s="438"/>
      <c r="E142" s="438"/>
      <c r="F142" s="438"/>
      <c r="G142" s="438"/>
    </row>
    <row r="143" spans="1:7" ht="18.75">
      <c r="A143" s="438"/>
      <c r="B143" s="438"/>
      <c r="C143" s="438"/>
      <c r="D143" s="438"/>
      <c r="E143" s="438"/>
      <c r="F143" s="438"/>
      <c r="G143" s="438"/>
    </row>
    <row r="144" spans="1:7" ht="18.75">
      <c r="A144" s="438"/>
      <c r="B144" s="438"/>
      <c r="C144" s="438"/>
      <c r="D144" s="438"/>
      <c r="E144" s="438"/>
      <c r="F144" s="438"/>
      <c r="G144" s="438"/>
    </row>
    <row r="145" spans="1:7" ht="18.75">
      <c r="A145" s="438"/>
      <c r="B145" s="438"/>
      <c r="C145" s="438"/>
      <c r="D145" s="438"/>
      <c r="E145" s="438"/>
      <c r="F145" s="438"/>
      <c r="G145" s="438"/>
    </row>
    <row r="146" spans="1:7" ht="18.75">
      <c r="A146" s="438"/>
      <c r="B146" s="438"/>
      <c r="C146" s="438"/>
      <c r="D146" s="438"/>
      <c r="E146" s="438"/>
      <c r="F146" s="438"/>
      <c r="G146" s="438"/>
    </row>
    <row r="147" spans="1:7" ht="18.75">
      <c r="A147" s="438"/>
      <c r="B147" s="438"/>
      <c r="C147" s="438"/>
      <c r="D147" s="438"/>
      <c r="E147" s="438"/>
      <c r="F147" s="438"/>
      <c r="G147" s="438"/>
    </row>
    <row r="148" spans="1:7" ht="18.75">
      <c r="A148" s="438"/>
      <c r="B148" s="438"/>
      <c r="C148" s="438"/>
      <c r="D148" s="438"/>
      <c r="E148" s="438"/>
      <c r="F148" s="438"/>
      <c r="G148" s="438"/>
    </row>
    <row r="149" spans="1:7" ht="18.75">
      <c r="A149" s="438"/>
      <c r="B149" s="438"/>
      <c r="C149" s="438"/>
      <c r="D149" s="438"/>
      <c r="E149" s="438"/>
      <c r="F149" s="438"/>
      <c r="G149" s="438"/>
    </row>
    <row r="150" spans="1:7" ht="18.75">
      <c r="A150" s="438"/>
      <c r="B150" s="438"/>
      <c r="C150" s="438"/>
      <c r="D150" s="438"/>
      <c r="E150" s="438"/>
      <c r="F150" s="438"/>
      <c r="G150" s="438"/>
    </row>
    <row r="151" spans="1:7" ht="18.75">
      <c r="A151" s="438"/>
      <c r="B151" s="438"/>
      <c r="C151" s="438"/>
      <c r="D151" s="438"/>
      <c r="E151" s="438"/>
      <c r="F151" s="438"/>
      <c r="G151" s="438"/>
    </row>
    <row r="152" spans="1:7" ht="18.75">
      <c r="A152" s="438"/>
      <c r="B152" s="438"/>
      <c r="C152" s="438"/>
      <c r="D152" s="438"/>
      <c r="E152" s="438"/>
      <c r="F152" s="438"/>
      <c r="G152" s="438"/>
    </row>
    <row r="153" spans="1:7" ht="18.75">
      <c r="A153" s="438"/>
      <c r="B153" s="438"/>
      <c r="C153" s="438"/>
      <c r="D153" s="438"/>
      <c r="E153" s="438"/>
      <c r="F153" s="438"/>
      <c r="G153" s="438"/>
    </row>
    <row r="154" spans="1:7" ht="18.75">
      <c r="A154" s="438"/>
      <c r="B154" s="438"/>
      <c r="C154" s="438"/>
      <c r="D154" s="438"/>
      <c r="E154" s="438"/>
      <c r="F154" s="438"/>
      <c r="G154" s="438"/>
    </row>
    <row r="155" spans="1:7" ht="18.75">
      <c r="A155" s="438"/>
      <c r="B155" s="438"/>
      <c r="C155" s="438"/>
      <c r="D155" s="438"/>
      <c r="E155" s="438"/>
      <c r="F155" s="438"/>
      <c r="G155" s="438"/>
    </row>
    <row r="156" spans="1:7" ht="18.75">
      <c r="A156" s="438"/>
      <c r="B156" s="438"/>
      <c r="C156" s="438"/>
      <c r="D156" s="438"/>
      <c r="E156" s="438"/>
      <c r="F156" s="438"/>
      <c r="G156" s="438"/>
    </row>
    <row r="157" spans="1:7" ht="18.75">
      <c r="A157" s="438"/>
      <c r="B157" s="438"/>
      <c r="C157" s="438"/>
      <c r="D157" s="438"/>
      <c r="E157" s="438"/>
      <c r="F157" s="438"/>
      <c r="G157" s="438"/>
    </row>
    <row r="158" spans="1:7" ht="18.75">
      <c r="A158" s="438"/>
      <c r="B158" s="438"/>
      <c r="C158" s="438"/>
      <c r="D158" s="438"/>
      <c r="E158" s="438"/>
      <c r="F158" s="438"/>
      <c r="G158" s="438"/>
    </row>
    <row r="159" spans="1:7" ht="18.75">
      <c r="A159" s="438"/>
      <c r="B159" s="438"/>
      <c r="C159" s="438"/>
      <c r="D159" s="438"/>
      <c r="E159" s="438"/>
      <c r="F159" s="438"/>
      <c r="G159" s="438"/>
    </row>
    <row r="160" spans="1:7" ht="18.75">
      <c r="A160" s="438"/>
      <c r="B160" s="438"/>
      <c r="C160" s="438"/>
      <c r="D160" s="438"/>
      <c r="E160" s="438"/>
      <c r="F160" s="438"/>
      <c r="G160" s="438"/>
    </row>
    <row r="161" spans="1:7" ht="18.75">
      <c r="A161" s="438"/>
      <c r="B161" s="438"/>
      <c r="C161" s="438"/>
      <c r="D161" s="438"/>
      <c r="E161" s="438"/>
      <c r="F161" s="438"/>
      <c r="G161" s="438"/>
    </row>
  </sheetData>
  <sheetProtection sheet="1" objects="1" scenarios="1" selectLockedCells="1"/>
  <mergeCells count="67">
    <mergeCell ref="D6:G6"/>
    <mergeCell ref="B5:C6"/>
    <mergeCell ref="A5:A6"/>
    <mergeCell ref="D8:F8"/>
    <mergeCell ref="B8:C9"/>
    <mergeCell ref="A8:A9"/>
    <mergeCell ref="D5:G5"/>
    <mergeCell ref="D7:G7"/>
    <mergeCell ref="B7:C7"/>
    <mergeCell ref="A73:B73"/>
    <mergeCell ref="D73:G73"/>
    <mergeCell ref="F34:G34"/>
    <mergeCell ref="F36:G36"/>
    <mergeCell ref="A56:G56"/>
    <mergeCell ref="A59:G59"/>
    <mergeCell ref="A60:G60"/>
    <mergeCell ref="A61:G61"/>
    <mergeCell ref="A62:G62"/>
    <mergeCell ref="C65:G65"/>
    <mergeCell ref="A67:G67"/>
    <mergeCell ref="A72:B72"/>
    <mergeCell ref="D72:G72"/>
    <mergeCell ref="F35:G35"/>
    <mergeCell ref="F33:G33"/>
    <mergeCell ref="B23:D23"/>
    <mergeCell ref="E23:G23"/>
    <mergeCell ref="B24:D24"/>
    <mergeCell ref="E24:G24"/>
    <mergeCell ref="B25:D25"/>
    <mergeCell ref="E25:G25"/>
    <mergeCell ref="F28:G28"/>
    <mergeCell ref="F29:G29"/>
    <mergeCell ref="F30:G30"/>
    <mergeCell ref="F31:G31"/>
    <mergeCell ref="F32:G32"/>
    <mergeCell ref="D20:E20"/>
    <mergeCell ref="F20:G20"/>
    <mergeCell ref="B21:D21"/>
    <mergeCell ref="E21:G21"/>
    <mergeCell ref="B22:D22"/>
    <mergeCell ref="E22:G22"/>
    <mergeCell ref="B10:G10"/>
    <mergeCell ref="F12:G12"/>
    <mergeCell ref="D13:E13"/>
    <mergeCell ref="F13:G13"/>
    <mergeCell ref="D19:E19"/>
    <mergeCell ref="F19:G19"/>
    <mergeCell ref="D15:E15"/>
    <mergeCell ref="F15:G15"/>
    <mergeCell ref="D14:E14"/>
    <mergeCell ref="F14:G14"/>
    <mergeCell ref="D16:E16"/>
    <mergeCell ref="F16:G16"/>
    <mergeCell ref="D17:E17"/>
    <mergeCell ref="F17:G17"/>
    <mergeCell ref="D18:E18"/>
    <mergeCell ref="F18:G18"/>
    <mergeCell ref="A1:G1"/>
    <mergeCell ref="A2:G2"/>
    <mergeCell ref="A3:G3"/>
    <mergeCell ref="B4:C4"/>
    <mergeCell ref="D4:G4"/>
    <mergeCell ref="A11:A12"/>
    <mergeCell ref="B11:B12"/>
    <mergeCell ref="C11:C12"/>
    <mergeCell ref="D11:G11"/>
    <mergeCell ref="D12:E12"/>
  </mergeCells>
  <hyperlinks>
    <hyperlink ref="E41" r:id="rId1" display="fookfgr@vfookfgr "/>
  </hyperlinks>
  <pageMargins left="0.25" right="0.25" top="0.34" bottom="0.37" header="0.3" footer="0.3"/>
  <pageSetup paperSize="9" orientation="portrait" r:id="rId2"/>
  <drawing r:id="rId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rgb="FF7030A0"/>
  </sheetPr>
  <dimension ref="A1:L35"/>
  <sheetViews>
    <sheetView workbookViewId="0">
      <selection activeCell="A28" sqref="A28:F28"/>
    </sheetView>
  </sheetViews>
  <sheetFormatPr defaultRowHeight="12.75"/>
  <cols>
    <col min="1" max="1" width="6.7109375" style="620" customWidth="1"/>
    <col min="2" max="2" width="16.7109375" style="620" customWidth="1"/>
    <col min="3" max="3" width="11.85546875" style="620" customWidth="1"/>
    <col min="4" max="4" width="11.140625" style="620" customWidth="1"/>
    <col min="5" max="5" width="11.7109375" style="620" customWidth="1"/>
    <col min="6" max="6" width="26.5703125" style="620" customWidth="1"/>
    <col min="7" max="7" width="3.28515625" style="620" customWidth="1"/>
    <col min="8" max="16384" width="9.140625" style="620"/>
  </cols>
  <sheetData>
    <row r="1" spans="1:12" ht="20.25">
      <c r="A1" s="163" t="s">
        <v>986</v>
      </c>
    </row>
    <row r="2" spans="1:12" ht="20.25">
      <c r="A2" s="5"/>
      <c r="B2" s="163" t="s">
        <v>1528</v>
      </c>
    </row>
    <row r="3" spans="1:12" ht="20.25">
      <c r="A3" s="5"/>
      <c r="B3" s="163" t="s">
        <v>1529</v>
      </c>
    </row>
    <row r="4" spans="1:12" ht="20.25">
      <c r="A4" s="5"/>
      <c r="B4" s="163" t="s">
        <v>1530</v>
      </c>
    </row>
    <row r="5" spans="1:12" ht="20.25">
      <c r="A5" s="5"/>
      <c r="B5" s="163"/>
    </row>
    <row r="6" spans="1:12" ht="20.25">
      <c r="B6" s="498" t="s">
        <v>1531</v>
      </c>
      <c r="C6" s="217"/>
      <c r="D6" s="163"/>
      <c r="F6" s="63"/>
    </row>
    <row r="7" spans="1:12" ht="20.25">
      <c r="B7" s="163" t="s">
        <v>1533</v>
      </c>
    </row>
    <row r="8" spans="1:12" ht="20.25">
      <c r="B8" s="163" t="s">
        <v>1532</v>
      </c>
      <c r="D8" s="2"/>
      <c r="F8" s="65"/>
    </row>
    <row r="9" spans="1:12" ht="20.25">
      <c r="A9" s="163" t="s">
        <v>414</v>
      </c>
    </row>
    <row r="10" spans="1:12" ht="24" customHeight="1">
      <c r="A10" s="493" t="s">
        <v>1534</v>
      </c>
      <c r="B10" s="489"/>
      <c r="C10" s="489"/>
      <c r="D10" s="489"/>
      <c r="E10" s="489"/>
      <c r="F10" s="523" t="str">
        <f>MASTER!C2</f>
        <v xml:space="preserve">Lo-Jh </v>
      </c>
    </row>
    <row r="11" spans="1:12" ht="21" customHeight="1">
      <c r="A11" s="493" t="s">
        <v>1135</v>
      </c>
      <c r="B11" s="2180" t="str">
        <f>MASTER!C7</f>
        <v>O;k[;krk</v>
      </c>
      <c r="C11" s="2180"/>
      <c r="D11" s="2180"/>
      <c r="E11" s="493" t="s">
        <v>1535</v>
      </c>
      <c r="F11" s="489"/>
    </row>
    <row r="12" spans="1:12" ht="21" customHeight="1">
      <c r="A12" s="622" t="str">
        <f>MASTER!C9</f>
        <v>jktdh; mPp ek/;fed fo|ky; fg   ftyk cwUnh</v>
      </c>
      <c r="B12" s="624"/>
      <c r="C12" s="624"/>
      <c r="D12" s="624"/>
      <c r="E12" s="493"/>
      <c r="F12" s="489"/>
      <c r="L12" s="1042" t="s">
        <v>2204</v>
      </c>
    </row>
    <row r="13" spans="1:12" ht="27" customHeight="1">
      <c r="A13" s="493" t="s">
        <v>1536</v>
      </c>
      <c r="B13" s="489"/>
      <c r="C13" s="495"/>
      <c r="E13" s="490">
        <f>MASTER!C44</f>
        <v>44676</v>
      </c>
      <c r="F13" s="658" t="s">
        <v>1452</v>
      </c>
    </row>
    <row r="14" spans="1:12" ht="25.5" customHeight="1">
      <c r="A14" s="493" t="s">
        <v>1537</v>
      </c>
      <c r="B14" s="493"/>
      <c r="C14" s="2280" t="str">
        <f>MASTER!C3</f>
        <v>RJ</v>
      </c>
      <c r="D14" s="2280"/>
      <c r="E14" s="2280"/>
      <c r="F14" s="497" t="s">
        <v>240</v>
      </c>
    </row>
    <row r="15" spans="1:12" ht="25.5" customHeight="1">
      <c r="A15" s="659"/>
      <c r="B15" s="659"/>
      <c r="C15" s="494" t="s">
        <v>1538</v>
      </c>
      <c r="D15" s="492"/>
      <c r="E15" s="626"/>
      <c r="F15" s="626"/>
    </row>
    <row r="16" spans="1:12" ht="25.5" customHeight="1">
      <c r="A16" s="494" t="s">
        <v>1539</v>
      </c>
      <c r="B16" s="494"/>
      <c r="C16" s="494"/>
      <c r="D16" s="492"/>
      <c r="E16" s="626"/>
      <c r="F16" s="626"/>
    </row>
    <row r="17" spans="1:6" ht="20.25">
      <c r="A17" s="163" t="s">
        <v>1540</v>
      </c>
    </row>
    <row r="18" spans="1:6" ht="20.25">
      <c r="A18" s="5"/>
      <c r="B18" s="163" t="s">
        <v>1541</v>
      </c>
    </row>
    <row r="19" spans="1:6" ht="20.25">
      <c r="A19" s="5"/>
      <c r="B19" s="163" t="s">
        <v>1542</v>
      </c>
    </row>
    <row r="20" spans="1:6" ht="20.25">
      <c r="A20" s="5"/>
      <c r="B20" s="163" t="s">
        <v>1543</v>
      </c>
    </row>
    <row r="21" spans="1:6" ht="20.25">
      <c r="A21" s="163" t="s">
        <v>496</v>
      </c>
      <c r="B21" s="1259" t="s">
        <v>2655</v>
      </c>
      <c r="D21" s="2178" t="s">
        <v>1544</v>
      </c>
      <c r="E21" s="2178"/>
      <c r="F21" s="2178"/>
    </row>
    <row r="22" spans="1:6" ht="28.5" customHeight="1">
      <c r="A22" s="5"/>
    </row>
    <row r="23" spans="1:6" ht="20.25">
      <c r="A23" s="5"/>
      <c r="D23" s="1319" t="str">
        <f>MASTER!C32</f>
        <v xml:space="preserve">Jhefr pUnz </v>
      </c>
      <c r="E23" s="1319"/>
      <c r="F23" s="1319"/>
    </row>
    <row r="24" spans="1:6" ht="20.25">
      <c r="A24" s="5"/>
      <c r="C24" s="660" t="s">
        <v>769</v>
      </c>
      <c r="D24" s="1319" t="str">
        <f>F10</f>
        <v xml:space="preserve">Lo-Jh </v>
      </c>
      <c r="E24" s="1319"/>
      <c r="F24" s="1319"/>
    </row>
    <row r="25" spans="1:6" ht="20.25">
      <c r="A25" s="5"/>
      <c r="B25" s="625" t="str">
        <f>MASTER!C40</f>
        <v>]xzke xqw&lt;   ftyk cw</v>
      </c>
      <c r="D25" s="498"/>
      <c r="E25" s="498"/>
    </row>
    <row r="26" spans="1:6" ht="20.25">
      <c r="A26" s="5"/>
      <c r="B26" s="625" t="str">
        <f>MASTER!C41</f>
        <v>cw   ftyk&amp;cw   fiu&amp;32</v>
      </c>
      <c r="D26" s="623"/>
      <c r="E26" s="623"/>
      <c r="F26" s="623"/>
    </row>
    <row r="27" spans="1:6" ht="26.25">
      <c r="A27" s="1317" t="str">
        <f>MASTER!C9</f>
        <v>jktdh; mPp ek/;fed fo|ky; fg   ftyk cwUnh</v>
      </c>
      <c r="B27" s="1317"/>
      <c r="C27" s="1317"/>
      <c r="D27" s="1317"/>
      <c r="E27" s="1317"/>
      <c r="F27" s="1317"/>
    </row>
    <row r="28" spans="1:6" ht="20.25">
      <c r="A28" s="2183" t="s">
        <v>1981</v>
      </c>
      <c r="B28" s="2183"/>
      <c r="C28" s="2183"/>
      <c r="D28" s="2183"/>
      <c r="E28" s="2183"/>
      <c r="F28" s="2183"/>
    </row>
    <row r="29" spans="1:6" ht="20.25">
      <c r="A29" s="5"/>
      <c r="B29" s="163" t="s">
        <v>1545</v>
      </c>
      <c r="C29" s="421" t="str">
        <f>MASTER!C24</f>
        <v xml:space="preserve">Jheku eq[; CykWd f'k{kk vf/kdkjh egksn; </v>
      </c>
    </row>
    <row r="30" spans="1:6" ht="20.25">
      <c r="A30" s="2281" t="str">
        <f>MASTER!F24</f>
        <v>fg  ftyk &amp; cw A</v>
      </c>
      <c r="B30" s="2281"/>
      <c r="C30" s="2281"/>
      <c r="D30" s="163" t="s">
        <v>1546</v>
      </c>
    </row>
    <row r="31" spans="1:6" ht="20.25">
      <c r="A31" s="163"/>
    </row>
    <row r="32" spans="1:6" ht="20.25">
      <c r="D32" s="2178" t="str">
        <f>MASTER!C10</f>
        <v>iz/kkukpk;Z</v>
      </c>
      <c r="E32" s="2178"/>
      <c r="F32" s="2178"/>
    </row>
    <row r="33" spans="1:6" ht="20.25">
      <c r="D33" s="2178" t="str">
        <f>MASTER!C11</f>
        <v>jktdh; mPp ek/;fed fo|ky; fg   ftyk cwUnh</v>
      </c>
      <c r="E33" s="2178"/>
      <c r="F33" s="2178"/>
    </row>
    <row r="34" spans="1:6" ht="20.25">
      <c r="D34" s="2178" t="str">
        <f>MASTER!C12</f>
        <v xml:space="preserve"> fg  ftyk &amp;cwUnh</v>
      </c>
      <c r="E34" s="2178"/>
      <c r="F34" s="2178"/>
    </row>
    <row r="35" spans="1:6">
      <c r="A35" s="620" t="s">
        <v>2301</v>
      </c>
    </row>
  </sheetData>
  <sheetProtection sheet="1" objects="1" scenarios="1" selectLockedCells="1"/>
  <mergeCells count="11">
    <mergeCell ref="B11:D11"/>
    <mergeCell ref="C14:E14"/>
    <mergeCell ref="D32:F32"/>
    <mergeCell ref="D34:F34"/>
    <mergeCell ref="D33:F33"/>
    <mergeCell ref="D21:F21"/>
    <mergeCell ref="D23:F23"/>
    <mergeCell ref="D24:F24"/>
    <mergeCell ref="A27:F27"/>
    <mergeCell ref="A28:F28"/>
    <mergeCell ref="A30:C30"/>
  </mergeCells>
  <printOptions horizontalCentered="1" verticalCentered="1"/>
  <pageMargins left="0.7" right="0.7" top="0.75" bottom="0.75" header="0.3" footer="0.3"/>
  <pageSetup paperSize="9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>
    <tabColor rgb="FFFFFF00"/>
  </sheetPr>
  <dimension ref="A1:G128"/>
  <sheetViews>
    <sheetView workbookViewId="0">
      <selection activeCell="B25" sqref="B25"/>
    </sheetView>
  </sheetViews>
  <sheetFormatPr defaultRowHeight="12.75"/>
  <cols>
    <col min="1" max="1" width="6.42578125" style="620" customWidth="1"/>
    <col min="2" max="2" width="25.5703125" style="620" customWidth="1"/>
    <col min="3" max="3" width="21.5703125" style="620" customWidth="1"/>
    <col min="4" max="4" width="9.85546875" style="620" customWidth="1"/>
    <col min="5" max="5" width="13.42578125" style="620" customWidth="1"/>
    <col min="6" max="6" width="23.7109375" style="620" customWidth="1"/>
    <col min="7" max="16384" width="9.140625" style="620"/>
  </cols>
  <sheetData>
    <row r="1" spans="1:7" ht="20.25">
      <c r="A1" s="2249" t="s">
        <v>1006</v>
      </c>
      <c r="B1" s="2249"/>
      <c r="C1" s="2249"/>
      <c r="D1" s="2249"/>
      <c r="E1" s="2249"/>
      <c r="F1" s="2249"/>
    </row>
    <row r="2" spans="1:7" ht="18.75">
      <c r="A2" s="1783" t="s">
        <v>1576</v>
      </c>
      <c r="B2" s="1783"/>
      <c r="C2" s="1783"/>
      <c r="D2" s="1783"/>
      <c r="E2" s="1783"/>
      <c r="F2" s="1783"/>
    </row>
    <row r="3" spans="1:7" ht="20.25">
      <c r="A3" s="2250" t="s">
        <v>1577</v>
      </c>
      <c r="B3" s="2250"/>
      <c r="C3" s="2250"/>
      <c r="D3" s="2250"/>
      <c r="E3" s="2250"/>
      <c r="F3" s="2250"/>
    </row>
    <row r="4" spans="1:7" ht="15.75">
      <c r="A4" s="663">
        <v>1</v>
      </c>
      <c r="B4" s="2251" t="s">
        <v>1009</v>
      </c>
      <c r="C4" s="2251"/>
      <c r="D4" s="2298" t="str">
        <f>MASTER!C32</f>
        <v xml:space="preserve">Jhefr pUnz </v>
      </c>
      <c r="E4" s="2298"/>
      <c r="F4" s="2298"/>
      <c r="G4" s="1"/>
    </row>
    <row r="5" spans="1:7" ht="12.75" customHeight="1">
      <c r="A5" s="2282">
        <v>2</v>
      </c>
      <c r="B5" s="2284" t="s">
        <v>1010</v>
      </c>
      <c r="C5" s="2285"/>
      <c r="D5" s="2288" t="str">
        <f>MASTER!C40</f>
        <v>]xzke xqw&lt;   ftyk cw</v>
      </c>
      <c r="E5" s="2289"/>
      <c r="F5" s="2290"/>
      <c r="G5" s="1"/>
    </row>
    <row r="6" spans="1:7" ht="16.5" customHeight="1">
      <c r="A6" s="2283"/>
      <c r="B6" s="2286"/>
      <c r="C6" s="2287"/>
      <c r="D6" s="2291" t="str">
        <f>MASTER!C41</f>
        <v>cw   ftyk&amp;cw   fiu&amp;32</v>
      </c>
      <c r="E6" s="2292"/>
      <c r="F6" s="2293"/>
      <c r="G6" s="1"/>
    </row>
    <row r="7" spans="1:7" ht="18.75" customHeight="1">
      <c r="A7" s="663">
        <v>3</v>
      </c>
      <c r="B7" s="2294" t="s">
        <v>1015</v>
      </c>
      <c r="C7" s="2295"/>
      <c r="D7" s="2296">
        <f>MASTER!C44</f>
        <v>44676</v>
      </c>
      <c r="E7" s="2296"/>
      <c r="F7" s="2297"/>
      <c r="G7" s="1"/>
    </row>
    <row r="8" spans="1:7" ht="15.75">
      <c r="A8" s="663">
        <v>4</v>
      </c>
      <c r="B8" s="2251" t="s">
        <v>907</v>
      </c>
      <c r="C8" s="2251"/>
      <c r="D8" s="2298" t="str">
        <f>MASTER!C2</f>
        <v xml:space="preserve">Lo-Jh </v>
      </c>
      <c r="E8" s="2298"/>
      <c r="F8" s="2298"/>
      <c r="G8" s="1"/>
    </row>
    <row r="9" spans="1:7" ht="18.75" customHeight="1">
      <c r="A9" s="2301">
        <v>5</v>
      </c>
      <c r="B9" s="2251" t="s">
        <v>1011</v>
      </c>
      <c r="C9" s="2251"/>
      <c r="D9" s="2302" t="str">
        <f>MASTER!C7</f>
        <v>O;k[;krk</v>
      </c>
      <c r="E9" s="2302"/>
      <c r="F9" s="443" t="str">
        <f>MASTER!F7</f>
        <v>fgUnh lkfgR;</v>
      </c>
      <c r="G9" s="1"/>
    </row>
    <row r="10" spans="1:7" ht="18.75" customHeight="1">
      <c r="A10" s="2301"/>
      <c r="B10" s="2251"/>
      <c r="C10" s="2251"/>
      <c r="D10" s="2303" t="str">
        <f>MASTER!C9</f>
        <v>jktdh; mPp ek/;fed fo|ky; fg   ftyk cwUnh</v>
      </c>
      <c r="E10" s="2304"/>
      <c r="F10" s="2305"/>
      <c r="G10" s="1"/>
    </row>
    <row r="11" spans="1:7" ht="15.75">
      <c r="A11" s="664">
        <v>6</v>
      </c>
      <c r="B11" s="447" t="s">
        <v>1578</v>
      </c>
      <c r="C11" s="441"/>
      <c r="D11" s="441"/>
      <c r="E11" s="441"/>
      <c r="F11" s="437"/>
      <c r="G11" s="1"/>
    </row>
    <row r="12" spans="1:7" ht="39.75" customHeight="1">
      <c r="A12" s="617" t="s">
        <v>608</v>
      </c>
      <c r="B12" s="442" t="s">
        <v>64</v>
      </c>
      <c r="C12" s="442" t="s">
        <v>1032</v>
      </c>
      <c r="D12" s="443" t="s">
        <v>947</v>
      </c>
      <c r="E12" s="443" t="s">
        <v>1034</v>
      </c>
      <c r="F12" s="443" t="s">
        <v>1035</v>
      </c>
      <c r="G12" s="1"/>
    </row>
    <row r="13" spans="1:7" ht="15.75">
      <c r="A13" s="617">
        <f>MASTER!L50</f>
        <v>1</v>
      </c>
      <c r="B13" s="442" t="str">
        <f>MASTER!M50</f>
        <v xml:space="preserve">Jhefr pUnz </v>
      </c>
      <c r="C13" s="665">
        <f>MASTER!N50</f>
        <v>24661</v>
      </c>
      <c r="D13" s="442" t="str">
        <f>MASTER!O50</f>
        <v>iRuh</v>
      </c>
      <c r="E13" s="1260" t="s">
        <v>830</v>
      </c>
      <c r="F13" s="443" t="s">
        <v>41</v>
      </c>
      <c r="G13" s="1"/>
    </row>
    <row r="14" spans="1:7" ht="15.75">
      <c r="A14" s="617" t="str">
        <f>MASTER!L51</f>
        <v/>
      </c>
      <c r="B14" s="442" t="str">
        <f>MASTER!M51</f>
        <v/>
      </c>
      <c r="C14" s="665" t="str">
        <f>MASTER!N51</f>
        <v/>
      </c>
      <c r="D14" s="442" t="str">
        <f>MASTER!O51</f>
        <v xml:space="preserve">iq=h </v>
      </c>
      <c r="E14" s="1260" t="s">
        <v>830</v>
      </c>
      <c r="F14" s="443" t="s">
        <v>41</v>
      </c>
      <c r="G14" s="1"/>
    </row>
    <row r="15" spans="1:7" ht="15.75">
      <c r="A15" s="617" t="str">
        <f>MASTER!L52</f>
        <v/>
      </c>
      <c r="B15" s="442" t="str">
        <f>MASTER!M52</f>
        <v/>
      </c>
      <c r="C15" s="665" t="str">
        <f>MASTER!N52</f>
        <v/>
      </c>
      <c r="D15" s="442" t="str">
        <f>MASTER!O52</f>
        <v>iq=</v>
      </c>
      <c r="E15" s="1260" t="s">
        <v>830</v>
      </c>
      <c r="F15" s="443" t="s">
        <v>41</v>
      </c>
      <c r="G15" s="1"/>
    </row>
    <row r="16" spans="1:7" ht="15.75">
      <c r="A16" s="617" t="str">
        <f>MASTER!L53</f>
        <v/>
      </c>
      <c r="B16" s="442" t="str">
        <f>MASTER!M53</f>
        <v/>
      </c>
      <c r="C16" s="665" t="str">
        <f>MASTER!N53</f>
        <v/>
      </c>
      <c r="D16" s="442" t="str">
        <f>MASTER!O53</f>
        <v xml:space="preserve">iq=h </v>
      </c>
      <c r="E16" s="1260" t="s">
        <v>830</v>
      </c>
      <c r="F16" s="443" t="s">
        <v>41</v>
      </c>
      <c r="G16" s="1"/>
    </row>
    <row r="17" spans="1:7" ht="15.75">
      <c r="A17" s="617" t="str">
        <f>MASTER!L54</f>
        <v/>
      </c>
      <c r="B17" s="442" t="str">
        <f>MASTER!M54</f>
        <v/>
      </c>
      <c r="C17" s="665" t="str">
        <f>MASTER!N54</f>
        <v/>
      </c>
      <c r="D17" s="442" t="str">
        <f>MASTER!O54</f>
        <v>iq=</v>
      </c>
      <c r="E17" s="1260" t="s">
        <v>830</v>
      </c>
      <c r="F17" s="443" t="s">
        <v>41</v>
      </c>
      <c r="G17" s="1"/>
    </row>
    <row r="18" spans="1:7" ht="15.75">
      <c r="A18" s="617" t="str">
        <f>MASTER!L55</f>
        <v/>
      </c>
      <c r="B18" s="442" t="str">
        <f>MASTER!M55</f>
        <v/>
      </c>
      <c r="C18" s="665" t="str">
        <f>MASTER!N55</f>
        <v/>
      </c>
      <c r="D18" s="442" t="str">
        <f>MASTER!O55</f>
        <v/>
      </c>
      <c r="E18" s="1260"/>
      <c r="F18" s="443"/>
      <c r="G18" s="1"/>
    </row>
    <row r="19" spans="1:7" ht="15.75">
      <c r="A19" s="617" t="str">
        <f>MASTER!L56</f>
        <v/>
      </c>
      <c r="B19" s="442" t="str">
        <f>MASTER!M56</f>
        <v/>
      </c>
      <c r="C19" s="665" t="str">
        <f>MASTER!N56</f>
        <v/>
      </c>
      <c r="D19" s="442" t="str">
        <f>MASTER!O56</f>
        <v/>
      </c>
      <c r="E19" s="1260"/>
      <c r="F19" s="443"/>
      <c r="G19" s="1"/>
    </row>
    <row r="20" spans="1:7" ht="15.75">
      <c r="A20" s="666">
        <v>6</v>
      </c>
      <c r="B20" s="447" t="s">
        <v>1579</v>
      </c>
      <c r="C20" s="441"/>
      <c r="D20" s="441"/>
      <c r="E20" s="441"/>
      <c r="F20" s="437"/>
      <c r="G20" s="1"/>
    </row>
    <row r="21" spans="1:7" ht="15.75">
      <c r="A21" s="447"/>
      <c r="B21" s="447" t="s">
        <v>1580</v>
      </c>
      <c r="C21" s="441"/>
      <c r="D21" s="441"/>
      <c r="E21" s="441"/>
      <c r="F21" s="437"/>
      <c r="G21" s="1"/>
    </row>
    <row r="22" spans="1:7" ht="15.75">
      <c r="A22" s="447"/>
      <c r="B22" s="447" t="s">
        <v>1581</v>
      </c>
      <c r="C22" s="441"/>
      <c r="D22" s="441"/>
      <c r="E22" s="441"/>
      <c r="F22" s="437"/>
      <c r="G22" s="1"/>
    </row>
    <row r="23" spans="1:7" ht="15.75">
      <c r="A23" s="447"/>
      <c r="B23" s="440" t="s">
        <v>1582</v>
      </c>
      <c r="C23" s="441"/>
      <c r="D23" s="441"/>
      <c r="E23" s="441"/>
      <c r="F23" s="437"/>
      <c r="G23" s="1"/>
    </row>
    <row r="24" spans="1:7" ht="15.75">
      <c r="A24" s="441" t="s">
        <v>156</v>
      </c>
      <c r="B24" s="667" t="str">
        <f>MASTER!C12</f>
        <v xml:space="preserve"> fg  ftyk &amp;cwUnh</v>
      </c>
      <c r="C24" s="448"/>
      <c r="D24" s="448"/>
      <c r="E24" s="448"/>
      <c r="F24" s="1"/>
      <c r="G24" s="1"/>
    </row>
    <row r="25" spans="1:7" ht="15.75">
      <c r="A25" s="441" t="s">
        <v>1587</v>
      </c>
      <c r="B25" s="1261" t="s">
        <v>2655</v>
      </c>
      <c r="C25" s="441"/>
      <c r="D25" s="441" t="s">
        <v>1040</v>
      </c>
      <c r="E25" s="437"/>
      <c r="F25" s="437"/>
      <c r="G25" s="1"/>
    </row>
    <row r="26" spans="1:7" ht="15.75">
      <c r="A26" s="447"/>
      <c r="B26" s="440"/>
      <c r="C26" s="441"/>
      <c r="D26" s="441"/>
      <c r="E26" s="437"/>
      <c r="F26" s="437"/>
      <c r="G26" s="1"/>
    </row>
    <row r="27" spans="1:7" ht="18.75">
      <c r="A27" s="2267" t="s">
        <v>1583</v>
      </c>
      <c r="B27" s="2267"/>
      <c r="C27" s="2267"/>
      <c r="D27" s="2267"/>
      <c r="E27" s="2267"/>
      <c r="F27" s="2267"/>
      <c r="G27" s="1"/>
    </row>
    <row r="28" spans="1:7" ht="15.75">
      <c r="A28" s="2299" t="s">
        <v>1584</v>
      </c>
      <c r="B28" s="2299"/>
      <c r="C28" s="2299"/>
      <c r="D28" s="2299"/>
      <c r="E28" s="2299"/>
      <c r="F28" s="2299"/>
      <c r="G28" s="1"/>
    </row>
    <row r="29" spans="1:7" ht="15.75">
      <c r="A29" s="2300" t="s">
        <v>1586</v>
      </c>
      <c r="B29" s="2300"/>
      <c r="C29" s="2300"/>
      <c r="D29" s="2300"/>
      <c r="E29" s="2300"/>
      <c r="F29" s="2300"/>
      <c r="G29" s="1"/>
    </row>
    <row r="30" spans="1:7" ht="15.75">
      <c r="A30" s="440" t="s">
        <v>1585</v>
      </c>
      <c r="B30" s="440"/>
      <c r="C30" s="440"/>
      <c r="D30" s="440"/>
      <c r="E30" s="440"/>
      <c r="F30" s="440"/>
      <c r="G30" s="1"/>
    </row>
    <row r="31" spans="1:7" ht="15.75">
      <c r="A31" s="441" t="s">
        <v>156</v>
      </c>
      <c r="B31" s="441" t="str">
        <f>B24</f>
        <v xml:space="preserve"> fg  ftyk &amp;cwUnh</v>
      </c>
      <c r="C31" s="441"/>
      <c r="D31" s="437"/>
      <c r="E31" s="437"/>
      <c r="F31" s="437"/>
      <c r="G31" s="1"/>
    </row>
    <row r="32" spans="1:7" ht="15.75">
      <c r="A32" s="441" t="s">
        <v>408</v>
      </c>
      <c r="B32" s="820" t="str">
        <f>B25</f>
        <v>21.04.2022</v>
      </c>
      <c r="C32" s="441"/>
      <c r="D32" s="441"/>
      <c r="E32" s="437"/>
      <c r="F32" s="437"/>
      <c r="G32" s="1"/>
    </row>
    <row r="33" spans="1:7" ht="15.75">
      <c r="A33" s="441"/>
      <c r="B33" s="441"/>
      <c r="C33" s="2299" t="s">
        <v>1048</v>
      </c>
      <c r="D33" s="2299"/>
      <c r="E33" s="2299"/>
      <c r="F33" s="2299"/>
      <c r="G33" s="1"/>
    </row>
    <row r="34" spans="1:7" ht="15.75">
      <c r="A34" s="441"/>
      <c r="B34" s="441"/>
      <c r="C34" s="441"/>
      <c r="D34" s="441"/>
      <c r="E34" s="437"/>
      <c r="F34" s="437"/>
      <c r="G34" s="1"/>
    </row>
    <row r="35" spans="1:7" ht="18.75">
      <c r="A35" s="2267" t="s">
        <v>1588</v>
      </c>
      <c r="B35" s="2267"/>
      <c r="C35" s="2267"/>
      <c r="D35" s="2267"/>
      <c r="E35" s="2267"/>
      <c r="F35" s="2267"/>
      <c r="G35" s="1"/>
    </row>
    <row r="36" spans="1:7" ht="15.75">
      <c r="A36" s="2299" t="s">
        <v>1589</v>
      </c>
      <c r="B36" s="2299"/>
      <c r="C36" s="2299"/>
      <c r="D36" s="2299"/>
      <c r="E36" s="2299"/>
      <c r="F36" s="2299"/>
      <c r="G36" s="1"/>
    </row>
    <row r="37" spans="1:7" ht="15.75">
      <c r="A37" s="2299" t="s">
        <v>1594</v>
      </c>
      <c r="B37" s="2299"/>
      <c r="C37" s="2299"/>
      <c r="D37" s="2299"/>
      <c r="E37" s="2299"/>
      <c r="F37" s="2299"/>
      <c r="G37" s="1"/>
    </row>
    <row r="38" spans="1:7" ht="15.75">
      <c r="A38" s="2300" t="s">
        <v>1590</v>
      </c>
      <c r="B38" s="2300"/>
      <c r="C38" s="2300"/>
      <c r="D38" s="2300"/>
      <c r="E38" s="2300"/>
      <c r="F38" s="2300"/>
      <c r="G38" s="440"/>
    </row>
    <row r="39" spans="1:7" ht="15.75">
      <c r="A39" s="2300" t="s">
        <v>1591</v>
      </c>
      <c r="B39" s="2300"/>
      <c r="C39" s="2300"/>
      <c r="D39" s="2300"/>
      <c r="E39" s="2300"/>
      <c r="F39" s="2300"/>
      <c r="G39" s="1"/>
    </row>
    <row r="40" spans="1:7" ht="15.75">
      <c r="A40" s="440" t="s">
        <v>1592</v>
      </c>
      <c r="B40" s="440"/>
      <c r="C40" s="440"/>
      <c r="D40" s="440"/>
      <c r="E40" s="440"/>
      <c r="F40" s="440"/>
      <c r="G40" s="1"/>
    </row>
    <row r="41" spans="1:7" ht="15.75">
      <c r="A41" s="440"/>
      <c r="B41" s="440"/>
      <c r="C41" s="440"/>
      <c r="D41" s="440"/>
      <c r="E41" s="440"/>
      <c r="F41" s="440"/>
      <c r="G41" s="1"/>
    </row>
    <row r="42" spans="1:7" ht="15" customHeight="1">
      <c r="A42" s="441"/>
      <c r="B42" s="441"/>
      <c r="C42" s="441"/>
      <c r="D42" s="441"/>
      <c r="E42" s="437"/>
      <c r="F42" s="437"/>
      <c r="G42" s="1"/>
    </row>
    <row r="43" spans="1:7" ht="15.75">
      <c r="A43" s="1"/>
      <c r="B43" s="440" t="s">
        <v>1593</v>
      </c>
      <c r="C43" s="440"/>
      <c r="D43" s="1"/>
      <c r="E43" s="440" t="s">
        <v>1593</v>
      </c>
      <c r="F43" s="440"/>
      <c r="G43" s="1"/>
    </row>
    <row r="44" spans="1:7" ht="18.75">
      <c r="A44" s="438"/>
      <c r="B44" s="438"/>
      <c r="C44" s="438"/>
      <c r="D44" s="438"/>
      <c r="E44" s="438"/>
      <c r="F44" s="438"/>
    </row>
    <row r="45" spans="1:7" ht="15.75">
      <c r="A45" s="440" t="s">
        <v>1599</v>
      </c>
      <c r="B45" s="440"/>
      <c r="C45" s="440"/>
      <c r="D45" s="440"/>
      <c r="E45" s="440"/>
      <c r="F45" s="440"/>
    </row>
    <row r="46" spans="1:7" ht="15.75">
      <c r="A46" s="440" t="s">
        <v>1595</v>
      </c>
      <c r="B46" s="440"/>
      <c r="C46" s="440"/>
      <c r="D46" s="440"/>
      <c r="E46" s="440"/>
      <c r="F46" s="440"/>
    </row>
    <row r="47" spans="1:7" ht="15.75">
      <c r="A47" s="440" t="s">
        <v>1596</v>
      </c>
      <c r="B47" s="440"/>
      <c r="C47" s="440"/>
      <c r="D47" s="440"/>
      <c r="E47" s="440"/>
      <c r="F47" s="440"/>
    </row>
    <row r="48" spans="1:7" ht="18.75">
      <c r="A48" s="440" t="s">
        <v>1597</v>
      </c>
      <c r="B48" s="438"/>
      <c r="C48" s="438"/>
      <c r="D48" s="438"/>
      <c r="E48" s="438"/>
      <c r="F48" s="438"/>
    </row>
    <row r="49" spans="1:6" ht="18.75">
      <c r="A49" s="438"/>
      <c r="B49" s="438"/>
      <c r="C49" s="2299" t="s">
        <v>1598</v>
      </c>
      <c r="D49" s="2299"/>
      <c r="E49" s="2299"/>
      <c r="F49" s="2299"/>
    </row>
    <row r="50" spans="1:6" ht="18.75">
      <c r="A50" s="438"/>
      <c r="B50" s="438"/>
      <c r="C50" s="438"/>
      <c r="D50" s="438"/>
      <c r="E50" s="438"/>
      <c r="F50" s="438"/>
    </row>
    <row r="51" spans="1:6" ht="18.75">
      <c r="A51" s="438"/>
      <c r="B51" s="438"/>
      <c r="C51" s="438"/>
      <c r="D51" s="438"/>
      <c r="E51" s="438"/>
      <c r="F51" s="438"/>
    </row>
    <row r="52" spans="1:6" ht="18.75">
      <c r="A52" s="438"/>
      <c r="B52" s="438"/>
      <c r="C52" s="438"/>
      <c r="D52" s="438"/>
      <c r="E52" s="438"/>
      <c r="F52" s="438"/>
    </row>
    <row r="53" spans="1:6" ht="18.75">
      <c r="A53" s="438"/>
      <c r="B53" s="438"/>
      <c r="C53" s="438"/>
      <c r="D53" s="438"/>
      <c r="E53" s="438"/>
      <c r="F53" s="438"/>
    </row>
    <row r="54" spans="1:6" ht="18.75">
      <c r="A54" s="438"/>
      <c r="B54" s="438"/>
      <c r="C54" s="438"/>
      <c r="D54" s="438"/>
      <c r="E54" s="438"/>
      <c r="F54" s="438"/>
    </row>
    <row r="55" spans="1:6" ht="18.75">
      <c r="A55" s="438"/>
      <c r="B55" s="438"/>
      <c r="C55" s="438"/>
      <c r="D55" s="438"/>
      <c r="E55" s="438"/>
      <c r="F55" s="438"/>
    </row>
    <row r="56" spans="1:6" ht="18.75">
      <c r="A56" s="438"/>
      <c r="B56" s="438"/>
      <c r="C56" s="438"/>
      <c r="D56" s="438"/>
      <c r="E56" s="438"/>
      <c r="F56" s="438"/>
    </row>
    <row r="57" spans="1:6" ht="18.75">
      <c r="A57" s="438"/>
      <c r="B57" s="438"/>
      <c r="C57" s="438"/>
      <c r="D57" s="438"/>
      <c r="E57" s="438"/>
      <c r="F57" s="438"/>
    </row>
    <row r="58" spans="1:6" ht="18.75">
      <c r="A58" s="438"/>
      <c r="B58" s="438"/>
      <c r="C58" s="438"/>
      <c r="D58" s="438"/>
      <c r="E58" s="438"/>
      <c r="F58" s="438"/>
    </row>
    <row r="59" spans="1:6" ht="18.75">
      <c r="A59" s="438"/>
      <c r="B59" s="438"/>
      <c r="C59" s="438"/>
      <c r="D59" s="438"/>
      <c r="E59" s="438"/>
      <c r="F59" s="438"/>
    </row>
    <row r="60" spans="1:6" ht="18.75">
      <c r="A60" s="438"/>
      <c r="B60" s="438"/>
      <c r="C60" s="438"/>
      <c r="D60" s="438"/>
      <c r="E60" s="438"/>
      <c r="F60" s="438"/>
    </row>
    <row r="61" spans="1:6" ht="18.75">
      <c r="A61" s="438"/>
      <c r="B61" s="438"/>
      <c r="C61" s="438"/>
      <c r="D61" s="438"/>
      <c r="E61" s="438"/>
      <c r="F61" s="438"/>
    </row>
    <row r="62" spans="1:6" ht="18.75">
      <c r="A62" s="438"/>
      <c r="B62" s="438"/>
      <c r="C62" s="438"/>
      <c r="D62" s="438"/>
      <c r="E62" s="438"/>
      <c r="F62" s="438"/>
    </row>
    <row r="63" spans="1:6" ht="18.75">
      <c r="A63" s="438"/>
      <c r="B63" s="438"/>
      <c r="C63" s="438"/>
      <c r="D63" s="438"/>
      <c r="E63" s="438"/>
      <c r="F63" s="438"/>
    </row>
    <row r="64" spans="1:6" ht="18.75">
      <c r="A64" s="438"/>
      <c r="B64" s="438"/>
      <c r="C64" s="438"/>
      <c r="D64" s="438"/>
      <c r="E64" s="438"/>
      <c r="F64" s="438"/>
    </row>
    <row r="65" spans="1:6" ht="18.75">
      <c r="A65" s="438"/>
      <c r="B65" s="438"/>
      <c r="C65" s="438"/>
      <c r="D65" s="438"/>
      <c r="E65" s="438"/>
      <c r="F65" s="438"/>
    </row>
    <row r="66" spans="1:6" ht="18.75">
      <c r="A66" s="438"/>
      <c r="B66" s="438"/>
      <c r="C66" s="438"/>
      <c r="D66" s="438"/>
      <c r="E66" s="438"/>
      <c r="F66" s="438"/>
    </row>
    <row r="67" spans="1:6" ht="18.75">
      <c r="A67" s="438"/>
      <c r="B67" s="438"/>
      <c r="C67" s="438"/>
      <c r="D67" s="438"/>
      <c r="E67" s="438"/>
      <c r="F67" s="438"/>
    </row>
    <row r="68" spans="1:6" ht="18.75">
      <c r="A68" s="438"/>
      <c r="B68" s="438"/>
      <c r="C68" s="438"/>
      <c r="D68" s="438"/>
      <c r="E68" s="438"/>
      <c r="F68" s="438"/>
    </row>
    <row r="69" spans="1:6" ht="18.75">
      <c r="A69" s="438"/>
      <c r="B69" s="438"/>
      <c r="C69" s="438"/>
      <c r="D69" s="438"/>
      <c r="E69" s="438"/>
      <c r="F69" s="438"/>
    </row>
    <row r="70" spans="1:6" ht="18.75">
      <c r="A70" s="438"/>
      <c r="B70" s="438"/>
      <c r="C70" s="438"/>
      <c r="D70" s="438"/>
      <c r="E70" s="438"/>
      <c r="F70" s="438"/>
    </row>
    <row r="71" spans="1:6" ht="18.75">
      <c r="A71" s="438"/>
      <c r="B71" s="438"/>
      <c r="C71" s="438"/>
      <c r="D71" s="438"/>
      <c r="E71" s="438"/>
      <c r="F71" s="438"/>
    </row>
    <row r="72" spans="1:6" ht="18.75">
      <c r="A72" s="438"/>
      <c r="B72" s="438"/>
      <c r="C72" s="438"/>
      <c r="D72" s="438"/>
      <c r="E72" s="438"/>
      <c r="F72" s="438"/>
    </row>
    <row r="73" spans="1:6" ht="18.75">
      <c r="A73" s="438"/>
      <c r="B73" s="438"/>
      <c r="C73" s="438"/>
      <c r="D73" s="438"/>
      <c r="E73" s="438"/>
      <c r="F73" s="438"/>
    </row>
    <row r="74" spans="1:6" ht="18.75">
      <c r="A74" s="438"/>
      <c r="B74" s="438"/>
      <c r="C74" s="438"/>
      <c r="D74" s="438"/>
      <c r="E74" s="438"/>
      <c r="F74" s="438"/>
    </row>
    <row r="75" spans="1:6" ht="18.75">
      <c r="A75" s="438"/>
      <c r="B75" s="438"/>
      <c r="C75" s="438"/>
      <c r="D75" s="438"/>
      <c r="E75" s="438"/>
      <c r="F75" s="438"/>
    </row>
    <row r="76" spans="1:6" ht="18.75">
      <c r="A76" s="438"/>
      <c r="B76" s="438"/>
      <c r="C76" s="438"/>
      <c r="D76" s="438"/>
      <c r="E76" s="438"/>
      <c r="F76" s="438"/>
    </row>
    <row r="77" spans="1:6" ht="18.75">
      <c r="A77" s="438"/>
      <c r="B77" s="438"/>
      <c r="C77" s="438"/>
      <c r="D77" s="438"/>
      <c r="E77" s="438"/>
      <c r="F77" s="438"/>
    </row>
    <row r="78" spans="1:6" ht="18.75">
      <c r="A78" s="438"/>
      <c r="B78" s="438"/>
      <c r="C78" s="438"/>
      <c r="D78" s="438"/>
      <c r="E78" s="438"/>
      <c r="F78" s="438"/>
    </row>
    <row r="79" spans="1:6" ht="18.75">
      <c r="A79" s="438"/>
      <c r="B79" s="438"/>
      <c r="C79" s="438"/>
      <c r="D79" s="438"/>
      <c r="E79" s="438"/>
      <c r="F79" s="438"/>
    </row>
    <row r="80" spans="1:6" ht="18.75">
      <c r="A80" s="438"/>
      <c r="B80" s="438"/>
      <c r="C80" s="438"/>
      <c r="D80" s="438"/>
      <c r="E80" s="438"/>
      <c r="F80" s="438"/>
    </row>
    <row r="81" spans="1:6" ht="18.75">
      <c r="A81" s="438"/>
      <c r="B81" s="438"/>
      <c r="C81" s="438"/>
      <c r="D81" s="438"/>
      <c r="E81" s="438"/>
      <c r="F81" s="438"/>
    </row>
    <row r="82" spans="1:6" ht="18.75">
      <c r="A82" s="438"/>
      <c r="B82" s="438"/>
      <c r="C82" s="438"/>
      <c r="D82" s="438"/>
      <c r="E82" s="438"/>
      <c r="F82" s="438"/>
    </row>
    <row r="83" spans="1:6" ht="18.75">
      <c r="A83" s="438"/>
      <c r="B83" s="438"/>
      <c r="C83" s="438"/>
      <c r="D83" s="438"/>
      <c r="E83" s="438"/>
      <c r="F83" s="438"/>
    </row>
    <row r="84" spans="1:6" ht="18.75">
      <c r="A84" s="438"/>
      <c r="B84" s="438"/>
      <c r="C84" s="438"/>
      <c r="D84" s="438"/>
      <c r="E84" s="438"/>
      <c r="F84" s="438"/>
    </row>
    <row r="85" spans="1:6" ht="18.75">
      <c r="A85" s="438"/>
      <c r="B85" s="438"/>
      <c r="C85" s="438"/>
      <c r="D85" s="438"/>
      <c r="E85" s="438"/>
      <c r="F85" s="438"/>
    </row>
    <row r="86" spans="1:6" ht="18.75">
      <c r="A86" s="438"/>
      <c r="B86" s="438"/>
      <c r="C86" s="438"/>
      <c r="D86" s="438"/>
      <c r="E86" s="438"/>
      <c r="F86" s="438"/>
    </row>
    <row r="87" spans="1:6" ht="18.75">
      <c r="A87" s="438"/>
      <c r="B87" s="438"/>
      <c r="C87" s="438"/>
      <c r="D87" s="438"/>
      <c r="E87" s="438"/>
      <c r="F87" s="438"/>
    </row>
    <row r="88" spans="1:6" ht="18.75">
      <c r="A88" s="438"/>
      <c r="B88" s="438"/>
      <c r="C88" s="438"/>
      <c r="D88" s="438"/>
      <c r="E88" s="438"/>
      <c r="F88" s="438"/>
    </row>
    <row r="89" spans="1:6" ht="18.75">
      <c r="A89" s="438"/>
      <c r="B89" s="438"/>
      <c r="C89" s="438"/>
      <c r="D89" s="438"/>
      <c r="E89" s="438"/>
      <c r="F89" s="438"/>
    </row>
    <row r="90" spans="1:6" ht="18.75">
      <c r="A90" s="438"/>
      <c r="B90" s="438"/>
      <c r="C90" s="438"/>
      <c r="D90" s="438"/>
      <c r="E90" s="438"/>
      <c r="F90" s="438"/>
    </row>
    <row r="91" spans="1:6" ht="18.75">
      <c r="A91" s="438"/>
      <c r="B91" s="438"/>
      <c r="C91" s="438"/>
      <c r="D91" s="438"/>
      <c r="E91" s="438"/>
      <c r="F91" s="438"/>
    </row>
    <row r="92" spans="1:6" ht="18.75">
      <c r="A92" s="438"/>
      <c r="B92" s="438"/>
      <c r="C92" s="438"/>
      <c r="D92" s="438"/>
      <c r="E92" s="438"/>
      <c r="F92" s="438"/>
    </row>
    <row r="93" spans="1:6" ht="18.75">
      <c r="A93" s="438"/>
      <c r="B93" s="438"/>
      <c r="C93" s="438"/>
      <c r="D93" s="438"/>
      <c r="E93" s="438"/>
      <c r="F93" s="438"/>
    </row>
    <row r="94" spans="1:6" ht="18.75">
      <c r="A94" s="438"/>
      <c r="B94" s="438"/>
      <c r="C94" s="438"/>
      <c r="D94" s="438"/>
      <c r="E94" s="438"/>
      <c r="F94" s="438"/>
    </row>
    <row r="95" spans="1:6" ht="18.75">
      <c r="A95" s="438"/>
      <c r="B95" s="438"/>
      <c r="C95" s="438"/>
      <c r="D95" s="438"/>
      <c r="E95" s="438"/>
      <c r="F95" s="438"/>
    </row>
    <row r="96" spans="1:6" ht="18.75">
      <c r="A96" s="438"/>
      <c r="B96" s="438"/>
      <c r="C96" s="438"/>
      <c r="D96" s="438"/>
      <c r="E96" s="438"/>
      <c r="F96" s="438"/>
    </row>
    <row r="97" spans="1:6" ht="18.75">
      <c r="A97" s="438"/>
      <c r="B97" s="438"/>
      <c r="C97" s="438"/>
      <c r="D97" s="438"/>
      <c r="E97" s="438"/>
      <c r="F97" s="438"/>
    </row>
    <row r="98" spans="1:6" ht="18.75">
      <c r="A98" s="438"/>
      <c r="B98" s="438"/>
      <c r="C98" s="438"/>
      <c r="D98" s="438"/>
      <c r="E98" s="438"/>
      <c r="F98" s="438"/>
    </row>
    <row r="99" spans="1:6" ht="18.75">
      <c r="A99" s="438"/>
      <c r="B99" s="438"/>
      <c r="C99" s="438"/>
      <c r="D99" s="438"/>
      <c r="E99" s="438"/>
      <c r="F99" s="438"/>
    </row>
    <row r="100" spans="1:6" ht="18.75">
      <c r="A100" s="438"/>
      <c r="B100" s="438"/>
      <c r="C100" s="438"/>
      <c r="D100" s="438"/>
      <c r="E100" s="438"/>
      <c r="F100" s="438"/>
    </row>
    <row r="101" spans="1:6" ht="18.75">
      <c r="A101" s="438"/>
      <c r="B101" s="438"/>
      <c r="C101" s="438"/>
      <c r="D101" s="438"/>
      <c r="E101" s="438"/>
      <c r="F101" s="438"/>
    </row>
    <row r="102" spans="1:6" ht="18.75">
      <c r="A102" s="438"/>
      <c r="B102" s="438"/>
      <c r="C102" s="438"/>
      <c r="D102" s="438"/>
      <c r="E102" s="438"/>
      <c r="F102" s="438"/>
    </row>
    <row r="103" spans="1:6" ht="18.75">
      <c r="A103" s="438"/>
      <c r="B103" s="438"/>
      <c r="C103" s="438"/>
      <c r="D103" s="438"/>
      <c r="E103" s="438"/>
      <c r="F103" s="438"/>
    </row>
    <row r="104" spans="1:6" ht="18.75">
      <c r="A104" s="438"/>
      <c r="B104" s="438"/>
      <c r="C104" s="438"/>
      <c r="D104" s="438"/>
      <c r="E104" s="438"/>
      <c r="F104" s="438"/>
    </row>
    <row r="105" spans="1:6" ht="18.75">
      <c r="A105" s="438"/>
      <c r="B105" s="438"/>
      <c r="C105" s="438"/>
      <c r="D105" s="438"/>
      <c r="E105" s="438"/>
      <c r="F105" s="438"/>
    </row>
    <row r="106" spans="1:6" ht="18.75">
      <c r="A106" s="438"/>
      <c r="B106" s="438"/>
      <c r="C106" s="438"/>
      <c r="D106" s="438"/>
      <c r="E106" s="438"/>
      <c r="F106" s="438"/>
    </row>
    <row r="107" spans="1:6" ht="18.75">
      <c r="A107" s="438"/>
      <c r="B107" s="438"/>
      <c r="C107" s="438"/>
      <c r="D107" s="438"/>
      <c r="E107" s="438"/>
      <c r="F107" s="438"/>
    </row>
    <row r="108" spans="1:6" ht="18.75">
      <c r="A108" s="438"/>
      <c r="B108" s="438"/>
      <c r="C108" s="438"/>
      <c r="D108" s="438"/>
      <c r="E108" s="438"/>
      <c r="F108" s="438"/>
    </row>
    <row r="109" spans="1:6" ht="18.75">
      <c r="A109" s="438"/>
      <c r="B109" s="438"/>
      <c r="C109" s="438"/>
      <c r="D109" s="438"/>
      <c r="E109" s="438"/>
      <c r="F109" s="438"/>
    </row>
    <row r="110" spans="1:6" ht="18.75">
      <c r="A110" s="438"/>
      <c r="B110" s="438"/>
      <c r="C110" s="438"/>
      <c r="D110" s="438"/>
      <c r="E110" s="438"/>
      <c r="F110" s="438"/>
    </row>
    <row r="111" spans="1:6" ht="18.75">
      <c r="A111" s="438"/>
      <c r="B111" s="438"/>
      <c r="C111" s="438"/>
      <c r="D111" s="438"/>
      <c r="E111" s="438"/>
      <c r="F111" s="438"/>
    </row>
    <row r="112" spans="1:6" ht="18.75">
      <c r="A112" s="438"/>
      <c r="B112" s="438"/>
      <c r="C112" s="438"/>
      <c r="D112" s="438"/>
      <c r="E112" s="438"/>
      <c r="F112" s="438"/>
    </row>
    <row r="113" spans="1:6" ht="18.75">
      <c r="A113" s="438"/>
      <c r="B113" s="438"/>
      <c r="C113" s="438"/>
      <c r="D113" s="438"/>
      <c r="E113" s="438"/>
      <c r="F113" s="438"/>
    </row>
    <row r="114" spans="1:6" ht="18.75">
      <c r="A114" s="438"/>
      <c r="B114" s="438"/>
      <c r="C114" s="438"/>
      <c r="D114" s="438"/>
      <c r="E114" s="438"/>
      <c r="F114" s="438"/>
    </row>
    <row r="115" spans="1:6" ht="18.75">
      <c r="A115" s="438"/>
      <c r="B115" s="438"/>
      <c r="C115" s="438"/>
      <c r="D115" s="438"/>
      <c r="E115" s="438"/>
      <c r="F115" s="438"/>
    </row>
    <row r="116" spans="1:6" ht="18.75">
      <c r="A116" s="438"/>
      <c r="B116" s="438"/>
      <c r="C116" s="438"/>
      <c r="D116" s="438"/>
      <c r="E116" s="438"/>
      <c r="F116" s="438"/>
    </row>
    <row r="117" spans="1:6" ht="18.75">
      <c r="A117" s="438"/>
      <c r="B117" s="438"/>
      <c r="C117" s="438"/>
      <c r="D117" s="438"/>
      <c r="E117" s="438"/>
      <c r="F117" s="438"/>
    </row>
    <row r="118" spans="1:6" ht="18.75">
      <c r="A118" s="438"/>
      <c r="B118" s="438"/>
      <c r="C118" s="438"/>
      <c r="D118" s="438"/>
      <c r="E118" s="438"/>
      <c r="F118" s="438"/>
    </row>
    <row r="119" spans="1:6" ht="18.75">
      <c r="A119" s="438"/>
      <c r="B119" s="438"/>
      <c r="C119" s="438"/>
      <c r="D119" s="438"/>
      <c r="E119" s="438"/>
      <c r="F119" s="438"/>
    </row>
    <row r="120" spans="1:6" ht="18.75">
      <c r="A120" s="438"/>
      <c r="B120" s="438"/>
      <c r="C120" s="438"/>
      <c r="D120" s="438"/>
      <c r="E120" s="438"/>
      <c r="F120" s="438"/>
    </row>
    <row r="121" spans="1:6" ht="18.75">
      <c r="A121" s="438"/>
      <c r="B121" s="438"/>
      <c r="C121" s="438"/>
      <c r="D121" s="438"/>
      <c r="E121" s="438"/>
      <c r="F121" s="438"/>
    </row>
    <row r="122" spans="1:6" ht="18.75">
      <c r="A122" s="438"/>
      <c r="B122" s="438"/>
      <c r="C122" s="438"/>
      <c r="D122" s="438"/>
      <c r="E122" s="438"/>
      <c r="F122" s="438"/>
    </row>
    <row r="123" spans="1:6" ht="18.75">
      <c r="A123" s="438"/>
      <c r="B123" s="438"/>
      <c r="C123" s="438"/>
      <c r="D123" s="438"/>
      <c r="E123" s="438"/>
      <c r="F123" s="438"/>
    </row>
    <row r="124" spans="1:6" ht="18.75">
      <c r="A124" s="438"/>
      <c r="B124" s="438"/>
      <c r="C124" s="438"/>
      <c r="D124" s="438"/>
      <c r="E124" s="438"/>
      <c r="F124" s="438"/>
    </row>
    <row r="125" spans="1:6" ht="18.75">
      <c r="A125" s="438"/>
      <c r="B125" s="438"/>
      <c r="C125" s="438"/>
      <c r="D125" s="438"/>
      <c r="E125" s="438"/>
      <c r="F125" s="438"/>
    </row>
    <row r="126" spans="1:6" ht="18.75">
      <c r="A126" s="438"/>
      <c r="B126" s="438"/>
      <c r="C126" s="438"/>
      <c r="D126" s="438"/>
      <c r="E126" s="438"/>
      <c r="F126" s="438"/>
    </row>
    <row r="127" spans="1:6" ht="18.75">
      <c r="A127" s="438"/>
      <c r="B127" s="438"/>
      <c r="C127" s="438"/>
      <c r="D127" s="438"/>
      <c r="E127" s="438"/>
      <c r="F127" s="438"/>
    </row>
    <row r="128" spans="1:6" ht="18.75">
      <c r="A128" s="438"/>
      <c r="B128" s="438"/>
      <c r="C128" s="438"/>
      <c r="D128" s="438"/>
      <c r="E128" s="438"/>
      <c r="F128" s="438"/>
    </row>
  </sheetData>
  <sheetProtection sheet="1" selectLockedCells="1"/>
  <mergeCells count="27">
    <mergeCell ref="A37:F37"/>
    <mergeCell ref="C49:F49"/>
    <mergeCell ref="C33:F33"/>
    <mergeCell ref="A35:F35"/>
    <mergeCell ref="A39:F39"/>
    <mergeCell ref="A38:F38"/>
    <mergeCell ref="D8:F8"/>
    <mergeCell ref="A27:F27"/>
    <mergeCell ref="A28:F28"/>
    <mergeCell ref="A29:F29"/>
    <mergeCell ref="A36:F36"/>
    <mergeCell ref="A9:A10"/>
    <mergeCell ref="B9:C10"/>
    <mergeCell ref="D9:E9"/>
    <mergeCell ref="D10:F10"/>
    <mergeCell ref="B8:C8"/>
    <mergeCell ref="A1:F1"/>
    <mergeCell ref="A2:F2"/>
    <mergeCell ref="A3:F3"/>
    <mergeCell ref="B4:C4"/>
    <mergeCell ref="D4:F4"/>
    <mergeCell ref="A5:A6"/>
    <mergeCell ref="B5:C6"/>
    <mergeCell ref="D5:F5"/>
    <mergeCell ref="D6:F6"/>
    <mergeCell ref="B7:C7"/>
    <mergeCell ref="D7:F7"/>
  </mergeCells>
  <pageMargins left="0.25" right="0.25" top="0.28000000000000003" bottom="0.16" header="0.19" footer="0.22"/>
  <pageSetup paperSize="9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rgb="FFFFFF00"/>
  </sheetPr>
  <dimension ref="A1:F35"/>
  <sheetViews>
    <sheetView workbookViewId="0">
      <selection activeCell="A28" sqref="A28:F28"/>
    </sheetView>
  </sheetViews>
  <sheetFormatPr defaultRowHeight="12.75"/>
  <cols>
    <col min="1" max="1" width="6.7109375" style="620" customWidth="1"/>
    <col min="2" max="2" width="16.7109375" style="620" customWidth="1"/>
    <col min="3" max="3" width="11.85546875" style="620" customWidth="1"/>
    <col min="4" max="4" width="11.140625" style="620" customWidth="1"/>
    <col min="5" max="5" width="11.7109375" style="620" customWidth="1"/>
    <col min="6" max="6" width="26.5703125" style="620" customWidth="1"/>
    <col min="7" max="7" width="3.28515625" style="620" customWidth="1"/>
    <col min="8" max="16384" width="9.140625" style="620"/>
  </cols>
  <sheetData>
    <row r="1" spans="1:6" ht="20.25">
      <c r="A1" s="163" t="s">
        <v>986</v>
      </c>
    </row>
    <row r="2" spans="1:6" ht="20.25">
      <c r="A2" s="5"/>
      <c r="B2" s="163" t="s">
        <v>1528</v>
      </c>
    </row>
    <row r="3" spans="1:6" ht="20.25">
      <c r="A3" s="5"/>
      <c r="B3" s="163" t="s">
        <v>1656</v>
      </c>
    </row>
    <row r="4" spans="1:6" ht="20.25">
      <c r="A4" s="5"/>
      <c r="B4" s="163" t="s">
        <v>1657</v>
      </c>
    </row>
    <row r="5" spans="1:6" ht="20.25">
      <c r="A5" s="5"/>
      <c r="B5" s="163" t="s">
        <v>1530</v>
      </c>
    </row>
    <row r="6" spans="1:6" ht="20.25">
      <c r="A6" s="5"/>
      <c r="B6" s="163"/>
    </row>
    <row r="7" spans="1:6" ht="20.25">
      <c r="B7" s="498" t="s">
        <v>1658</v>
      </c>
      <c r="C7" s="217"/>
      <c r="D7" s="163"/>
      <c r="F7" s="63"/>
    </row>
    <row r="8" spans="1:6" ht="20.25">
      <c r="B8" s="163" t="s">
        <v>1659</v>
      </c>
    </row>
    <row r="9" spans="1:6" ht="20.25">
      <c r="B9" s="163" t="s">
        <v>1532</v>
      </c>
      <c r="D9" s="2"/>
      <c r="F9" s="65"/>
    </row>
    <row r="10" spans="1:6" ht="20.25">
      <c r="A10" s="163" t="s">
        <v>414</v>
      </c>
    </row>
    <row r="11" spans="1:6" ht="24" customHeight="1">
      <c r="A11" s="493" t="s">
        <v>1534</v>
      </c>
      <c r="B11" s="489"/>
      <c r="C11" s="489"/>
      <c r="D11" s="489"/>
      <c r="E11" s="489"/>
      <c r="F11" s="523" t="str">
        <f>MASTER!C2</f>
        <v xml:space="preserve">Lo-Jh </v>
      </c>
    </row>
    <row r="12" spans="1:6" ht="21" customHeight="1">
      <c r="A12" s="493" t="s">
        <v>1135</v>
      </c>
      <c r="B12" s="2180" t="str">
        <f>MASTER!C7</f>
        <v>O;k[;krk</v>
      </c>
      <c r="C12" s="2180"/>
      <c r="D12" s="2180"/>
      <c r="E12" s="493" t="s">
        <v>1535</v>
      </c>
      <c r="F12" s="489"/>
    </row>
    <row r="13" spans="1:6" ht="21" customHeight="1">
      <c r="A13" s="681" t="str">
        <f>MASTER!C9</f>
        <v>jktdh; mPp ek/;fed fo|ky; fg   ftyk cwUnh</v>
      </c>
      <c r="B13" s="683"/>
      <c r="C13" s="683"/>
      <c r="D13" s="683"/>
      <c r="E13" s="493"/>
      <c r="F13" s="489"/>
    </row>
    <row r="14" spans="1:6" ht="27" customHeight="1">
      <c r="A14" s="493" t="s">
        <v>1536</v>
      </c>
      <c r="B14" s="489"/>
      <c r="C14" s="495"/>
      <c r="E14" s="490">
        <f>MASTER!C44</f>
        <v>44676</v>
      </c>
      <c r="F14" s="658" t="s">
        <v>1452</v>
      </c>
    </row>
    <row r="15" spans="1:6" ht="25.5" customHeight="1">
      <c r="A15" s="493" t="s">
        <v>1537</v>
      </c>
      <c r="B15" s="493"/>
      <c r="C15" s="2280" t="str">
        <f>MASTER!C3</f>
        <v>RJ</v>
      </c>
      <c r="D15" s="2280"/>
      <c r="E15" s="2280"/>
      <c r="F15" s="497" t="s">
        <v>240</v>
      </c>
    </row>
    <row r="16" spans="1:6" ht="25.5" customHeight="1">
      <c r="A16" s="659"/>
      <c r="B16" s="659"/>
      <c r="C16" s="494" t="s">
        <v>1660</v>
      </c>
      <c r="D16" s="492"/>
      <c r="E16" s="685"/>
      <c r="F16" s="685"/>
    </row>
    <row r="17" spans="1:6" ht="25.5" customHeight="1">
      <c r="A17" s="494" t="s">
        <v>1661</v>
      </c>
      <c r="B17" s="494"/>
      <c r="C17" s="494"/>
      <c r="D17" s="492"/>
      <c r="E17" s="685"/>
      <c r="F17" s="685"/>
    </row>
    <row r="18" spans="1:6" ht="20.25">
      <c r="A18" s="163" t="s">
        <v>1662</v>
      </c>
    </row>
    <row r="19" spans="1:6" ht="20.25">
      <c r="A19" s="5"/>
      <c r="B19" s="163" t="s">
        <v>1663</v>
      </c>
    </row>
    <row r="20" spans="1:6" ht="20.25">
      <c r="A20" s="5"/>
      <c r="B20" s="163" t="s">
        <v>1664</v>
      </c>
    </row>
    <row r="21" spans="1:6" ht="20.25">
      <c r="A21" s="163" t="s">
        <v>496</v>
      </c>
      <c r="B21" s="1262" t="s">
        <v>2655</v>
      </c>
      <c r="D21" s="2178" t="s">
        <v>1544</v>
      </c>
      <c r="E21" s="2178"/>
      <c r="F21" s="2178"/>
    </row>
    <row r="22" spans="1:6" ht="28.5" customHeight="1">
      <c r="A22" s="5"/>
    </row>
    <row r="23" spans="1:6" ht="20.25">
      <c r="A23" s="5"/>
      <c r="D23" s="1319" t="str">
        <f>MASTER!C32</f>
        <v xml:space="preserve">Jhefr pUnz </v>
      </c>
      <c r="E23" s="1319"/>
      <c r="F23" s="1319"/>
    </row>
    <row r="24" spans="1:6" ht="20.25">
      <c r="A24" s="5"/>
      <c r="C24" s="660" t="s">
        <v>769</v>
      </c>
      <c r="D24" s="1319" t="str">
        <f>F11</f>
        <v xml:space="preserve">Lo-Jh </v>
      </c>
      <c r="E24" s="1319"/>
      <c r="F24" s="1319"/>
    </row>
    <row r="25" spans="1:6" ht="20.25">
      <c r="A25" s="5"/>
      <c r="B25" s="684" t="str">
        <f>MASTER!C40</f>
        <v>]xzke xqw&lt;   ftyk cw</v>
      </c>
      <c r="D25" s="498"/>
      <c r="E25" s="498"/>
    </row>
    <row r="26" spans="1:6" ht="20.25">
      <c r="A26" s="5"/>
      <c r="B26" s="684" t="str">
        <f>MASTER!C41</f>
        <v>cw   ftyk&amp;cw   fiu&amp;32</v>
      </c>
      <c r="D26" s="682"/>
      <c r="E26" s="682"/>
      <c r="F26" s="682"/>
    </row>
    <row r="27" spans="1:6" ht="26.25">
      <c r="A27" s="1317" t="str">
        <f>MASTER!C9</f>
        <v>jktdh; mPp ek/;fed fo|ky; fg   ftyk cwUnh</v>
      </c>
      <c r="B27" s="1317"/>
      <c r="C27" s="1317"/>
      <c r="D27" s="1317"/>
      <c r="E27" s="1317"/>
      <c r="F27" s="1317"/>
    </row>
    <row r="28" spans="1:6" ht="20.25">
      <c r="A28" s="2183" t="s">
        <v>1982</v>
      </c>
      <c r="B28" s="2183"/>
      <c r="C28" s="2183"/>
      <c r="D28" s="2183"/>
      <c r="E28" s="2183"/>
      <c r="F28" s="2183"/>
    </row>
    <row r="29" spans="1:6" ht="20.25">
      <c r="A29" s="5"/>
      <c r="B29" s="163" t="s">
        <v>1545</v>
      </c>
      <c r="C29" s="421" t="str">
        <f>MASTER!C24</f>
        <v xml:space="preserve">Jheku eq[; CykWd f'k{kk vf/kdkjh egksn; </v>
      </c>
    </row>
    <row r="30" spans="1:6" ht="20.25">
      <c r="A30" s="2306" t="str">
        <f>MASTER!F24</f>
        <v>fg  ftyk &amp; cw A</v>
      </c>
      <c r="B30" s="2306"/>
      <c r="C30" s="2306"/>
      <c r="D30" s="163" t="s">
        <v>1546</v>
      </c>
    </row>
    <row r="31" spans="1:6" ht="20.25">
      <c r="A31" s="163"/>
    </row>
    <row r="32" spans="1:6" ht="20.25">
      <c r="D32" s="2178" t="str">
        <f>MASTER!C10</f>
        <v>iz/kkukpk;Z</v>
      </c>
      <c r="E32" s="2178"/>
      <c r="F32" s="2178"/>
    </row>
    <row r="33" spans="1:6" ht="18.75">
      <c r="D33" s="1320" t="str">
        <f>MASTER!C11</f>
        <v>jktdh; mPp ek/;fed fo|ky; fg   ftyk cwUnh</v>
      </c>
      <c r="E33" s="1320"/>
      <c r="F33" s="1320"/>
    </row>
    <row r="34" spans="1:6" ht="20.25">
      <c r="D34" s="2178" t="str">
        <f>MASTER!C12</f>
        <v xml:space="preserve"> fg  ftyk &amp;cwUnh</v>
      </c>
      <c r="E34" s="2178"/>
      <c r="F34" s="2178"/>
    </row>
    <row r="35" spans="1:6">
      <c r="A35" s="620" t="s">
        <v>2301</v>
      </c>
    </row>
  </sheetData>
  <sheetProtection sheet="1" objects="1" scenarios="1" selectLockedCells="1"/>
  <mergeCells count="11">
    <mergeCell ref="D32:F32"/>
    <mergeCell ref="D33:F33"/>
    <mergeCell ref="D34:F34"/>
    <mergeCell ref="B12:D12"/>
    <mergeCell ref="C15:E15"/>
    <mergeCell ref="D21:F21"/>
    <mergeCell ref="D23:F23"/>
    <mergeCell ref="D24:F24"/>
    <mergeCell ref="A27:F27"/>
    <mergeCell ref="A28:F28"/>
    <mergeCell ref="A30:C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/>
  <dimension ref="A1:I39"/>
  <sheetViews>
    <sheetView workbookViewId="0">
      <selection activeCell="B3" sqref="B3:F3"/>
    </sheetView>
  </sheetViews>
  <sheetFormatPr defaultRowHeight="12.75"/>
  <cols>
    <col min="5" max="5" width="9.140625" customWidth="1"/>
    <col min="7" max="7" width="12.5703125" customWidth="1"/>
    <col min="8" max="8" width="11.85546875" customWidth="1"/>
  </cols>
  <sheetData>
    <row r="1" spans="1:9" ht="10.5" customHeight="1">
      <c r="B1" s="661"/>
    </row>
    <row r="2" spans="1:9" ht="20.25">
      <c r="A2" s="657" t="s">
        <v>885</v>
      </c>
    </row>
    <row r="3" spans="1:9" ht="20.25">
      <c r="B3" s="2307" t="s">
        <v>1560</v>
      </c>
      <c r="C3" s="2307"/>
      <c r="D3" s="2307"/>
      <c r="E3" s="2307"/>
      <c r="F3" s="2307"/>
    </row>
    <row r="4" spans="1:9" ht="20.25">
      <c r="B4" s="2307" t="s">
        <v>1561</v>
      </c>
      <c r="C4" s="2307"/>
      <c r="D4" s="2307"/>
      <c r="E4" s="2307"/>
      <c r="F4" s="2307"/>
    </row>
    <row r="5" spans="1:9" ht="20.25">
      <c r="A5" s="114" t="s">
        <v>1547</v>
      </c>
    </row>
    <row r="6" spans="1:9" ht="20.25">
      <c r="A6" s="114" t="s">
        <v>1548</v>
      </c>
    </row>
    <row r="7" spans="1:9" ht="20.25">
      <c r="A7" s="114" t="s">
        <v>1574</v>
      </c>
    </row>
    <row r="8" spans="1:9" ht="20.25">
      <c r="A8" s="1264" t="s">
        <v>1575</v>
      </c>
      <c r="B8" s="1263"/>
      <c r="C8" s="1263"/>
      <c r="D8" s="1263"/>
      <c r="E8" s="1263"/>
      <c r="F8" s="1263"/>
      <c r="G8" s="1263"/>
      <c r="H8" s="1263"/>
      <c r="I8" s="1263"/>
    </row>
    <row r="9" spans="1:9" ht="20.25">
      <c r="A9" s="1264" t="s">
        <v>1549</v>
      </c>
      <c r="B9" s="1263"/>
      <c r="C9" s="1263"/>
      <c r="D9" s="1263"/>
      <c r="E9" s="1263"/>
      <c r="F9" s="1263"/>
      <c r="G9" s="1263"/>
      <c r="H9" s="1263"/>
      <c r="I9" s="1263"/>
    </row>
    <row r="10" spans="1:9" ht="20.25">
      <c r="A10" s="1264" t="s">
        <v>1550</v>
      </c>
      <c r="B10" s="1263"/>
      <c r="C10" s="1263"/>
      <c r="D10" s="1263"/>
      <c r="E10" s="1263"/>
      <c r="F10" s="1263"/>
      <c r="G10" s="1263"/>
      <c r="H10" s="1263"/>
      <c r="I10" s="1263"/>
    </row>
    <row r="11" spans="1:9" ht="20.25">
      <c r="A11" s="1264" t="s">
        <v>1551</v>
      </c>
      <c r="B11" s="1263"/>
      <c r="C11" s="1263"/>
      <c r="D11" s="1263"/>
      <c r="E11" s="1263"/>
      <c r="F11" s="1263"/>
      <c r="G11" s="1263"/>
      <c r="H11" s="1263"/>
      <c r="I11" s="1263"/>
    </row>
    <row r="12" spans="1:9" ht="20.25">
      <c r="A12" s="1264" t="s">
        <v>2668</v>
      </c>
      <c r="B12" s="1263"/>
      <c r="C12" s="1263"/>
      <c r="D12" s="1263"/>
      <c r="E12" s="1263"/>
      <c r="F12" s="1263"/>
      <c r="G12" s="1263"/>
      <c r="H12" s="1263"/>
      <c r="I12" s="1263"/>
    </row>
    <row r="13" spans="1:9" ht="20.25">
      <c r="A13" s="1265" t="s">
        <v>1552</v>
      </c>
      <c r="B13" s="1263"/>
      <c r="C13" s="1263"/>
      <c r="D13" s="1263"/>
      <c r="E13" s="1263"/>
      <c r="F13" s="1263"/>
      <c r="G13" s="1263"/>
      <c r="H13" s="1263"/>
      <c r="I13" s="1263"/>
    </row>
    <row r="14" spans="1:9" ht="20.25">
      <c r="A14" s="1265" t="s">
        <v>1553</v>
      </c>
      <c r="B14" s="1263"/>
      <c r="C14" s="1263"/>
      <c r="D14" s="1263"/>
      <c r="E14" s="1263"/>
      <c r="F14" s="1263"/>
      <c r="G14" s="1263"/>
      <c r="H14" s="1263"/>
      <c r="I14" s="1263"/>
    </row>
    <row r="15" spans="1:9" ht="20.25">
      <c r="A15" s="114" t="s">
        <v>414</v>
      </c>
    </row>
    <row r="16" spans="1:9" ht="20.25">
      <c r="A16" s="662" t="s">
        <v>1563</v>
      </c>
      <c r="F16" s="2219" t="s">
        <v>1562</v>
      </c>
      <c r="G16" s="2219"/>
      <c r="H16" s="2219"/>
      <c r="I16" s="2219"/>
    </row>
    <row r="17" spans="1:9" s="620" customFormat="1" ht="18.75">
      <c r="A17" s="2308" t="s">
        <v>1564</v>
      </c>
      <c r="B17" s="2308"/>
      <c r="C17" s="2308"/>
      <c r="D17" s="2308"/>
      <c r="E17" s="2308"/>
      <c r="F17" s="2308"/>
      <c r="G17" s="2308"/>
      <c r="H17" s="2308"/>
      <c r="I17" s="2308"/>
    </row>
    <row r="18" spans="1:9" s="620" customFormat="1" ht="18.75">
      <c r="A18" s="2309" t="s">
        <v>2669</v>
      </c>
      <c r="B18" s="2309"/>
      <c r="C18" s="2309"/>
      <c r="D18" s="2309"/>
      <c r="E18" s="2309"/>
      <c r="F18" s="2309"/>
      <c r="G18" s="2309"/>
      <c r="H18" s="2309"/>
      <c r="I18" s="2309"/>
    </row>
    <row r="19" spans="1:9" s="620" customFormat="1" ht="20.25">
      <c r="A19" s="662" t="s">
        <v>1565</v>
      </c>
    </row>
    <row r="20" spans="1:9" s="620" customFormat="1" ht="18.75">
      <c r="A20" s="2309" t="s">
        <v>1566</v>
      </c>
      <c r="B20" s="2309"/>
      <c r="C20" s="2309"/>
      <c r="D20" s="2309"/>
      <c r="E20" s="2309"/>
      <c r="F20" s="2309"/>
      <c r="G20" s="2309"/>
      <c r="H20" s="2309"/>
      <c r="I20" s="2309"/>
    </row>
    <row r="21" spans="1:9" s="620" customFormat="1" ht="18.75">
      <c r="A21" s="1266" t="s">
        <v>1567</v>
      </c>
      <c r="B21" s="1267"/>
      <c r="C21" s="1267"/>
      <c r="D21" s="1267"/>
      <c r="E21" s="1267"/>
      <c r="F21" s="1268"/>
      <c r="G21" s="1267"/>
      <c r="H21" s="1267"/>
      <c r="I21" s="1267"/>
    </row>
    <row r="22" spans="1:9" s="620" customFormat="1" ht="20.25">
      <c r="A22" s="2008" t="s">
        <v>1568</v>
      </c>
      <c r="B22" s="2008"/>
      <c r="C22" s="2008"/>
      <c r="D22" s="2008"/>
      <c r="E22" s="2008"/>
      <c r="F22" s="2008"/>
      <c r="G22" s="2008"/>
      <c r="H22" s="2008"/>
      <c r="I22" s="2008"/>
    </row>
    <row r="23" spans="1:9" s="620" customFormat="1" ht="20.25">
      <c r="A23" s="662" t="s">
        <v>1569</v>
      </c>
    </row>
    <row r="24" spans="1:9" ht="20.25">
      <c r="A24" s="1590" t="s">
        <v>1570</v>
      </c>
      <c r="B24" s="1590"/>
      <c r="C24" s="1590"/>
      <c r="D24" s="1590"/>
      <c r="E24" s="1590"/>
      <c r="F24" s="1590"/>
      <c r="G24" s="1590"/>
      <c r="H24" s="1590"/>
      <c r="I24" s="1590"/>
    </row>
    <row r="25" spans="1:9" s="620" customFormat="1" ht="20.25">
      <c r="A25" s="114" t="s">
        <v>1571</v>
      </c>
    </row>
    <row r="26" spans="1:9" ht="20.25">
      <c r="A26" s="114" t="s">
        <v>1554</v>
      </c>
    </row>
    <row r="27" spans="1:9" ht="20.25">
      <c r="A27" s="114" t="s">
        <v>1555</v>
      </c>
    </row>
    <row r="28" spans="1:9" ht="20.25">
      <c r="A28" s="114" t="s">
        <v>1556</v>
      </c>
    </row>
    <row r="29" spans="1:9" ht="20.25">
      <c r="A29" s="114" t="s">
        <v>1557</v>
      </c>
    </row>
    <row r="30" spans="1:9" ht="20.25">
      <c r="A30" s="114" t="s">
        <v>1572</v>
      </c>
      <c r="B30" s="2310" t="s">
        <v>2655</v>
      </c>
      <c r="C30" s="2310"/>
    </row>
    <row r="31" spans="1:9" ht="20.25">
      <c r="D31" s="1665" t="s">
        <v>63</v>
      </c>
      <c r="E31" s="1665"/>
      <c r="F31" s="1665"/>
      <c r="G31" s="1665"/>
      <c r="H31" s="1665"/>
    </row>
    <row r="32" spans="1:9" ht="20.25">
      <c r="A32" s="114"/>
    </row>
    <row r="33" spans="1:8" ht="20.25">
      <c r="A33" s="114"/>
      <c r="D33" s="1319" t="str">
        <f>MASTER!C86</f>
        <v>Jh d</v>
      </c>
      <c r="E33" s="1319"/>
      <c r="F33" s="1319"/>
      <c r="G33" s="1319"/>
      <c r="H33" s="1319"/>
    </row>
    <row r="34" spans="1:8" ht="22.5" customHeight="1">
      <c r="C34" s="494" t="s">
        <v>1220</v>
      </c>
      <c r="E34" s="2208" t="str">
        <f>MASTER!C2</f>
        <v xml:space="preserve">Lo-Jh </v>
      </c>
      <c r="F34" s="2208"/>
      <c r="G34" s="2208"/>
      <c r="H34" s="2208"/>
    </row>
    <row r="35" spans="1:8" ht="20.25">
      <c r="A35" s="114"/>
      <c r="B35" s="163" t="s">
        <v>1573</v>
      </c>
      <c r="C35" s="421" t="str">
        <f>MASTER!C94</f>
        <v>xzke xq&lt; cw ftyk cw</v>
      </c>
    </row>
    <row r="36" spans="1:8" ht="20.25">
      <c r="A36" s="114"/>
      <c r="C36" s="421" t="str">
        <f>MASTER!C95</f>
        <v>cw ftyk &amp; cw fiu&amp;323</v>
      </c>
    </row>
    <row r="39" spans="1:8">
      <c r="A39" s="620" t="s">
        <v>2301</v>
      </c>
    </row>
  </sheetData>
  <sheetProtection sheet="1" objects="1" scenarios="1" selectLockedCells="1"/>
  <mergeCells count="12">
    <mergeCell ref="D33:H33"/>
    <mergeCell ref="D31:H31"/>
    <mergeCell ref="E34:H34"/>
    <mergeCell ref="B3:F3"/>
    <mergeCell ref="B4:F4"/>
    <mergeCell ref="F16:I16"/>
    <mergeCell ref="A17:I17"/>
    <mergeCell ref="A18:I18"/>
    <mergeCell ref="A20:I20"/>
    <mergeCell ref="A22:I22"/>
    <mergeCell ref="A24:I24"/>
    <mergeCell ref="B30:C30"/>
  </mergeCells>
  <pageMargins left="0.7" right="0.7" top="0.75" bottom="0.75" header="0.3" footer="0.3"/>
  <pageSetup paperSize="9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A1:I42"/>
  <sheetViews>
    <sheetView workbookViewId="0">
      <selection activeCell="H33" sqref="H33"/>
    </sheetView>
  </sheetViews>
  <sheetFormatPr defaultRowHeight="12.75"/>
  <cols>
    <col min="2" max="2" width="6.7109375" customWidth="1"/>
    <col min="3" max="3" width="14.28515625" bestFit="1" customWidth="1"/>
    <col min="5" max="5" width="9.140625" customWidth="1"/>
    <col min="6" max="6" width="11.28515625" customWidth="1"/>
    <col min="7" max="7" width="12" customWidth="1"/>
    <col min="8" max="8" width="11.140625" customWidth="1"/>
    <col min="9" max="9" width="10.85546875" customWidth="1"/>
  </cols>
  <sheetData>
    <row r="1" spans="1:9" s="620" customFormat="1"/>
    <row r="2" spans="1:9" ht="23.25">
      <c r="A2" s="2311" t="str">
        <f>MASTER!C9</f>
        <v>jktdh; mPp ek/;fed fo|ky; fg   ftyk cwUnh</v>
      </c>
      <c r="B2" s="2311"/>
      <c r="C2" s="2311"/>
      <c r="D2" s="2311"/>
      <c r="E2" s="2311"/>
      <c r="F2" s="2311"/>
      <c r="G2" s="2311"/>
      <c r="H2" s="2311"/>
      <c r="I2" s="2311"/>
    </row>
    <row r="3" spans="1:9" ht="18.75">
      <c r="A3" s="2308" t="s">
        <v>1600</v>
      </c>
      <c r="B3" s="2308"/>
      <c r="C3" s="2308"/>
      <c r="D3" s="2308"/>
      <c r="E3" s="2308"/>
      <c r="F3" s="2308"/>
      <c r="G3" s="2308"/>
      <c r="H3" s="2308"/>
      <c r="I3" s="2308"/>
    </row>
    <row r="4" spans="1:9" ht="18.75">
      <c r="A4" s="63" t="s">
        <v>1601</v>
      </c>
    </row>
    <row r="5" spans="1:9" ht="18.75">
      <c r="B5" s="2314" t="s">
        <v>2670</v>
      </c>
      <c r="C5" s="2314"/>
      <c r="D5" s="2314"/>
      <c r="E5" s="2314"/>
    </row>
    <row r="6" spans="1:9" ht="18.75">
      <c r="B6" s="2314" t="s">
        <v>1602</v>
      </c>
      <c r="C6" s="2314"/>
      <c r="D6" s="2314"/>
      <c r="E6" s="2314"/>
    </row>
    <row r="7" spans="1:9" ht="18.75">
      <c r="B7" s="63" t="s">
        <v>1603</v>
      </c>
    </row>
    <row r="8" spans="1:9" ht="18.75">
      <c r="B8" s="63" t="str">
        <f>MASTER!C86</f>
        <v>Jh d</v>
      </c>
      <c r="F8" s="232" t="str">
        <f>MASTER!C91</f>
        <v xml:space="preserve">dfu"B lgk;d </v>
      </c>
    </row>
    <row r="9" spans="1:9" s="620" customFormat="1" ht="18.75">
      <c r="B9" s="63" t="s">
        <v>1604</v>
      </c>
      <c r="F9" s="63"/>
    </row>
    <row r="10" spans="1:9" ht="18.75">
      <c r="B10" s="63" t="s">
        <v>1605</v>
      </c>
    </row>
    <row r="11" spans="1:9" ht="18.75">
      <c r="A11" s="232" t="str">
        <f>'ANUKAMPA JOINING KARMIK'!A8</f>
        <v xml:space="preserve">            f’kfojk&amp;ek@laLFkk@,Q&amp;1@12247@vuq-fu;q@iz’kkl@  </v>
      </c>
    </row>
    <row r="12" spans="1:9" ht="18.75">
      <c r="A12" s="232" t="str">
        <f>'ANUKAMPA JOINING KARMIK'!A9</f>
        <v xml:space="preserve">            xzsM&amp;111@2020@ fnukad%06-07-2020 ,oa la;qDr funs’kd]Ldwy    </v>
      </c>
    </row>
    <row r="13" spans="1:9" ht="18.75">
      <c r="A13" s="232" t="str">
        <f>'ANUKAMPA JOINING KARMIK'!A10</f>
        <v xml:space="preserve">            f’k{kk] mn;iqj laEHkkx]mn;iqj ds vkns’k dzaekd%la;qa-fu-@Ldwy      </v>
      </c>
    </row>
    <row r="14" spans="1:9" ht="18.75">
      <c r="A14" s="232" t="str">
        <f>'ANUKAMPA JOINING KARMIK'!A11</f>
        <v xml:space="preserve">            f’k{kk@laLFkk&amp;c@Qk&amp;1059@2020@222 fnuakd 15-07-2020 ,oa  </v>
      </c>
    </row>
    <row r="15" spans="1:9" ht="18.75">
      <c r="A15" s="232" t="str">
        <f>'ANUKAMPA JOINING KARMIK'!A12</f>
        <v xml:space="preserve">            ftyk f’k{kk vf/kdkjh ¼eq[;ky;½ek/;fed]jktleUn ds vkns”k  </v>
      </c>
    </row>
    <row r="16" spans="1:9" ht="18.75">
      <c r="A16" s="232" t="str">
        <f>'ANUKAMPA JOINING KARMIK'!A13</f>
        <v xml:space="preserve">            dzekad% ftf”kv@eq[;k@ek/;@jktl@laLFkk@e`jkdvkfu@     </v>
      </c>
    </row>
    <row r="17" spans="1:9" s="620" customFormat="1" ht="18.75">
      <c r="A17" s="232" t="str">
        <f>'ANUKAMPA JOINING KARMIK'!A14</f>
        <v xml:space="preserve">            Qk&amp;209@2020@751 fnukad % 22-07-02020</v>
      </c>
    </row>
    <row r="18" spans="1:9" ht="18.75">
      <c r="A18" s="232" t="s">
        <v>1606</v>
      </c>
    </row>
    <row r="19" spans="1:9" ht="30.75" customHeight="1">
      <c r="A19" s="334" t="s">
        <v>1607</v>
      </c>
      <c r="B19" s="334"/>
      <c r="C19" s="334"/>
      <c r="D19" s="334"/>
      <c r="E19" s="334"/>
      <c r="F19" s="334"/>
      <c r="G19" s="334"/>
      <c r="H19" s="334"/>
      <c r="I19" s="334"/>
    </row>
    <row r="20" spans="1:9" s="620" customFormat="1" ht="22.5" customHeight="1">
      <c r="A20" s="334" t="s">
        <v>1608</v>
      </c>
      <c r="B20" s="668"/>
      <c r="C20" s="668"/>
      <c r="D20" s="668"/>
      <c r="E20" s="668"/>
      <c r="F20" s="656" t="str">
        <f>MASTER!C91</f>
        <v xml:space="preserve">dfu"B lgk;d </v>
      </c>
      <c r="G20" s="668"/>
      <c r="H20" s="668"/>
      <c r="I20" s="668"/>
    </row>
    <row r="21" spans="1:9" s="620" customFormat="1" ht="22.5" customHeight="1">
      <c r="A21" s="334" t="s">
        <v>1609</v>
      </c>
      <c r="B21" s="668"/>
      <c r="C21" s="656" t="str">
        <f>MASTER!C86</f>
        <v>Jh d</v>
      </c>
      <c r="D21" s="668"/>
      <c r="E21" s="668"/>
      <c r="F21" s="669" t="s">
        <v>1610</v>
      </c>
      <c r="G21" s="656" t="str">
        <f>MASTER!C2</f>
        <v xml:space="preserve">Lo-Jh </v>
      </c>
      <c r="H21" s="668"/>
      <c r="I21" s="668"/>
    </row>
    <row r="22" spans="1:9" s="620" customFormat="1" ht="22.5" customHeight="1">
      <c r="A22" s="334" t="s">
        <v>1611</v>
      </c>
      <c r="B22" s="668"/>
      <c r="C22" s="670">
        <f>MASTER!C44</f>
        <v>44676</v>
      </c>
      <c r="D22" s="668" t="s">
        <v>1612</v>
      </c>
      <c r="E22" s="655" t="str">
        <f>MASTER!C40</f>
        <v>]xzke xqw&lt;   ftyk cw</v>
      </c>
      <c r="F22" s="668"/>
      <c r="G22" s="668"/>
      <c r="H22" s="668"/>
      <c r="I22" s="668"/>
    </row>
    <row r="23" spans="1:9" s="620" customFormat="1" ht="22.5" customHeight="1">
      <c r="A23" s="334" t="str">
        <f>MASTER!C95</f>
        <v>cw ftyk &amp; cw fiu&amp;323</v>
      </c>
      <c r="B23" s="668"/>
      <c r="C23" s="668"/>
      <c r="D23" s="668"/>
      <c r="E23" s="656" t="s">
        <v>1613</v>
      </c>
      <c r="F23" s="668"/>
      <c r="G23" s="668"/>
      <c r="H23" s="668"/>
      <c r="I23" s="668"/>
    </row>
    <row r="24" spans="1:9" s="620" customFormat="1" ht="22.5" customHeight="1">
      <c r="A24" s="334" t="s">
        <v>1614</v>
      </c>
      <c r="B24" s="668"/>
      <c r="C24" s="668"/>
      <c r="D24" s="671" t="str">
        <f>'ANUKAMPA JOINING KARMIK'!B30</f>
        <v>21.04.2022</v>
      </c>
      <c r="E24" s="668"/>
      <c r="F24" s="656" t="s">
        <v>1615</v>
      </c>
      <c r="G24" s="668"/>
      <c r="H24" s="672" t="str">
        <f>F20</f>
        <v xml:space="preserve">dfu"B lgk;d </v>
      </c>
      <c r="I24" s="668"/>
    </row>
    <row r="25" spans="1:9" s="620" customFormat="1" ht="22.5" customHeight="1">
      <c r="A25" s="334" t="s">
        <v>1616</v>
      </c>
      <c r="B25" s="668"/>
      <c r="C25" s="668"/>
      <c r="D25" s="668"/>
      <c r="E25" s="668"/>
      <c r="F25" s="668"/>
      <c r="G25" s="668"/>
      <c r="H25" s="668"/>
      <c r="I25" s="668"/>
    </row>
    <row r="26" spans="1:9" ht="18.75" customHeight="1">
      <c r="B26" s="217" t="s">
        <v>1617</v>
      </c>
      <c r="C26" s="217"/>
      <c r="D26" s="217"/>
      <c r="E26" s="217"/>
      <c r="F26" s="217"/>
      <c r="G26" s="217"/>
      <c r="H26" s="217"/>
      <c r="I26" s="217"/>
    </row>
    <row r="27" spans="1:9" s="620" customFormat="1" ht="18.75" customHeight="1">
      <c r="B27" s="217"/>
      <c r="C27" s="217"/>
      <c r="D27" s="217"/>
      <c r="E27" s="217"/>
      <c r="F27" s="217"/>
      <c r="G27" s="217"/>
      <c r="H27" s="217"/>
      <c r="I27" s="217"/>
    </row>
    <row r="28" spans="1:9" ht="18.75">
      <c r="A28" s="5"/>
      <c r="F28" s="2312" t="str">
        <f>MASTER!C10</f>
        <v>iz/kkukpk;Z</v>
      </c>
      <c r="G28" s="2312"/>
      <c r="H28" s="2312"/>
    </row>
    <row r="29" spans="1:9" s="620" customFormat="1" ht="18.75">
      <c r="A29" s="5"/>
      <c r="F29" s="2313" t="str">
        <f>'ANUKAMPA JOINING KARMIK'!B4</f>
        <v xml:space="preserve">jk-m-ek-fo-dkadjksyh ftyk &amp; jktlean   </v>
      </c>
      <c r="G29" s="2313"/>
      <c r="H29" s="2313"/>
    </row>
    <row r="30" spans="1:9" ht="18.75">
      <c r="A30" s="63" t="s">
        <v>1618</v>
      </c>
    </row>
    <row r="31" spans="1:9" ht="18.75">
      <c r="A31" s="217" t="s">
        <v>1558</v>
      </c>
    </row>
    <row r="32" spans="1:9" ht="18.75">
      <c r="A32" s="334" t="s">
        <v>1619</v>
      </c>
      <c r="E32" s="2308" t="s">
        <v>1620</v>
      </c>
      <c r="F32" s="2308"/>
      <c r="G32" s="2308"/>
      <c r="H32" s="2308"/>
    </row>
    <row r="33" spans="1:8" ht="18.75">
      <c r="A33" s="334" t="s">
        <v>1621</v>
      </c>
      <c r="H33" s="1269" t="s">
        <v>1622</v>
      </c>
    </row>
    <row r="34" spans="1:8" ht="18.75">
      <c r="A34" s="334" t="s">
        <v>1623</v>
      </c>
      <c r="C34" s="63" t="str">
        <f>C21</f>
        <v>Jh d</v>
      </c>
      <c r="F34" s="63" t="str">
        <f>F20</f>
        <v xml:space="preserve">dfu"B lgk;d </v>
      </c>
    </row>
    <row r="35" spans="1:8" ht="18.75">
      <c r="A35" s="334" t="s">
        <v>1624</v>
      </c>
      <c r="D35" s="63" t="str">
        <f>C34</f>
        <v>Jh d</v>
      </c>
      <c r="E35" s="63"/>
      <c r="F35" s="63"/>
      <c r="G35" s="63" t="str">
        <f>F34</f>
        <v xml:space="preserve">dfu"B lgk;d </v>
      </c>
      <c r="H35" s="63"/>
    </row>
    <row r="36" spans="1:8" ht="18.75">
      <c r="A36" s="334" t="s">
        <v>1559</v>
      </c>
    </row>
    <row r="37" spans="1:8" ht="18.75">
      <c r="A37" s="232"/>
    </row>
    <row r="38" spans="1:8" ht="18.75">
      <c r="A38" s="232"/>
      <c r="F38" s="1320" t="str">
        <f>F28</f>
        <v>iz/kkukpk;Z</v>
      </c>
      <c r="G38" s="1320"/>
      <c r="H38" s="1320"/>
    </row>
    <row r="39" spans="1:8" ht="18.75">
      <c r="F39" s="1736" t="str">
        <f>F29</f>
        <v xml:space="preserve">jk-m-ek-fo-dkadjksyh ftyk &amp; jktlean   </v>
      </c>
      <c r="G39" s="1736"/>
      <c r="H39" s="1736"/>
    </row>
    <row r="42" spans="1:8">
      <c r="A42" s="620" t="s">
        <v>2301</v>
      </c>
    </row>
  </sheetData>
  <sheetProtection sheet="1" objects="1" scenarios="1" selectLockedCells="1"/>
  <mergeCells count="9">
    <mergeCell ref="F38:H38"/>
    <mergeCell ref="F39:H39"/>
    <mergeCell ref="A2:I2"/>
    <mergeCell ref="F28:H28"/>
    <mergeCell ref="F29:H29"/>
    <mergeCell ref="A3:I3"/>
    <mergeCell ref="B5:E5"/>
    <mergeCell ref="B6:E6"/>
    <mergeCell ref="E32:H32"/>
  </mergeCells>
  <pageMargins left="0.25" right="0.25" top="0.4" bottom="0.37" header="0.3" footer="0.3"/>
  <pageSetup paperSize="9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5"/>
  <sheetViews>
    <sheetView zoomScale="112" zoomScaleNormal="112" workbookViewId="0">
      <selection activeCell="I40" sqref="I40:L41"/>
    </sheetView>
  </sheetViews>
  <sheetFormatPr defaultRowHeight="12.75"/>
  <cols>
    <col min="1" max="1" width="2" customWidth="1"/>
    <col min="2" max="2" width="6.42578125" customWidth="1"/>
    <col min="3" max="3" width="14.28515625" bestFit="1" customWidth="1"/>
    <col min="4" max="4" width="7.28515625" customWidth="1"/>
    <col min="5" max="5" width="12.85546875" customWidth="1"/>
    <col min="6" max="6" width="14.28515625" bestFit="1" customWidth="1"/>
    <col min="7" max="7" width="2" customWidth="1"/>
    <col min="9" max="9" width="6.5703125" customWidth="1"/>
    <col min="10" max="10" width="9.85546875" customWidth="1"/>
    <col min="12" max="12" width="5.28515625" customWidth="1"/>
  </cols>
  <sheetData>
    <row r="1" spans="1:12" s="620" customFormat="1"/>
    <row r="2" spans="1:12" s="328" customFormat="1" ht="16.5" customHeight="1"/>
    <row r="3" spans="1:12" s="328" customFormat="1" ht="23.25">
      <c r="B3" s="2318" t="s">
        <v>2303</v>
      </c>
      <c r="C3" s="2318"/>
      <c r="D3" s="2318"/>
      <c r="E3" s="2318"/>
      <c r="F3" s="2318"/>
      <c r="H3" s="328" t="s">
        <v>2353</v>
      </c>
      <c r="J3" s="2174">
        <f>MASTER!C39</f>
        <v>3</v>
      </c>
      <c r="K3" s="2174"/>
      <c r="L3" s="2174"/>
    </row>
    <row r="4" spans="1:12" s="328" customFormat="1" ht="18.75">
      <c r="B4" s="2318"/>
      <c r="C4" s="2318"/>
      <c r="D4" s="2318"/>
      <c r="E4" s="2318"/>
      <c r="F4" s="2318"/>
      <c r="H4" s="328" t="s">
        <v>133</v>
      </c>
      <c r="J4" s="328" t="str">
        <f>MASTER!C8</f>
        <v>f'k{kk foHkkx</v>
      </c>
    </row>
    <row r="5" spans="1:12" s="328" customFormat="1" ht="18.75">
      <c r="B5" s="2323" t="s">
        <v>310</v>
      </c>
      <c r="C5" s="2323"/>
      <c r="D5" s="2323"/>
      <c r="E5" s="2323"/>
      <c r="F5" s="2323"/>
      <c r="H5" s="328" t="s">
        <v>2354</v>
      </c>
    </row>
    <row r="6" spans="1:12" s="328" customFormat="1" ht="18.75">
      <c r="B6" s="328" t="s">
        <v>2305</v>
      </c>
      <c r="C6" s="328" t="str">
        <f>MASTER!C38</f>
        <v>ckbZ ikl jksM] cw</v>
      </c>
      <c r="D6" s="328" t="s">
        <v>2304</v>
      </c>
      <c r="E6" s="2315" t="str">
        <f>MASTER!G38</f>
        <v>SBIN00315</v>
      </c>
      <c r="F6" s="2315"/>
      <c r="H6" s="328" t="s">
        <v>2355</v>
      </c>
    </row>
    <row r="7" spans="1:12" s="328" customFormat="1" ht="18.75">
      <c r="B7" s="1571" t="s">
        <v>2306</v>
      </c>
      <c r="C7" s="1571"/>
      <c r="D7" s="1571"/>
      <c r="E7" s="1571"/>
      <c r="F7" s="1571"/>
      <c r="G7" s="1571"/>
      <c r="H7" s="1571"/>
      <c r="I7" s="1571"/>
      <c r="J7" s="1571"/>
      <c r="K7" s="1571"/>
      <c r="L7" s="1571"/>
    </row>
    <row r="8" spans="1:12" s="328" customFormat="1" ht="23.25">
      <c r="B8" s="1577" t="s">
        <v>2307</v>
      </c>
      <c r="C8" s="1577"/>
      <c r="D8" s="1577"/>
      <c r="E8" s="1577"/>
      <c r="F8" s="1577"/>
      <c r="G8" s="1577"/>
      <c r="H8" s="1577"/>
      <c r="I8" s="1577"/>
      <c r="J8" s="1577"/>
      <c r="K8" s="1577"/>
      <c r="L8" s="1577"/>
    </row>
    <row r="9" spans="1:12" s="328" customFormat="1" ht="18.75">
      <c r="B9" s="328" t="s">
        <v>2308</v>
      </c>
      <c r="G9" s="328" t="str">
        <f>MASTER!C32</f>
        <v xml:space="preserve">Jhefr pUnz </v>
      </c>
    </row>
    <row r="10" spans="1:12" s="328" customFormat="1" ht="18.75">
      <c r="B10" s="328" t="s">
        <v>2309</v>
      </c>
      <c r="D10" s="2315" t="str">
        <f>MASTER!G58</f>
        <v xml:space="preserve">           (R)</v>
      </c>
      <c r="E10" s="2315"/>
      <c r="F10" s="328" t="s">
        <v>2310</v>
      </c>
    </row>
    <row r="11" spans="1:12" s="328" customFormat="1" ht="18.75"/>
    <row r="12" spans="1:12" s="328" customFormat="1" ht="18.75">
      <c r="B12" s="328" t="s">
        <v>2311</v>
      </c>
      <c r="E12" s="328" t="s">
        <v>2124</v>
      </c>
      <c r="F12" s="220">
        <f>MASTER!C33</f>
        <v>24685</v>
      </c>
      <c r="H12" s="328" t="s">
        <v>67</v>
      </c>
    </row>
    <row r="13" spans="1:12" s="328" customFormat="1" ht="18.75">
      <c r="B13" s="328" t="s">
        <v>175</v>
      </c>
      <c r="C13" s="67" t="str">
        <f>G9</f>
        <v xml:space="preserve">Jhefr pUnz </v>
      </c>
      <c r="E13" s="328" t="s">
        <v>2312</v>
      </c>
      <c r="F13" s="1059" t="str">
        <f>MASTER!F33</f>
        <v>J</v>
      </c>
      <c r="H13" s="328" t="s">
        <v>2315</v>
      </c>
      <c r="K13" s="2319" t="str">
        <f>MASTER!C7</f>
        <v>O;k[;krk</v>
      </c>
      <c r="L13" s="2319"/>
    </row>
    <row r="14" spans="1:12" s="328" customFormat="1" ht="18.75">
      <c r="B14" s="328" t="s">
        <v>2013</v>
      </c>
      <c r="C14" s="1568" t="str">
        <f>MASTER!C57</f>
        <v>cw   ftyk &amp; cw</v>
      </c>
      <c r="D14" s="1568"/>
      <c r="E14" s="328" t="s">
        <v>2313</v>
      </c>
      <c r="F14" s="1037">
        <f>MASTER!G39</f>
        <v>8</v>
      </c>
      <c r="H14" s="328" t="s">
        <v>64</v>
      </c>
      <c r="I14" s="1850" t="s">
        <v>1698</v>
      </c>
      <c r="J14" s="1850"/>
      <c r="K14" s="1850"/>
      <c r="L14" s="1850"/>
    </row>
    <row r="15" spans="1:12" s="328" customFormat="1" ht="18.75">
      <c r="A15" s="1060"/>
      <c r="B15" s="1060" t="s">
        <v>496</v>
      </c>
      <c r="C15" s="1270">
        <f>MASTER!C58</f>
        <v>44676</v>
      </c>
      <c r="D15" s="1060"/>
      <c r="E15" s="1060" t="s">
        <v>2314</v>
      </c>
      <c r="F15" s="1061">
        <f>MASTER!F34</f>
        <v>705</v>
      </c>
      <c r="G15" s="1060"/>
      <c r="H15" s="1060" t="s">
        <v>2316</v>
      </c>
      <c r="I15" s="1060"/>
      <c r="J15" s="1060"/>
      <c r="K15" s="1060"/>
      <c r="L15" s="1060"/>
    </row>
    <row r="16" spans="1:12" s="328" customFormat="1" ht="18.75">
      <c r="B16" s="2322" t="s">
        <v>2317</v>
      </c>
      <c r="C16" s="2322"/>
      <c r="D16" s="2322"/>
      <c r="E16" s="2322"/>
      <c r="F16" s="2322"/>
      <c r="G16" s="2322"/>
      <c r="H16" s="2322"/>
      <c r="I16" s="2322"/>
      <c r="J16" s="2322"/>
      <c r="K16" s="2322"/>
      <c r="L16" s="2322"/>
    </row>
    <row r="17" spans="1:12" s="328" customFormat="1" ht="18.75">
      <c r="B17" s="328" t="s">
        <v>2318</v>
      </c>
      <c r="F17" s="1271">
        <f>C15</f>
        <v>44676</v>
      </c>
      <c r="G17" s="328" t="s">
        <v>2347</v>
      </c>
    </row>
    <row r="18" spans="1:12" s="328" customFormat="1" ht="18.75">
      <c r="B18" s="328" t="s">
        <v>2348</v>
      </c>
      <c r="F18" s="1058"/>
    </row>
    <row r="19" spans="1:12" s="328" customFormat="1" ht="18.75">
      <c r="B19" s="328" t="s">
        <v>2349</v>
      </c>
      <c r="F19" s="1058"/>
    </row>
    <row r="20" spans="1:12" s="328" customFormat="1" ht="18.75">
      <c r="B20" s="328" t="s">
        <v>2319</v>
      </c>
      <c r="F20" s="1272" t="str">
        <f>C14</f>
        <v>cw   ftyk &amp; cw</v>
      </c>
    </row>
    <row r="21" spans="1:12" s="328" customFormat="1" ht="18.75">
      <c r="B21" s="328" t="s">
        <v>2350</v>
      </c>
    </row>
    <row r="22" spans="1:12" s="328" customFormat="1" ht="18.75">
      <c r="B22" s="328" t="s">
        <v>2351</v>
      </c>
    </row>
    <row r="23" spans="1:12" s="328" customFormat="1" ht="39" customHeight="1">
      <c r="B23" s="2176" t="s">
        <v>2320</v>
      </c>
      <c r="C23" s="2176"/>
      <c r="D23" s="2176"/>
      <c r="E23" s="2176"/>
      <c r="F23" s="2176"/>
      <c r="G23" s="2176"/>
      <c r="H23" s="2176"/>
      <c r="I23" s="2176"/>
      <c r="J23" s="2176"/>
      <c r="K23" s="2176"/>
      <c r="L23" s="2176"/>
    </row>
    <row r="24" spans="1:12" s="328" customFormat="1" ht="18.75">
      <c r="B24" s="328" t="s">
        <v>2321</v>
      </c>
    </row>
    <row r="25" spans="1:12" s="328" customFormat="1" ht="18.75">
      <c r="B25" s="328" t="s">
        <v>2322</v>
      </c>
      <c r="C25" s="1273" t="str">
        <f>C14</f>
        <v>cw   ftyk &amp; cw</v>
      </c>
      <c r="D25" s="328" t="s">
        <v>2015</v>
      </c>
      <c r="E25" s="995" t="str">
        <f>MASTER!C40</f>
        <v>]xzke xqw&lt;   ftyk cw</v>
      </c>
      <c r="G25" s="328" t="s">
        <v>6</v>
      </c>
    </row>
    <row r="26" spans="1:12" s="328" customFormat="1" ht="18.75">
      <c r="C26" s="328" t="str">
        <f>MASTER!C41</f>
        <v>cw   ftyk&amp;cw   fiu&amp;32</v>
      </c>
    </row>
    <row r="27" spans="1:12" s="328" customFormat="1" ht="18.75">
      <c r="B27" s="328" t="s">
        <v>408</v>
      </c>
      <c r="C27" s="1274">
        <f>C15</f>
        <v>44676</v>
      </c>
      <c r="G27" s="328" t="s">
        <v>2323</v>
      </c>
      <c r="J27" s="328" t="str">
        <f>G9</f>
        <v xml:space="preserve">Jhefr pUnz </v>
      </c>
    </row>
    <row r="28" spans="1:12" s="328" customFormat="1" ht="20.25">
      <c r="A28" s="1060"/>
      <c r="B28" s="1060" t="s">
        <v>2346</v>
      </c>
      <c r="C28" s="1060"/>
      <c r="D28" s="2317">
        <f>F14</f>
        <v>8</v>
      </c>
      <c r="E28" s="2317"/>
      <c r="F28" s="1060"/>
      <c r="G28" s="1060" t="s">
        <v>2325</v>
      </c>
      <c r="H28" s="1060"/>
      <c r="I28" s="1060"/>
      <c r="J28" s="2316" t="str">
        <f>D10</f>
        <v xml:space="preserve">           (R)</v>
      </c>
      <c r="K28" s="2316"/>
      <c r="L28" s="1060"/>
    </row>
    <row r="29" spans="1:12" s="328" customFormat="1" ht="18.75">
      <c r="B29" s="1571" t="s">
        <v>2326</v>
      </c>
      <c r="C29" s="1571"/>
      <c r="D29" s="1571"/>
      <c r="E29" s="1571"/>
      <c r="F29" s="1571"/>
      <c r="G29" s="1571"/>
      <c r="H29" s="1571"/>
      <c r="I29" s="1571"/>
      <c r="J29" s="1571"/>
      <c r="K29" s="1571"/>
      <c r="L29" s="1571"/>
    </row>
    <row r="30" spans="1:12" s="328" customFormat="1" ht="18.75">
      <c r="B30" s="328" t="s">
        <v>2327</v>
      </c>
    </row>
    <row r="31" spans="1:12" s="328" customFormat="1" ht="18.75">
      <c r="B31" s="328" t="s">
        <v>2328</v>
      </c>
    </row>
    <row r="32" spans="1:12" s="328" customFormat="1" ht="18.75">
      <c r="B32" s="328" t="s">
        <v>2322</v>
      </c>
      <c r="C32" s="1275" t="str">
        <f>C25</f>
        <v>cw   ftyk &amp; cw</v>
      </c>
      <c r="G32" s="328" t="s">
        <v>6</v>
      </c>
    </row>
    <row r="33" spans="2:12" s="328" customFormat="1" ht="18.75"/>
    <row r="34" spans="2:12" s="328" customFormat="1" ht="18.75">
      <c r="B34" s="328" t="s">
        <v>408</v>
      </c>
      <c r="C34" s="1271">
        <f>C27</f>
        <v>44676</v>
      </c>
      <c r="G34" s="328" t="s">
        <v>2323</v>
      </c>
      <c r="J34" s="328" t="str">
        <f>J27</f>
        <v xml:space="preserve">Jhefr pUnz </v>
      </c>
    </row>
    <row r="35" spans="2:12" s="328" customFormat="1" ht="18.75">
      <c r="B35" s="328" t="s">
        <v>2324</v>
      </c>
      <c r="D35" s="2320">
        <f>D28</f>
        <v>8</v>
      </c>
      <c r="E35" s="2320"/>
      <c r="G35" s="328" t="s">
        <v>2325</v>
      </c>
      <c r="J35" s="2321" t="str">
        <f>J28</f>
        <v xml:space="preserve">           (R)</v>
      </c>
      <c r="K35" s="2321"/>
    </row>
    <row r="36" spans="2:12" s="328" customFormat="1" ht="9" customHeight="1"/>
    <row r="37" spans="2:12" s="328" customFormat="1" ht="18.75">
      <c r="B37" s="328" t="s">
        <v>2329</v>
      </c>
    </row>
    <row r="38" spans="2:12" s="328" customFormat="1" ht="8.25" customHeight="1"/>
    <row r="39" spans="2:12" s="328" customFormat="1" ht="18.75">
      <c r="B39" s="328" t="s">
        <v>2322</v>
      </c>
      <c r="C39" s="1275" t="str">
        <f>C32</f>
        <v>cw   ftyk &amp; cw</v>
      </c>
      <c r="G39" s="328" t="s">
        <v>2331</v>
      </c>
    </row>
    <row r="40" spans="2:12" s="328" customFormat="1" ht="18.75">
      <c r="B40" s="328" t="s">
        <v>408</v>
      </c>
      <c r="C40" s="1274">
        <f>C34</f>
        <v>44676</v>
      </c>
      <c r="G40" s="328" t="s">
        <v>2330</v>
      </c>
      <c r="I40" s="1850" t="s">
        <v>1698</v>
      </c>
      <c r="J40" s="1850"/>
      <c r="K40" s="1850"/>
      <c r="L40" s="1850"/>
    </row>
    <row r="41" spans="2:12" s="328" customFormat="1" ht="18.75">
      <c r="G41" s="328" t="s">
        <v>772</v>
      </c>
      <c r="I41" s="1850" t="s">
        <v>2352</v>
      </c>
      <c r="J41" s="1850"/>
      <c r="K41" s="1850"/>
      <c r="L41" s="1850"/>
    </row>
    <row r="42" spans="2:12" s="328" customFormat="1" ht="18.75">
      <c r="B42" s="1056" t="s">
        <v>2301</v>
      </c>
    </row>
    <row r="43" spans="2:12" s="328" customFormat="1" ht="18.75"/>
    <row r="44" spans="2:12" s="328" customFormat="1" ht="18.75"/>
    <row r="45" spans="2:12" s="328" customFormat="1" ht="18.75"/>
  </sheetData>
  <sheetProtection sheet="1" objects="1" scenarios="1" selectLockedCells="1"/>
  <mergeCells count="19">
    <mergeCell ref="B3:F4"/>
    <mergeCell ref="J3:L3"/>
    <mergeCell ref="K13:L13"/>
    <mergeCell ref="D35:E35"/>
    <mergeCell ref="J35:K35"/>
    <mergeCell ref="B23:L23"/>
    <mergeCell ref="B16:L16"/>
    <mergeCell ref="B29:L29"/>
    <mergeCell ref="B7:L7"/>
    <mergeCell ref="B8:L8"/>
    <mergeCell ref="B5:F5"/>
    <mergeCell ref="I40:L40"/>
    <mergeCell ref="I41:L41"/>
    <mergeCell ref="E6:F6"/>
    <mergeCell ref="D10:E10"/>
    <mergeCell ref="C14:D14"/>
    <mergeCell ref="J28:K28"/>
    <mergeCell ref="D28:E28"/>
    <mergeCell ref="I14:L14"/>
  </mergeCells>
  <pageMargins left="0.25" right="0.25" top="0.32" bottom="0.37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AC125"/>
  <sheetViews>
    <sheetView showGridLines="0" zoomScale="130" zoomScaleNormal="130" workbookViewId="0">
      <selection activeCell="AG12" sqref="AG12"/>
    </sheetView>
  </sheetViews>
  <sheetFormatPr defaultRowHeight="15"/>
  <cols>
    <col min="1" max="1" width="4.28515625" style="4" customWidth="1"/>
    <col min="2" max="2" width="26" style="4" customWidth="1"/>
    <col min="3" max="3" width="16.140625" style="4" customWidth="1"/>
    <col min="4" max="4" width="10.7109375" style="4" customWidth="1"/>
    <col min="5" max="5" width="12.28515625" style="4" customWidth="1"/>
    <col min="6" max="7" width="8.28515625" style="4" customWidth="1"/>
    <col min="8" max="8" width="9.42578125" style="4" customWidth="1"/>
    <col min="9" max="9" width="5.5703125" style="4" customWidth="1"/>
    <col min="10" max="10" width="3.140625" style="4" hidden="1" customWidth="1"/>
    <col min="11" max="11" width="9.140625" style="4" hidden="1" customWidth="1"/>
    <col min="12" max="12" width="4.140625" style="4" hidden="1" customWidth="1"/>
    <col min="13" max="13" width="22.5703125" style="4" hidden="1" customWidth="1"/>
    <col min="14" max="14" width="16.42578125" style="4" hidden="1" customWidth="1"/>
    <col min="15" max="15" width="11.7109375" style="4" hidden="1" customWidth="1"/>
    <col min="16" max="16" width="13.140625" style="4" hidden="1" customWidth="1"/>
    <col min="17" max="17" width="10.140625" style="4" hidden="1" customWidth="1"/>
    <col min="18" max="18" width="11.28515625" style="4" hidden="1" customWidth="1"/>
    <col min="19" max="20" width="9.140625" style="4" hidden="1" customWidth="1"/>
    <col min="21" max="21" width="10.7109375" style="4" hidden="1" customWidth="1"/>
    <col min="22" max="22" width="9.140625" style="4" hidden="1" customWidth="1"/>
    <col min="23" max="23" width="11.28515625" style="4" hidden="1" customWidth="1"/>
    <col min="24" max="24" width="11.42578125" style="4" hidden="1" customWidth="1"/>
    <col min="25" max="26" width="9.140625" style="4" hidden="1" customWidth="1"/>
    <col min="27" max="27" width="9.140625" style="4" customWidth="1"/>
    <col min="28" max="16384" width="9.140625" style="4"/>
  </cols>
  <sheetData>
    <row r="1" spans="1:9">
      <c r="A1" s="1369" t="s">
        <v>236</v>
      </c>
      <c r="B1" s="1369"/>
      <c r="C1" s="1369"/>
      <c r="D1" s="1369"/>
      <c r="E1" s="1369"/>
      <c r="F1" s="1369"/>
      <c r="G1" s="1369"/>
      <c r="H1" s="1369"/>
      <c r="I1" s="1369"/>
    </row>
    <row r="2" spans="1:9">
      <c r="A2" s="686">
        <v>1</v>
      </c>
      <c r="B2" s="692" t="s">
        <v>907</v>
      </c>
      <c r="C2" s="1393" t="s">
        <v>2730</v>
      </c>
      <c r="D2" s="1393"/>
      <c r="E2" s="295"/>
      <c r="F2" s="295"/>
      <c r="G2" s="295"/>
    </row>
    <row r="3" spans="1:9">
      <c r="A3" s="686">
        <v>2</v>
      </c>
      <c r="B3" s="693" t="s">
        <v>931</v>
      </c>
      <c r="C3" s="1392" t="s">
        <v>2731</v>
      </c>
      <c r="D3" s="1392"/>
      <c r="E3" s="295"/>
      <c r="F3" s="295"/>
      <c r="G3" s="295"/>
    </row>
    <row r="4" spans="1:9">
      <c r="A4" s="686">
        <v>3</v>
      </c>
      <c r="B4" s="694" t="s">
        <v>930</v>
      </c>
      <c r="C4" s="696" t="s">
        <v>2732</v>
      </c>
      <c r="D4" s="708">
        <f>C6</f>
        <v>23507</v>
      </c>
      <c r="E4" s="708">
        <f>C44</f>
        <v>44676</v>
      </c>
      <c r="F4" s="709">
        <f>DATEDIF(D4,E4+1,"Y")</f>
        <v>57</v>
      </c>
      <c r="G4" s="295"/>
    </row>
    <row r="5" spans="1:9">
      <c r="A5" s="686">
        <v>4</v>
      </c>
      <c r="B5" s="692" t="s">
        <v>932</v>
      </c>
      <c r="C5" s="696" t="s">
        <v>291</v>
      </c>
      <c r="D5" s="295"/>
      <c r="E5" s="295"/>
      <c r="F5" s="295"/>
      <c r="G5" s="295"/>
    </row>
    <row r="6" spans="1:9">
      <c r="A6" s="686">
        <v>5</v>
      </c>
      <c r="B6" s="692" t="s">
        <v>908</v>
      </c>
      <c r="C6" s="697">
        <v>23507</v>
      </c>
      <c r="D6" s="1402" t="s">
        <v>2119</v>
      </c>
      <c r="E6" s="1403"/>
      <c r="F6" s="1418">
        <v>0</v>
      </c>
      <c r="G6" s="1418"/>
    </row>
    <row r="7" spans="1:9">
      <c r="A7" s="686">
        <v>6</v>
      </c>
      <c r="B7" s="691" t="s">
        <v>906</v>
      </c>
      <c r="C7" s="1398" t="s">
        <v>2641</v>
      </c>
      <c r="D7" s="1398"/>
      <c r="E7" s="702" t="s">
        <v>1448</v>
      </c>
      <c r="F7" s="1393" t="s">
        <v>2642</v>
      </c>
      <c r="G7" s="1393"/>
    </row>
    <row r="8" spans="1:9">
      <c r="A8" s="686">
        <v>7</v>
      </c>
      <c r="B8" s="691" t="s">
        <v>43</v>
      </c>
      <c r="C8" s="690" t="s">
        <v>187</v>
      </c>
      <c r="D8" s="295"/>
      <c r="E8" s="295"/>
      <c r="F8" s="295"/>
      <c r="G8" s="295"/>
    </row>
    <row r="9" spans="1:9">
      <c r="A9" s="686">
        <v>8</v>
      </c>
      <c r="B9" s="691" t="s">
        <v>570</v>
      </c>
      <c r="C9" s="1453" t="s">
        <v>2671</v>
      </c>
      <c r="D9" s="1454"/>
      <c r="E9" s="1454"/>
      <c r="F9" s="1454"/>
      <c r="G9" s="1455"/>
      <c r="H9" s="405"/>
    </row>
    <row r="10" spans="1:9">
      <c r="A10" s="686">
        <v>9</v>
      </c>
      <c r="B10" s="691" t="s">
        <v>373</v>
      </c>
      <c r="C10" s="690" t="s">
        <v>235</v>
      </c>
      <c r="D10" s="295"/>
      <c r="E10" s="295"/>
      <c r="F10" s="295"/>
      <c r="G10" s="295"/>
    </row>
    <row r="11" spans="1:9">
      <c r="A11" s="686">
        <v>10</v>
      </c>
      <c r="B11" s="691" t="s">
        <v>374</v>
      </c>
      <c r="C11" s="1393" t="s">
        <v>2671</v>
      </c>
      <c r="D11" s="1393"/>
      <c r="E11" s="1393"/>
      <c r="F11" s="1393"/>
      <c r="G11" s="296"/>
    </row>
    <row r="12" spans="1:9">
      <c r="A12" s="686">
        <v>11</v>
      </c>
      <c r="B12" s="691" t="s">
        <v>571</v>
      </c>
      <c r="C12" s="1393" t="s">
        <v>2672</v>
      </c>
      <c r="D12" s="1393"/>
      <c r="E12" s="1393"/>
      <c r="F12" s="297"/>
      <c r="G12" s="296"/>
    </row>
    <row r="13" spans="1:9">
      <c r="A13" s="686">
        <v>12</v>
      </c>
      <c r="B13" s="691" t="s">
        <v>375</v>
      </c>
      <c r="C13" s="698">
        <v>1</v>
      </c>
      <c r="D13" s="478"/>
      <c r="E13" s="1401" t="s">
        <v>2369</v>
      </c>
      <c r="F13" s="1393" t="s">
        <v>2674</v>
      </c>
      <c r="G13" s="1393"/>
      <c r="H13" s="1393"/>
      <c r="I13" s="1393"/>
    </row>
    <row r="14" spans="1:9">
      <c r="A14" s="686">
        <v>13</v>
      </c>
      <c r="B14" s="691" t="s">
        <v>1061</v>
      </c>
      <c r="C14" s="1393" t="s">
        <v>2643</v>
      </c>
      <c r="D14" s="1393"/>
      <c r="E14" s="1401"/>
      <c r="F14" s="1393" t="s">
        <v>2675</v>
      </c>
      <c r="G14" s="1393"/>
      <c r="H14" s="1393"/>
      <c r="I14" s="1393"/>
    </row>
    <row r="15" spans="1:9" ht="15.75" customHeight="1">
      <c r="A15" s="686">
        <v>14</v>
      </c>
      <c r="B15" s="691" t="s">
        <v>572</v>
      </c>
      <c r="C15" s="1393" t="s">
        <v>2673</v>
      </c>
      <c r="D15" s="1393"/>
      <c r="E15" s="295"/>
    </row>
    <row r="16" spans="1:9" ht="15.75" customHeight="1">
      <c r="A16" s="689">
        <v>15</v>
      </c>
      <c r="B16" s="691" t="s">
        <v>764</v>
      </c>
      <c r="C16" s="691" t="s">
        <v>761</v>
      </c>
      <c r="D16" s="695" t="s">
        <v>762</v>
      </c>
      <c r="E16" s="700" t="s">
        <v>763</v>
      </c>
      <c r="F16" s="297"/>
    </row>
    <row r="17" spans="1:24" ht="15.75" customHeight="1">
      <c r="A17" s="689">
        <v>16</v>
      </c>
      <c r="B17" s="691" t="s">
        <v>765</v>
      </c>
      <c r="C17" s="698">
        <v>0</v>
      </c>
      <c r="D17" s="698">
        <v>0</v>
      </c>
      <c r="E17" s="698">
        <v>0</v>
      </c>
      <c r="F17" s="1408" t="s">
        <v>2657</v>
      </c>
      <c r="G17" s="1406" t="s">
        <v>2658</v>
      </c>
      <c r="H17" s="1406"/>
      <c r="I17" s="1406"/>
      <c r="J17" s="1406"/>
    </row>
    <row r="18" spans="1:24" ht="15.75" customHeight="1">
      <c r="A18" s="689">
        <v>17</v>
      </c>
      <c r="B18" s="691" t="s">
        <v>766</v>
      </c>
      <c r="C18" s="698">
        <v>0</v>
      </c>
      <c r="D18" s="698">
        <v>0</v>
      </c>
      <c r="E18" s="698">
        <v>0</v>
      </c>
      <c r="F18" s="1408"/>
      <c r="G18" s="1407" t="s">
        <v>2659</v>
      </c>
      <c r="H18" s="1407"/>
      <c r="I18" s="1407"/>
      <c r="J18" s="1407"/>
    </row>
    <row r="19" spans="1:24" ht="15.75" customHeight="1">
      <c r="A19" s="689">
        <v>18</v>
      </c>
      <c r="B19" s="691" t="s">
        <v>767</v>
      </c>
      <c r="C19" s="698">
        <v>0</v>
      </c>
      <c r="D19" s="698">
        <v>0</v>
      </c>
      <c r="E19" s="698">
        <v>0</v>
      </c>
      <c r="F19" s="1408"/>
      <c r="G19" s="1407" t="s">
        <v>2660</v>
      </c>
      <c r="H19" s="1407"/>
      <c r="I19" s="1407"/>
      <c r="J19" s="1407"/>
    </row>
    <row r="20" spans="1:24" ht="15.75" customHeight="1">
      <c r="A20" s="689">
        <v>19</v>
      </c>
      <c r="B20" s="695" t="s">
        <v>380</v>
      </c>
      <c r="C20" s="699">
        <v>300</v>
      </c>
      <c r="D20" s="295"/>
      <c r="E20" s="295"/>
      <c r="F20" s="297"/>
      <c r="G20" s="296"/>
    </row>
    <row r="21" spans="1:24" ht="15.75" customHeight="1">
      <c r="A21" s="1373">
        <v>20</v>
      </c>
      <c r="B21" s="1370" t="s">
        <v>383</v>
      </c>
      <c r="C21" s="1393" t="s">
        <v>311</v>
      </c>
      <c r="D21" s="1393"/>
      <c r="E21" s="1411" t="s">
        <v>2192</v>
      </c>
      <c r="F21" s="1393" t="s">
        <v>2190</v>
      </c>
      <c r="G21" s="1393"/>
      <c r="H21" s="1393"/>
      <c r="I21" s="1393"/>
    </row>
    <row r="22" spans="1:24" ht="15.75" customHeight="1">
      <c r="A22" s="1374"/>
      <c r="B22" s="1371"/>
      <c r="C22" s="1412" t="s">
        <v>312</v>
      </c>
      <c r="D22" s="1412"/>
      <c r="E22" s="1411"/>
      <c r="F22" s="1393" t="s">
        <v>2191</v>
      </c>
      <c r="G22" s="1393"/>
      <c r="H22" s="1393"/>
      <c r="I22" s="1393"/>
    </row>
    <row r="23" spans="1:24" ht="15.75" customHeight="1">
      <c r="A23" s="1375"/>
      <c r="B23" s="1372"/>
      <c r="C23" s="1393" t="s">
        <v>2676</v>
      </c>
      <c r="D23" s="1393"/>
      <c r="E23" s="1411"/>
      <c r="F23" s="1393" t="s">
        <v>2677</v>
      </c>
      <c r="G23" s="1393"/>
      <c r="H23" s="1393"/>
      <c r="I23" s="1393"/>
    </row>
    <row r="24" spans="1:24" ht="24.75" customHeight="1">
      <c r="A24" s="689">
        <v>21</v>
      </c>
      <c r="B24" s="701" t="s">
        <v>395</v>
      </c>
      <c r="C24" s="1405" t="s">
        <v>2422</v>
      </c>
      <c r="D24" s="1393"/>
      <c r="E24" s="1393"/>
      <c r="F24" s="1405" t="s">
        <v>2678</v>
      </c>
      <c r="G24" s="1405"/>
      <c r="H24" s="1405"/>
      <c r="I24" s="1405"/>
    </row>
    <row r="25" spans="1:24" ht="15.75" customHeight="1">
      <c r="A25" s="689">
        <v>22</v>
      </c>
      <c r="B25" s="700" t="s">
        <v>2089</v>
      </c>
      <c r="C25" s="1005">
        <v>0</v>
      </c>
      <c r="D25" s="1402" t="s">
        <v>1733</v>
      </c>
      <c r="E25" s="1403"/>
      <c r="F25" s="1404"/>
      <c r="G25" s="1121">
        <f>DSM!F8</f>
        <v>25</v>
      </c>
      <c r="U25" s="957"/>
      <c r="V25" s="957"/>
      <c r="W25" s="957"/>
    </row>
    <row r="26" spans="1:24" ht="15.75" customHeight="1">
      <c r="A26" s="689">
        <v>23</v>
      </c>
      <c r="B26" s="700" t="s">
        <v>403</v>
      </c>
      <c r="C26" s="698">
        <v>0</v>
      </c>
      <c r="D26" s="1456" t="s">
        <v>1971</v>
      </c>
      <c r="E26" s="1456"/>
      <c r="F26" s="1456"/>
      <c r="G26" s="1457">
        <f>DSM!E26</f>
        <v>4</v>
      </c>
      <c r="U26" s="957"/>
      <c r="V26" s="957"/>
      <c r="W26" s="958"/>
    </row>
    <row r="27" spans="1:24" ht="15.75" customHeight="1">
      <c r="A27" s="689">
        <v>24</v>
      </c>
      <c r="B27" s="702" t="s">
        <v>550</v>
      </c>
      <c r="C27" s="1195">
        <f>D46</f>
        <v>34</v>
      </c>
      <c r="D27" s="1456"/>
      <c r="E27" s="1456"/>
      <c r="F27" s="1456"/>
      <c r="G27" s="1457"/>
      <c r="U27" s="957"/>
      <c r="V27" s="957"/>
      <c r="W27" s="957"/>
    </row>
    <row r="28" spans="1:24" ht="15.75" customHeight="1">
      <c r="A28" s="689">
        <v>25</v>
      </c>
      <c r="B28" s="702" t="s">
        <v>551</v>
      </c>
      <c r="C28" s="715">
        <v>9</v>
      </c>
      <c r="D28" s="1311" t="s">
        <v>2370</v>
      </c>
      <c r="E28" s="1312"/>
      <c r="F28" s="1313"/>
      <c r="G28" s="1083">
        <f>DSM!F9</f>
        <v>30</v>
      </c>
    </row>
    <row r="29" spans="1:24" ht="18" customHeight="1">
      <c r="A29" s="689">
        <v>26</v>
      </c>
      <c r="B29" s="702" t="s">
        <v>552</v>
      </c>
      <c r="C29" s="715">
        <v>0</v>
      </c>
      <c r="D29" s="1304" t="s">
        <v>2006</v>
      </c>
      <c r="E29" s="1304"/>
      <c r="F29" s="1304"/>
      <c r="G29" s="1084">
        <f>DSM!F11</f>
        <v>62500</v>
      </c>
      <c r="V29" s="1438"/>
      <c r="W29" s="1438"/>
      <c r="X29" s="1438"/>
    </row>
    <row r="30" spans="1:24" ht="15.75" customHeight="1">
      <c r="A30" s="689">
        <v>27</v>
      </c>
      <c r="B30" s="703" t="s">
        <v>553</v>
      </c>
      <c r="C30" s="699">
        <v>0</v>
      </c>
    </row>
    <row r="31" spans="1:24" ht="15.75" customHeight="1">
      <c r="A31" s="686">
        <v>28</v>
      </c>
      <c r="B31" s="704" t="s">
        <v>760</v>
      </c>
      <c r="C31" s="1389" t="s">
        <v>575</v>
      </c>
      <c r="D31" s="1390"/>
      <c r="E31" s="295"/>
    </row>
    <row r="32" spans="1:24" ht="16.5" customHeight="1">
      <c r="A32" s="689">
        <v>29</v>
      </c>
      <c r="B32" s="691" t="s">
        <v>914</v>
      </c>
      <c r="C32" s="1393" t="s">
        <v>2679</v>
      </c>
      <c r="D32" s="1393"/>
      <c r="E32" s="295"/>
    </row>
    <row r="33" spans="1:29">
      <c r="A33" s="689">
        <v>30</v>
      </c>
      <c r="B33" s="692" t="s">
        <v>909</v>
      </c>
      <c r="C33" s="1300">
        <v>24685</v>
      </c>
      <c r="D33" s="1402" t="s">
        <v>2344</v>
      </c>
      <c r="E33" s="1403"/>
      <c r="F33" s="1418" t="s">
        <v>2680</v>
      </c>
      <c r="G33" s="1418"/>
    </row>
    <row r="34" spans="1:29">
      <c r="A34" s="689">
        <v>31</v>
      </c>
      <c r="B34" s="691" t="s">
        <v>919</v>
      </c>
      <c r="C34" s="901" t="s">
        <v>2645</v>
      </c>
      <c r="D34" s="1402" t="s">
        <v>2345</v>
      </c>
      <c r="E34" s="1403"/>
      <c r="F34" s="1419">
        <v>705</v>
      </c>
      <c r="G34" s="1419"/>
    </row>
    <row r="35" spans="1:29">
      <c r="A35" s="689">
        <v>32</v>
      </c>
      <c r="B35" s="691" t="s">
        <v>920</v>
      </c>
      <c r="C35" s="1393" t="s">
        <v>2646</v>
      </c>
      <c r="D35" s="1393"/>
      <c r="E35" s="295"/>
    </row>
    <row r="36" spans="1:29">
      <c r="A36" s="714">
        <v>33</v>
      </c>
      <c r="B36" s="705" t="s">
        <v>572</v>
      </c>
      <c r="C36" s="1451" t="str">
        <f>C15</f>
        <v xml:space="preserve">cw   ftyk&amp; </v>
      </c>
      <c r="D36" s="1451"/>
      <c r="E36" s="295"/>
    </row>
    <row r="37" spans="1:29">
      <c r="A37" s="714">
        <v>34</v>
      </c>
      <c r="B37" s="705" t="s">
        <v>1129</v>
      </c>
      <c r="C37" s="1393" t="s">
        <v>1132</v>
      </c>
      <c r="D37" s="1393"/>
      <c r="E37" s="1415" t="s">
        <v>2423</v>
      </c>
      <c r="F37" s="1415"/>
      <c r="G37" s="1414">
        <v>32</v>
      </c>
      <c r="H37" s="1414"/>
      <c r="I37" s="1414"/>
    </row>
    <row r="38" spans="1:29">
      <c r="A38" s="714">
        <v>35</v>
      </c>
      <c r="B38" s="705" t="s">
        <v>1130</v>
      </c>
      <c r="C38" s="1393" t="s">
        <v>2681</v>
      </c>
      <c r="D38" s="1393"/>
      <c r="E38" s="1415" t="s">
        <v>2252</v>
      </c>
      <c r="F38" s="1415"/>
      <c r="G38" s="1414" t="s">
        <v>2682</v>
      </c>
      <c r="H38" s="1414"/>
      <c r="I38" s="1414"/>
    </row>
    <row r="39" spans="1:29" ht="18.75">
      <c r="A39" s="714">
        <v>36</v>
      </c>
      <c r="B39" s="705" t="s">
        <v>1131</v>
      </c>
      <c r="C39" s="1452">
        <v>3</v>
      </c>
      <c r="D39" s="1452"/>
      <c r="E39" s="1416" t="s">
        <v>2253</v>
      </c>
      <c r="F39" s="1417"/>
      <c r="G39" s="1414">
        <v>8</v>
      </c>
      <c r="H39" s="1414"/>
      <c r="I39" s="1414"/>
    </row>
    <row r="40" spans="1:29" ht="21" customHeight="1">
      <c r="A40" s="1373">
        <v>37</v>
      </c>
      <c r="B40" s="1420" t="s">
        <v>928</v>
      </c>
      <c r="C40" s="1396" t="s">
        <v>2683</v>
      </c>
      <c r="D40" s="1399"/>
      <c r="E40" s="1400"/>
    </row>
    <row r="41" spans="1:29">
      <c r="A41" s="1375"/>
      <c r="B41" s="1421"/>
      <c r="C41" s="1393" t="s">
        <v>2684</v>
      </c>
      <c r="D41" s="1393"/>
      <c r="E41" s="1393"/>
    </row>
    <row r="42" spans="1:29">
      <c r="A42" s="689">
        <v>38</v>
      </c>
      <c r="B42" s="700" t="s">
        <v>929</v>
      </c>
      <c r="C42" s="710">
        <f>C44+1</f>
        <v>44677</v>
      </c>
      <c r="D42" s="978">
        <f>DATEDIF(C43,C44,"Y")</f>
        <v>34</v>
      </c>
      <c r="E42" s="978">
        <f>DATEDIF(C43,C44,"yM")</f>
        <v>7</v>
      </c>
      <c r="F42" s="978">
        <f>DATEDIF(C43,C44,"MD")</f>
        <v>12</v>
      </c>
      <c r="G42" s="978">
        <f>IF(IF(E42&gt;=9,2,IF(E42&gt;=3,1,0))+(D42*2)&lt;56,IF(E42&gt;=9,2,IF(E42&gt;=3,1,0))+(D42*2),56)</f>
        <v>56</v>
      </c>
      <c r="H42" s="956">
        <v>112</v>
      </c>
      <c r="I42" s="17"/>
    </row>
    <row r="43" spans="1:29">
      <c r="A43" s="689">
        <v>39</v>
      </c>
      <c r="B43" s="691" t="s">
        <v>377</v>
      </c>
      <c r="C43" s="716">
        <v>32033</v>
      </c>
      <c r="D43" s="979" t="s">
        <v>107</v>
      </c>
      <c r="E43" s="979" t="s">
        <v>108</v>
      </c>
      <c r="F43" s="979" t="s">
        <v>109</v>
      </c>
      <c r="G43" s="979" t="s">
        <v>191</v>
      </c>
      <c r="H43" s="980"/>
      <c r="I43" s="17"/>
    </row>
    <row r="44" spans="1:29">
      <c r="A44" s="689">
        <v>40</v>
      </c>
      <c r="B44" s="691" t="s">
        <v>910</v>
      </c>
      <c r="C44" s="716">
        <v>44676</v>
      </c>
      <c r="D44" s="978">
        <f>DATEDIF(C43,C44,"Y")</f>
        <v>34</v>
      </c>
      <c r="E44" s="978">
        <f>DATEDIF(C43,C44,"yM")</f>
        <v>7</v>
      </c>
      <c r="F44" s="978">
        <f>DATEDIF(C43,C44,"MD")</f>
        <v>12</v>
      </c>
      <c r="G44" s="978">
        <f>IF(IF(E44&gt;=9,2,IF(E44&gt;=3,1,0))+(D44*2)&lt;66,IF(E44&gt;=9,2,IF(E44&gt;=3,1,0))+(D44*2),66)</f>
        <v>66</v>
      </c>
      <c r="H44" s="956">
        <v>4</v>
      </c>
      <c r="I44" s="43"/>
    </row>
    <row r="45" spans="1:29" ht="24.75" customHeight="1">
      <c r="A45" s="689">
        <v>41</v>
      </c>
      <c r="B45" s="691" t="s">
        <v>378</v>
      </c>
      <c r="C45" s="711" t="s">
        <v>381</v>
      </c>
      <c r="D45" s="978" t="s">
        <v>206</v>
      </c>
      <c r="E45" s="978" t="s">
        <v>192</v>
      </c>
      <c r="F45" s="1082" t="s">
        <v>207</v>
      </c>
      <c r="G45" s="978" t="s">
        <v>208</v>
      </c>
      <c r="H45" s="979" t="s">
        <v>209</v>
      </c>
      <c r="I45" s="43"/>
    </row>
    <row r="46" spans="1:29">
      <c r="A46" s="689"/>
      <c r="B46" s="691"/>
      <c r="C46" s="1067">
        <f>E47+H47</f>
        <v>75000</v>
      </c>
      <c r="D46" s="978">
        <f>VLOOKUP(C44,DSM!A3:C48,3,TRUE)</f>
        <v>34</v>
      </c>
      <c r="E46" s="978">
        <f>ROUND(C46*D46%,0)</f>
        <v>25500</v>
      </c>
      <c r="F46" s="978">
        <f>C46+E46</f>
        <v>100500</v>
      </c>
      <c r="G46" s="978">
        <f>C46/2</f>
        <v>37500</v>
      </c>
      <c r="H46" s="956">
        <f>DSM!H43</f>
        <v>2000000</v>
      </c>
      <c r="I46" s="43"/>
    </row>
    <row r="47" spans="1:29" ht="24" customHeight="1">
      <c r="A47" s="689">
        <v>42</v>
      </c>
      <c r="B47" s="691" t="s">
        <v>1071</v>
      </c>
      <c r="C47" s="912" t="s">
        <v>1983</v>
      </c>
      <c r="D47" s="1068" t="s">
        <v>2363</v>
      </c>
      <c r="E47" s="1069">
        <v>75000</v>
      </c>
      <c r="F47" s="1458" t="s">
        <v>2364</v>
      </c>
      <c r="G47" s="1458"/>
      <c r="H47" s="1069">
        <v>0</v>
      </c>
      <c r="I47" s="43"/>
      <c r="U47" s="1437"/>
      <c r="V47" s="1437"/>
    </row>
    <row r="48" spans="1:29" ht="15.75" thickBot="1">
      <c r="A48" s="689">
        <v>43</v>
      </c>
      <c r="B48" s="691" t="s">
        <v>379</v>
      </c>
      <c r="C48" s="734"/>
      <c r="D48" s="735"/>
      <c r="E48" s="736"/>
      <c r="F48" s="736"/>
      <c r="G48" s="735"/>
      <c r="H48" s="737"/>
      <c r="AC48" s="1062"/>
    </row>
    <row r="49" spans="1:19" ht="46.5" customHeight="1">
      <c r="A49" s="689"/>
      <c r="B49" s="929"/>
      <c r="C49" s="712" t="s">
        <v>175</v>
      </c>
      <c r="D49" s="712" t="s">
        <v>173</v>
      </c>
      <c r="E49" s="712" t="s">
        <v>176</v>
      </c>
      <c r="F49" s="712" t="s">
        <v>96</v>
      </c>
      <c r="G49" s="707" t="s">
        <v>554</v>
      </c>
      <c r="H49" s="707" t="s">
        <v>1074</v>
      </c>
      <c r="I49" s="713" t="s">
        <v>951</v>
      </c>
      <c r="L49" s="706" t="s">
        <v>174</v>
      </c>
      <c r="M49" s="712" t="s">
        <v>175</v>
      </c>
      <c r="N49" s="712" t="s">
        <v>173</v>
      </c>
      <c r="O49" s="712" t="s">
        <v>176</v>
      </c>
      <c r="P49" s="712" t="s">
        <v>96</v>
      </c>
      <c r="Q49" s="707" t="s">
        <v>554</v>
      </c>
      <c r="R49" s="707" t="s">
        <v>1074</v>
      </c>
      <c r="S49" s="713" t="s">
        <v>951</v>
      </c>
    </row>
    <row r="50" spans="1:19">
      <c r="A50" s="689">
        <v>1</v>
      </c>
      <c r="B50" s="722">
        <v>1</v>
      </c>
      <c r="C50" s="696" t="s">
        <v>2679</v>
      </c>
      <c r="D50" s="717">
        <v>24661</v>
      </c>
      <c r="E50" s="718" t="s">
        <v>769</v>
      </c>
      <c r="F50" s="718" t="s">
        <v>913</v>
      </c>
      <c r="G50" s="719">
        <v>1</v>
      </c>
      <c r="H50" s="977" t="s">
        <v>952</v>
      </c>
      <c r="I50" s="1122">
        <v>40365</v>
      </c>
      <c r="L50" s="931">
        <f t="shared" ref="L50:S50" si="0">IF(B50="","",B50)</f>
        <v>1</v>
      </c>
      <c r="M50" s="931" t="str">
        <f>IF(C50="","",C50)</f>
        <v xml:space="preserve">Jhefr pUnz </v>
      </c>
      <c r="N50" s="935">
        <f t="shared" si="0"/>
        <v>24661</v>
      </c>
      <c r="O50" s="936" t="str">
        <f t="shared" si="0"/>
        <v>iRuh</v>
      </c>
      <c r="P50" s="936" t="str">
        <f t="shared" si="0"/>
        <v>fo/kok</v>
      </c>
      <c r="Q50" s="938">
        <f t="shared" si="0"/>
        <v>1</v>
      </c>
      <c r="R50" s="937" t="str">
        <f t="shared" si="0"/>
        <v>lk{kj</v>
      </c>
      <c r="S50" s="937">
        <f t="shared" si="0"/>
        <v>40365</v>
      </c>
    </row>
    <row r="51" spans="1:19" ht="24">
      <c r="A51" s="689">
        <v>2</v>
      </c>
      <c r="B51" s="722"/>
      <c r="C51" s="696"/>
      <c r="D51" s="717"/>
      <c r="E51" s="718" t="s">
        <v>2644</v>
      </c>
      <c r="F51" s="718" t="s">
        <v>396</v>
      </c>
      <c r="G51" s="720">
        <v>0</v>
      </c>
      <c r="H51" s="976" t="s">
        <v>2365</v>
      </c>
      <c r="I51" s="721" t="s">
        <v>289</v>
      </c>
      <c r="L51" s="931" t="str">
        <f t="shared" ref="L51:L56" si="1">IF(B51="","",B51)</f>
        <v/>
      </c>
      <c r="M51" s="931" t="str">
        <f t="shared" ref="M51:M56" si="2">IF(C51="","",C51)</f>
        <v/>
      </c>
      <c r="N51" s="935" t="str">
        <f t="shared" ref="N51:N56" si="3">IF(D51="","",D51)</f>
        <v/>
      </c>
      <c r="O51" s="936" t="str">
        <f t="shared" ref="O51:O56" si="4">IF(E51="","",E51)</f>
        <v xml:space="preserve">iq=h </v>
      </c>
      <c r="P51" s="936" t="str">
        <f t="shared" ref="P51:P56" si="5">IF(F51="","",F51)</f>
        <v>vfookfgr</v>
      </c>
      <c r="Q51" s="938">
        <f t="shared" ref="Q51:Q56" si="6">IF(G51="","",G51)</f>
        <v>0</v>
      </c>
      <c r="R51" s="939" t="str">
        <f t="shared" ref="R51:R56" si="7">IF(H51="","",H51)</f>
        <v>lhfu;j mPp ek/;fed</v>
      </c>
      <c r="S51" s="937" t="str">
        <f t="shared" ref="S51:S56" si="8">IF(I51="","",I51)</f>
        <v xml:space="preserve"> 'kwU;</v>
      </c>
    </row>
    <row r="52" spans="1:19">
      <c r="A52" s="689">
        <v>3</v>
      </c>
      <c r="B52" s="722"/>
      <c r="C52" s="696"/>
      <c r="D52" s="717"/>
      <c r="E52" s="718" t="s">
        <v>953</v>
      </c>
      <c r="F52" s="718" t="s">
        <v>96</v>
      </c>
      <c r="G52" s="720"/>
      <c r="H52" s="976"/>
      <c r="I52" s="721"/>
      <c r="L52" s="931" t="str">
        <f t="shared" si="1"/>
        <v/>
      </c>
      <c r="M52" s="931" t="str">
        <f t="shared" si="2"/>
        <v/>
      </c>
      <c r="N52" s="935" t="str">
        <f t="shared" si="3"/>
        <v/>
      </c>
      <c r="O52" s="936" t="str">
        <f t="shared" si="4"/>
        <v>iq=</v>
      </c>
      <c r="P52" s="936" t="str">
        <f t="shared" si="5"/>
        <v>fookfgr</v>
      </c>
      <c r="Q52" s="938" t="str">
        <f t="shared" si="6"/>
        <v/>
      </c>
      <c r="R52" s="939" t="str">
        <f t="shared" si="7"/>
        <v/>
      </c>
      <c r="S52" s="937" t="str">
        <f t="shared" si="8"/>
        <v/>
      </c>
    </row>
    <row r="53" spans="1:19">
      <c r="A53" s="689">
        <v>4</v>
      </c>
      <c r="B53" s="722"/>
      <c r="C53" s="696"/>
      <c r="D53" s="717"/>
      <c r="E53" s="718" t="s">
        <v>2644</v>
      </c>
      <c r="F53" s="718" t="s">
        <v>96</v>
      </c>
      <c r="G53" s="719"/>
      <c r="H53" s="976"/>
      <c r="I53" s="721"/>
      <c r="L53" s="931" t="str">
        <f t="shared" si="1"/>
        <v/>
      </c>
      <c r="M53" s="931" t="str">
        <f t="shared" si="2"/>
        <v/>
      </c>
      <c r="N53" s="935" t="str">
        <f t="shared" si="3"/>
        <v/>
      </c>
      <c r="O53" s="936" t="str">
        <f t="shared" si="4"/>
        <v xml:space="preserve">iq=h </v>
      </c>
      <c r="P53" s="936" t="str">
        <f t="shared" si="5"/>
        <v>fookfgr</v>
      </c>
      <c r="Q53" s="938" t="str">
        <f t="shared" si="6"/>
        <v/>
      </c>
      <c r="R53" s="939" t="str">
        <f t="shared" si="7"/>
        <v/>
      </c>
      <c r="S53" s="937" t="str">
        <f t="shared" si="8"/>
        <v/>
      </c>
    </row>
    <row r="54" spans="1:19">
      <c r="A54" s="689">
        <v>5</v>
      </c>
      <c r="B54" s="722"/>
      <c r="C54" s="696"/>
      <c r="D54" s="717"/>
      <c r="E54" s="718" t="s">
        <v>953</v>
      </c>
      <c r="F54" s="718" t="s">
        <v>396</v>
      </c>
      <c r="G54" s="719"/>
      <c r="H54" s="976"/>
      <c r="I54" s="721"/>
      <c r="L54" s="931" t="str">
        <f t="shared" si="1"/>
        <v/>
      </c>
      <c r="M54" s="931" t="str">
        <f t="shared" si="2"/>
        <v/>
      </c>
      <c r="N54" s="935" t="str">
        <f t="shared" si="3"/>
        <v/>
      </c>
      <c r="O54" s="936" t="str">
        <f t="shared" si="4"/>
        <v>iq=</v>
      </c>
      <c r="P54" s="936" t="str">
        <f t="shared" si="5"/>
        <v>vfookfgr</v>
      </c>
      <c r="Q54" s="938" t="str">
        <f t="shared" si="6"/>
        <v/>
      </c>
      <c r="R54" s="939" t="str">
        <f t="shared" si="7"/>
        <v/>
      </c>
      <c r="S54" s="937" t="str">
        <f t="shared" si="8"/>
        <v/>
      </c>
    </row>
    <row r="55" spans="1:19">
      <c r="A55" s="689">
        <v>6</v>
      </c>
      <c r="B55" s="722"/>
      <c r="C55" s="696"/>
      <c r="D55" s="717"/>
      <c r="E55" s="718"/>
      <c r="F55" s="718"/>
      <c r="G55" s="719"/>
      <c r="H55" s="976"/>
      <c r="I55" s="721"/>
      <c r="L55" s="931" t="str">
        <f t="shared" si="1"/>
        <v/>
      </c>
      <c r="M55" s="931" t="str">
        <f t="shared" si="2"/>
        <v/>
      </c>
      <c r="N55" s="935" t="str">
        <f t="shared" si="3"/>
        <v/>
      </c>
      <c r="O55" s="936" t="str">
        <f t="shared" si="4"/>
        <v/>
      </c>
      <c r="P55" s="936" t="str">
        <f t="shared" si="5"/>
        <v/>
      </c>
      <c r="Q55" s="938" t="str">
        <f t="shared" si="6"/>
        <v/>
      </c>
      <c r="R55" s="939" t="str">
        <f t="shared" si="7"/>
        <v/>
      </c>
      <c r="S55" s="937" t="str">
        <f t="shared" si="8"/>
        <v/>
      </c>
    </row>
    <row r="56" spans="1:19">
      <c r="A56" s="689">
        <v>7</v>
      </c>
      <c r="B56" s="722"/>
      <c r="C56" s="696"/>
      <c r="D56" s="717"/>
      <c r="E56" s="718"/>
      <c r="F56" s="718"/>
      <c r="G56" s="719"/>
      <c r="H56" s="976"/>
      <c r="I56" s="721"/>
      <c r="L56" s="931" t="str">
        <f t="shared" si="1"/>
        <v/>
      </c>
      <c r="M56" s="931" t="str">
        <f t="shared" si="2"/>
        <v/>
      </c>
      <c r="N56" s="935" t="str">
        <f t="shared" si="3"/>
        <v/>
      </c>
      <c r="O56" s="936" t="str">
        <f t="shared" si="4"/>
        <v/>
      </c>
      <c r="P56" s="936" t="str">
        <f t="shared" si="5"/>
        <v/>
      </c>
      <c r="Q56" s="938" t="str">
        <f t="shared" si="6"/>
        <v/>
      </c>
      <c r="R56" s="939" t="str">
        <f t="shared" si="7"/>
        <v/>
      </c>
      <c r="S56" s="937" t="str">
        <f t="shared" si="8"/>
        <v/>
      </c>
    </row>
    <row r="57" spans="1:19" ht="15.75" customHeight="1">
      <c r="A57" s="689">
        <v>44</v>
      </c>
      <c r="B57" s="691" t="s">
        <v>768</v>
      </c>
      <c r="C57" s="1396" t="s">
        <v>2685</v>
      </c>
      <c r="D57" s="1397"/>
      <c r="E57" s="295"/>
      <c r="F57" s="295"/>
      <c r="G57" s="295"/>
    </row>
    <row r="58" spans="1:19" ht="26.25" customHeight="1">
      <c r="A58" s="689">
        <v>45</v>
      </c>
      <c r="B58" s="1064" t="s">
        <v>2357</v>
      </c>
      <c r="C58" s="723">
        <v>44676</v>
      </c>
      <c r="D58" s="1413" t="s">
        <v>2214</v>
      </c>
      <c r="E58" s="1413"/>
      <c r="F58" s="1413"/>
      <c r="G58" s="1414" t="s">
        <v>2733</v>
      </c>
      <c r="H58" s="1414"/>
      <c r="I58" s="1414"/>
    </row>
    <row r="59" spans="1:19" s="6" customFormat="1" ht="12.75">
      <c r="A59" s="1394" t="s">
        <v>309</v>
      </c>
      <c r="B59" s="1394"/>
      <c r="C59" s="1394"/>
      <c r="D59" s="1395"/>
      <c r="E59" s="1395"/>
      <c r="F59" s="1395"/>
      <c r="G59" s="1395"/>
    </row>
    <row r="60" spans="1:19" s="6" customFormat="1" ht="33" customHeight="1">
      <c r="A60" s="1422" t="s">
        <v>292</v>
      </c>
      <c r="B60" s="1422"/>
      <c r="C60" s="1422"/>
      <c r="D60" s="1422"/>
      <c r="E60" s="1422"/>
      <c r="F60" s="1422"/>
      <c r="G60" s="1422"/>
    </row>
    <row r="61" spans="1:19" s="6" customFormat="1" ht="16.5" customHeight="1">
      <c r="A61" s="724" t="s">
        <v>306</v>
      </c>
      <c r="B61" s="1387" t="s">
        <v>307</v>
      </c>
      <c r="C61" s="1388"/>
      <c r="D61" s="1391" t="s">
        <v>308</v>
      </c>
      <c r="E61" s="1391"/>
      <c r="F61" s="1391"/>
      <c r="G61" s="1391"/>
    </row>
    <row r="62" spans="1:19" s="6" customFormat="1" ht="12.75">
      <c r="A62" s="725">
        <v>1</v>
      </c>
      <c r="B62" s="1409" t="s">
        <v>213</v>
      </c>
      <c r="C62" s="1410"/>
      <c r="D62" s="1384" t="s">
        <v>2686</v>
      </c>
      <c r="E62" s="1384"/>
      <c r="F62" s="1384"/>
      <c r="G62" s="1384"/>
    </row>
    <row r="63" spans="1:19" s="6" customFormat="1" ht="12.75">
      <c r="A63" s="725">
        <v>2</v>
      </c>
      <c r="B63" s="1376" t="s">
        <v>294</v>
      </c>
      <c r="C63" s="1376"/>
      <c r="D63" s="1384" t="s">
        <v>2687</v>
      </c>
      <c r="E63" s="1384"/>
      <c r="F63" s="1384"/>
      <c r="G63" s="1384"/>
    </row>
    <row r="64" spans="1:19" s="6" customFormat="1" ht="12.75">
      <c r="A64" s="725">
        <v>3</v>
      </c>
      <c r="B64" s="1376" t="s">
        <v>295</v>
      </c>
      <c r="C64" s="1376"/>
      <c r="D64" s="1384" t="s">
        <v>2648</v>
      </c>
      <c r="E64" s="1384"/>
      <c r="F64" s="1384"/>
      <c r="G64" s="1384"/>
    </row>
    <row r="65" spans="1:18" s="6" customFormat="1" ht="12.75">
      <c r="A65" s="1445">
        <v>4</v>
      </c>
      <c r="B65" s="1377" t="s">
        <v>214</v>
      </c>
      <c r="C65" s="1378"/>
      <c r="D65" s="1384" t="s">
        <v>215</v>
      </c>
      <c r="E65" s="1384"/>
      <c r="F65" s="1384"/>
      <c r="G65" s="1384"/>
    </row>
    <row r="66" spans="1:18" s="6" customFormat="1" ht="24" customHeight="1">
      <c r="A66" s="1446"/>
      <c r="B66" s="1382"/>
      <c r="C66" s="1383"/>
      <c r="D66" s="1379" t="s">
        <v>2688</v>
      </c>
      <c r="E66" s="1379"/>
      <c r="F66" s="1379"/>
      <c r="G66" s="1379"/>
    </row>
    <row r="67" spans="1:18" s="6" customFormat="1" ht="12.75">
      <c r="A67" s="725">
        <v>5</v>
      </c>
      <c r="B67" s="1376" t="s">
        <v>296</v>
      </c>
      <c r="C67" s="1376"/>
      <c r="D67" s="1447">
        <f>G39</f>
        <v>8</v>
      </c>
      <c r="E67" s="1447"/>
      <c r="F67" s="1447"/>
      <c r="G67" s="1447"/>
    </row>
    <row r="68" spans="1:18" s="6" customFormat="1" ht="39.75" customHeight="1">
      <c r="A68" s="726">
        <v>6</v>
      </c>
      <c r="B68" s="1377" t="s">
        <v>297</v>
      </c>
      <c r="C68" s="1378"/>
      <c r="D68" s="1379" t="s">
        <v>2689</v>
      </c>
      <c r="E68" s="1379"/>
      <c r="F68" s="1379"/>
      <c r="G68" s="1379"/>
    </row>
    <row r="69" spans="1:18" s="6" customFormat="1" ht="12.75">
      <c r="A69" s="725">
        <v>7</v>
      </c>
      <c r="B69" s="1385" t="s">
        <v>299</v>
      </c>
      <c r="C69" s="1386"/>
      <c r="D69" s="1384" t="s">
        <v>2649</v>
      </c>
      <c r="E69" s="1384"/>
      <c r="F69" s="1384"/>
      <c r="G69" s="1384"/>
    </row>
    <row r="70" spans="1:18" s="6" customFormat="1" ht="24" customHeight="1">
      <c r="A70" s="725">
        <v>8</v>
      </c>
      <c r="B70" s="1380" t="s">
        <v>300</v>
      </c>
      <c r="C70" s="1381"/>
      <c r="D70" s="1384" t="s">
        <v>310</v>
      </c>
      <c r="E70" s="1384"/>
      <c r="F70" s="1384"/>
      <c r="G70" s="1384"/>
    </row>
    <row r="71" spans="1:18" s="6" customFormat="1" ht="12.75" customHeight="1">
      <c r="A71" s="725">
        <v>9</v>
      </c>
      <c r="B71" s="1376" t="s">
        <v>301</v>
      </c>
      <c r="C71" s="1376"/>
      <c r="D71" s="1448" t="s">
        <v>2690</v>
      </c>
      <c r="E71" s="1448"/>
      <c r="F71" s="1448"/>
      <c r="G71" s="1448"/>
    </row>
    <row r="72" spans="1:18" s="6" customFormat="1" ht="12.75">
      <c r="A72" s="725">
        <v>10</v>
      </c>
      <c r="B72" s="1376" t="s">
        <v>1126</v>
      </c>
      <c r="C72" s="1376"/>
      <c r="D72" s="1449">
        <f>C39</f>
        <v>3</v>
      </c>
      <c r="E72" s="1449"/>
      <c r="F72" s="1449"/>
      <c r="G72" s="1449"/>
    </row>
    <row r="73" spans="1:18" s="6" customFormat="1" ht="24" customHeight="1">
      <c r="A73" s="725">
        <v>11</v>
      </c>
      <c r="B73" s="1385" t="s">
        <v>303</v>
      </c>
      <c r="C73" s="1386"/>
      <c r="D73" s="1441" t="str">
        <f>G38</f>
        <v>SBIN00315</v>
      </c>
      <c r="E73" s="1441"/>
      <c r="F73" s="1441"/>
      <c r="G73" s="1441"/>
    </row>
    <row r="74" spans="1:18" s="6" customFormat="1" ht="12.75">
      <c r="A74" s="725">
        <v>12</v>
      </c>
      <c r="B74" s="1376" t="s">
        <v>304</v>
      </c>
      <c r="C74" s="1376"/>
      <c r="D74" s="1442" t="str">
        <f>F33</f>
        <v>J</v>
      </c>
      <c r="E74" s="1442"/>
      <c r="F74" s="1442"/>
      <c r="G74" s="1442"/>
    </row>
    <row r="75" spans="1:18" s="6" customFormat="1" ht="12.75">
      <c r="A75" s="725">
        <v>13</v>
      </c>
      <c r="B75" s="1443" t="s">
        <v>217</v>
      </c>
      <c r="C75" s="1444"/>
      <c r="D75" s="1444"/>
      <c r="E75" s="1444"/>
      <c r="F75" s="1444"/>
      <c r="G75" s="1444"/>
    </row>
    <row r="76" spans="1:18" s="6" customFormat="1" ht="24.75" customHeight="1">
      <c r="A76" s="727" t="s">
        <v>306</v>
      </c>
      <c r="B76" s="728" t="s">
        <v>218</v>
      </c>
      <c r="C76" s="728" t="s">
        <v>219</v>
      </c>
      <c r="D76" s="728" t="s">
        <v>220</v>
      </c>
      <c r="E76" s="728" t="s">
        <v>221</v>
      </c>
      <c r="F76" s="1430" t="s">
        <v>222</v>
      </c>
      <c r="G76" s="1430"/>
      <c r="L76" s="727" t="s">
        <v>306</v>
      </c>
      <c r="M76" s="728" t="s">
        <v>218</v>
      </c>
      <c r="N76" s="728" t="s">
        <v>219</v>
      </c>
      <c r="O76" s="728" t="s">
        <v>220</v>
      </c>
      <c r="P76" s="728" t="s">
        <v>221</v>
      </c>
      <c r="Q76" s="1430" t="s">
        <v>222</v>
      </c>
      <c r="R76" s="1430"/>
    </row>
    <row r="77" spans="1:18" s="6" customFormat="1" ht="12.75">
      <c r="A77" s="932">
        <v>1</v>
      </c>
      <c r="B77" s="1148" t="s">
        <v>48</v>
      </c>
      <c r="C77" s="932" t="s">
        <v>770</v>
      </c>
      <c r="D77" s="890">
        <f>N50</f>
        <v>24661</v>
      </c>
      <c r="E77" s="729" t="s">
        <v>912</v>
      </c>
      <c r="F77" s="1431" t="s">
        <v>340</v>
      </c>
      <c r="G77" s="1431"/>
      <c r="L77" s="930">
        <f t="shared" ref="L77:Q77" si="9">IF(A77="","",A77)</f>
        <v>1</v>
      </c>
      <c r="M77" s="940" t="str">
        <f t="shared" si="9"/>
        <v xml:space="preserve"> </v>
      </c>
      <c r="N77" s="940" t="str">
        <f t="shared" si="9"/>
        <v>WIFE</v>
      </c>
      <c r="O77" s="941">
        <f t="shared" si="9"/>
        <v>24661</v>
      </c>
      <c r="P77" s="941" t="str">
        <f t="shared" si="9"/>
        <v>WIDDOW</v>
      </c>
      <c r="Q77" s="941" t="str">
        <f t="shared" si="9"/>
        <v>UNEMPLOYEED</v>
      </c>
      <c r="R77" s="942"/>
    </row>
    <row r="78" spans="1:18" s="6" customFormat="1" ht="12.75">
      <c r="A78" s="932">
        <v>2</v>
      </c>
      <c r="B78" s="1078"/>
      <c r="C78" s="932" t="s">
        <v>2650</v>
      </c>
      <c r="D78" s="890" t="str">
        <f t="shared" ref="D78:D83" si="10">N51</f>
        <v/>
      </c>
      <c r="E78" s="729" t="s">
        <v>2651</v>
      </c>
      <c r="F78" s="1431" t="s">
        <v>340</v>
      </c>
      <c r="G78" s="1431"/>
      <c r="L78" s="930">
        <f t="shared" ref="L78:L83" si="11">IF(A78="","",A78)</f>
        <v>2</v>
      </c>
      <c r="M78" s="940" t="str">
        <f t="shared" ref="M78:M83" si="12">IF(B78="","",B78)</f>
        <v/>
      </c>
      <c r="N78" s="940" t="str">
        <f t="shared" ref="N78:N83" si="13">IF(C78="","",C78)</f>
        <v>DOUGHTER</v>
      </c>
      <c r="O78" s="941" t="str">
        <f t="shared" ref="O78:O83" si="14">IF(D78="","",D78)</f>
        <v/>
      </c>
      <c r="P78" s="941" t="str">
        <f t="shared" ref="P78:P83" si="15">IF(E78="","",E78)</f>
        <v>MARRIED</v>
      </c>
      <c r="Q78" s="941" t="str">
        <f t="shared" ref="Q78:Q83" si="16">IF(F78="","",F78)</f>
        <v>UNEMPLOYEED</v>
      </c>
      <c r="R78" s="942"/>
    </row>
    <row r="79" spans="1:18" s="6" customFormat="1" ht="12.75">
      <c r="A79" s="932"/>
      <c r="B79" s="930"/>
      <c r="C79" s="932" t="s">
        <v>223</v>
      </c>
      <c r="D79" s="890" t="str">
        <f t="shared" si="10"/>
        <v/>
      </c>
      <c r="E79" s="729" t="s">
        <v>2651</v>
      </c>
      <c r="F79" s="1431"/>
      <c r="G79" s="1431"/>
      <c r="L79" s="930" t="str">
        <f t="shared" si="11"/>
        <v/>
      </c>
      <c r="M79" s="940" t="str">
        <f t="shared" si="12"/>
        <v/>
      </c>
      <c r="N79" s="940" t="str">
        <f t="shared" si="13"/>
        <v>SON</v>
      </c>
      <c r="O79" s="941" t="str">
        <f t="shared" si="14"/>
        <v/>
      </c>
      <c r="P79" s="941" t="str">
        <f t="shared" si="15"/>
        <v>MARRIED</v>
      </c>
      <c r="Q79" s="941" t="str">
        <f t="shared" si="16"/>
        <v/>
      </c>
      <c r="R79" s="942"/>
    </row>
    <row r="80" spans="1:18" s="6" customFormat="1" ht="12.75">
      <c r="A80" s="932"/>
      <c r="B80" s="930"/>
      <c r="C80" s="932" t="s">
        <v>2650</v>
      </c>
      <c r="D80" s="890" t="str">
        <f t="shared" si="10"/>
        <v/>
      </c>
      <c r="E80" s="729" t="s">
        <v>397</v>
      </c>
      <c r="F80" s="1431"/>
      <c r="G80" s="1431"/>
      <c r="L80" s="930" t="str">
        <f t="shared" si="11"/>
        <v/>
      </c>
      <c r="M80" s="940" t="str">
        <f t="shared" si="12"/>
        <v/>
      </c>
      <c r="N80" s="940" t="str">
        <f t="shared" si="13"/>
        <v>DOUGHTER</v>
      </c>
      <c r="O80" s="941" t="str">
        <f t="shared" si="14"/>
        <v/>
      </c>
      <c r="P80" s="941" t="str">
        <f t="shared" si="15"/>
        <v>UNMARRIED</v>
      </c>
      <c r="Q80" s="941" t="str">
        <f t="shared" si="16"/>
        <v/>
      </c>
      <c r="R80" s="942"/>
    </row>
    <row r="81" spans="1:18" s="6" customFormat="1" ht="12.75">
      <c r="A81" s="932"/>
      <c r="B81" s="930"/>
      <c r="C81" s="932" t="s">
        <v>223</v>
      </c>
      <c r="D81" s="890" t="str">
        <f t="shared" si="10"/>
        <v/>
      </c>
      <c r="E81" s="729"/>
      <c r="F81" s="1431"/>
      <c r="G81" s="1431"/>
      <c r="L81" s="930" t="str">
        <f t="shared" si="11"/>
        <v/>
      </c>
      <c r="M81" s="940" t="str">
        <f t="shared" si="12"/>
        <v/>
      </c>
      <c r="N81" s="940" t="str">
        <f t="shared" si="13"/>
        <v>SON</v>
      </c>
      <c r="O81" s="941" t="str">
        <f t="shared" si="14"/>
        <v/>
      </c>
      <c r="P81" s="941" t="str">
        <f t="shared" si="15"/>
        <v/>
      </c>
      <c r="Q81" s="941" t="str">
        <f t="shared" si="16"/>
        <v/>
      </c>
      <c r="R81" s="942"/>
    </row>
    <row r="82" spans="1:18" s="6" customFormat="1" ht="12.75">
      <c r="A82" s="932"/>
      <c r="B82" s="930"/>
      <c r="C82" s="932"/>
      <c r="D82" s="890" t="str">
        <f t="shared" si="10"/>
        <v/>
      </c>
      <c r="E82" s="729"/>
      <c r="F82" s="1431"/>
      <c r="G82" s="1431"/>
      <c r="L82" s="930" t="str">
        <f t="shared" si="11"/>
        <v/>
      </c>
      <c r="M82" s="940" t="str">
        <f t="shared" si="12"/>
        <v/>
      </c>
      <c r="N82" s="940" t="str">
        <f t="shared" si="13"/>
        <v/>
      </c>
      <c r="O82" s="941" t="str">
        <f t="shared" si="14"/>
        <v/>
      </c>
      <c r="P82" s="941" t="str">
        <f t="shared" si="15"/>
        <v/>
      </c>
      <c r="Q82" s="941" t="str">
        <f t="shared" si="16"/>
        <v/>
      </c>
      <c r="R82" s="942"/>
    </row>
    <row r="83" spans="1:18" s="6" customFormat="1" ht="12.75">
      <c r="A83" s="932"/>
      <c r="B83" s="930"/>
      <c r="C83" s="932"/>
      <c r="D83" s="890" t="str">
        <f t="shared" si="10"/>
        <v/>
      </c>
      <c r="E83" s="729"/>
      <c r="F83" s="1431"/>
      <c r="G83" s="1431"/>
      <c r="L83" s="930" t="str">
        <f t="shared" si="11"/>
        <v/>
      </c>
      <c r="M83" s="940" t="str">
        <f t="shared" si="12"/>
        <v/>
      </c>
      <c r="N83" s="940" t="str">
        <f t="shared" si="13"/>
        <v/>
      </c>
      <c r="O83" s="941" t="str">
        <f t="shared" si="14"/>
        <v/>
      </c>
      <c r="P83" s="941" t="str">
        <f t="shared" si="15"/>
        <v/>
      </c>
      <c r="Q83" s="941" t="str">
        <f t="shared" si="16"/>
        <v/>
      </c>
      <c r="R83" s="942"/>
    </row>
    <row r="84" spans="1:18" s="6" customFormat="1" ht="12.75">
      <c r="A84" s="738"/>
      <c r="B84" s="1429" t="s">
        <v>338</v>
      </c>
      <c r="C84" s="1429"/>
      <c r="D84" s="1429"/>
      <c r="E84" s="1429"/>
      <c r="F84" s="113"/>
    </row>
    <row r="85" spans="1:18" ht="20.25">
      <c r="A85" s="733"/>
      <c r="B85" s="1426" t="s">
        <v>1136</v>
      </c>
      <c r="C85" s="1426"/>
      <c r="D85" s="1426"/>
      <c r="E85" s="1426"/>
      <c r="F85" s="1426"/>
      <c r="G85" s="1426"/>
      <c r="H85" s="1426"/>
    </row>
    <row r="86" spans="1:18">
      <c r="A86" s="732">
        <v>1</v>
      </c>
      <c r="B86" s="688" t="s">
        <v>914</v>
      </c>
      <c r="C86" s="1393" t="s">
        <v>2691</v>
      </c>
      <c r="D86" s="1393"/>
      <c r="E86" s="294"/>
      <c r="F86" s="654"/>
    </row>
    <row r="87" spans="1:18">
      <c r="A87" s="732">
        <v>2</v>
      </c>
      <c r="B87" s="687" t="s">
        <v>909</v>
      </c>
      <c r="C87" s="716">
        <v>33980</v>
      </c>
      <c r="D87" s="400"/>
      <c r="E87" s="294"/>
      <c r="F87" s="654"/>
    </row>
    <row r="88" spans="1:18">
      <c r="A88" s="732">
        <v>3</v>
      </c>
      <c r="B88" s="730" t="s">
        <v>1154</v>
      </c>
      <c r="C88" s="1435" t="s">
        <v>2362</v>
      </c>
      <c r="D88" s="1436"/>
      <c r="E88" s="294"/>
      <c r="F88" s="654"/>
    </row>
    <row r="89" spans="1:18" ht="15.75">
      <c r="A89" s="732">
        <v>4</v>
      </c>
      <c r="B89" s="689" t="s">
        <v>1215</v>
      </c>
      <c r="C89" s="1427">
        <v>5</v>
      </c>
      <c r="D89" s="1428"/>
      <c r="E89" s="294"/>
      <c r="F89" s="654"/>
    </row>
    <row r="90" spans="1:18">
      <c r="A90" s="732">
        <v>5</v>
      </c>
      <c r="B90" s="687" t="s">
        <v>1137</v>
      </c>
      <c r="C90" s="1393" t="s">
        <v>953</v>
      </c>
      <c r="D90" s="1393"/>
      <c r="E90" s="294"/>
      <c r="F90" s="654"/>
    </row>
    <row r="91" spans="1:18">
      <c r="A91" s="732">
        <v>6</v>
      </c>
      <c r="B91" s="688" t="s">
        <v>1138</v>
      </c>
      <c r="C91" s="1393" t="s">
        <v>2366</v>
      </c>
      <c r="D91" s="1393"/>
      <c r="E91" s="294"/>
      <c r="F91" s="654"/>
    </row>
    <row r="92" spans="1:18">
      <c r="A92" s="732">
        <v>7</v>
      </c>
      <c r="B92" s="688" t="s">
        <v>1139</v>
      </c>
      <c r="C92" s="1393" t="s">
        <v>2367</v>
      </c>
      <c r="D92" s="1393"/>
      <c r="E92" s="294"/>
      <c r="F92" s="654"/>
    </row>
    <row r="93" spans="1:18" ht="15.75">
      <c r="A93" s="732">
        <v>8</v>
      </c>
      <c r="B93" s="688" t="s">
        <v>1140</v>
      </c>
      <c r="C93" s="1432">
        <v>44672</v>
      </c>
      <c r="D93" s="1433"/>
      <c r="E93" s="294"/>
      <c r="F93" s="654"/>
    </row>
    <row r="94" spans="1:18">
      <c r="A94" s="1440">
        <v>9</v>
      </c>
      <c r="B94" s="1434" t="s">
        <v>928</v>
      </c>
      <c r="C94" s="1393" t="s">
        <v>2692</v>
      </c>
      <c r="D94" s="1393"/>
      <c r="E94" s="1393"/>
      <c r="F94" s="1393"/>
    </row>
    <row r="95" spans="1:18">
      <c r="A95" s="1440"/>
      <c r="B95" s="1434"/>
      <c r="C95" s="1393" t="s">
        <v>2693</v>
      </c>
      <c r="D95" s="1393"/>
      <c r="E95" s="1393"/>
      <c r="F95" s="1393"/>
    </row>
    <row r="96" spans="1:18" ht="15.75">
      <c r="A96" s="732">
        <v>10</v>
      </c>
      <c r="B96" s="731" t="s">
        <v>1217</v>
      </c>
      <c r="C96" s="1432" t="s">
        <v>2628</v>
      </c>
      <c r="D96" s="1432"/>
      <c r="E96" s="1432"/>
      <c r="F96" s="1432"/>
    </row>
    <row r="97" spans="1:18" ht="15.75">
      <c r="A97" s="896"/>
      <c r="B97" s="896"/>
      <c r="C97" s="927"/>
      <c r="D97" s="927"/>
      <c r="E97" s="927"/>
      <c r="F97" s="927"/>
    </row>
    <row r="98" spans="1:18" ht="15.75">
      <c r="A98" s="896"/>
      <c r="B98" s="896"/>
      <c r="C98" s="927"/>
      <c r="D98" s="927"/>
      <c r="E98" s="927"/>
      <c r="F98" s="927"/>
    </row>
    <row r="100" spans="1:18" ht="18.75">
      <c r="A100" s="1439" t="s">
        <v>608</v>
      </c>
      <c r="B100" s="1439" t="s">
        <v>1013</v>
      </c>
      <c r="C100" s="1439" t="s">
        <v>80</v>
      </c>
      <c r="D100" s="1439" t="s">
        <v>1014</v>
      </c>
      <c r="E100" s="1439"/>
      <c r="F100" s="1439"/>
      <c r="G100" s="1439"/>
      <c r="L100" s="1439" t="s">
        <v>608</v>
      </c>
      <c r="M100" s="1439" t="s">
        <v>1013</v>
      </c>
      <c r="N100" s="1439" t="s">
        <v>80</v>
      </c>
      <c r="O100" s="1439" t="s">
        <v>1014</v>
      </c>
      <c r="P100" s="1439"/>
      <c r="Q100" s="1439"/>
      <c r="R100" s="1439"/>
    </row>
    <row r="101" spans="1:18" ht="18.75">
      <c r="A101" s="1439"/>
      <c r="B101" s="1439"/>
      <c r="C101" s="1439"/>
      <c r="D101" s="1439" t="s">
        <v>324</v>
      </c>
      <c r="E101" s="1439"/>
      <c r="F101" s="1439" t="s">
        <v>325</v>
      </c>
      <c r="G101" s="1439"/>
      <c r="L101" s="1439"/>
      <c r="M101" s="1439"/>
      <c r="N101" s="1439"/>
      <c r="O101" s="1439" t="s">
        <v>324</v>
      </c>
      <c r="P101" s="1439"/>
      <c r="Q101" s="1439" t="s">
        <v>325</v>
      </c>
      <c r="R101" s="1439"/>
    </row>
    <row r="102" spans="1:18" ht="18.75" customHeight="1">
      <c r="A102" s="933">
        <v>1</v>
      </c>
      <c r="B102" s="1276" t="s">
        <v>2647</v>
      </c>
      <c r="C102" s="934" t="s">
        <v>2641</v>
      </c>
      <c r="D102" s="1425" t="s">
        <v>2487</v>
      </c>
      <c r="E102" s="1425"/>
      <c r="F102" s="1425" t="s">
        <v>2487</v>
      </c>
      <c r="G102" s="1425"/>
      <c r="L102" s="943">
        <f>IF(A102="","",A102)</f>
        <v>1</v>
      </c>
      <c r="M102" s="934" t="str">
        <f>IF(B102="","",B102)</f>
        <v>jktdh; mPp ek/;fed fo|ky; fg.Mksyh ftyk cwUnh</v>
      </c>
      <c r="N102" s="934" t="str">
        <f>IF(C102="","",C102)</f>
        <v>O;k[;krk</v>
      </c>
      <c r="O102" s="943" t="str">
        <f>IF(D102="","",D102)</f>
        <v xml:space="preserve"> 25/04/2021</v>
      </c>
      <c r="P102" s="944"/>
      <c r="Q102" s="946" t="str">
        <f>IF(F102="","",F102)</f>
        <v xml:space="preserve"> 25/04/2021</v>
      </c>
      <c r="R102" s="944"/>
    </row>
    <row r="103" spans="1:18" ht="15" customHeight="1">
      <c r="A103" s="933"/>
      <c r="B103" s="1276"/>
      <c r="C103" s="934"/>
      <c r="D103" s="1423"/>
      <c r="E103" s="1424"/>
      <c r="F103" s="1425"/>
      <c r="G103" s="1425"/>
      <c r="L103" s="943" t="str">
        <f t="shared" ref="L103:L109" si="17">IF(A103="","",A103)</f>
        <v/>
      </c>
      <c r="M103" s="934" t="str">
        <f t="shared" ref="M103:M109" si="18">IF(B103="","",B103)</f>
        <v/>
      </c>
      <c r="N103" s="934" t="str">
        <f t="shared" ref="N103:N109" si="19">IF(C103="","",C103)</f>
        <v/>
      </c>
      <c r="O103" s="943" t="str">
        <f t="shared" ref="O103:O109" si="20">IF(D103="","",D103)</f>
        <v/>
      </c>
      <c r="P103" s="944"/>
      <c r="Q103" s="946" t="str">
        <f t="shared" ref="Q103:Q109" si="21">IF(F103="","",F103)</f>
        <v/>
      </c>
      <c r="R103" s="944"/>
    </row>
    <row r="104" spans="1:18" ht="15" customHeight="1">
      <c r="A104" s="933"/>
      <c r="B104" s="1276"/>
      <c r="C104" s="934"/>
      <c r="D104" s="1423"/>
      <c r="E104" s="1424"/>
      <c r="F104" s="1450"/>
      <c r="G104" s="1425"/>
      <c r="L104" s="943" t="str">
        <f t="shared" si="17"/>
        <v/>
      </c>
      <c r="M104" s="934" t="str">
        <f t="shared" si="18"/>
        <v/>
      </c>
      <c r="N104" s="934" t="str">
        <f t="shared" si="19"/>
        <v/>
      </c>
      <c r="O104" s="943" t="str">
        <f t="shared" si="20"/>
        <v/>
      </c>
      <c r="P104" s="944"/>
      <c r="Q104" s="946" t="str">
        <f t="shared" si="21"/>
        <v/>
      </c>
      <c r="R104" s="945"/>
    </row>
    <row r="105" spans="1:18" ht="15" customHeight="1">
      <c r="A105" s="933"/>
      <c r="B105" s="1276"/>
      <c r="C105" s="934"/>
      <c r="D105" s="1423"/>
      <c r="E105" s="1424"/>
      <c r="F105" s="1450"/>
      <c r="G105" s="1425"/>
      <c r="L105" s="943" t="str">
        <f t="shared" si="17"/>
        <v/>
      </c>
      <c r="M105" s="934" t="str">
        <f t="shared" si="18"/>
        <v/>
      </c>
      <c r="N105" s="934" t="str">
        <f t="shared" si="19"/>
        <v/>
      </c>
      <c r="O105" s="943" t="str">
        <f t="shared" si="20"/>
        <v/>
      </c>
      <c r="P105" s="944"/>
      <c r="Q105" s="946" t="str">
        <f t="shared" si="21"/>
        <v/>
      </c>
      <c r="R105" s="944"/>
    </row>
    <row r="106" spans="1:18" ht="15" customHeight="1">
      <c r="A106" s="933"/>
      <c r="B106" s="1276"/>
      <c r="C106" s="934"/>
      <c r="D106" s="1423"/>
      <c r="E106" s="1424"/>
      <c r="F106" s="1450"/>
      <c r="G106" s="1425"/>
      <c r="L106" s="943" t="str">
        <f t="shared" si="17"/>
        <v/>
      </c>
      <c r="M106" s="934" t="str">
        <f t="shared" si="18"/>
        <v/>
      </c>
      <c r="N106" s="934" t="str">
        <f t="shared" si="19"/>
        <v/>
      </c>
      <c r="O106" s="943" t="str">
        <f t="shared" si="20"/>
        <v/>
      </c>
      <c r="P106" s="944"/>
      <c r="Q106" s="946" t="str">
        <f t="shared" si="21"/>
        <v/>
      </c>
      <c r="R106" s="944"/>
    </row>
    <row r="107" spans="1:18" ht="15" customHeight="1">
      <c r="A107" s="933"/>
      <c r="B107" s="1276"/>
      <c r="C107" s="934"/>
      <c r="D107" s="1423"/>
      <c r="E107" s="1424"/>
      <c r="F107" s="1450"/>
      <c r="G107" s="1425"/>
      <c r="L107" s="943" t="str">
        <f t="shared" si="17"/>
        <v/>
      </c>
      <c r="M107" s="934" t="str">
        <f t="shared" si="18"/>
        <v/>
      </c>
      <c r="N107" s="934" t="str">
        <f t="shared" si="19"/>
        <v/>
      </c>
      <c r="O107" s="943" t="str">
        <f t="shared" si="20"/>
        <v/>
      </c>
      <c r="P107" s="944"/>
      <c r="Q107" s="946" t="str">
        <f t="shared" si="21"/>
        <v/>
      </c>
      <c r="R107" s="944"/>
    </row>
    <row r="108" spans="1:18" ht="15" customHeight="1">
      <c r="A108" s="933"/>
      <c r="B108" s="1276"/>
      <c r="C108" s="934"/>
      <c r="D108" s="1423"/>
      <c r="E108" s="1424"/>
      <c r="F108" s="1450"/>
      <c r="G108" s="1425"/>
      <c r="L108" s="943" t="str">
        <f t="shared" si="17"/>
        <v/>
      </c>
      <c r="M108" s="934" t="str">
        <f t="shared" si="18"/>
        <v/>
      </c>
      <c r="N108" s="934" t="str">
        <f t="shared" si="19"/>
        <v/>
      </c>
      <c r="O108" s="943" t="str">
        <f t="shared" si="20"/>
        <v/>
      </c>
      <c r="P108" s="944"/>
      <c r="Q108" s="946" t="str">
        <f t="shared" si="21"/>
        <v/>
      </c>
      <c r="R108" s="944"/>
    </row>
    <row r="109" spans="1:18" ht="21" customHeight="1">
      <c r="A109" s="933"/>
      <c r="B109" s="1276"/>
      <c r="C109" s="934"/>
      <c r="D109" s="1423"/>
      <c r="E109" s="1424"/>
      <c r="F109" s="1450"/>
      <c r="G109" s="1425"/>
      <c r="L109" s="943" t="str">
        <f t="shared" si="17"/>
        <v/>
      </c>
      <c r="M109" s="934" t="str">
        <f t="shared" si="18"/>
        <v/>
      </c>
      <c r="N109" s="934" t="str">
        <f t="shared" si="19"/>
        <v/>
      </c>
      <c r="O109" s="943" t="str">
        <f t="shared" si="20"/>
        <v/>
      </c>
      <c r="P109" s="944"/>
      <c r="Q109" s="946" t="str">
        <f t="shared" si="21"/>
        <v/>
      </c>
      <c r="R109" s="944"/>
    </row>
    <row r="110" spans="1:18" ht="45.75">
      <c r="B110" s="1466" t="s">
        <v>2472</v>
      </c>
      <c r="C110" s="1466"/>
      <c r="D110" s="1466"/>
      <c r="E110" s="1466"/>
      <c r="F110" s="1466"/>
      <c r="G110" s="1466"/>
      <c r="H110" s="1466"/>
      <c r="I110" s="620"/>
    </row>
    <row r="111" spans="1:18" ht="26.25">
      <c r="A111" s="1145" t="s">
        <v>2473</v>
      </c>
      <c r="B111" s="1467" t="s">
        <v>2474</v>
      </c>
      <c r="C111" s="1467"/>
      <c r="D111" s="1468" t="s">
        <v>2475</v>
      </c>
      <c r="E111" s="1468"/>
      <c r="F111" s="1468"/>
      <c r="G111" s="1468"/>
      <c r="H111" s="1468"/>
      <c r="I111" s="620"/>
    </row>
    <row r="112" spans="1:18" ht="15.75">
      <c r="A112" s="1146">
        <v>1</v>
      </c>
      <c r="B112" s="1459" t="s">
        <v>2476</v>
      </c>
      <c r="C112" s="1459"/>
      <c r="D112" s="1469" t="s">
        <v>2477</v>
      </c>
      <c r="E112" s="1469"/>
      <c r="F112" s="1469"/>
      <c r="G112" s="1469"/>
      <c r="H112" s="1469"/>
      <c r="I112" s="620"/>
    </row>
    <row r="113" spans="1:9" ht="15.75">
      <c r="A113" s="1146">
        <v>2</v>
      </c>
      <c r="B113" s="1459" t="s">
        <v>2478</v>
      </c>
      <c r="C113" s="1459"/>
      <c r="D113" s="1460" t="s">
        <v>2479</v>
      </c>
      <c r="E113" s="1460"/>
      <c r="F113" s="1460"/>
      <c r="G113" s="1460"/>
      <c r="H113" s="1460"/>
      <c r="I113" s="620"/>
    </row>
    <row r="114" spans="1:9" ht="15.75">
      <c r="A114" s="1146">
        <v>3</v>
      </c>
      <c r="B114" s="1459" t="s">
        <v>2480</v>
      </c>
      <c r="C114" s="1459"/>
      <c r="D114" s="1460" t="s">
        <v>2481</v>
      </c>
      <c r="E114" s="1460"/>
      <c r="F114" s="1460"/>
      <c r="G114" s="1460"/>
      <c r="H114" s="1460"/>
      <c r="I114" s="620"/>
    </row>
    <row r="115" spans="1:9" ht="15.75">
      <c r="A115" s="1146">
        <v>4</v>
      </c>
      <c r="B115" s="1459" t="s">
        <v>2482</v>
      </c>
      <c r="C115" s="1459"/>
      <c r="D115" s="1460" t="s">
        <v>2483</v>
      </c>
      <c r="E115" s="1460"/>
      <c r="F115" s="1460"/>
      <c r="G115" s="1460"/>
      <c r="H115" s="1460"/>
      <c r="I115" s="620"/>
    </row>
    <row r="116" spans="1:9" ht="39.75" customHeight="1">
      <c r="A116" s="1147">
        <v>5</v>
      </c>
      <c r="B116" s="1461" t="s">
        <v>2484</v>
      </c>
      <c r="C116" s="1461"/>
      <c r="D116" s="1462" t="s">
        <v>2485</v>
      </c>
      <c r="E116" s="1462"/>
      <c r="F116" s="1462"/>
      <c r="G116" s="1462"/>
      <c r="H116" s="1462"/>
      <c r="I116" s="620"/>
    </row>
    <row r="117" spans="1:9">
      <c r="A117" s="620"/>
      <c r="B117" s="620"/>
      <c r="C117" s="620"/>
      <c r="D117" s="620"/>
      <c r="H117" s="620"/>
      <c r="I117" s="620"/>
    </row>
    <row r="118" spans="1:9" ht="45.75" customHeight="1">
      <c r="A118" s="1463" t="s">
        <v>2486</v>
      </c>
      <c r="B118" s="1464"/>
      <c r="C118" s="1464"/>
      <c r="D118" s="1464"/>
      <c r="E118" s="1464"/>
      <c r="F118" s="1464"/>
      <c r="G118" s="1464"/>
      <c r="H118" s="1465"/>
      <c r="I118" s="620"/>
    </row>
    <row r="119" spans="1:9">
      <c r="A119" s="620"/>
      <c r="B119" s="620"/>
      <c r="C119" s="620"/>
      <c r="D119" s="620"/>
      <c r="H119" s="620"/>
      <c r="I119" s="620"/>
    </row>
    <row r="120" spans="1:9">
      <c r="A120" s="620"/>
      <c r="B120" s="620"/>
      <c r="C120" s="620"/>
      <c r="D120" s="620"/>
      <c r="H120" s="620"/>
      <c r="I120" s="620"/>
    </row>
    <row r="121" spans="1:9">
      <c r="A121" s="620"/>
      <c r="B121" s="620"/>
      <c r="C121" s="620"/>
      <c r="D121" s="620"/>
      <c r="H121" s="620"/>
      <c r="I121" s="620"/>
    </row>
    <row r="122" spans="1:9">
      <c r="A122" s="620"/>
      <c r="B122" s="620"/>
      <c r="C122" s="620"/>
      <c r="D122" s="620"/>
      <c r="H122" s="620"/>
      <c r="I122" s="620"/>
    </row>
    <row r="123" spans="1:9">
      <c r="A123" s="620"/>
      <c r="B123" s="620"/>
      <c r="C123" s="620"/>
      <c r="D123" s="620"/>
      <c r="H123" s="620"/>
      <c r="I123" s="620"/>
    </row>
    <row r="124" spans="1:9">
      <c r="A124" s="620"/>
      <c r="B124" s="620"/>
      <c r="C124" s="620"/>
      <c r="D124" s="620"/>
      <c r="H124" s="620"/>
      <c r="I124" s="620"/>
    </row>
    <row r="125" spans="1:9">
      <c r="A125" s="620"/>
      <c r="B125" s="620"/>
      <c r="C125" s="620"/>
      <c r="D125" s="620"/>
      <c r="E125" s="620"/>
      <c r="F125" s="620"/>
      <c r="G125" s="620"/>
      <c r="H125" s="620"/>
      <c r="I125" s="620"/>
    </row>
  </sheetData>
  <sheetProtection selectLockedCells="1"/>
  <mergeCells count="158">
    <mergeCell ref="B115:C115"/>
    <mergeCell ref="D115:H115"/>
    <mergeCell ref="B116:C116"/>
    <mergeCell ref="D116:H116"/>
    <mergeCell ref="A118:H118"/>
    <mergeCell ref="B110:H110"/>
    <mergeCell ref="B111:C111"/>
    <mergeCell ref="D111:H111"/>
    <mergeCell ref="B112:C112"/>
    <mergeCell ref="D112:H112"/>
    <mergeCell ref="B113:C113"/>
    <mergeCell ref="D113:H113"/>
    <mergeCell ref="B114:C114"/>
    <mergeCell ref="D114:H114"/>
    <mergeCell ref="L100:L101"/>
    <mergeCell ref="M100:M101"/>
    <mergeCell ref="N100:N101"/>
    <mergeCell ref="O100:R100"/>
    <mergeCell ref="O101:P101"/>
    <mergeCell ref="Q101:R101"/>
    <mergeCell ref="E37:F37"/>
    <mergeCell ref="D6:E6"/>
    <mergeCell ref="F6:G6"/>
    <mergeCell ref="D64:G64"/>
    <mergeCell ref="F7:G7"/>
    <mergeCell ref="C37:D37"/>
    <mergeCell ref="C36:D36"/>
    <mergeCell ref="C38:D38"/>
    <mergeCell ref="C39:D39"/>
    <mergeCell ref="C9:G9"/>
    <mergeCell ref="C14:D14"/>
    <mergeCell ref="C11:F11"/>
    <mergeCell ref="C12:E12"/>
    <mergeCell ref="C15:D15"/>
    <mergeCell ref="D26:F27"/>
    <mergeCell ref="G26:G27"/>
    <mergeCell ref="F23:I23"/>
    <mergeCell ref="F47:G47"/>
    <mergeCell ref="D109:E109"/>
    <mergeCell ref="F109:G109"/>
    <mergeCell ref="D104:E104"/>
    <mergeCell ref="F104:G104"/>
    <mergeCell ref="D105:E105"/>
    <mergeCell ref="F105:G105"/>
    <mergeCell ref="D106:E106"/>
    <mergeCell ref="F106:G106"/>
    <mergeCell ref="D107:E107"/>
    <mergeCell ref="F107:G107"/>
    <mergeCell ref="D108:E108"/>
    <mergeCell ref="F108:G108"/>
    <mergeCell ref="U47:V47"/>
    <mergeCell ref="V29:X29"/>
    <mergeCell ref="A100:A101"/>
    <mergeCell ref="B100:B101"/>
    <mergeCell ref="C100:C101"/>
    <mergeCell ref="D100:G100"/>
    <mergeCell ref="D101:E101"/>
    <mergeCell ref="F101:G101"/>
    <mergeCell ref="D102:E102"/>
    <mergeCell ref="F102:G102"/>
    <mergeCell ref="A94:A95"/>
    <mergeCell ref="B64:C64"/>
    <mergeCell ref="D73:G73"/>
    <mergeCell ref="D74:G74"/>
    <mergeCell ref="B75:G75"/>
    <mergeCell ref="Q76:R76"/>
    <mergeCell ref="A65:A66"/>
    <mergeCell ref="D69:G69"/>
    <mergeCell ref="D67:G67"/>
    <mergeCell ref="D70:G70"/>
    <mergeCell ref="D71:G71"/>
    <mergeCell ref="D72:G72"/>
    <mergeCell ref="B69:C69"/>
    <mergeCell ref="B67:C67"/>
    <mergeCell ref="D103:E103"/>
    <mergeCell ref="F103:G103"/>
    <mergeCell ref="B85:H85"/>
    <mergeCell ref="C86:D86"/>
    <mergeCell ref="C89:D89"/>
    <mergeCell ref="B84:E84"/>
    <mergeCell ref="F76:G76"/>
    <mergeCell ref="F77:G77"/>
    <mergeCell ref="F78:G78"/>
    <mergeCell ref="F79:G79"/>
    <mergeCell ref="F80:G80"/>
    <mergeCell ref="F81:G81"/>
    <mergeCell ref="F82:G82"/>
    <mergeCell ref="F83:G83"/>
    <mergeCell ref="C96:F96"/>
    <mergeCell ref="C90:D90"/>
    <mergeCell ref="C91:D91"/>
    <mergeCell ref="C92:D92"/>
    <mergeCell ref="C93:D93"/>
    <mergeCell ref="B94:B95"/>
    <mergeCell ref="C94:F94"/>
    <mergeCell ref="C95:F95"/>
    <mergeCell ref="C88:D88"/>
    <mergeCell ref="B63:C63"/>
    <mergeCell ref="D62:G62"/>
    <mergeCell ref="D63:G63"/>
    <mergeCell ref="B62:C62"/>
    <mergeCell ref="E21:E23"/>
    <mergeCell ref="C21:D21"/>
    <mergeCell ref="C22:D22"/>
    <mergeCell ref="C23:D23"/>
    <mergeCell ref="F21:I21"/>
    <mergeCell ref="F22:I22"/>
    <mergeCell ref="D58:F58"/>
    <mergeCell ref="G58:I58"/>
    <mergeCell ref="E38:F38"/>
    <mergeCell ref="G38:I38"/>
    <mergeCell ref="E39:F39"/>
    <mergeCell ref="G39:I39"/>
    <mergeCell ref="D33:E33"/>
    <mergeCell ref="F33:G33"/>
    <mergeCell ref="D34:E34"/>
    <mergeCell ref="F34:G34"/>
    <mergeCell ref="G37:I37"/>
    <mergeCell ref="B40:B41"/>
    <mergeCell ref="A60:G60"/>
    <mergeCell ref="C41:E41"/>
    <mergeCell ref="C40:E40"/>
    <mergeCell ref="E13:E14"/>
    <mergeCell ref="F14:I14"/>
    <mergeCell ref="F13:I13"/>
    <mergeCell ref="D28:F28"/>
    <mergeCell ref="D29:F29"/>
    <mergeCell ref="D25:F25"/>
    <mergeCell ref="F24:I24"/>
    <mergeCell ref="C24:E24"/>
    <mergeCell ref="G17:J17"/>
    <mergeCell ref="G18:J18"/>
    <mergeCell ref="F17:F19"/>
    <mergeCell ref="G19:J19"/>
    <mergeCell ref="A1:I1"/>
    <mergeCell ref="B21:B23"/>
    <mergeCell ref="A21:A23"/>
    <mergeCell ref="B74:C74"/>
    <mergeCell ref="B68:C68"/>
    <mergeCell ref="D68:G68"/>
    <mergeCell ref="B70:C70"/>
    <mergeCell ref="B71:C71"/>
    <mergeCell ref="B72:C72"/>
    <mergeCell ref="B65:C66"/>
    <mergeCell ref="D65:G65"/>
    <mergeCell ref="D66:G66"/>
    <mergeCell ref="B73:C73"/>
    <mergeCell ref="B61:C61"/>
    <mergeCell ref="A40:A41"/>
    <mergeCell ref="C31:D31"/>
    <mergeCell ref="D61:G61"/>
    <mergeCell ref="C3:D3"/>
    <mergeCell ref="C2:D2"/>
    <mergeCell ref="A59:G59"/>
    <mergeCell ref="C35:D35"/>
    <mergeCell ref="C57:D57"/>
    <mergeCell ref="C32:D32"/>
    <mergeCell ref="C7:D7"/>
  </mergeCells>
  <phoneticPr fontId="6" type="noConversion"/>
  <pageMargins left="0.3" right="0.21" top="0.38" bottom="0.15" header="0" footer="0"/>
  <pageSetup paperSize="9" orientation="portrait" r:id="rId1"/>
  <headerFooter alignWithMargins="0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rgb="FFFF0000"/>
    <pageSetUpPr fitToPage="1"/>
  </sheetPr>
  <dimension ref="A1:AI51"/>
  <sheetViews>
    <sheetView workbookViewId="0">
      <selection activeCell="AE52" sqref="AE52"/>
    </sheetView>
  </sheetViews>
  <sheetFormatPr defaultColWidth="6.28515625" defaultRowHeight="12.75"/>
  <cols>
    <col min="1" max="1" width="9.140625" customWidth="1"/>
    <col min="2" max="21" width="5.7109375" customWidth="1"/>
    <col min="23" max="23" width="8" customWidth="1"/>
    <col min="24" max="24" width="6.7109375" customWidth="1"/>
    <col min="25" max="25" width="5.5703125" customWidth="1"/>
    <col min="27" max="27" width="8.5703125" customWidth="1"/>
    <col min="28" max="28" width="5.7109375" customWidth="1"/>
    <col min="29" max="29" width="6.28515625" customWidth="1"/>
    <col min="31" max="31" width="7.140625" customWidth="1"/>
    <col min="34" max="34" width="5.7109375" customWidth="1"/>
    <col min="35" max="35" width="7.7109375" customWidth="1"/>
  </cols>
  <sheetData>
    <row r="1" spans="1:35" ht="15">
      <c r="A1" s="236"/>
      <c r="B1" s="237"/>
      <c r="C1" s="237"/>
      <c r="D1" s="237"/>
      <c r="E1" s="237"/>
      <c r="F1" s="237"/>
      <c r="G1" s="237"/>
      <c r="H1" s="237"/>
      <c r="I1" s="237"/>
      <c r="J1" s="2324" t="s">
        <v>616</v>
      </c>
      <c r="K1" s="2324"/>
      <c r="L1" s="2324"/>
      <c r="M1" s="2324"/>
      <c r="N1" s="2324"/>
      <c r="O1" s="2324"/>
      <c r="P1" s="2324"/>
      <c r="Q1" s="2324"/>
      <c r="R1" s="237"/>
      <c r="S1" s="237"/>
      <c r="T1" s="237"/>
      <c r="U1" s="237"/>
      <c r="V1" s="237"/>
      <c r="W1" s="237"/>
      <c r="X1" s="237"/>
      <c r="Y1" s="238"/>
      <c r="Z1" s="239"/>
      <c r="AA1" s="237"/>
      <c r="AB1" s="2325" t="s">
        <v>617</v>
      </c>
      <c r="AC1" s="2325"/>
      <c r="AD1" s="2325"/>
      <c r="AE1" s="2325"/>
      <c r="AF1" s="2325"/>
      <c r="AG1" s="2325"/>
      <c r="AH1" s="237"/>
      <c r="AI1" s="240"/>
    </row>
    <row r="2" spans="1:35" ht="15">
      <c r="A2" s="241"/>
      <c r="B2" s="242"/>
      <c r="C2" s="242"/>
      <c r="D2" s="242"/>
      <c r="E2" s="242"/>
      <c r="F2" s="242"/>
      <c r="G2" s="242"/>
      <c r="H2" s="242"/>
      <c r="I2" s="242"/>
      <c r="J2" s="242"/>
      <c r="K2" s="2326" t="s">
        <v>618</v>
      </c>
      <c r="L2" s="2326"/>
      <c r="M2" s="2326"/>
      <c r="N2" s="2326"/>
      <c r="O2" s="2326"/>
      <c r="P2" s="2326"/>
      <c r="Q2" s="2326"/>
      <c r="R2" s="242"/>
      <c r="S2" s="242"/>
      <c r="T2" s="242"/>
      <c r="U2" s="242"/>
      <c r="V2" s="242"/>
      <c r="W2" s="242"/>
      <c r="X2" s="242"/>
      <c r="Y2" s="243"/>
      <c r="Z2" s="244"/>
      <c r="AA2" s="2327" t="s">
        <v>619</v>
      </c>
      <c r="AB2" s="2327"/>
      <c r="AC2" s="2327"/>
      <c r="AD2" s="2327"/>
      <c r="AE2" s="2327"/>
      <c r="AF2" s="2327"/>
      <c r="AG2" s="2327"/>
      <c r="AH2" s="2327"/>
      <c r="AI2" s="245"/>
    </row>
    <row r="3" spans="1:35" ht="15" customHeight="1">
      <c r="A3" s="246" t="s">
        <v>609</v>
      </c>
      <c r="B3" s="239"/>
      <c r="C3" s="237"/>
      <c r="D3" s="237"/>
      <c r="E3" s="237"/>
      <c r="F3" s="247" t="s">
        <v>620</v>
      </c>
      <c r="G3" s="237"/>
      <c r="H3" s="237"/>
      <c r="I3" s="237"/>
      <c r="J3" s="238"/>
      <c r="K3" s="239"/>
      <c r="L3" s="2324" t="s">
        <v>621</v>
      </c>
      <c r="M3" s="2324"/>
      <c r="N3" s="238"/>
      <c r="O3" s="239"/>
      <c r="P3" s="237"/>
      <c r="Q3" s="237"/>
      <c r="R3" s="248" t="s">
        <v>622</v>
      </c>
      <c r="S3" s="237"/>
      <c r="T3" s="237"/>
      <c r="U3" s="238"/>
      <c r="V3" s="239"/>
      <c r="W3" s="2324" t="s">
        <v>623</v>
      </c>
      <c r="X3" s="2324"/>
      <c r="Y3" s="238"/>
      <c r="Z3" s="2328" t="s">
        <v>613</v>
      </c>
      <c r="AA3" s="2331" t="s">
        <v>624</v>
      </c>
      <c r="AB3" s="2332"/>
      <c r="AC3" s="2333"/>
      <c r="AD3" s="2331" t="s">
        <v>625</v>
      </c>
      <c r="AE3" s="2333"/>
      <c r="AF3" s="2340" t="s">
        <v>626</v>
      </c>
      <c r="AG3" s="2348" t="s">
        <v>627</v>
      </c>
      <c r="AH3" s="2331" t="s">
        <v>628</v>
      </c>
      <c r="AI3" s="2333"/>
    </row>
    <row r="4" spans="1:35" ht="14.25" customHeight="1">
      <c r="A4" s="249" t="s">
        <v>610</v>
      </c>
      <c r="B4" s="244"/>
      <c r="C4" s="242"/>
      <c r="D4" s="242"/>
      <c r="E4" s="2326" t="s">
        <v>629</v>
      </c>
      <c r="F4" s="2326"/>
      <c r="G4" s="2326"/>
      <c r="H4" s="242"/>
      <c r="I4" s="242"/>
      <c r="J4" s="243"/>
      <c r="K4" s="244"/>
      <c r="L4" s="2326" t="s">
        <v>630</v>
      </c>
      <c r="M4" s="2326"/>
      <c r="N4" s="2351"/>
      <c r="O4" s="244"/>
      <c r="P4" s="242"/>
      <c r="Q4" s="2327" t="s">
        <v>631</v>
      </c>
      <c r="R4" s="2327"/>
      <c r="S4" s="2327"/>
      <c r="T4" s="242"/>
      <c r="U4" s="243"/>
      <c r="V4" s="2352" t="s">
        <v>632</v>
      </c>
      <c r="W4" s="2353"/>
      <c r="X4" s="2353"/>
      <c r="Y4" s="2354"/>
      <c r="Z4" s="2329"/>
      <c r="AA4" s="2334"/>
      <c r="AB4" s="2335"/>
      <c r="AC4" s="2336"/>
      <c r="AD4" s="2334"/>
      <c r="AE4" s="2336"/>
      <c r="AF4" s="2341"/>
      <c r="AG4" s="2349"/>
      <c r="AH4" s="2334"/>
      <c r="AI4" s="2336"/>
    </row>
    <row r="5" spans="1:35" ht="15" customHeight="1">
      <c r="A5" s="250" t="s">
        <v>611</v>
      </c>
      <c r="B5" s="251">
        <v>1700</v>
      </c>
      <c r="C5" s="251">
        <v>1750</v>
      </c>
      <c r="D5" s="251">
        <v>1900</v>
      </c>
      <c r="E5" s="251">
        <v>2000</v>
      </c>
      <c r="F5" s="252">
        <v>2400</v>
      </c>
      <c r="G5" s="251">
        <v>2400</v>
      </c>
      <c r="H5" s="251">
        <v>2400</v>
      </c>
      <c r="I5" s="252">
        <v>2800</v>
      </c>
      <c r="J5" s="251">
        <v>2800</v>
      </c>
      <c r="K5" s="251">
        <v>3600</v>
      </c>
      <c r="L5" s="252">
        <v>4200</v>
      </c>
      <c r="M5" s="251">
        <v>4800</v>
      </c>
      <c r="N5" s="251">
        <v>5400</v>
      </c>
      <c r="O5" s="251">
        <v>5400</v>
      </c>
      <c r="P5" s="251">
        <v>6000</v>
      </c>
      <c r="Q5" s="251">
        <v>6600</v>
      </c>
      <c r="R5" s="251">
        <v>6800</v>
      </c>
      <c r="S5" s="251">
        <v>7200</v>
      </c>
      <c r="T5" s="251">
        <v>7600</v>
      </c>
      <c r="U5" s="251">
        <v>8200</v>
      </c>
      <c r="V5" s="252">
        <v>8700</v>
      </c>
      <c r="W5" s="253">
        <v>8900</v>
      </c>
      <c r="X5" s="252">
        <v>9500</v>
      </c>
      <c r="Y5" s="254">
        <v>10000</v>
      </c>
      <c r="Z5" s="2329"/>
      <c r="AA5" s="2334"/>
      <c r="AB5" s="2335"/>
      <c r="AC5" s="2336"/>
      <c r="AD5" s="2334"/>
      <c r="AE5" s="2336"/>
      <c r="AF5" s="2341"/>
      <c r="AG5" s="2349"/>
      <c r="AH5" s="2334"/>
      <c r="AI5" s="2336"/>
    </row>
    <row r="6" spans="1:35" ht="15.75" customHeight="1">
      <c r="A6" s="250" t="s">
        <v>612</v>
      </c>
      <c r="B6" s="251">
        <v>2</v>
      </c>
      <c r="C6" s="251">
        <v>3</v>
      </c>
      <c r="D6" s="251">
        <v>4</v>
      </c>
      <c r="E6" s="251">
        <v>5</v>
      </c>
      <c r="F6" s="251">
        <v>9</v>
      </c>
      <c r="G6" s="255" t="s">
        <v>633</v>
      </c>
      <c r="H6" s="255" t="s">
        <v>634</v>
      </c>
      <c r="I6" s="256">
        <v>10</v>
      </c>
      <c r="J6" s="255" t="s">
        <v>635</v>
      </c>
      <c r="K6" s="251">
        <v>11</v>
      </c>
      <c r="L6" s="257">
        <v>12</v>
      </c>
      <c r="M6" s="251">
        <v>14</v>
      </c>
      <c r="N6" s="251">
        <v>15</v>
      </c>
      <c r="O6" s="251">
        <v>15</v>
      </c>
      <c r="P6" s="251">
        <v>16</v>
      </c>
      <c r="Q6" s="251">
        <v>17</v>
      </c>
      <c r="R6" s="251">
        <v>18</v>
      </c>
      <c r="S6" s="251">
        <v>19</v>
      </c>
      <c r="T6" s="251">
        <v>20</v>
      </c>
      <c r="U6" s="251">
        <v>21</v>
      </c>
      <c r="V6" s="253">
        <v>22</v>
      </c>
      <c r="W6" s="251">
        <v>23</v>
      </c>
      <c r="X6" s="258" t="s">
        <v>636</v>
      </c>
      <c r="Y6" s="259">
        <v>24</v>
      </c>
      <c r="Z6" s="2329"/>
      <c r="AA6" s="2334"/>
      <c r="AB6" s="2335"/>
      <c r="AC6" s="2336"/>
      <c r="AD6" s="2334"/>
      <c r="AE6" s="2336"/>
      <c r="AF6" s="2341"/>
      <c r="AG6" s="2349"/>
      <c r="AH6" s="2334"/>
      <c r="AI6" s="2336"/>
    </row>
    <row r="7" spans="1:35" ht="17.25" customHeight="1">
      <c r="A7" s="250" t="s">
        <v>637</v>
      </c>
      <c r="B7" s="255" t="s">
        <v>638</v>
      </c>
      <c r="C7" s="255" t="s">
        <v>639</v>
      </c>
      <c r="D7" s="255" t="s">
        <v>640</v>
      </c>
      <c r="E7" s="255" t="s">
        <v>641</v>
      </c>
      <c r="F7" s="258" t="s">
        <v>642</v>
      </c>
      <c r="G7" s="255" t="s">
        <v>643</v>
      </c>
      <c r="H7" s="255" t="s">
        <v>644</v>
      </c>
      <c r="I7" s="258" t="s">
        <v>645</v>
      </c>
      <c r="J7" s="255" t="s">
        <v>646</v>
      </c>
      <c r="K7" s="255" t="s">
        <v>647</v>
      </c>
      <c r="L7" s="258" t="s">
        <v>648</v>
      </c>
      <c r="M7" s="255" t="s">
        <v>649</v>
      </c>
      <c r="N7" s="255" t="s">
        <v>650</v>
      </c>
      <c r="O7" s="255" t="s">
        <v>651</v>
      </c>
      <c r="P7" s="255" t="s">
        <v>652</v>
      </c>
      <c r="Q7" s="255" t="s">
        <v>653</v>
      </c>
      <c r="R7" s="255" t="s">
        <v>654</v>
      </c>
      <c r="S7" s="255" t="s">
        <v>655</v>
      </c>
      <c r="T7" s="255" t="s">
        <v>656</v>
      </c>
      <c r="U7" s="255" t="s">
        <v>657</v>
      </c>
      <c r="V7" s="258" t="s">
        <v>658</v>
      </c>
      <c r="W7" s="250" t="s">
        <v>659</v>
      </c>
      <c r="X7" s="258" t="s">
        <v>660</v>
      </c>
      <c r="Y7" s="260" t="s">
        <v>661</v>
      </c>
      <c r="Z7" s="2330"/>
      <c r="AA7" s="2337"/>
      <c r="AB7" s="2338"/>
      <c r="AC7" s="2339"/>
      <c r="AD7" s="2337"/>
      <c r="AE7" s="2339"/>
      <c r="AF7" s="2342"/>
      <c r="AG7" s="2350"/>
      <c r="AH7" s="2337"/>
      <c r="AI7" s="2339"/>
    </row>
    <row r="8" spans="1:35" ht="16.5" customHeight="1">
      <c r="A8" s="250" t="s">
        <v>662</v>
      </c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2"/>
      <c r="Z8" s="263">
        <v>1</v>
      </c>
      <c r="AA8" s="2343">
        <v>2</v>
      </c>
      <c r="AB8" s="2344"/>
      <c r="AC8" s="2345"/>
      <c r="AD8" s="2343">
        <v>3</v>
      </c>
      <c r="AE8" s="2345"/>
      <c r="AF8" s="251">
        <v>4</v>
      </c>
      <c r="AG8" s="251">
        <v>5</v>
      </c>
      <c r="AH8" s="2343">
        <v>6</v>
      </c>
      <c r="AI8" s="2345"/>
    </row>
    <row r="9" spans="1:35" ht="23.25">
      <c r="A9" s="251">
        <v>1</v>
      </c>
      <c r="B9" s="251">
        <v>17700</v>
      </c>
      <c r="C9" s="251">
        <v>17900</v>
      </c>
      <c r="D9" s="251">
        <v>18200</v>
      </c>
      <c r="E9" s="251">
        <v>19200</v>
      </c>
      <c r="F9" s="252">
        <v>20800</v>
      </c>
      <c r="G9" s="251">
        <v>21500</v>
      </c>
      <c r="H9" s="251">
        <v>22400</v>
      </c>
      <c r="I9" s="252">
        <v>26300</v>
      </c>
      <c r="J9" s="251">
        <v>28700</v>
      </c>
      <c r="K9" s="251">
        <v>33800</v>
      </c>
      <c r="L9" s="252">
        <v>37800</v>
      </c>
      <c r="M9" s="251">
        <v>44300</v>
      </c>
      <c r="N9" s="251">
        <v>53100</v>
      </c>
      <c r="O9" s="251">
        <v>56100</v>
      </c>
      <c r="P9" s="251">
        <v>60700</v>
      </c>
      <c r="Q9" s="251">
        <v>67300</v>
      </c>
      <c r="R9" s="251">
        <v>71000</v>
      </c>
      <c r="S9" s="251">
        <v>75300</v>
      </c>
      <c r="T9" s="251">
        <v>79900</v>
      </c>
      <c r="U9" s="251">
        <v>88900</v>
      </c>
      <c r="V9" s="252">
        <v>123100</v>
      </c>
      <c r="W9" s="279">
        <v>129700</v>
      </c>
      <c r="X9" s="280">
        <v>145800</v>
      </c>
      <c r="Y9" s="340">
        <v>148800</v>
      </c>
      <c r="Z9" s="263">
        <v>1</v>
      </c>
      <c r="AA9" s="2343">
        <v>1700</v>
      </c>
      <c r="AB9" s="2344"/>
      <c r="AC9" s="2345"/>
      <c r="AD9" s="2343">
        <v>2</v>
      </c>
      <c r="AE9" s="2345"/>
      <c r="AF9" s="251">
        <v>6670</v>
      </c>
      <c r="AG9" s="255" t="s">
        <v>663</v>
      </c>
      <c r="AH9" s="2346">
        <v>12400</v>
      </c>
      <c r="AI9" s="2347"/>
    </row>
    <row r="10" spans="1:35" ht="18.75">
      <c r="A10" s="251">
        <v>2</v>
      </c>
      <c r="B10" s="251">
        <v>18200</v>
      </c>
      <c r="C10" s="251">
        <v>18400</v>
      </c>
      <c r="D10" s="251">
        <v>18700</v>
      </c>
      <c r="E10" s="251">
        <v>19800</v>
      </c>
      <c r="F10" s="252">
        <v>21400</v>
      </c>
      <c r="G10" s="251">
        <v>22100</v>
      </c>
      <c r="H10" s="251">
        <v>23100</v>
      </c>
      <c r="I10" s="252">
        <v>27100</v>
      </c>
      <c r="J10" s="251">
        <v>29600</v>
      </c>
      <c r="K10" s="251">
        <v>34800</v>
      </c>
      <c r="L10" s="252">
        <v>38900</v>
      </c>
      <c r="M10" s="251">
        <v>45600</v>
      </c>
      <c r="N10" s="251">
        <v>54700</v>
      </c>
      <c r="O10" s="251">
        <v>57800</v>
      </c>
      <c r="P10" s="251">
        <v>62500</v>
      </c>
      <c r="Q10" s="251">
        <v>69300</v>
      </c>
      <c r="R10" s="251">
        <v>73100</v>
      </c>
      <c r="S10" s="251">
        <v>77600</v>
      </c>
      <c r="T10" s="251">
        <v>82300</v>
      </c>
      <c r="U10" s="251">
        <v>91600</v>
      </c>
      <c r="V10" s="252">
        <v>126800</v>
      </c>
      <c r="W10" s="279">
        <v>133600</v>
      </c>
      <c r="X10" s="280">
        <v>150200</v>
      </c>
      <c r="Y10" s="281">
        <v>153300</v>
      </c>
      <c r="Z10" s="263">
        <v>2</v>
      </c>
      <c r="AA10" s="2343">
        <v>1750</v>
      </c>
      <c r="AB10" s="2344"/>
      <c r="AC10" s="2345"/>
      <c r="AD10" s="2343">
        <v>3</v>
      </c>
      <c r="AE10" s="2345"/>
      <c r="AF10" s="251">
        <v>7000</v>
      </c>
      <c r="AG10" s="255" t="s">
        <v>664</v>
      </c>
      <c r="AH10" s="2346">
        <v>12600</v>
      </c>
      <c r="AI10" s="2347"/>
    </row>
    <row r="11" spans="1:35" ht="18.75">
      <c r="A11" s="251">
        <v>3</v>
      </c>
      <c r="B11" s="251">
        <v>18700</v>
      </c>
      <c r="C11" s="251">
        <v>19000</v>
      </c>
      <c r="D11" s="251">
        <v>19300</v>
      </c>
      <c r="E11" s="251">
        <v>20400</v>
      </c>
      <c r="F11" s="252">
        <v>22000</v>
      </c>
      <c r="G11" s="251">
        <v>22800</v>
      </c>
      <c r="H11" s="251">
        <v>23800</v>
      </c>
      <c r="I11" s="252">
        <v>27900</v>
      </c>
      <c r="J11" s="251">
        <v>30500</v>
      </c>
      <c r="K11" s="251">
        <v>35800</v>
      </c>
      <c r="L11" s="252">
        <v>40100</v>
      </c>
      <c r="M11" s="251">
        <v>47000</v>
      </c>
      <c r="N11" s="251">
        <v>56300</v>
      </c>
      <c r="O11" s="251">
        <v>59500</v>
      </c>
      <c r="P11" s="251">
        <v>64400</v>
      </c>
      <c r="Q11" s="251">
        <v>71400</v>
      </c>
      <c r="R11" s="251">
        <v>75300</v>
      </c>
      <c r="S11" s="251">
        <v>79900</v>
      </c>
      <c r="T11" s="251">
        <v>84800</v>
      </c>
      <c r="U11" s="251">
        <v>94300</v>
      </c>
      <c r="V11" s="252">
        <v>130600</v>
      </c>
      <c r="W11" s="279">
        <v>137600</v>
      </c>
      <c r="X11" s="280">
        <v>154700</v>
      </c>
      <c r="Y11" s="281">
        <v>157900</v>
      </c>
      <c r="Z11" s="263">
        <v>3</v>
      </c>
      <c r="AA11" s="2343">
        <v>1900</v>
      </c>
      <c r="AB11" s="2344"/>
      <c r="AC11" s="2345"/>
      <c r="AD11" s="2343">
        <v>4</v>
      </c>
      <c r="AE11" s="2345"/>
      <c r="AF11" s="251">
        <v>7400</v>
      </c>
      <c r="AG11" s="255" t="s">
        <v>665</v>
      </c>
      <c r="AH11" s="2346">
        <v>12800</v>
      </c>
      <c r="AI11" s="2347"/>
    </row>
    <row r="12" spans="1:35" ht="18.75">
      <c r="A12" s="251">
        <v>4</v>
      </c>
      <c r="B12" s="251">
        <v>19300</v>
      </c>
      <c r="C12" s="251">
        <v>19600</v>
      </c>
      <c r="D12" s="251">
        <v>19900</v>
      </c>
      <c r="E12" s="251">
        <v>21000</v>
      </c>
      <c r="F12" s="252">
        <v>22700</v>
      </c>
      <c r="G12" s="251">
        <v>23500</v>
      </c>
      <c r="H12" s="251">
        <v>24500</v>
      </c>
      <c r="I12" s="252">
        <v>28700</v>
      </c>
      <c r="J12" s="251">
        <v>31400</v>
      </c>
      <c r="K12" s="251">
        <v>36900</v>
      </c>
      <c r="L12" s="252">
        <v>41300</v>
      </c>
      <c r="M12" s="251">
        <v>48400</v>
      </c>
      <c r="N12" s="251">
        <v>58000</v>
      </c>
      <c r="O12" s="251">
        <v>61300</v>
      </c>
      <c r="P12" s="251">
        <v>66300</v>
      </c>
      <c r="Q12" s="251">
        <v>73500</v>
      </c>
      <c r="R12" s="251">
        <v>77600</v>
      </c>
      <c r="S12" s="251">
        <v>82300</v>
      </c>
      <c r="T12" s="251">
        <v>87300</v>
      </c>
      <c r="U12" s="251">
        <v>97100</v>
      </c>
      <c r="V12" s="252">
        <v>134500</v>
      </c>
      <c r="W12" s="279">
        <v>141700</v>
      </c>
      <c r="X12" s="280">
        <v>159300</v>
      </c>
      <c r="Y12" s="281">
        <v>162600</v>
      </c>
      <c r="Z12" s="263">
        <v>4</v>
      </c>
      <c r="AA12" s="2343">
        <v>2000</v>
      </c>
      <c r="AB12" s="2344"/>
      <c r="AC12" s="2345"/>
      <c r="AD12" s="2343">
        <v>5</v>
      </c>
      <c r="AE12" s="2345"/>
      <c r="AF12" s="251">
        <v>7790</v>
      </c>
      <c r="AG12" s="255" t="s">
        <v>666</v>
      </c>
      <c r="AH12" s="2346">
        <v>13500</v>
      </c>
      <c r="AI12" s="2347"/>
    </row>
    <row r="13" spans="1:35" ht="18.75">
      <c r="A13" s="251">
        <v>5</v>
      </c>
      <c r="B13" s="251">
        <v>19900</v>
      </c>
      <c r="C13" s="251">
        <v>20200</v>
      </c>
      <c r="D13" s="251">
        <v>20500</v>
      </c>
      <c r="E13" s="251">
        <v>21600</v>
      </c>
      <c r="F13" s="252">
        <v>23400</v>
      </c>
      <c r="G13" s="251">
        <v>24200</v>
      </c>
      <c r="H13" s="251">
        <v>25200</v>
      </c>
      <c r="I13" s="252">
        <v>29600</v>
      </c>
      <c r="J13" s="251">
        <v>32300</v>
      </c>
      <c r="K13" s="251">
        <v>38000</v>
      </c>
      <c r="L13" s="252">
        <v>42500</v>
      </c>
      <c r="M13" s="251">
        <v>49900</v>
      </c>
      <c r="N13" s="251">
        <v>59700</v>
      </c>
      <c r="O13" s="251">
        <v>63100</v>
      </c>
      <c r="P13" s="251">
        <v>68300</v>
      </c>
      <c r="Q13" s="251">
        <v>75700</v>
      </c>
      <c r="R13" s="251">
        <v>79900</v>
      </c>
      <c r="S13" s="251">
        <v>84800</v>
      </c>
      <c r="T13" s="251">
        <v>89900</v>
      </c>
      <c r="U13" s="251">
        <v>100000</v>
      </c>
      <c r="V13" s="252">
        <v>138500</v>
      </c>
      <c r="W13" s="279">
        <v>146000</v>
      </c>
      <c r="X13" s="280">
        <v>164100</v>
      </c>
      <c r="Y13" s="281">
        <v>167500</v>
      </c>
      <c r="Z13" s="263">
        <v>5</v>
      </c>
      <c r="AA13" s="2343">
        <v>2400</v>
      </c>
      <c r="AB13" s="2344"/>
      <c r="AC13" s="2345"/>
      <c r="AD13" s="2343">
        <v>9</v>
      </c>
      <c r="AE13" s="2345"/>
      <c r="AF13" s="251">
        <v>8910</v>
      </c>
      <c r="AG13" s="255" t="s">
        <v>667</v>
      </c>
      <c r="AH13" s="2346">
        <v>14600</v>
      </c>
      <c r="AI13" s="2347"/>
    </row>
    <row r="14" spans="1:35" ht="18.75">
      <c r="A14" s="251">
        <v>6</v>
      </c>
      <c r="B14" s="251">
        <v>20500</v>
      </c>
      <c r="C14" s="251">
        <v>20800</v>
      </c>
      <c r="D14" s="251">
        <v>21100</v>
      </c>
      <c r="E14" s="251">
        <v>22200</v>
      </c>
      <c r="F14" s="252">
        <v>24100</v>
      </c>
      <c r="G14" s="251">
        <v>24900</v>
      </c>
      <c r="H14" s="251">
        <v>26000</v>
      </c>
      <c r="I14" s="252">
        <v>30500</v>
      </c>
      <c r="J14" s="251">
        <v>33300</v>
      </c>
      <c r="K14" s="251">
        <v>39100</v>
      </c>
      <c r="L14" s="252">
        <v>43800</v>
      </c>
      <c r="M14" s="251">
        <v>51400</v>
      </c>
      <c r="N14" s="251">
        <v>61500</v>
      </c>
      <c r="O14" s="251">
        <v>65000</v>
      </c>
      <c r="P14" s="251">
        <v>70300</v>
      </c>
      <c r="Q14" s="251">
        <v>78000</v>
      </c>
      <c r="R14" s="251">
        <v>82300</v>
      </c>
      <c r="S14" s="251">
        <v>87300</v>
      </c>
      <c r="T14" s="251">
        <v>92600</v>
      </c>
      <c r="U14" s="251">
        <v>103000</v>
      </c>
      <c r="V14" s="252">
        <v>142700</v>
      </c>
      <c r="W14" s="279">
        <v>150400</v>
      </c>
      <c r="X14" s="280">
        <v>169000</v>
      </c>
      <c r="Y14" s="281">
        <v>172500</v>
      </c>
      <c r="Z14" s="263">
        <v>6</v>
      </c>
      <c r="AA14" s="2343">
        <v>2400</v>
      </c>
      <c r="AB14" s="2344"/>
      <c r="AC14" s="2345"/>
      <c r="AD14" s="2357" t="s">
        <v>633</v>
      </c>
      <c r="AE14" s="2358"/>
      <c r="AF14" s="251">
        <v>8910</v>
      </c>
      <c r="AG14" s="255" t="s">
        <v>668</v>
      </c>
      <c r="AH14" s="2346">
        <v>15100</v>
      </c>
      <c r="AI14" s="2347"/>
    </row>
    <row r="15" spans="1:35" ht="18.75">
      <c r="A15" s="251">
        <v>7</v>
      </c>
      <c r="B15" s="251">
        <v>21100</v>
      </c>
      <c r="C15" s="251">
        <v>21400</v>
      </c>
      <c r="D15" s="251">
        <v>21700</v>
      </c>
      <c r="E15" s="251">
        <v>22900</v>
      </c>
      <c r="F15" s="252">
        <v>24800</v>
      </c>
      <c r="G15" s="251">
        <v>25600</v>
      </c>
      <c r="H15" s="251">
        <v>26800</v>
      </c>
      <c r="I15" s="252">
        <v>31400</v>
      </c>
      <c r="J15" s="251">
        <v>34300</v>
      </c>
      <c r="K15" s="251">
        <v>40300</v>
      </c>
      <c r="L15" s="252">
        <v>45100</v>
      </c>
      <c r="M15" s="251">
        <v>52900</v>
      </c>
      <c r="N15" s="251">
        <v>63300</v>
      </c>
      <c r="O15" s="251">
        <v>67000</v>
      </c>
      <c r="P15" s="251">
        <v>72400</v>
      </c>
      <c r="Q15" s="251">
        <v>80300</v>
      </c>
      <c r="R15" s="251">
        <v>84800</v>
      </c>
      <c r="S15" s="251">
        <v>89900</v>
      </c>
      <c r="T15" s="251">
        <v>95400</v>
      </c>
      <c r="U15" s="251">
        <v>106100</v>
      </c>
      <c r="V15" s="252">
        <v>147000</v>
      </c>
      <c r="W15" s="279">
        <v>154900</v>
      </c>
      <c r="X15" s="280">
        <v>174100</v>
      </c>
      <c r="Y15" s="281">
        <v>177700</v>
      </c>
      <c r="Z15" s="263">
        <v>7</v>
      </c>
      <c r="AA15" s="2343">
        <v>2400</v>
      </c>
      <c r="AB15" s="2344"/>
      <c r="AC15" s="2345"/>
      <c r="AD15" s="2357" t="s">
        <v>634</v>
      </c>
      <c r="AE15" s="2358"/>
      <c r="AF15" s="251">
        <v>8910</v>
      </c>
      <c r="AG15" s="255" t="s">
        <v>669</v>
      </c>
      <c r="AH15" s="2346">
        <v>15700</v>
      </c>
      <c r="AI15" s="2347"/>
    </row>
    <row r="16" spans="1:35" ht="18.75">
      <c r="A16" s="251">
        <v>8</v>
      </c>
      <c r="B16" s="251">
        <v>21700</v>
      </c>
      <c r="C16" s="251">
        <v>22000</v>
      </c>
      <c r="D16" s="251">
        <v>22400</v>
      </c>
      <c r="E16" s="251">
        <v>23600</v>
      </c>
      <c r="F16" s="252">
        <v>25500</v>
      </c>
      <c r="G16" s="251">
        <v>26400</v>
      </c>
      <c r="H16" s="251">
        <v>27600</v>
      </c>
      <c r="I16" s="252">
        <v>32300</v>
      </c>
      <c r="J16" s="251">
        <v>35300</v>
      </c>
      <c r="K16" s="251">
        <v>41500</v>
      </c>
      <c r="L16" s="252">
        <v>46500</v>
      </c>
      <c r="M16" s="251">
        <v>54500</v>
      </c>
      <c r="N16" s="251">
        <v>65200</v>
      </c>
      <c r="O16" s="251">
        <v>69000</v>
      </c>
      <c r="P16" s="251">
        <v>74600</v>
      </c>
      <c r="Q16" s="251">
        <v>82700</v>
      </c>
      <c r="R16" s="251">
        <v>87300</v>
      </c>
      <c r="S16" s="251">
        <v>92600</v>
      </c>
      <c r="T16" s="251">
        <v>98300</v>
      </c>
      <c r="U16" s="251">
        <v>109300</v>
      </c>
      <c r="V16" s="252">
        <v>151400</v>
      </c>
      <c r="W16" s="279">
        <v>159500</v>
      </c>
      <c r="X16" s="280">
        <v>179300</v>
      </c>
      <c r="Y16" s="281">
        <v>183000</v>
      </c>
      <c r="Z16" s="263">
        <v>8</v>
      </c>
      <c r="AA16" s="2343">
        <v>2800</v>
      </c>
      <c r="AB16" s="2344"/>
      <c r="AC16" s="2345"/>
      <c r="AD16" s="2343">
        <v>10</v>
      </c>
      <c r="AE16" s="2345"/>
      <c r="AF16" s="251">
        <v>11820</v>
      </c>
      <c r="AG16" s="255" t="s">
        <v>670</v>
      </c>
      <c r="AH16" s="2346">
        <v>18500</v>
      </c>
      <c r="AI16" s="2347"/>
    </row>
    <row r="17" spans="1:35" ht="18.75">
      <c r="A17" s="251">
        <v>9</v>
      </c>
      <c r="B17" s="251">
        <v>22400</v>
      </c>
      <c r="C17" s="251">
        <v>22700</v>
      </c>
      <c r="D17" s="251">
        <v>23100</v>
      </c>
      <c r="E17" s="251">
        <v>24300</v>
      </c>
      <c r="F17" s="252">
        <v>26300</v>
      </c>
      <c r="G17" s="251">
        <v>27200</v>
      </c>
      <c r="H17" s="251">
        <v>28400</v>
      </c>
      <c r="I17" s="252">
        <v>33300</v>
      </c>
      <c r="J17" s="251">
        <v>36400</v>
      </c>
      <c r="K17" s="251">
        <v>42700</v>
      </c>
      <c r="L17" s="252">
        <v>47900</v>
      </c>
      <c r="M17" s="251">
        <v>56100</v>
      </c>
      <c r="N17" s="251">
        <v>67200</v>
      </c>
      <c r="O17" s="251">
        <v>71100</v>
      </c>
      <c r="P17" s="251">
        <v>76800</v>
      </c>
      <c r="Q17" s="251">
        <v>85200</v>
      </c>
      <c r="R17" s="251">
        <v>89900</v>
      </c>
      <c r="S17" s="251">
        <v>95400</v>
      </c>
      <c r="T17" s="251">
        <v>101200</v>
      </c>
      <c r="U17" s="251">
        <v>112600</v>
      </c>
      <c r="V17" s="252">
        <v>155900</v>
      </c>
      <c r="W17" s="279">
        <v>164300</v>
      </c>
      <c r="X17" s="280">
        <v>184700</v>
      </c>
      <c r="Y17" s="281">
        <v>188500</v>
      </c>
      <c r="Z17" s="263">
        <v>9</v>
      </c>
      <c r="AA17" s="2343">
        <v>2800</v>
      </c>
      <c r="AB17" s="2344"/>
      <c r="AC17" s="2345"/>
      <c r="AD17" s="2355" t="s">
        <v>635</v>
      </c>
      <c r="AE17" s="2356"/>
      <c r="AF17" s="251">
        <v>11820</v>
      </c>
      <c r="AG17" s="255" t="s">
        <v>671</v>
      </c>
      <c r="AH17" s="2346">
        <v>20100</v>
      </c>
      <c r="AI17" s="2347"/>
    </row>
    <row r="18" spans="1:35" ht="18.75">
      <c r="A18" s="251">
        <v>10</v>
      </c>
      <c r="B18" s="251">
        <v>23100</v>
      </c>
      <c r="C18" s="251">
        <v>23400</v>
      </c>
      <c r="D18" s="251">
        <v>23800</v>
      </c>
      <c r="E18" s="251">
        <v>25000</v>
      </c>
      <c r="F18" s="252">
        <v>27100</v>
      </c>
      <c r="G18" s="251">
        <v>28000</v>
      </c>
      <c r="H18" s="251">
        <v>29300</v>
      </c>
      <c r="I18" s="252">
        <v>34300</v>
      </c>
      <c r="J18" s="251">
        <v>37500</v>
      </c>
      <c r="K18" s="251">
        <v>44000</v>
      </c>
      <c r="L18" s="252">
        <v>49300</v>
      </c>
      <c r="M18" s="251">
        <v>57800</v>
      </c>
      <c r="N18" s="251">
        <v>69200</v>
      </c>
      <c r="O18" s="251">
        <v>73200</v>
      </c>
      <c r="P18" s="251">
        <v>79100</v>
      </c>
      <c r="Q18" s="251">
        <v>87800</v>
      </c>
      <c r="R18" s="251">
        <v>92600</v>
      </c>
      <c r="S18" s="251">
        <v>98300</v>
      </c>
      <c r="T18" s="251">
        <v>104200</v>
      </c>
      <c r="U18" s="251">
        <v>116000</v>
      </c>
      <c r="V18" s="252">
        <v>160600</v>
      </c>
      <c r="W18" s="279">
        <v>169200</v>
      </c>
      <c r="X18" s="280">
        <v>190200</v>
      </c>
      <c r="Y18" s="281">
        <v>194200</v>
      </c>
      <c r="Z18" s="263">
        <v>10</v>
      </c>
      <c r="AA18" s="2343">
        <v>3600</v>
      </c>
      <c r="AB18" s="2344"/>
      <c r="AC18" s="2345"/>
      <c r="AD18" s="2343">
        <v>11</v>
      </c>
      <c r="AE18" s="2345"/>
      <c r="AF18" s="251">
        <v>13200</v>
      </c>
      <c r="AG18" s="255" t="s">
        <v>672</v>
      </c>
      <c r="AH18" s="2346">
        <v>23700</v>
      </c>
      <c r="AI18" s="2347"/>
    </row>
    <row r="19" spans="1:35" ht="18.75">
      <c r="A19" s="251">
        <v>11</v>
      </c>
      <c r="B19" s="251">
        <v>23800</v>
      </c>
      <c r="C19" s="251">
        <v>24100</v>
      </c>
      <c r="D19" s="251">
        <v>24500</v>
      </c>
      <c r="E19" s="251">
        <v>25800</v>
      </c>
      <c r="F19" s="252">
        <v>27900</v>
      </c>
      <c r="G19" s="251">
        <v>28800</v>
      </c>
      <c r="H19" s="251">
        <v>30200</v>
      </c>
      <c r="I19" s="252">
        <v>35300</v>
      </c>
      <c r="J19" s="251">
        <v>38600</v>
      </c>
      <c r="K19" s="251">
        <v>45300</v>
      </c>
      <c r="L19" s="252">
        <v>50800</v>
      </c>
      <c r="M19" s="251">
        <v>59500</v>
      </c>
      <c r="N19" s="251">
        <v>71300</v>
      </c>
      <c r="O19" s="251">
        <v>75400</v>
      </c>
      <c r="P19" s="251">
        <v>81500</v>
      </c>
      <c r="Q19" s="251">
        <v>90400</v>
      </c>
      <c r="R19" s="251">
        <v>95400</v>
      </c>
      <c r="S19" s="251">
        <v>101200</v>
      </c>
      <c r="T19" s="251">
        <v>107300</v>
      </c>
      <c r="U19" s="251">
        <v>119500</v>
      </c>
      <c r="V19" s="252">
        <v>165400</v>
      </c>
      <c r="W19" s="279">
        <v>174300</v>
      </c>
      <c r="X19" s="280">
        <v>195900</v>
      </c>
      <c r="Y19" s="281">
        <v>200000</v>
      </c>
      <c r="Z19" s="263">
        <v>11</v>
      </c>
      <c r="AA19" s="2343">
        <v>4200</v>
      </c>
      <c r="AB19" s="2344"/>
      <c r="AC19" s="2345"/>
      <c r="AD19" s="2343">
        <v>12</v>
      </c>
      <c r="AE19" s="2345"/>
      <c r="AF19" s="251">
        <v>14660</v>
      </c>
      <c r="AG19" s="255" t="s">
        <v>673</v>
      </c>
      <c r="AH19" s="2346">
        <v>26500</v>
      </c>
      <c r="AI19" s="2347"/>
    </row>
    <row r="20" spans="1:35" ht="18.75">
      <c r="A20" s="251">
        <v>12</v>
      </c>
      <c r="B20" s="251">
        <v>24500</v>
      </c>
      <c r="C20" s="251">
        <v>24800</v>
      </c>
      <c r="D20" s="251">
        <v>25200</v>
      </c>
      <c r="E20" s="251">
        <v>26600</v>
      </c>
      <c r="F20" s="252">
        <v>28700</v>
      </c>
      <c r="G20" s="251">
        <v>29700</v>
      </c>
      <c r="H20" s="251">
        <v>31100</v>
      </c>
      <c r="I20" s="252">
        <v>36400</v>
      </c>
      <c r="J20" s="251">
        <v>39800</v>
      </c>
      <c r="K20" s="251">
        <v>46700</v>
      </c>
      <c r="L20" s="252">
        <v>52300</v>
      </c>
      <c r="M20" s="251">
        <v>61300</v>
      </c>
      <c r="N20" s="251">
        <v>73400</v>
      </c>
      <c r="O20" s="251">
        <v>77700</v>
      </c>
      <c r="P20" s="251">
        <v>83900</v>
      </c>
      <c r="Q20" s="251">
        <v>93100</v>
      </c>
      <c r="R20" s="251">
        <v>98300</v>
      </c>
      <c r="S20" s="251">
        <v>104200</v>
      </c>
      <c r="T20" s="251">
        <v>110500</v>
      </c>
      <c r="U20" s="251">
        <v>123100</v>
      </c>
      <c r="V20" s="252">
        <v>170400</v>
      </c>
      <c r="W20" s="279">
        <v>179500</v>
      </c>
      <c r="X20" s="280">
        <v>201800</v>
      </c>
      <c r="Y20" s="281">
        <v>206000</v>
      </c>
      <c r="Z20" s="263">
        <v>12</v>
      </c>
      <c r="AA20" s="2343">
        <v>4800</v>
      </c>
      <c r="AB20" s="2344"/>
      <c r="AC20" s="2345"/>
      <c r="AD20" s="2343">
        <v>14</v>
      </c>
      <c r="AE20" s="2345"/>
      <c r="AF20" s="251">
        <v>17230</v>
      </c>
      <c r="AG20" s="255" t="s">
        <v>674</v>
      </c>
      <c r="AH20" s="2346">
        <v>31100</v>
      </c>
      <c r="AI20" s="2347"/>
    </row>
    <row r="21" spans="1:35" ht="18.75">
      <c r="A21" s="251">
        <v>13</v>
      </c>
      <c r="B21" s="251">
        <v>25200</v>
      </c>
      <c r="C21" s="251">
        <v>25500</v>
      </c>
      <c r="D21" s="251">
        <v>26000</v>
      </c>
      <c r="E21" s="251">
        <v>27400</v>
      </c>
      <c r="F21" s="252">
        <v>29600</v>
      </c>
      <c r="G21" s="251">
        <v>30600</v>
      </c>
      <c r="H21" s="251">
        <v>32000</v>
      </c>
      <c r="I21" s="252">
        <v>37500</v>
      </c>
      <c r="J21" s="251">
        <v>41000</v>
      </c>
      <c r="K21" s="251">
        <v>48100</v>
      </c>
      <c r="L21" s="252">
        <v>53900</v>
      </c>
      <c r="M21" s="251">
        <v>63100</v>
      </c>
      <c r="N21" s="251">
        <v>75600</v>
      </c>
      <c r="O21" s="251">
        <v>80000</v>
      </c>
      <c r="P21" s="251">
        <v>86400</v>
      </c>
      <c r="Q21" s="251">
        <v>95900</v>
      </c>
      <c r="R21" s="251">
        <v>101200</v>
      </c>
      <c r="S21" s="251">
        <v>107300</v>
      </c>
      <c r="T21" s="251">
        <v>113800</v>
      </c>
      <c r="U21" s="251">
        <v>126800</v>
      </c>
      <c r="V21" s="252">
        <v>175500</v>
      </c>
      <c r="W21" s="279">
        <v>184900</v>
      </c>
      <c r="X21" s="280">
        <v>207900</v>
      </c>
      <c r="Y21" s="281">
        <v>212200</v>
      </c>
      <c r="Z21" s="263">
        <v>13</v>
      </c>
      <c r="AA21" s="2343">
        <v>5400</v>
      </c>
      <c r="AB21" s="2344"/>
      <c r="AC21" s="2345"/>
      <c r="AD21" s="2343">
        <v>15</v>
      </c>
      <c r="AE21" s="2345"/>
      <c r="AF21" s="251">
        <v>22180</v>
      </c>
      <c r="AG21" s="255" t="s">
        <v>675</v>
      </c>
      <c r="AH21" s="2346">
        <v>39300</v>
      </c>
      <c r="AI21" s="2347"/>
    </row>
    <row r="22" spans="1:35" ht="18.75">
      <c r="A22" s="251">
        <v>14</v>
      </c>
      <c r="B22" s="251">
        <v>26000</v>
      </c>
      <c r="C22" s="251">
        <v>26300</v>
      </c>
      <c r="D22" s="251">
        <v>26800</v>
      </c>
      <c r="E22" s="251">
        <v>28200</v>
      </c>
      <c r="F22" s="252">
        <v>30500</v>
      </c>
      <c r="G22" s="251">
        <v>31500</v>
      </c>
      <c r="H22" s="251">
        <v>33000</v>
      </c>
      <c r="I22" s="252">
        <v>38600</v>
      </c>
      <c r="J22" s="251">
        <v>42200</v>
      </c>
      <c r="K22" s="251">
        <v>49500</v>
      </c>
      <c r="L22" s="252">
        <v>55500</v>
      </c>
      <c r="M22" s="251">
        <v>65000</v>
      </c>
      <c r="N22" s="251">
        <v>77900</v>
      </c>
      <c r="O22" s="251">
        <v>82400</v>
      </c>
      <c r="P22" s="251">
        <v>89000</v>
      </c>
      <c r="Q22" s="251">
        <v>98800</v>
      </c>
      <c r="R22" s="251">
        <v>104200</v>
      </c>
      <c r="S22" s="251">
        <v>110500</v>
      </c>
      <c r="T22" s="251">
        <v>117200</v>
      </c>
      <c r="U22" s="251">
        <v>130600</v>
      </c>
      <c r="V22" s="252">
        <v>180800</v>
      </c>
      <c r="W22" s="279">
        <v>190400</v>
      </c>
      <c r="X22" s="282">
        <v>214100</v>
      </c>
      <c r="Y22" s="283">
        <v>218600</v>
      </c>
      <c r="Z22" s="263">
        <v>14</v>
      </c>
      <c r="AA22" s="2343">
        <v>6000</v>
      </c>
      <c r="AB22" s="2344"/>
      <c r="AC22" s="2345"/>
      <c r="AD22" s="2343">
        <v>16</v>
      </c>
      <c r="AE22" s="2345"/>
      <c r="AF22" s="251">
        <v>24030</v>
      </c>
      <c r="AG22" s="255" t="s">
        <v>676</v>
      </c>
      <c r="AH22" s="2346">
        <v>42500</v>
      </c>
      <c r="AI22" s="2347"/>
    </row>
    <row r="23" spans="1:35" ht="18.75">
      <c r="A23" s="251">
        <v>15</v>
      </c>
      <c r="B23" s="251">
        <v>26800</v>
      </c>
      <c r="C23" s="251">
        <v>27100</v>
      </c>
      <c r="D23" s="251">
        <v>27600</v>
      </c>
      <c r="E23" s="251">
        <v>29000</v>
      </c>
      <c r="F23" s="252">
        <v>31400</v>
      </c>
      <c r="G23" s="251">
        <v>32400</v>
      </c>
      <c r="H23" s="251">
        <v>34000</v>
      </c>
      <c r="I23" s="252">
        <v>39800</v>
      </c>
      <c r="J23" s="251">
        <v>43500</v>
      </c>
      <c r="K23" s="251">
        <v>51000</v>
      </c>
      <c r="L23" s="252">
        <v>57200</v>
      </c>
      <c r="M23" s="251">
        <v>67000</v>
      </c>
      <c r="N23" s="251">
        <v>80200</v>
      </c>
      <c r="O23" s="251">
        <v>84900</v>
      </c>
      <c r="P23" s="251">
        <v>91700</v>
      </c>
      <c r="Q23" s="251">
        <v>101800</v>
      </c>
      <c r="R23" s="251">
        <v>107300</v>
      </c>
      <c r="S23" s="251">
        <v>113800</v>
      </c>
      <c r="T23" s="251">
        <v>120700</v>
      </c>
      <c r="U23" s="251">
        <v>134500</v>
      </c>
      <c r="V23" s="252">
        <v>186200</v>
      </c>
      <c r="W23" s="284">
        <v>196100</v>
      </c>
      <c r="X23" s="2359"/>
      <c r="Y23" s="2360"/>
      <c r="Z23" s="251">
        <v>15</v>
      </c>
      <c r="AA23" s="2343">
        <v>6600</v>
      </c>
      <c r="AB23" s="2344"/>
      <c r="AC23" s="2345"/>
      <c r="AD23" s="2343">
        <v>17</v>
      </c>
      <c r="AE23" s="2345"/>
      <c r="AF23" s="251">
        <v>26670</v>
      </c>
      <c r="AG23" s="255" t="s">
        <v>677</v>
      </c>
      <c r="AH23" s="2346">
        <v>47200</v>
      </c>
      <c r="AI23" s="2347"/>
    </row>
    <row r="24" spans="1:35" ht="18.75">
      <c r="A24" s="251">
        <v>16</v>
      </c>
      <c r="B24" s="251">
        <v>27600</v>
      </c>
      <c r="C24" s="251">
        <v>27900</v>
      </c>
      <c r="D24" s="251">
        <v>28400</v>
      </c>
      <c r="E24" s="251">
        <v>29900</v>
      </c>
      <c r="F24" s="252">
        <v>32300</v>
      </c>
      <c r="G24" s="251">
        <v>33400</v>
      </c>
      <c r="H24" s="251">
        <v>35000</v>
      </c>
      <c r="I24" s="252">
        <v>41000</v>
      </c>
      <c r="J24" s="251">
        <v>44800</v>
      </c>
      <c r="K24" s="251">
        <v>52500</v>
      </c>
      <c r="L24" s="252">
        <v>58900</v>
      </c>
      <c r="M24" s="251">
        <v>69000</v>
      </c>
      <c r="N24" s="251">
        <v>82600</v>
      </c>
      <c r="O24" s="251">
        <v>87400</v>
      </c>
      <c r="P24" s="251">
        <v>94500</v>
      </c>
      <c r="Q24" s="251">
        <v>104900</v>
      </c>
      <c r="R24" s="251">
        <v>110500</v>
      </c>
      <c r="S24" s="251">
        <v>117200</v>
      </c>
      <c r="T24" s="251">
        <v>124300</v>
      </c>
      <c r="U24" s="251">
        <v>138500</v>
      </c>
      <c r="V24" s="252">
        <v>191800</v>
      </c>
      <c r="W24" s="284">
        <v>202000</v>
      </c>
      <c r="X24" s="2361"/>
      <c r="Y24" s="2362"/>
      <c r="Z24" s="251">
        <v>16</v>
      </c>
      <c r="AA24" s="2343">
        <v>6800</v>
      </c>
      <c r="AB24" s="2344"/>
      <c r="AC24" s="2345"/>
      <c r="AD24" s="2343">
        <v>18</v>
      </c>
      <c r="AE24" s="2345"/>
      <c r="AF24" s="251">
        <v>28120</v>
      </c>
      <c r="AG24" s="255" t="s">
        <v>678</v>
      </c>
      <c r="AH24" s="2346">
        <v>49700</v>
      </c>
      <c r="AI24" s="2347"/>
    </row>
    <row r="25" spans="1:35" ht="18.75">
      <c r="A25" s="251">
        <v>17</v>
      </c>
      <c r="B25" s="251">
        <v>28400</v>
      </c>
      <c r="C25" s="251">
        <v>28700</v>
      </c>
      <c r="D25" s="251">
        <v>29300</v>
      </c>
      <c r="E25" s="251">
        <v>30800</v>
      </c>
      <c r="F25" s="252">
        <v>33300</v>
      </c>
      <c r="G25" s="251">
        <v>34400</v>
      </c>
      <c r="H25" s="251">
        <v>36100</v>
      </c>
      <c r="I25" s="252">
        <v>42200</v>
      </c>
      <c r="J25" s="251">
        <v>46100</v>
      </c>
      <c r="K25" s="251">
        <v>54100</v>
      </c>
      <c r="L25" s="252">
        <v>60700</v>
      </c>
      <c r="M25" s="251">
        <v>71100</v>
      </c>
      <c r="N25" s="251">
        <v>85100</v>
      </c>
      <c r="O25" s="251">
        <v>90000</v>
      </c>
      <c r="P25" s="251">
        <v>97300</v>
      </c>
      <c r="Q25" s="251">
        <v>108000</v>
      </c>
      <c r="R25" s="251">
        <v>113800</v>
      </c>
      <c r="S25" s="251">
        <v>120700</v>
      </c>
      <c r="T25" s="251">
        <v>128000</v>
      </c>
      <c r="U25" s="251">
        <v>142700</v>
      </c>
      <c r="V25" s="252">
        <v>197600</v>
      </c>
      <c r="W25" s="285">
        <v>208100</v>
      </c>
      <c r="X25" s="2361"/>
      <c r="Y25" s="2362"/>
      <c r="Z25" s="251">
        <v>17</v>
      </c>
      <c r="AA25" s="2343">
        <v>7200</v>
      </c>
      <c r="AB25" s="2344"/>
      <c r="AC25" s="2345"/>
      <c r="AD25" s="2343">
        <v>19</v>
      </c>
      <c r="AE25" s="2345"/>
      <c r="AF25" s="251">
        <v>29840</v>
      </c>
      <c r="AG25" s="255" t="s">
        <v>679</v>
      </c>
      <c r="AH25" s="2346">
        <v>52800</v>
      </c>
      <c r="AI25" s="2347"/>
    </row>
    <row r="26" spans="1:35" ht="18">
      <c r="A26" s="251">
        <v>18</v>
      </c>
      <c r="B26" s="251">
        <v>29300</v>
      </c>
      <c r="C26" s="251">
        <v>29600</v>
      </c>
      <c r="D26" s="251">
        <v>30200</v>
      </c>
      <c r="E26" s="251">
        <v>31700</v>
      </c>
      <c r="F26" s="252">
        <v>34300</v>
      </c>
      <c r="G26" s="251">
        <v>35400</v>
      </c>
      <c r="H26" s="251">
        <v>37200</v>
      </c>
      <c r="I26" s="252">
        <v>43500</v>
      </c>
      <c r="J26" s="251">
        <v>47500</v>
      </c>
      <c r="K26" s="251">
        <v>55700</v>
      </c>
      <c r="L26" s="252">
        <v>62500</v>
      </c>
      <c r="M26" s="251">
        <v>73200</v>
      </c>
      <c r="N26" s="251">
        <v>87700</v>
      </c>
      <c r="O26" s="251">
        <v>92700</v>
      </c>
      <c r="P26" s="251">
        <v>100200</v>
      </c>
      <c r="Q26" s="251">
        <v>111200</v>
      </c>
      <c r="R26" s="251">
        <v>117200</v>
      </c>
      <c r="S26" s="251">
        <v>124300</v>
      </c>
      <c r="T26" s="251">
        <v>131800</v>
      </c>
      <c r="U26" s="251">
        <v>147000</v>
      </c>
      <c r="V26" s="265">
        <v>203500</v>
      </c>
      <c r="W26" s="2367"/>
      <c r="X26" s="2368"/>
      <c r="Y26" s="2369"/>
      <c r="Z26" s="251">
        <v>18</v>
      </c>
      <c r="AA26" s="2343">
        <v>7600</v>
      </c>
      <c r="AB26" s="2344"/>
      <c r="AC26" s="2345"/>
      <c r="AD26" s="2343">
        <v>20</v>
      </c>
      <c r="AE26" s="2345"/>
      <c r="AF26" s="251">
        <v>31620</v>
      </c>
      <c r="AG26" s="255" t="s">
        <v>680</v>
      </c>
      <c r="AH26" s="2346">
        <v>56000</v>
      </c>
      <c r="AI26" s="2347"/>
    </row>
    <row r="27" spans="1:35" ht="12.75" customHeight="1">
      <c r="A27" s="251">
        <v>19</v>
      </c>
      <c r="B27" s="251">
        <v>30200</v>
      </c>
      <c r="C27" s="251">
        <v>30500</v>
      </c>
      <c r="D27" s="251">
        <v>31100</v>
      </c>
      <c r="E27" s="251">
        <v>32700</v>
      </c>
      <c r="F27" s="252">
        <v>35300</v>
      </c>
      <c r="G27" s="251">
        <v>36500</v>
      </c>
      <c r="H27" s="251">
        <v>38300</v>
      </c>
      <c r="I27" s="252">
        <v>44800</v>
      </c>
      <c r="J27" s="251">
        <v>48900</v>
      </c>
      <c r="K27" s="251">
        <v>57400</v>
      </c>
      <c r="L27" s="252">
        <v>64400</v>
      </c>
      <c r="M27" s="251">
        <v>75400</v>
      </c>
      <c r="N27" s="251">
        <v>90300</v>
      </c>
      <c r="O27" s="251">
        <v>95500</v>
      </c>
      <c r="P27" s="251">
        <v>103200</v>
      </c>
      <c r="Q27" s="251">
        <v>114500</v>
      </c>
      <c r="R27" s="251">
        <v>120700</v>
      </c>
      <c r="S27" s="251">
        <v>128000</v>
      </c>
      <c r="T27" s="251">
        <v>135800</v>
      </c>
      <c r="U27" s="266">
        <v>151400</v>
      </c>
      <c r="V27" s="2363" t="s">
        <v>681</v>
      </c>
      <c r="W27" s="2364"/>
      <c r="X27" s="2364"/>
      <c r="Y27" s="2365"/>
      <c r="Z27" s="251">
        <v>19</v>
      </c>
      <c r="AA27" s="2343">
        <v>8200</v>
      </c>
      <c r="AB27" s="2344"/>
      <c r="AC27" s="2345"/>
      <c r="AD27" s="2343">
        <v>21</v>
      </c>
      <c r="AE27" s="2345"/>
      <c r="AF27" s="251">
        <v>35180</v>
      </c>
      <c r="AG27" s="255" t="s">
        <v>682</v>
      </c>
      <c r="AH27" s="2346">
        <v>62300</v>
      </c>
      <c r="AI27" s="2347"/>
    </row>
    <row r="28" spans="1:35" ht="16.5" customHeight="1">
      <c r="A28" s="251">
        <v>20</v>
      </c>
      <c r="B28" s="251">
        <v>31100</v>
      </c>
      <c r="C28" s="251">
        <v>31400</v>
      </c>
      <c r="D28" s="251">
        <v>32000</v>
      </c>
      <c r="E28" s="251">
        <v>33700</v>
      </c>
      <c r="F28" s="252">
        <v>36400</v>
      </c>
      <c r="G28" s="251">
        <v>37600</v>
      </c>
      <c r="H28" s="251">
        <v>39400</v>
      </c>
      <c r="I28" s="252">
        <v>46100</v>
      </c>
      <c r="J28" s="251">
        <v>50400</v>
      </c>
      <c r="K28" s="251">
        <v>59100</v>
      </c>
      <c r="L28" s="252">
        <v>66300</v>
      </c>
      <c r="M28" s="251">
        <v>77700</v>
      </c>
      <c r="N28" s="251">
        <v>93000</v>
      </c>
      <c r="O28" s="251">
        <v>98400</v>
      </c>
      <c r="P28" s="251">
        <v>106300</v>
      </c>
      <c r="Q28" s="251">
        <v>117900</v>
      </c>
      <c r="R28" s="251">
        <v>124300</v>
      </c>
      <c r="S28" s="251">
        <v>131800</v>
      </c>
      <c r="T28" s="251">
        <v>139900</v>
      </c>
      <c r="U28" s="266">
        <v>155900</v>
      </c>
      <c r="V28" s="2366" t="s">
        <v>683</v>
      </c>
      <c r="W28" s="2356"/>
      <c r="X28" s="258" t="s">
        <v>684</v>
      </c>
      <c r="Y28" s="258" t="s">
        <v>685</v>
      </c>
      <c r="Z28" s="251">
        <v>20</v>
      </c>
      <c r="AA28" s="2343">
        <v>8700</v>
      </c>
      <c r="AB28" s="2344"/>
      <c r="AC28" s="2345"/>
      <c r="AD28" s="2343">
        <v>22</v>
      </c>
      <c r="AE28" s="2345"/>
      <c r="AF28" s="251">
        <v>48710</v>
      </c>
      <c r="AG28" s="255" t="s">
        <v>686</v>
      </c>
      <c r="AH28" s="2346">
        <v>86200</v>
      </c>
      <c r="AI28" s="2347"/>
    </row>
    <row r="29" spans="1:35" ht="15">
      <c r="A29" s="251">
        <v>21</v>
      </c>
      <c r="B29" s="251">
        <v>32000</v>
      </c>
      <c r="C29" s="251">
        <v>32300</v>
      </c>
      <c r="D29" s="251">
        <v>33000</v>
      </c>
      <c r="E29" s="251">
        <v>34700</v>
      </c>
      <c r="F29" s="252">
        <v>37500</v>
      </c>
      <c r="G29" s="251">
        <v>38700</v>
      </c>
      <c r="H29" s="251">
        <v>40600</v>
      </c>
      <c r="I29" s="252">
        <v>47500</v>
      </c>
      <c r="J29" s="251">
        <v>51900</v>
      </c>
      <c r="K29" s="251">
        <v>60900</v>
      </c>
      <c r="L29" s="252">
        <v>68300</v>
      </c>
      <c r="M29" s="251">
        <v>80000</v>
      </c>
      <c r="N29" s="251">
        <v>95800</v>
      </c>
      <c r="O29" s="251">
        <v>101400</v>
      </c>
      <c r="P29" s="251">
        <v>109500</v>
      </c>
      <c r="Q29" s="251">
        <v>121400</v>
      </c>
      <c r="R29" s="251">
        <v>128000</v>
      </c>
      <c r="S29" s="251">
        <v>135800</v>
      </c>
      <c r="T29" s="251">
        <v>144100</v>
      </c>
      <c r="U29" s="266">
        <v>160600</v>
      </c>
      <c r="V29" s="2370" t="s">
        <v>687</v>
      </c>
      <c r="W29" s="2371"/>
      <c r="X29" s="252">
        <v>500</v>
      </c>
      <c r="Y29" s="252">
        <v>1450</v>
      </c>
      <c r="Z29" s="251">
        <v>21</v>
      </c>
      <c r="AA29" s="2343">
        <v>8900</v>
      </c>
      <c r="AB29" s="2344"/>
      <c r="AC29" s="2345"/>
      <c r="AD29" s="2343">
        <v>23</v>
      </c>
      <c r="AE29" s="2345"/>
      <c r="AF29" s="251">
        <v>51350</v>
      </c>
      <c r="AG29" s="255" t="s">
        <v>688</v>
      </c>
      <c r="AH29" s="2346">
        <v>90800</v>
      </c>
      <c r="AI29" s="2347"/>
    </row>
    <row r="30" spans="1:35" ht="15">
      <c r="A30" s="251">
        <v>22</v>
      </c>
      <c r="B30" s="251">
        <v>33000</v>
      </c>
      <c r="C30" s="251">
        <v>33300</v>
      </c>
      <c r="D30" s="251">
        <v>34000</v>
      </c>
      <c r="E30" s="251">
        <v>35700</v>
      </c>
      <c r="F30" s="252">
        <v>38600</v>
      </c>
      <c r="G30" s="251">
        <v>39900</v>
      </c>
      <c r="H30" s="251">
        <v>41800</v>
      </c>
      <c r="I30" s="252">
        <v>48900</v>
      </c>
      <c r="J30" s="251">
        <v>53500</v>
      </c>
      <c r="K30" s="251">
        <v>62700</v>
      </c>
      <c r="L30" s="252">
        <v>70300</v>
      </c>
      <c r="M30" s="251">
        <v>82400</v>
      </c>
      <c r="N30" s="251">
        <v>98700</v>
      </c>
      <c r="O30" s="251">
        <v>104400</v>
      </c>
      <c r="P30" s="251">
        <v>112800</v>
      </c>
      <c r="Q30" s="251">
        <v>125000</v>
      </c>
      <c r="R30" s="251">
        <v>131800</v>
      </c>
      <c r="S30" s="251">
        <v>139900</v>
      </c>
      <c r="T30" s="251">
        <v>148400</v>
      </c>
      <c r="U30" s="266">
        <v>165400</v>
      </c>
      <c r="V30" s="2370" t="s">
        <v>689</v>
      </c>
      <c r="W30" s="2371"/>
      <c r="X30" s="252">
        <v>650</v>
      </c>
      <c r="Y30" s="252">
        <v>1625</v>
      </c>
      <c r="Z30" s="251">
        <v>22</v>
      </c>
      <c r="AA30" s="2343">
        <v>9500</v>
      </c>
      <c r="AB30" s="2344"/>
      <c r="AC30" s="2345"/>
      <c r="AD30" s="2355" t="s">
        <v>636</v>
      </c>
      <c r="AE30" s="2356"/>
      <c r="AF30" s="251">
        <v>54120</v>
      </c>
      <c r="AG30" s="255" t="s">
        <v>690</v>
      </c>
      <c r="AH30" s="2346">
        <v>102100</v>
      </c>
      <c r="AI30" s="2347"/>
    </row>
    <row r="31" spans="1:35" ht="15">
      <c r="A31" s="251">
        <v>23</v>
      </c>
      <c r="B31" s="251">
        <v>34000</v>
      </c>
      <c r="C31" s="251">
        <v>34300</v>
      </c>
      <c r="D31" s="251">
        <v>35000</v>
      </c>
      <c r="E31" s="251">
        <v>36800</v>
      </c>
      <c r="F31" s="252">
        <v>39800</v>
      </c>
      <c r="G31" s="251">
        <v>41100</v>
      </c>
      <c r="H31" s="251">
        <v>43100</v>
      </c>
      <c r="I31" s="252">
        <v>50400</v>
      </c>
      <c r="J31" s="251">
        <v>55100</v>
      </c>
      <c r="K31" s="251">
        <v>64600</v>
      </c>
      <c r="L31" s="252">
        <v>72400</v>
      </c>
      <c r="M31" s="251">
        <v>84900</v>
      </c>
      <c r="N31" s="251">
        <v>101700</v>
      </c>
      <c r="O31" s="251">
        <v>107500</v>
      </c>
      <c r="P31" s="251">
        <v>116200</v>
      </c>
      <c r="Q31" s="251">
        <v>128800</v>
      </c>
      <c r="R31" s="251">
        <v>135800</v>
      </c>
      <c r="S31" s="251">
        <v>144100</v>
      </c>
      <c r="T31" s="251">
        <v>152900</v>
      </c>
      <c r="U31" s="266">
        <v>170400</v>
      </c>
      <c r="V31" s="2370" t="s">
        <v>691</v>
      </c>
      <c r="W31" s="2371"/>
      <c r="X31" s="252">
        <v>1100</v>
      </c>
      <c r="Y31" s="252">
        <v>2100</v>
      </c>
      <c r="Z31" s="251">
        <v>23</v>
      </c>
      <c r="AA31" s="2390">
        <v>10000</v>
      </c>
      <c r="AB31" s="2391"/>
      <c r="AC31" s="2392"/>
      <c r="AD31" s="2343">
        <v>24</v>
      </c>
      <c r="AE31" s="2345"/>
      <c r="AF31" s="251">
        <v>57820</v>
      </c>
      <c r="AG31" s="255" t="s">
        <v>692</v>
      </c>
      <c r="AH31" s="2346">
        <v>104200</v>
      </c>
      <c r="AI31" s="2347"/>
    </row>
    <row r="32" spans="1:35" ht="15">
      <c r="A32" s="251">
        <v>24</v>
      </c>
      <c r="B32" s="251">
        <v>35000</v>
      </c>
      <c r="C32" s="251">
        <v>35300</v>
      </c>
      <c r="D32" s="251">
        <v>36100</v>
      </c>
      <c r="E32" s="251">
        <v>37900</v>
      </c>
      <c r="F32" s="252">
        <v>41000</v>
      </c>
      <c r="G32" s="251">
        <v>42300</v>
      </c>
      <c r="H32" s="251">
        <v>44400</v>
      </c>
      <c r="I32" s="252">
        <v>51900</v>
      </c>
      <c r="J32" s="251">
        <v>56800</v>
      </c>
      <c r="K32" s="251">
        <v>66500</v>
      </c>
      <c r="L32" s="252">
        <v>74600</v>
      </c>
      <c r="M32" s="251">
        <v>87400</v>
      </c>
      <c r="N32" s="251">
        <v>104800</v>
      </c>
      <c r="O32" s="251">
        <v>110700</v>
      </c>
      <c r="P32" s="251">
        <v>119700</v>
      </c>
      <c r="Q32" s="251">
        <v>132700</v>
      </c>
      <c r="R32" s="251">
        <v>139900</v>
      </c>
      <c r="S32" s="251">
        <v>148400</v>
      </c>
      <c r="T32" s="251">
        <v>157500</v>
      </c>
      <c r="U32" s="266">
        <v>175500</v>
      </c>
      <c r="V32" s="2370" t="s">
        <v>693</v>
      </c>
      <c r="W32" s="2371"/>
      <c r="X32" s="252">
        <v>1450</v>
      </c>
      <c r="Y32" s="252">
        <v>2850</v>
      </c>
      <c r="Z32" s="2372" t="s">
        <v>694</v>
      </c>
      <c r="AA32" s="2373"/>
      <c r="AB32" s="2373"/>
      <c r="AC32" s="2371"/>
      <c r="AD32" s="2374" t="s">
        <v>695</v>
      </c>
      <c r="AE32" s="2375"/>
      <c r="AF32" s="2376"/>
      <c r="AG32" s="2380" t="s">
        <v>696</v>
      </c>
      <c r="AH32" s="2381"/>
      <c r="AI32" s="2382"/>
    </row>
    <row r="33" spans="1:35" ht="15">
      <c r="A33" s="2386">
        <v>25</v>
      </c>
      <c r="B33" s="2388">
        <v>36100</v>
      </c>
      <c r="C33" s="2388">
        <v>36400</v>
      </c>
      <c r="D33" s="2388">
        <v>37200</v>
      </c>
      <c r="E33" s="2388">
        <v>39000</v>
      </c>
      <c r="F33" s="2388">
        <v>42200</v>
      </c>
      <c r="G33" s="2388">
        <v>43600</v>
      </c>
      <c r="H33" s="2388">
        <v>45700</v>
      </c>
      <c r="I33" s="2388">
        <v>53500</v>
      </c>
      <c r="J33" s="2388">
        <v>58500</v>
      </c>
      <c r="K33" s="2388">
        <v>68500</v>
      </c>
      <c r="L33" s="2388">
        <v>76800</v>
      </c>
      <c r="M33" s="2388">
        <v>90000</v>
      </c>
      <c r="N33" s="2388">
        <v>107900</v>
      </c>
      <c r="O33" s="2388">
        <v>114000</v>
      </c>
      <c r="P33" s="2388">
        <v>123300</v>
      </c>
      <c r="Q33" s="2388">
        <v>136700</v>
      </c>
      <c r="R33" s="2388">
        <v>144100</v>
      </c>
      <c r="S33" s="2388">
        <v>152900</v>
      </c>
      <c r="T33" s="2388">
        <v>162200</v>
      </c>
      <c r="U33" s="2401">
        <v>180800</v>
      </c>
      <c r="V33" s="2370" t="s">
        <v>697</v>
      </c>
      <c r="W33" s="2371"/>
      <c r="X33" s="252">
        <v>2100</v>
      </c>
      <c r="Y33" s="252">
        <v>3575</v>
      </c>
      <c r="Z33" s="2372" t="s">
        <v>698</v>
      </c>
      <c r="AA33" s="2371"/>
      <c r="AB33" s="258" t="s">
        <v>699</v>
      </c>
      <c r="AC33" s="258" t="s">
        <v>700</v>
      </c>
      <c r="AD33" s="2377"/>
      <c r="AE33" s="2378"/>
      <c r="AF33" s="2379"/>
      <c r="AG33" s="2383"/>
      <c r="AH33" s="2384"/>
      <c r="AI33" s="2385"/>
    </row>
    <row r="34" spans="1:35" ht="15">
      <c r="A34" s="2387"/>
      <c r="B34" s="2389"/>
      <c r="C34" s="2389"/>
      <c r="D34" s="2389"/>
      <c r="E34" s="2389"/>
      <c r="F34" s="2389"/>
      <c r="G34" s="2389"/>
      <c r="H34" s="2389"/>
      <c r="I34" s="2389"/>
      <c r="J34" s="2389"/>
      <c r="K34" s="2389"/>
      <c r="L34" s="2389"/>
      <c r="M34" s="2389"/>
      <c r="N34" s="2389"/>
      <c r="O34" s="2389"/>
      <c r="P34" s="2389"/>
      <c r="Q34" s="2389"/>
      <c r="R34" s="2389"/>
      <c r="S34" s="2389"/>
      <c r="T34" s="2389"/>
      <c r="U34" s="2402"/>
      <c r="V34" s="2370" t="s">
        <v>701</v>
      </c>
      <c r="W34" s="2371"/>
      <c r="X34" s="252">
        <v>3300</v>
      </c>
      <c r="Y34" s="252">
        <v>4200</v>
      </c>
      <c r="Z34" s="2372" t="s">
        <v>702</v>
      </c>
      <c r="AA34" s="2371"/>
      <c r="AB34" s="258" t="s">
        <v>703</v>
      </c>
      <c r="AC34" s="258" t="s">
        <v>704</v>
      </c>
      <c r="AD34" s="2393" t="s">
        <v>705</v>
      </c>
      <c r="AE34" s="2394"/>
      <c r="AF34" s="2397" t="s">
        <v>706</v>
      </c>
      <c r="AG34" s="2399" t="s">
        <v>707</v>
      </c>
      <c r="AH34" s="2400"/>
      <c r="AI34" s="267">
        <v>3.3E-3</v>
      </c>
    </row>
    <row r="35" spans="1:35" ht="15">
      <c r="A35" s="251">
        <v>26</v>
      </c>
      <c r="B35" s="251">
        <v>37200</v>
      </c>
      <c r="C35" s="251">
        <v>37500</v>
      </c>
      <c r="D35" s="251">
        <v>38300</v>
      </c>
      <c r="E35" s="251">
        <v>40200</v>
      </c>
      <c r="F35" s="252">
        <v>43500</v>
      </c>
      <c r="G35" s="251">
        <v>44900</v>
      </c>
      <c r="H35" s="251">
        <v>47100</v>
      </c>
      <c r="I35" s="252">
        <v>55100</v>
      </c>
      <c r="J35" s="251">
        <v>60300</v>
      </c>
      <c r="K35" s="251">
        <v>70600</v>
      </c>
      <c r="L35" s="252">
        <v>79100</v>
      </c>
      <c r="M35" s="251">
        <v>92700</v>
      </c>
      <c r="N35" s="251">
        <v>111100</v>
      </c>
      <c r="O35" s="251">
        <v>117400</v>
      </c>
      <c r="P35" s="251">
        <v>127000</v>
      </c>
      <c r="Q35" s="251">
        <v>140800</v>
      </c>
      <c r="R35" s="251">
        <v>148400</v>
      </c>
      <c r="S35" s="251">
        <v>157500</v>
      </c>
      <c r="T35" s="251">
        <v>167100</v>
      </c>
      <c r="U35" s="266">
        <v>186200</v>
      </c>
      <c r="V35" s="2370" t="s">
        <v>708</v>
      </c>
      <c r="W35" s="2371"/>
      <c r="X35" s="252">
        <v>4100</v>
      </c>
      <c r="Y35" s="252">
        <v>4800</v>
      </c>
      <c r="Z35" s="2372" t="s">
        <v>709</v>
      </c>
      <c r="AA35" s="2371"/>
      <c r="AB35" s="268" t="s">
        <v>710</v>
      </c>
      <c r="AC35" s="268" t="s">
        <v>711</v>
      </c>
      <c r="AD35" s="2395"/>
      <c r="AE35" s="2396"/>
      <c r="AF35" s="2398"/>
      <c r="AG35" s="2399" t="s">
        <v>712</v>
      </c>
      <c r="AH35" s="2400"/>
      <c r="AI35" s="267">
        <v>6.7000000000000002E-3</v>
      </c>
    </row>
    <row r="36" spans="1:35" ht="18" customHeight="1">
      <c r="A36" s="251">
        <v>27</v>
      </c>
      <c r="B36" s="251">
        <v>38300</v>
      </c>
      <c r="C36" s="251">
        <v>38600</v>
      </c>
      <c r="D36" s="251">
        <v>39400</v>
      </c>
      <c r="E36" s="251">
        <v>41400</v>
      </c>
      <c r="F36" s="252">
        <v>44800</v>
      </c>
      <c r="G36" s="251">
        <v>46200</v>
      </c>
      <c r="H36" s="251">
        <v>48500</v>
      </c>
      <c r="I36" s="252">
        <v>56800</v>
      </c>
      <c r="J36" s="251">
        <v>62100</v>
      </c>
      <c r="K36" s="251">
        <v>72700</v>
      </c>
      <c r="L36" s="252">
        <v>81500</v>
      </c>
      <c r="M36" s="251">
        <v>95500</v>
      </c>
      <c r="N36" s="251">
        <v>114400</v>
      </c>
      <c r="O36" s="251">
        <v>120900</v>
      </c>
      <c r="P36" s="251">
        <v>130800</v>
      </c>
      <c r="Q36" s="251">
        <v>145000</v>
      </c>
      <c r="R36" s="251">
        <v>152900</v>
      </c>
      <c r="S36" s="251">
        <v>162200</v>
      </c>
      <c r="T36" s="251">
        <v>172100</v>
      </c>
      <c r="U36" s="266">
        <v>191800</v>
      </c>
      <c r="V36" s="2370" t="s">
        <v>713</v>
      </c>
      <c r="W36" s="2371"/>
      <c r="X36" s="252">
        <v>5200</v>
      </c>
      <c r="Y36" s="252">
        <v>6150</v>
      </c>
      <c r="Z36" s="2372" t="s">
        <v>714</v>
      </c>
      <c r="AA36" s="2371"/>
      <c r="AB36" s="269" t="s">
        <v>715</v>
      </c>
      <c r="AC36" s="269" t="s">
        <v>716</v>
      </c>
      <c r="AD36" s="2380" t="s">
        <v>717</v>
      </c>
      <c r="AE36" s="2382"/>
      <c r="AF36" s="2409">
        <v>0.16</v>
      </c>
      <c r="AG36" s="2399" t="s">
        <v>718</v>
      </c>
      <c r="AH36" s="2400"/>
      <c r="AI36" s="267">
        <v>8.8999999999999999E-3</v>
      </c>
    </row>
    <row r="37" spans="1:35" ht="19.5" customHeight="1">
      <c r="A37" s="251">
        <v>28</v>
      </c>
      <c r="B37" s="251">
        <v>39400</v>
      </c>
      <c r="C37" s="251">
        <v>39800</v>
      </c>
      <c r="D37" s="251">
        <v>40600</v>
      </c>
      <c r="E37" s="251">
        <v>42600</v>
      </c>
      <c r="F37" s="252">
        <v>46100</v>
      </c>
      <c r="G37" s="251">
        <v>47600</v>
      </c>
      <c r="H37" s="251">
        <v>50000</v>
      </c>
      <c r="I37" s="252">
        <v>58500</v>
      </c>
      <c r="J37" s="251">
        <v>64000</v>
      </c>
      <c r="K37" s="251">
        <v>74900</v>
      </c>
      <c r="L37" s="252">
        <v>83900</v>
      </c>
      <c r="M37" s="251">
        <v>98400</v>
      </c>
      <c r="N37" s="251">
        <v>117800</v>
      </c>
      <c r="O37" s="251">
        <v>124500</v>
      </c>
      <c r="P37" s="251">
        <v>134700</v>
      </c>
      <c r="Q37" s="251">
        <v>149400</v>
      </c>
      <c r="R37" s="251">
        <v>157500</v>
      </c>
      <c r="S37" s="251">
        <v>167100</v>
      </c>
      <c r="T37" s="251">
        <v>177300</v>
      </c>
      <c r="U37" s="266">
        <v>197600</v>
      </c>
      <c r="V37" s="2370" t="s">
        <v>719</v>
      </c>
      <c r="W37" s="2371"/>
      <c r="X37" s="252">
        <v>5700</v>
      </c>
      <c r="Y37" s="252">
        <v>8900</v>
      </c>
      <c r="Z37" s="2372" t="s">
        <v>720</v>
      </c>
      <c r="AA37" s="2371"/>
      <c r="AB37" s="258" t="s">
        <v>721</v>
      </c>
      <c r="AC37" s="258" t="s">
        <v>722</v>
      </c>
      <c r="AD37" s="2407"/>
      <c r="AE37" s="2408"/>
      <c r="AF37" s="2410"/>
      <c r="AG37" s="2412"/>
      <c r="AH37" s="2413"/>
      <c r="AI37" s="2414"/>
    </row>
    <row r="38" spans="1:35" ht="23.25" customHeight="1">
      <c r="A38" s="251">
        <v>29</v>
      </c>
      <c r="B38" s="251">
        <v>40600</v>
      </c>
      <c r="C38" s="251">
        <v>41000</v>
      </c>
      <c r="D38" s="251">
        <v>41800</v>
      </c>
      <c r="E38" s="251">
        <v>43900</v>
      </c>
      <c r="F38" s="252">
        <v>47500</v>
      </c>
      <c r="G38" s="251">
        <v>49000</v>
      </c>
      <c r="H38" s="251">
        <v>51500</v>
      </c>
      <c r="I38" s="252">
        <v>60300</v>
      </c>
      <c r="J38" s="251">
        <v>65900</v>
      </c>
      <c r="K38" s="251">
        <v>77100</v>
      </c>
      <c r="L38" s="252">
        <v>86400</v>
      </c>
      <c r="M38" s="251">
        <v>101400</v>
      </c>
      <c r="N38" s="251">
        <v>121300</v>
      </c>
      <c r="O38" s="251">
        <v>128200</v>
      </c>
      <c r="P38" s="251">
        <v>138700</v>
      </c>
      <c r="Q38" s="251">
        <v>153900</v>
      </c>
      <c r="R38" s="251">
        <v>162200</v>
      </c>
      <c r="S38" s="251">
        <v>172100</v>
      </c>
      <c r="T38" s="251">
        <v>182600</v>
      </c>
      <c r="U38" s="270">
        <v>203500</v>
      </c>
      <c r="V38" s="2370" t="s">
        <v>723</v>
      </c>
      <c r="W38" s="2371"/>
      <c r="X38" s="252">
        <v>6200</v>
      </c>
      <c r="Y38" s="252">
        <v>10500</v>
      </c>
      <c r="Z38" s="2372" t="s">
        <v>724</v>
      </c>
      <c r="AA38" s="2371"/>
      <c r="AB38" s="258" t="s">
        <v>722</v>
      </c>
      <c r="AC38" s="258" t="s">
        <v>725</v>
      </c>
      <c r="AD38" s="2383"/>
      <c r="AE38" s="2385"/>
      <c r="AF38" s="2411"/>
      <c r="AG38" s="2415"/>
      <c r="AH38" s="2416"/>
      <c r="AI38" s="2417"/>
    </row>
    <row r="39" spans="1:35" ht="18.75" customHeight="1">
      <c r="A39" s="251">
        <v>30</v>
      </c>
      <c r="B39" s="251">
        <v>41800</v>
      </c>
      <c r="C39" s="251">
        <v>42200</v>
      </c>
      <c r="D39" s="251">
        <v>43100</v>
      </c>
      <c r="E39" s="251">
        <v>45200</v>
      </c>
      <c r="F39" s="252">
        <v>48900</v>
      </c>
      <c r="G39" s="251">
        <v>50500</v>
      </c>
      <c r="H39" s="251">
        <v>53000</v>
      </c>
      <c r="I39" s="252">
        <v>62100</v>
      </c>
      <c r="J39" s="251">
        <v>67900</v>
      </c>
      <c r="K39" s="251">
        <v>79400</v>
      </c>
      <c r="L39" s="252">
        <v>89000</v>
      </c>
      <c r="M39" s="251">
        <v>104400</v>
      </c>
      <c r="N39" s="251">
        <v>124900</v>
      </c>
      <c r="O39" s="251">
        <v>132000</v>
      </c>
      <c r="P39" s="251">
        <v>142900</v>
      </c>
      <c r="Q39" s="251">
        <v>158500</v>
      </c>
      <c r="R39" s="251">
        <v>167100</v>
      </c>
      <c r="S39" s="251">
        <v>177300</v>
      </c>
      <c r="T39" s="266">
        <v>188100</v>
      </c>
      <c r="U39" s="2428"/>
      <c r="V39" s="2430" t="s">
        <v>726</v>
      </c>
      <c r="W39" s="2431"/>
      <c r="X39" s="2431"/>
      <c r="Y39" s="2432"/>
      <c r="Z39" s="2372" t="s">
        <v>727</v>
      </c>
      <c r="AA39" s="2371"/>
      <c r="AB39" s="258" t="s">
        <v>728</v>
      </c>
      <c r="AC39" s="258" t="s">
        <v>729</v>
      </c>
      <c r="AD39" s="2372" t="s">
        <v>730</v>
      </c>
      <c r="AE39" s="2371"/>
      <c r="AF39" s="271">
        <v>0.08</v>
      </c>
      <c r="AG39" s="2418"/>
      <c r="AH39" s="2419"/>
      <c r="AI39" s="2420"/>
    </row>
    <row r="40" spans="1:35" ht="13.5" customHeight="1">
      <c r="A40" s="251">
        <v>31</v>
      </c>
      <c r="B40" s="251">
        <v>43100</v>
      </c>
      <c r="C40" s="251">
        <v>43500</v>
      </c>
      <c r="D40" s="251">
        <v>44400</v>
      </c>
      <c r="E40" s="251">
        <v>46600</v>
      </c>
      <c r="F40" s="252">
        <v>50400</v>
      </c>
      <c r="G40" s="251">
        <v>52000</v>
      </c>
      <c r="H40" s="251">
        <v>54600</v>
      </c>
      <c r="I40" s="252">
        <v>64000</v>
      </c>
      <c r="J40" s="251">
        <v>69900</v>
      </c>
      <c r="K40" s="251">
        <v>81800</v>
      </c>
      <c r="L40" s="252">
        <v>91700</v>
      </c>
      <c r="M40" s="251">
        <v>107500</v>
      </c>
      <c r="N40" s="251">
        <v>128600</v>
      </c>
      <c r="O40" s="251">
        <v>136000</v>
      </c>
      <c r="P40" s="251">
        <v>147200</v>
      </c>
      <c r="Q40" s="251">
        <v>163300</v>
      </c>
      <c r="R40" s="251">
        <v>172100</v>
      </c>
      <c r="S40" s="251">
        <v>182600</v>
      </c>
      <c r="T40" s="266">
        <v>193700</v>
      </c>
      <c r="U40" s="2429"/>
      <c r="V40" s="2403" t="s">
        <v>614</v>
      </c>
      <c r="W40" s="2404"/>
      <c r="X40" s="272" t="s">
        <v>684</v>
      </c>
      <c r="Y40" s="258" t="s">
        <v>731</v>
      </c>
      <c r="Z40" s="255" t="s">
        <v>732</v>
      </c>
      <c r="AA40" s="255" t="s">
        <v>733</v>
      </c>
      <c r="AB40" s="258" t="s">
        <v>734</v>
      </c>
      <c r="AC40" s="1194">
        <v>43952</v>
      </c>
      <c r="AD40" s="273"/>
      <c r="AE40" s="273"/>
      <c r="AF40" s="273"/>
      <c r="AG40" s="273"/>
      <c r="AH40" s="273"/>
      <c r="AI40" s="273"/>
    </row>
    <row r="41" spans="1:35" ht="15">
      <c r="A41" s="251">
        <v>32</v>
      </c>
      <c r="B41" s="251">
        <v>44400</v>
      </c>
      <c r="C41" s="251">
        <v>44800</v>
      </c>
      <c r="D41" s="251">
        <v>45700</v>
      </c>
      <c r="E41" s="251">
        <v>48000</v>
      </c>
      <c r="F41" s="252">
        <v>51900</v>
      </c>
      <c r="G41" s="251">
        <v>53600</v>
      </c>
      <c r="H41" s="251">
        <v>56200</v>
      </c>
      <c r="I41" s="252">
        <v>65900</v>
      </c>
      <c r="J41" s="251">
        <v>72000</v>
      </c>
      <c r="K41" s="251">
        <v>84300</v>
      </c>
      <c r="L41" s="252">
        <v>94500</v>
      </c>
      <c r="M41" s="251">
        <v>110700</v>
      </c>
      <c r="N41" s="251">
        <v>132500</v>
      </c>
      <c r="O41" s="251">
        <v>140100</v>
      </c>
      <c r="P41" s="251">
        <v>151600</v>
      </c>
      <c r="Q41" s="251">
        <v>168200</v>
      </c>
      <c r="R41" s="251">
        <v>177300</v>
      </c>
      <c r="S41" s="251">
        <v>188100</v>
      </c>
      <c r="T41" s="270">
        <v>199500</v>
      </c>
      <c r="U41" s="2429"/>
      <c r="V41" s="2405" t="s">
        <v>615</v>
      </c>
      <c r="W41" s="2406"/>
      <c r="X41" s="252">
        <v>205</v>
      </c>
      <c r="Y41" s="252">
        <v>210</v>
      </c>
      <c r="Z41" s="251">
        <v>219</v>
      </c>
      <c r="AA41" s="251">
        <v>228</v>
      </c>
      <c r="AB41" s="252">
        <v>242</v>
      </c>
      <c r="AC41" s="252">
        <v>265</v>
      </c>
      <c r="AD41" s="273"/>
      <c r="AE41" s="273"/>
      <c r="AF41" s="273"/>
      <c r="AG41" s="273"/>
      <c r="AH41" s="273"/>
      <c r="AI41" s="273"/>
    </row>
    <row r="42" spans="1:35" ht="15">
      <c r="A42" s="251">
        <v>33</v>
      </c>
      <c r="B42" s="251">
        <v>45700</v>
      </c>
      <c r="C42" s="251">
        <v>46100</v>
      </c>
      <c r="D42" s="251">
        <v>47100</v>
      </c>
      <c r="E42" s="251">
        <v>49400</v>
      </c>
      <c r="F42" s="252">
        <v>53500</v>
      </c>
      <c r="G42" s="251">
        <v>55200</v>
      </c>
      <c r="H42" s="251">
        <v>57900</v>
      </c>
      <c r="I42" s="252">
        <v>67900</v>
      </c>
      <c r="J42" s="251">
        <v>74200</v>
      </c>
      <c r="K42" s="251">
        <v>86800</v>
      </c>
      <c r="L42" s="252">
        <v>97300</v>
      </c>
      <c r="M42" s="251">
        <v>114000</v>
      </c>
      <c r="N42" s="251">
        <v>136500</v>
      </c>
      <c r="O42" s="251">
        <v>144300</v>
      </c>
      <c r="P42" s="251">
        <v>156100</v>
      </c>
      <c r="Q42" s="251">
        <v>173200</v>
      </c>
      <c r="R42" s="251">
        <v>182600</v>
      </c>
      <c r="S42" s="266">
        <v>193700</v>
      </c>
      <c r="T42" s="2421"/>
      <c r="U42" s="2417"/>
      <c r="V42" s="2372" t="s">
        <v>735</v>
      </c>
      <c r="W42" s="2371"/>
      <c r="X42" s="252">
        <v>341</v>
      </c>
      <c r="Y42" s="252">
        <v>349</v>
      </c>
      <c r="Z42" s="251">
        <v>364</v>
      </c>
      <c r="AA42" s="251">
        <v>379</v>
      </c>
      <c r="AB42" s="252">
        <v>402</v>
      </c>
      <c r="AC42" s="252">
        <v>440</v>
      </c>
      <c r="AD42" s="273"/>
      <c r="AE42" s="273"/>
      <c r="AF42" s="273"/>
      <c r="AG42" s="273"/>
      <c r="AH42" s="273"/>
      <c r="AI42" s="273"/>
    </row>
    <row r="43" spans="1:35" ht="15">
      <c r="A43" s="251">
        <v>34</v>
      </c>
      <c r="B43" s="251">
        <v>47100</v>
      </c>
      <c r="C43" s="251">
        <v>47500</v>
      </c>
      <c r="D43" s="251">
        <v>48500</v>
      </c>
      <c r="E43" s="251">
        <v>50900</v>
      </c>
      <c r="F43" s="252">
        <v>55100</v>
      </c>
      <c r="G43" s="251">
        <v>56900</v>
      </c>
      <c r="H43" s="251">
        <v>59600</v>
      </c>
      <c r="I43" s="252">
        <v>69900</v>
      </c>
      <c r="J43" s="251">
        <v>76400</v>
      </c>
      <c r="K43" s="251">
        <v>89400</v>
      </c>
      <c r="L43" s="252">
        <v>100200</v>
      </c>
      <c r="M43" s="251">
        <v>117400</v>
      </c>
      <c r="N43" s="251">
        <v>140600</v>
      </c>
      <c r="O43" s="251">
        <v>148600</v>
      </c>
      <c r="P43" s="251">
        <v>160800</v>
      </c>
      <c r="Q43" s="251">
        <v>178400</v>
      </c>
      <c r="R43" s="251">
        <v>188100</v>
      </c>
      <c r="S43" s="270">
        <v>199500</v>
      </c>
      <c r="T43" s="2421"/>
      <c r="U43" s="2417"/>
      <c r="V43" s="2372" t="s">
        <v>736</v>
      </c>
      <c r="W43" s="2371"/>
      <c r="X43" s="252">
        <v>511</v>
      </c>
      <c r="Y43" s="252">
        <v>522</v>
      </c>
      <c r="Z43" s="251">
        <v>545</v>
      </c>
      <c r="AA43" s="251">
        <v>568</v>
      </c>
      <c r="AB43" s="252">
        <v>602</v>
      </c>
      <c r="AC43" s="252">
        <v>658</v>
      </c>
      <c r="AD43" s="273"/>
      <c r="AE43" s="273"/>
      <c r="AF43" s="273"/>
      <c r="AG43" s="273"/>
      <c r="AH43" s="273"/>
      <c r="AI43" s="273"/>
    </row>
    <row r="44" spans="1:35" ht="15">
      <c r="A44" s="251">
        <v>35</v>
      </c>
      <c r="B44" s="251">
        <v>48500</v>
      </c>
      <c r="C44" s="251">
        <v>48900</v>
      </c>
      <c r="D44" s="251">
        <v>50000</v>
      </c>
      <c r="E44" s="251">
        <v>52400</v>
      </c>
      <c r="F44" s="252">
        <v>56800</v>
      </c>
      <c r="G44" s="251">
        <v>58600</v>
      </c>
      <c r="H44" s="251">
        <v>61400</v>
      </c>
      <c r="I44" s="252">
        <v>72000</v>
      </c>
      <c r="J44" s="251">
        <v>78700</v>
      </c>
      <c r="K44" s="251">
        <v>92100</v>
      </c>
      <c r="L44" s="252">
        <v>103200</v>
      </c>
      <c r="M44" s="251">
        <v>120900</v>
      </c>
      <c r="N44" s="251">
        <v>144800</v>
      </c>
      <c r="O44" s="251">
        <v>153100</v>
      </c>
      <c r="P44" s="251">
        <v>165600</v>
      </c>
      <c r="Q44" s="251">
        <v>183800</v>
      </c>
      <c r="R44" s="266">
        <v>193700</v>
      </c>
      <c r="S44" s="2422"/>
      <c r="T44" s="2423"/>
      <c r="U44" s="2424"/>
      <c r="V44" s="2372" t="s">
        <v>737</v>
      </c>
      <c r="W44" s="2371"/>
      <c r="X44" s="252">
        <v>680</v>
      </c>
      <c r="Y44" s="252">
        <v>695</v>
      </c>
      <c r="Z44" s="251">
        <v>725</v>
      </c>
      <c r="AA44" s="251">
        <v>755</v>
      </c>
      <c r="AB44" s="252">
        <v>800</v>
      </c>
      <c r="AC44" s="252">
        <v>875</v>
      </c>
      <c r="AD44" s="273"/>
      <c r="AE44" s="273"/>
      <c r="AF44" s="273"/>
      <c r="AG44" s="273"/>
      <c r="AH44" s="273"/>
      <c r="AI44" s="273"/>
    </row>
    <row r="45" spans="1:35" ht="15">
      <c r="A45" s="251">
        <v>36</v>
      </c>
      <c r="B45" s="251">
        <v>50000</v>
      </c>
      <c r="C45" s="251">
        <v>50400</v>
      </c>
      <c r="D45" s="251">
        <v>51500</v>
      </c>
      <c r="E45" s="251">
        <v>54000</v>
      </c>
      <c r="F45" s="252">
        <v>58500</v>
      </c>
      <c r="G45" s="251">
        <v>60400</v>
      </c>
      <c r="H45" s="251">
        <v>63200</v>
      </c>
      <c r="I45" s="252">
        <v>74200</v>
      </c>
      <c r="J45" s="251">
        <v>81100</v>
      </c>
      <c r="K45" s="251">
        <v>94900</v>
      </c>
      <c r="L45" s="252">
        <v>106300</v>
      </c>
      <c r="M45" s="251">
        <v>124500</v>
      </c>
      <c r="N45" s="251">
        <v>149100</v>
      </c>
      <c r="O45" s="251">
        <v>157700</v>
      </c>
      <c r="P45" s="251">
        <v>170600</v>
      </c>
      <c r="Q45" s="251">
        <v>189300</v>
      </c>
      <c r="R45" s="270">
        <v>199500</v>
      </c>
      <c r="S45" s="2425" t="s">
        <v>738</v>
      </c>
      <c r="T45" s="2381"/>
      <c r="U45" s="2381"/>
      <c r="V45" s="2381"/>
      <c r="W45" s="2382"/>
      <c r="X45" s="2438" t="s">
        <v>739</v>
      </c>
      <c r="Y45" s="2439"/>
      <c r="Z45" s="2439"/>
      <c r="AA45" s="2439"/>
      <c r="AB45" s="2439"/>
      <c r="AC45" s="2439"/>
      <c r="AD45" s="2439"/>
      <c r="AE45" s="2439"/>
      <c r="AF45" s="2439"/>
      <c r="AG45" s="2439"/>
      <c r="AH45" s="2439"/>
      <c r="AI45" s="2440"/>
    </row>
    <row r="46" spans="1:35" ht="16.5" customHeight="1">
      <c r="A46" s="251">
        <v>37</v>
      </c>
      <c r="B46" s="251">
        <v>51500</v>
      </c>
      <c r="C46" s="251">
        <v>51900</v>
      </c>
      <c r="D46" s="251">
        <v>53000</v>
      </c>
      <c r="E46" s="251">
        <v>55600</v>
      </c>
      <c r="F46" s="252">
        <v>60300</v>
      </c>
      <c r="G46" s="251">
        <v>62200</v>
      </c>
      <c r="H46" s="251">
        <v>65100</v>
      </c>
      <c r="I46" s="252">
        <v>76400</v>
      </c>
      <c r="J46" s="251">
        <v>83500</v>
      </c>
      <c r="K46" s="251">
        <v>97700</v>
      </c>
      <c r="L46" s="252">
        <v>109500</v>
      </c>
      <c r="M46" s="251">
        <v>128200</v>
      </c>
      <c r="N46" s="251">
        <v>153600</v>
      </c>
      <c r="O46" s="251">
        <v>162400</v>
      </c>
      <c r="P46" s="251">
        <v>175700</v>
      </c>
      <c r="Q46" s="270">
        <v>195000</v>
      </c>
      <c r="R46" s="274"/>
      <c r="S46" s="2426"/>
      <c r="T46" s="2427"/>
      <c r="U46" s="2427"/>
      <c r="V46" s="2427"/>
      <c r="W46" s="2408"/>
      <c r="X46" s="258" t="s">
        <v>468</v>
      </c>
      <c r="Y46" s="258" t="s">
        <v>740</v>
      </c>
      <c r="Z46" s="255" t="s">
        <v>741</v>
      </c>
      <c r="AA46" s="255" t="s">
        <v>742</v>
      </c>
      <c r="AB46" s="258" t="s">
        <v>743</v>
      </c>
      <c r="AC46" s="258" t="s">
        <v>744</v>
      </c>
      <c r="AD46" s="250" t="s">
        <v>745</v>
      </c>
      <c r="AE46" s="255" t="s">
        <v>746</v>
      </c>
      <c r="AF46" s="255"/>
      <c r="AG46" s="255"/>
      <c r="AH46" s="250"/>
      <c r="AI46" s="255"/>
    </row>
    <row r="47" spans="1:35" ht="21">
      <c r="A47" s="251">
        <v>38</v>
      </c>
      <c r="B47" s="251">
        <v>53000</v>
      </c>
      <c r="C47" s="251">
        <v>53500</v>
      </c>
      <c r="D47" s="251">
        <v>54600</v>
      </c>
      <c r="E47" s="251">
        <v>57300</v>
      </c>
      <c r="F47" s="252">
        <v>62100</v>
      </c>
      <c r="G47" s="251">
        <v>64100</v>
      </c>
      <c r="H47" s="251">
        <v>67100</v>
      </c>
      <c r="I47" s="252">
        <v>78700</v>
      </c>
      <c r="J47" s="251">
        <v>86000</v>
      </c>
      <c r="K47" s="337">
        <v>100600</v>
      </c>
      <c r="L47" s="338">
        <v>112800</v>
      </c>
      <c r="M47" s="337">
        <v>132000</v>
      </c>
      <c r="N47" s="337">
        <v>158200</v>
      </c>
      <c r="O47" s="337">
        <v>167300</v>
      </c>
      <c r="P47" s="339">
        <v>181000</v>
      </c>
      <c r="Q47" s="2441" t="s">
        <v>747</v>
      </c>
      <c r="R47" s="2442"/>
      <c r="S47" s="275"/>
      <c r="T47" s="2445" t="s">
        <v>748</v>
      </c>
      <c r="U47" s="2445"/>
      <c r="V47" s="2445"/>
      <c r="W47" s="2446"/>
      <c r="X47" s="2397" t="s">
        <v>749</v>
      </c>
      <c r="Y47" s="2433">
        <v>0.04</v>
      </c>
      <c r="Z47" s="2433">
        <v>0.05</v>
      </c>
      <c r="AA47" s="2433">
        <v>7.0000000000000007E-2</v>
      </c>
      <c r="AB47" s="2433">
        <v>0.09</v>
      </c>
      <c r="AC47" s="2433">
        <v>0.12</v>
      </c>
      <c r="AD47" s="2433">
        <v>0.17</v>
      </c>
      <c r="AE47" s="2433">
        <v>0.28000000000000003</v>
      </c>
      <c r="AF47" s="2433"/>
      <c r="AG47" s="2433"/>
      <c r="AH47" s="2433"/>
      <c r="AI47" s="2433"/>
    </row>
    <row r="48" spans="1:35" ht="15">
      <c r="A48" s="251">
        <v>39</v>
      </c>
      <c r="B48" s="251">
        <v>54600</v>
      </c>
      <c r="C48" s="251">
        <v>55100</v>
      </c>
      <c r="D48" s="251">
        <v>56200</v>
      </c>
      <c r="E48" s="251">
        <v>59000</v>
      </c>
      <c r="F48" s="252">
        <v>64000</v>
      </c>
      <c r="G48" s="251">
        <v>66000</v>
      </c>
      <c r="H48" s="251">
        <v>69100</v>
      </c>
      <c r="I48" s="252">
        <v>81100</v>
      </c>
      <c r="J48" s="251">
        <v>88600</v>
      </c>
      <c r="K48" s="251">
        <v>103600</v>
      </c>
      <c r="L48" s="252">
        <v>116200</v>
      </c>
      <c r="M48" s="251">
        <v>136000</v>
      </c>
      <c r="N48" s="251">
        <v>162900</v>
      </c>
      <c r="O48" s="251">
        <v>172300</v>
      </c>
      <c r="P48" s="266">
        <v>186400</v>
      </c>
      <c r="Q48" s="2441"/>
      <c r="R48" s="2442"/>
      <c r="S48" s="2435" t="s">
        <v>750</v>
      </c>
      <c r="T48" s="2436"/>
      <c r="U48" s="2436"/>
      <c r="V48" s="2436"/>
      <c r="W48" s="2437"/>
      <c r="X48" s="2398"/>
      <c r="Y48" s="2434"/>
      <c r="Z48" s="2434"/>
      <c r="AA48" s="2434"/>
      <c r="AB48" s="2434"/>
      <c r="AC48" s="2434"/>
      <c r="AD48" s="2434"/>
      <c r="AE48" s="2434"/>
      <c r="AF48" s="2434"/>
      <c r="AG48" s="2434"/>
      <c r="AH48" s="2434"/>
      <c r="AI48" s="2434"/>
    </row>
    <row r="49" spans="1:35" ht="15">
      <c r="A49" s="276">
        <v>40</v>
      </c>
      <c r="B49" s="276">
        <v>56200</v>
      </c>
      <c r="C49" s="276">
        <v>56800</v>
      </c>
      <c r="D49" s="276">
        <v>57900</v>
      </c>
      <c r="E49" s="276">
        <v>60800</v>
      </c>
      <c r="F49" s="264">
        <v>65900</v>
      </c>
      <c r="G49" s="276">
        <v>68000</v>
      </c>
      <c r="H49" s="276">
        <v>71200</v>
      </c>
      <c r="I49" s="264">
        <v>83500</v>
      </c>
      <c r="J49" s="276">
        <v>91300</v>
      </c>
      <c r="K49" s="276">
        <v>106700</v>
      </c>
      <c r="L49" s="264">
        <v>119700</v>
      </c>
      <c r="M49" s="276">
        <v>140100</v>
      </c>
      <c r="N49" s="276">
        <v>167800</v>
      </c>
      <c r="O49" s="276">
        <v>177500</v>
      </c>
      <c r="P49" s="270">
        <v>192000</v>
      </c>
      <c r="Q49" s="2443"/>
      <c r="R49" s="2444"/>
      <c r="S49" s="275"/>
      <c r="T49" s="277"/>
      <c r="U49" s="2445" t="s">
        <v>751</v>
      </c>
      <c r="V49" s="2445"/>
      <c r="W49" s="278"/>
      <c r="X49" s="2397" t="s">
        <v>752</v>
      </c>
      <c r="Y49" s="2397" t="s">
        <v>753</v>
      </c>
      <c r="Z49" s="2397" t="s">
        <v>754</v>
      </c>
      <c r="AA49" s="2397" t="s">
        <v>755</v>
      </c>
      <c r="AB49" s="2397" t="s">
        <v>756</v>
      </c>
      <c r="AC49" s="2397" t="s">
        <v>757</v>
      </c>
      <c r="AD49" s="2397" t="s">
        <v>758</v>
      </c>
      <c r="AE49" s="2397">
        <v>0</v>
      </c>
      <c r="AF49" s="2397"/>
      <c r="AG49" s="2397"/>
      <c r="AH49" s="2397"/>
      <c r="AI49" s="2397"/>
    </row>
    <row r="50" spans="1:35" ht="15">
      <c r="A50" s="2447"/>
      <c r="B50" s="2448"/>
      <c r="C50" s="2448"/>
      <c r="D50" s="2448"/>
      <c r="E50" s="2448"/>
      <c r="F50" s="2448"/>
      <c r="G50" s="2448"/>
      <c r="H50" s="2448"/>
      <c r="I50" s="2448"/>
      <c r="J50" s="2448"/>
      <c r="K50" s="2448"/>
      <c r="L50" s="2448"/>
      <c r="M50" s="2448"/>
      <c r="N50" s="2448"/>
      <c r="O50" s="2448"/>
      <c r="P50" s="2448"/>
      <c r="Q50" s="2448"/>
      <c r="R50" s="2449"/>
      <c r="S50" s="2395" t="s">
        <v>759</v>
      </c>
      <c r="T50" s="2326"/>
      <c r="U50" s="2326"/>
      <c r="V50" s="2326"/>
      <c r="W50" s="2396"/>
      <c r="X50" s="2398"/>
      <c r="Y50" s="2398"/>
      <c r="Z50" s="2398"/>
      <c r="AA50" s="2398"/>
      <c r="AB50" s="2398"/>
      <c r="AC50" s="2398"/>
      <c r="AD50" s="2398"/>
      <c r="AE50" s="2398"/>
      <c r="AF50" s="2398"/>
      <c r="AG50" s="2398"/>
      <c r="AH50" s="2398"/>
      <c r="AI50" s="2398"/>
    </row>
    <row r="51" spans="1:35" ht="15">
      <c r="A51" s="2450" t="s">
        <v>2627</v>
      </c>
      <c r="B51" s="2451"/>
      <c r="C51" s="2451"/>
      <c r="D51" s="2451"/>
      <c r="E51" s="2451"/>
      <c r="F51" s="2451"/>
      <c r="G51" s="2451"/>
      <c r="H51" s="2451"/>
      <c r="I51" s="2451"/>
      <c r="J51" s="2451"/>
      <c r="K51" s="2451"/>
      <c r="L51" s="2451"/>
      <c r="M51" s="2451"/>
      <c r="N51" s="2451"/>
      <c r="O51" s="2451"/>
      <c r="P51" s="2451"/>
      <c r="Q51" s="2451"/>
      <c r="R51" s="2451"/>
      <c r="S51" s="2451"/>
      <c r="T51" s="2451"/>
      <c r="U51" s="2451"/>
      <c r="V51" s="2451"/>
      <c r="W51" s="2451"/>
      <c r="X51" s="2451"/>
      <c r="Y51" s="2451"/>
      <c r="Z51" s="2451"/>
      <c r="AA51" s="2451"/>
      <c r="AB51" s="2451"/>
      <c r="AC51" s="2451"/>
      <c r="AD51" s="2451"/>
      <c r="AE51" s="2451"/>
      <c r="AF51" s="2451"/>
      <c r="AG51" s="2451"/>
      <c r="AH51" s="2451"/>
      <c r="AI51" s="2451"/>
    </row>
  </sheetData>
  <sheetProtection password="D3C5" sheet="1" objects="1" scenarios="1" selectLockedCells="1" selectUnlockedCells="1"/>
  <mergeCells count="184">
    <mergeCell ref="A51:AI51"/>
    <mergeCell ref="AC49:AC50"/>
    <mergeCell ref="AD49:AD50"/>
    <mergeCell ref="AE49:AE50"/>
    <mergeCell ref="AF49:AF50"/>
    <mergeCell ref="AG49:AG50"/>
    <mergeCell ref="AH49:AH50"/>
    <mergeCell ref="U49:V49"/>
    <mergeCell ref="X49:X50"/>
    <mergeCell ref="Y49:Y50"/>
    <mergeCell ref="Z49:Z50"/>
    <mergeCell ref="AA49:AA50"/>
    <mergeCell ref="AB49:AB50"/>
    <mergeCell ref="AE47:AE48"/>
    <mergeCell ref="AF47:AF48"/>
    <mergeCell ref="AG47:AG48"/>
    <mergeCell ref="AH47:AH48"/>
    <mergeCell ref="AI47:AI48"/>
    <mergeCell ref="S48:W48"/>
    <mergeCell ref="X45:AI45"/>
    <mergeCell ref="Q47:R49"/>
    <mergeCell ref="T47:W47"/>
    <mergeCell ref="X47:X48"/>
    <mergeCell ref="Y47:Y48"/>
    <mergeCell ref="Z47:Z48"/>
    <mergeCell ref="AA47:AA48"/>
    <mergeCell ref="AB47:AB48"/>
    <mergeCell ref="AC47:AC48"/>
    <mergeCell ref="AD47:AD48"/>
    <mergeCell ref="AI49:AI50"/>
    <mergeCell ref="A50:R50"/>
    <mergeCell ref="S50:W50"/>
    <mergeCell ref="T42:U43"/>
    <mergeCell ref="V42:W42"/>
    <mergeCell ref="V43:W43"/>
    <mergeCell ref="S44:U44"/>
    <mergeCell ref="V44:W44"/>
    <mergeCell ref="S45:W46"/>
    <mergeCell ref="U39:U41"/>
    <mergeCell ref="V39:Y39"/>
    <mergeCell ref="Z39:AA39"/>
    <mergeCell ref="AD39:AE39"/>
    <mergeCell ref="V40:W40"/>
    <mergeCell ref="V41:W41"/>
    <mergeCell ref="V36:W36"/>
    <mergeCell ref="Z36:AA36"/>
    <mergeCell ref="AD36:AE38"/>
    <mergeCell ref="AF36:AF38"/>
    <mergeCell ref="AG36:AH36"/>
    <mergeCell ref="V37:W37"/>
    <mergeCell ref="Z37:AA37"/>
    <mergeCell ref="AG37:AI39"/>
    <mergeCell ref="V38:W38"/>
    <mergeCell ref="Z38:AA38"/>
    <mergeCell ref="AF34:AF35"/>
    <mergeCell ref="AG34:AH34"/>
    <mergeCell ref="V35:W35"/>
    <mergeCell ref="Z35:AA35"/>
    <mergeCell ref="AG35:AH35"/>
    <mergeCell ref="S33:S34"/>
    <mergeCell ref="T33:T34"/>
    <mergeCell ref="U33:U34"/>
    <mergeCell ref="V33:W33"/>
    <mergeCell ref="Z33:AA33"/>
    <mergeCell ref="V34:W34"/>
    <mergeCell ref="Z34:AA34"/>
    <mergeCell ref="A33:A34"/>
    <mergeCell ref="B33:B34"/>
    <mergeCell ref="C33:C34"/>
    <mergeCell ref="D33:D34"/>
    <mergeCell ref="E33:E34"/>
    <mergeCell ref="F33:F34"/>
    <mergeCell ref="V31:W31"/>
    <mergeCell ref="AA31:AC31"/>
    <mergeCell ref="AD31:AE31"/>
    <mergeCell ref="M33:M34"/>
    <mergeCell ref="N33:N34"/>
    <mergeCell ref="O33:O34"/>
    <mergeCell ref="P33:P34"/>
    <mergeCell ref="Q33:Q34"/>
    <mergeCell ref="R33:R34"/>
    <mergeCell ref="G33:G34"/>
    <mergeCell ref="H33:H34"/>
    <mergeCell ref="I33:I34"/>
    <mergeCell ref="J33:J34"/>
    <mergeCell ref="K33:K34"/>
    <mergeCell ref="L33:L34"/>
    <mergeCell ref="AD34:AE35"/>
    <mergeCell ref="AH31:AI31"/>
    <mergeCell ref="V32:W32"/>
    <mergeCell ref="Z32:AC32"/>
    <mergeCell ref="AD32:AF33"/>
    <mergeCell ref="AG32:AI33"/>
    <mergeCell ref="V29:W29"/>
    <mergeCell ref="AA29:AC29"/>
    <mergeCell ref="AD29:AE29"/>
    <mergeCell ref="AH29:AI29"/>
    <mergeCell ref="V30:W30"/>
    <mergeCell ref="AA30:AC30"/>
    <mergeCell ref="AD30:AE30"/>
    <mergeCell ref="AH30:AI30"/>
    <mergeCell ref="V27:Y27"/>
    <mergeCell ref="AA27:AC27"/>
    <mergeCell ref="AD27:AE27"/>
    <mergeCell ref="AH27:AI27"/>
    <mergeCell ref="V28:W28"/>
    <mergeCell ref="AA28:AC28"/>
    <mergeCell ref="AD28:AE28"/>
    <mergeCell ref="AH28:AI28"/>
    <mergeCell ref="AA25:AC25"/>
    <mergeCell ref="AD25:AE25"/>
    <mergeCell ref="AH25:AI25"/>
    <mergeCell ref="W26:Y26"/>
    <mergeCell ref="AA26:AC26"/>
    <mergeCell ref="AD26:AE26"/>
    <mergeCell ref="AH26:AI26"/>
    <mergeCell ref="AA22:AC22"/>
    <mergeCell ref="AD22:AE22"/>
    <mergeCell ref="AH22:AI22"/>
    <mergeCell ref="X23:Y25"/>
    <mergeCell ref="AA23:AC23"/>
    <mergeCell ref="AD23:AE23"/>
    <mergeCell ref="AH23:AI23"/>
    <mergeCell ref="AA24:AC24"/>
    <mergeCell ref="AD24:AE24"/>
    <mergeCell ref="AH24:AI24"/>
    <mergeCell ref="AA20:AC20"/>
    <mergeCell ref="AD20:AE20"/>
    <mergeCell ref="AH20:AI20"/>
    <mergeCell ref="AA21:AC21"/>
    <mergeCell ref="AD21:AE21"/>
    <mergeCell ref="AH21:AI21"/>
    <mergeCell ref="AA18:AC18"/>
    <mergeCell ref="AD18:AE18"/>
    <mergeCell ref="AH18:AI18"/>
    <mergeCell ref="AA19:AC19"/>
    <mergeCell ref="AD19:AE19"/>
    <mergeCell ref="AH19:AI19"/>
    <mergeCell ref="AA16:AC16"/>
    <mergeCell ref="AD16:AE16"/>
    <mergeCell ref="AH16:AI16"/>
    <mergeCell ref="AA17:AC17"/>
    <mergeCell ref="AD17:AE17"/>
    <mergeCell ref="AH17:AI17"/>
    <mergeCell ref="AA14:AC14"/>
    <mergeCell ref="AD14:AE14"/>
    <mergeCell ref="AH14:AI14"/>
    <mergeCell ref="AA15:AC15"/>
    <mergeCell ref="AD15:AE15"/>
    <mergeCell ref="AH15:AI15"/>
    <mergeCell ref="AA12:AC12"/>
    <mergeCell ref="AD12:AE12"/>
    <mergeCell ref="AH12:AI12"/>
    <mergeCell ref="AA13:AC13"/>
    <mergeCell ref="AD13:AE13"/>
    <mergeCell ref="AH13:AI13"/>
    <mergeCell ref="AA10:AC10"/>
    <mergeCell ref="AD10:AE10"/>
    <mergeCell ref="AH10:AI10"/>
    <mergeCell ref="AA11:AC11"/>
    <mergeCell ref="AD11:AE11"/>
    <mergeCell ref="AH11:AI11"/>
    <mergeCell ref="AA8:AC8"/>
    <mergeCell ref="AD8:AE8"/>
    <mergeCell ref="AH8:AI8"/>
    <mergeCell ref="AA9:AC9"/>
    <mergeCell ref="AD9:AE9"/>
    <mergeCell ref="AH9:AI9"/>
    <mergeCell ref="AG3:AG7"/>
    <mergeCell ref="AH3:AI7"/>
    <mergeCell ref="E4:G4"/>
    <mergeCell ref="L4:N4"/>
    <mergeCell ref="Q4:S4"/>
    <mergeCell ref="V4:Y4"/>
    <mergeCell ref="J1:Q1"/>
    <mergeCell ref="AB1:AG1"/>
    <mergeCell ref="K2:Q2"/>
    <mergeCell ref="AA2:AH2"/>
    <mergeCell ref="L3:M3"/>
    <mergeCell ref="W3:X3"/>
    <mergeCell ref="Z3:Z7"/>
    <mergeCell ref="AA3:AC7"/>
    <mergeCell ref="AD3:AE7"/>
    <mergeCell ref="AF3:AF7"/>
  </mergeCells>
  <hyperlinks>
    <hyperlink ref="S50" r:id="rId1" display="mailto:shekharhemlata@gmail.com"/>
  </hyperlinks>
  <pageMargins left="0.34" right="0.28999999999999998" top="0.42" bottom="0.42" header="0.3" footer="0.3"/>
  <pageSetup paperSize="9" scale="6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90</vt:i4>
      </vt:variant>
      <vt:variant>
        <vt:lpstr>Named Ranges</vt:lpstr>
      </vt:variant>
      <vt:variant>
        <vt:i4>83</vt:i4>
      </vt:variant>
    </vt:vector>
  </HeadingPairs>
  <TitlesOfParts>
    <vt:vector size="173" baseType="lpstr">
      <vt:lpstr>DSM</vt:lpstr>
      <vt:lpstr>ALL AFFIDABIT FORMET (5)</vt:lpstr>
      <vt:lpstr>ALL AFFIDABIT FORMET (3)</vt:lpstr>
      <vt:lpstr>ALL AFFIDABIT FORMET (2)</vt:lpstr>
      <vt:lpstr>ALL AFFIDVIT</vt:lpstr>
      <vt:lpstr>HOW TO USE</vt:lpstr>
      <vt:lpstr>INDEX AND ALL BUTTONS</vt:lpstr>
      <vt:lpstr>PAY MANAGER INFO ADVISE</vt:lpstr>
      <vt:lpstr>MASTER</vt:lpstr>
      <vt:lpstr>MASTER BLANK</vt:lpstr>
      <vt:lpstr>FORM 6 </vt:lpstr>
      <vt:lpstr>Anukampa Niyukty Shithilan</vt:lpstr>
      <vt:lpstr>GA 126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 (3)</vt:lpstr>
      <vt:lpstr>18</vt:lpstr>
      <vt:lpstr>19</vt:lpstr>
      <vt:lpstr>20</vt:lpstr>
      <vt:lpstr>21</vt:lpstr>
      <vt:lpstr>22</vt:lpstr>
      <vt:lpstr>23</vt:lpstr>
      <vt:lpstr>24</vt:lpstr>
      <vt:lpstr>25(2)</vt:lpstr>
      <vt:lpstr>26</vt:lpstr>
      <vt:lpstr>27(2)</vt:lpstr>
      <vt:lpstr>28</vt:lpstr>
      <vt:lpstr>DDO FORWARDING</vt:lpstr>
      <vt:lpstr>DDO FORWARDING AFTER OBJECTION</vt:lpstr>
      <vt:lpstr>SB CHECK RULE</vt:lpstr>
      <vt:lpstr>SB DAMAGED PAPERS</vt:lpstr>
      <vt:lpstr>NO DUES</vt:lpstr>
      <vt:lpstr>SI FORWARDING</vt:lpstr>
      <vt:lpstr>GPF FORWARDING</vt:lpstr>
      <vt:lpstr>GPF AFFIDEVID</vt:lpstr>
      <vt:lpstr>NPS FORWARDING</vt:lpstr>
      <vt:lpstr>NPS Underteking</vt:lpstr>
      <vt:lpstr>NPS Parishishtha-6</vt:lpstr>
      <vt:lpstr>NPS Prapatra K</vt:lpstr>
      <vt:lpstr>NPS Prapatra KK</vt:lpstr>
      <vt:lpstr>SIPF Department NOC</vt:lpstr>
      <vt:lpstr>PL FORM</vt:lpstr>
      <vt:lpstr>PL SANCTION ORDER</vt:lpstr>
      <vt:lpstr>LEAVE ACCOUNT GA 46</vt:lpstr>
      <vt:lpstr>LPC</vt:lpstr>
      <vt:lpstr>TREASURY AFFIDAVIT</vt:lpstr>
      <vt:lpstr>MEDICAL DIARY APPLICATION</vt:lpstr>
      <vt:lpstr>OBJECTION ANUKAMPA NIYUKTI</vt:lpstr>
      <vt:lpstr>ANUKAMPA NIYUKTI FORWARDING</vt:lpstr>
      <vt:lpstr>ANUKAMPA NIY FORWARDING AF OBJE</vt:lpstr>
      <vt:lpstr>A</vt:lpstr>
      <vt:lpstr>B</vt:lpstr>
      <vt:lpstr>C</vt:lpstr>
      <vt:lpstr>D</vt:lpstr>
      <vt:lpstr>E</vt:lpstr>
      <vt:lpstr>F</vt:lpstr>
      <vt:lpstr>G</vt:lpstr>
      <vt:lpstr>AFF 1</vt:lpstr>
      <vt:lpstr>AFF 2</vt:lpstr>
      <vt:lpstr>AFF 3</vt:lpstr>
      <vt:lpstr>AFF 4</vt:lpstr>
      <vt:lpstr>AFF 5</vt:lpstr>
      <vt:lpstr>AFF 6</vt:lpstr>
      <vt:lpstr>AFF 7</vt:lpstr>
      <vt:lpstr>AFF 8</vt:lpstr>
      <vt:lpstr>AFF 9</vt:lpstr>
      <vt:lpstr>AFFIDABIT NIYAM 5</vt:lpstr>
      <vt:lpstr>SANTAN GOSHANA</vt:lpstr>
      <vt:lpstr>HITKARI NIDHI</vt:lpstr>
      <vt:lpstr>HITKARI  FORWARDING</vt:lpstr>
      <vt:lpstr>RASHTRIYA SHIKSHAK KALYAN APPLI</vt:lpstr>
      <vt:lpstr>RASHTRIYA SHIKSHAK KALYAN FORWA</vt:lpstr>
      <vt:lpstr>ANUKAMPA JOINING KARMIK</vt:lpstr>
      <vt:lpstr>ANUKAMPA JOINING SUCHNA DDO</vt:lpstr>
      <vt:lpstr>JIVIT PRAMAN PRAPTRA FOR BANK </vt:lpstr>
      <vt:lpstr>CSS AAO PAY CHART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 (3)'!Print_Area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'25(2)'!Print_Area</vt:lpstr>
      <vt:lpstr>'26'!Print_Area</vt:lpstr>
      <vt:lpstr>'27(2)'!Print_Area</vt:lpstr>
      <vt:lpstr>'28'!Print_Area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A!Print_Area</vt:lpstr>
      <vt:lpstr>'AFF 1'!Print_Area</vt:lpstr>
      <vt:lpstr>'AFF 2'!Print_Area</vt:lpstr>
      <vt:lpstr>'AFF 3'!Print_Area</vt:lpstr>
      <vt:lpstr>'AFF 4'!Print_Area</vt:lpstr>
      <vt:lpstr>'AFF 5'!Print_Area</vt:lpstr>
      <vt:lpstr>'AFF 6'!Print_Area</vt:lpstr>
      <vt:lpstr>'AFF 7'!Print_Area</vt:lpstr>
      <vt:lpstr>'AFF 8'!Print_Area</vt:lpstr>
      <vt:lpstr>'AFF 9'!Print_Area</vt:lpstr>
      <vt:lpstr>'ANUKAMPA JOINING KARMIK'!Print_Area</vt:lpstr>
      <vt:lpstr>'ANUKAMPA JOINING SUCHNA DDO'!Print_Area</vt:lpstr>
      <vt:lpstr>'ANUKAMPA NIY FORWARDING AF OBJE'!Print_Area</vt:lpstr>
      <vt:lpstr>'ANUKAMPA NIYUKTI FORWARDING'!Print_Area</vt:lpstr>
      <vt:lpstr>'Anukampa Niyukty Shithilan'!Print_Area</vt:lpstr>
      <vt:lpstr>B!Print_Area</vt:lpstr>
      <vt:lpstr>'C'!Print_Area</vt:lpstr>
      <vt:lpstr>D!Print_Area</vt:lpstr>
      <vt:lpstr>'DDO FORWARDING'!Print_Area</vt:lpstr>
      <vt:lpstr>'DDO FORWARDING AFTER OBJECTION'!Print_Area</vt:lpstr>
      <vt:lpstr>E!Print_Area</vt:lpstr>
      <vt:lpstr>F!Print_Area</vt:lpstr>
      <vt:lpstr>'FORM 6 '!Print_Area</vt:lpstr>
      <vt:lpstr>G!Print_Area</vt:lpstr>
      <vt:lpstr>'GA 126'!Print_Area</vt:lpstr>
      <vt:lpstr>'GPF AFFIDEVID'!Print_Area</vt:lpstr>
      <vt:lpstr>'GPF FORWARDING'!Print_Area</vt:lpstr>
      <vt:lpstr>'HITKARI  FORWARDING'!Print_Area</vt:lpstr>
      <vt:lpstr>'HITKARI NIDHI'!Print_Area</vt:lpstr>
      <vt:lpstr>'HOW TO USE'!Print_Area</vt:lpstr>
      <vt:lpstr>'INDEX AND ALL BUTTONS'!Print_Area</vt:lpstr>
      <vt:lpstr>'JIVIT PRAMAN PRAPTRA FOR BANK '!Print_Area</vt:lpstr>
      <vt:lpstr>'LEAVE ACCOUNT GA 46'!Print_Area</vt:lpstr>
      <vt:lpstr>LPC!Print_Area</vt:lpstr>
      <vt:lpstr>MASTER!Print_Area</vt:lpstr>
      <vt:lpstr>'MASTER BLANK'!Print_Area</vt:lpstr>
      <vt:lpstr>'MEDICAL DIARY APPLICATION'!Print_Area</vt:lpstr>
      <vt:lpstr>'NO DUES'!Print_Area</vt:lpstr>
      <vt:lpstr>'NPS FORWARDING'!Print_Area</vt:lpstr>
      <vt:lpstr>'NPS Parishishtha-6'!Print_Area</vt:lpstr>
      <vt:lpstr>'NPS Prapatra K'!Print_Area</vt:lpstr>
      <vt:lpstr>'NPS Prapatra KK'!Print_Area</vt:lpstr>
      <vt:lpstr>'NPS Underteking'!Print_Area</vt:lpstr>
      <vt:lpstr>'OBJECTION ANUKAMPA NIYUKTI'!Print_Area</vt:lpstr>
      <vt:lpstr>'PAY MANAGER INFO ADVISE'!Print_Area</vt:lpstr>
      <vt:lpstr>'PL FORM'!Print_Area</vt:lpstr>
      <vt:lpstr>'PL SANCTION ORDER'!Print_Area</vt:lpstr>
      <vt:lpstr>'RASHTRIYA SHIKSHAK KALYAN APPLI'!Print_Area</vt:lpstr>
      <vt:lpstr>'RASHTRIYA SHIKSHAK KALYAN FORWA'!Print_Area</vt:lpstr>
      <vt:lpstr>'SANTAN GOSHANA'!Print_Area</vt:lpstr>
      <vt:lpstr>'SB CHECK RULE'!Print_Area</vt:lpstr>
      <vt:lpstr>'SB DAMAGED PAPERS'!Print_Area</vt:lpstr>
      <vt:lpstr>'SI FORWARDING'!Print_Area</vt:lpstr>
      <vt:lpstr>'SIPF Department NOC'!Print_Area</vt:lpstr>
      <vt:lpstr>'TREASURY AFFIDAVIT'!Print_Area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Prachi</dc:creator>
  <cp:lastModifiedBy>acer</cp:lastModifiedBy>
  <cp:lastPrinted>2022-04-23T07:28:07Z</cp:lastPrinted>
  <dcterms:created xsi:type="dcterms:W3CDTF">2009-06-03T01:23:48Z</dcterms:created>
  <dcterms:modified xsi:type="dcterms:W3CDTF">2022-04-25T11:17:54Z</dcterms:modified>
</cp:coreProperties>
</file>