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MASTER SHEET" sheetId="1" r:id="rId1"/>
    <sheet name="DIFFRENT SEEET" sheetId="2" r:id="rId2"/>
  </sheets>
  <calcPr calcId="152511"/>
</workbook>
</file>

<file path=xl/calcChain.xml><?xml version="1.0" encoding="utf-8"?>
<calcChain xmlns="http://schemas.openxmlformats.org/spreadsheetml/2006/main">
  <c r="E9" i="2" l="1"/>
  <c r="E8" i="2"/>
  <c r="E7" i="2"/>
  <c r="B9" i="2"/>
  <c r="C9" i="2" s="1"/>
  <c r="B8" i="2"/>
  <c r="B7" i="2"/>
  <c r="F8" i="2" l="1"/>
  <c r="G8" i="2" s="1"/>
  <c r="C8" i="2"/>
  <c r="I8" i="2" s="1"/>
  <c r="F9" i="2"/>
  <c r="I9" i="2" s="1"/>
  <c r="H9" i="2"/>
  <c r="F7" i="2"/>
  <c r="G7" i="2" s="1"/>
  <c r="C7" i="2"/>
  <c r="D9" i="2"/>
  <c r="H7" i="2"/>
  <c r="H8" i="2"/>
  <c r="J8" i="2" s="1"/>
  <c r="K8" i="2" s="1"/>
  <c r="M8" i="2" s="1"/>
  <c r="L10" i="2"/>
  <c r="B3" i="2"/>
  <c r="D3" i="2"/>
  <c r="G9" i="2" l="1"/>
  <c r="D8" i="2"/>
  <c r="J9" i="2"/>
  <c r="K9" i="2" s="1"/>
  <c r="M9" i="2" s="1"/>
  <c r="I7" i="2"/>
  <c r="J7" i="2" s="1"/>
  <c r="K7" i="2" s="1"/>
  <c r="M7" i="2" s="1"/>
  <c r="D7" i="2"/>
  <c r="A1" i="2"/>
  <c r="G10" i="2" l="1"/>
  <c r="C10" i="2"/>
  <c r="E10" i="2"/>
  <c r="F10" i="2"/>
  <c r="H10" i="2"/>
  <c r="I10" i="2"/>
  <c r="B10" i="2"/>
  <c r="M10" i="2" l="1"/>
  <c r="J10" i="2"/>
  <c r="K10" i="2"/>
  <c r="D10" i="2"/>
</calcChain>
</file>

<file path=xl/sharedStrings.xml><?xml version="1.0" encoding="utf-8"?>
<sst xmlns="http://schemas.openxmlformats.org/spreadsheetml/2006/main" count="50" uniqueCount="46">
  <si>
    <t>NAME</t>
  </si>
  <si>
    <t>ABHISHEK SHARMA</t>
  </si>
  <si>
    <t>POST</t>
  </si>
  <si>
    <t>OFFICE NAME - GOVT SR SEC SCHOOL DARAWAT, ASIND DISTI- BHILWARA</t>
  </si>
  <si>
    <t>Total</t>
  </si>
  <si>
    <t>NAME  EMPLOYEE</t>
  </si>
  <si>
    <t>POST NAME</t>
  </si>
  <si>
    <t>DA RATE</t>
  </si>
  <si>
    <t>OLD 7TH PAY DA %</t>
  </si>
  <si>
    <t>7TH PAY BASIC</t>
  </si>
  <si>
    <t>JUNIOR ASST-</t>
  </si>
  <si>
    <t>SR.NO</t>
  </si>
  <si>
    <t xml:space="preserve">MONTH &amp; YEAR  </t>
  </si>
  <si>
    <t>BASIC</t>
  </si>
  <si>
    <t>DA 34%</t>
  </si>
  <si>
    <t>Total Coluam 2 to 3</t>
  </si>
  <si>
    <t>PAY DUE</t>
  </si>
  <si>
    <t>PAY DRAWN</t>
  </si>
  <si>
    <t>Total Coluam 5 to 6</t>
  </si>
  <si>
    <t>PAY DIFFERENCE</t>
  </si>
  <si>
    <t>DA</t>
  </si>
  <si>
    <t>Total Coluam 8 to 9</t>
  </si>
  <si>
    <t>DEDUCATION</t>
  </si>
  <si>
    <t>GPF/GPF 2004</t>
  </si>
  <si>
    <t>INCOME TAX</t>
  </si>
  <si>
    <t>TOTAL DEDUCATION</t>
  </si>
  <si>
    <t xml:space="preserve"> DA DIFFERENT ARIYAR 31% TO 34%</t>
  </si>
  <si>
    <t>DA 31%</t>
  </si>
  <si>
    <t>PEON</t>
  </si>
  <si>
    <t>LAB</t>
  </si>
  <si>
    <t>LEC</t>
  </si>
  <si>
    <t>PRINCIPAL</t>
  </si>
  <si>
    <t>SENIOR TEA.</t>
  </si>
  <si>
    <t>TEACHER</t>
  </si>
  <si>
    <t>iz/kkukpk;Z 
jktdh; mPp ek/;fed fo|ky; 
nM+koV&amp;vklhUn</t>
  </si>
  <si>
    <t>izfrfyfi %</t>
  </si>
  <si>
    <t>1&amp; Jheku~ midks"kkf/kdkjh@midks"k dk;kZy; vklhUnA</t>
  </si>
  <si>
    <t>2&amp; deZpkjh Jh -------------------------------------dks lwpukFkZA</t>
  </si>
  <si>
    <t>3&amp; deZpkjh futh i=koyh A</t>
  </si>
  <si>
    <t>4&amp; dk;kZy; i=koyhA</t>
  </si>
  <si>
    <t>BHAGWAN</t>
  </si>
  <si>
    <t>TAHIR</t>
  </si>
  <si>
    <t>HANUMAAN</t>
  </si>
  <si>
    <t>MUKESH</t>
  </si>
  <si>
    <t>DINESH</t>
  </si>
  <si>
    <t>AASHISH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</si>
</sst>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/yy;@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DevLys 010"/>
    </font>
    <font>
      <sz val="13"/>
      <color theme="1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9" fontId="0" fillId="4" borderId="1" xfId="0" applyNumberFormat="1" applyFill="1" applyBorder="1" applyAlignment="1" applyProtection="1">
      <alignment horizontal="center" vertical="center" wrapText="1"/>
      <protection locked="0"/>
    </xf>
    <xf numFmtId="9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Alignment="1" applyProtection="1">
      <alignment horizontal="center" wrapText="1"/>
      <protection hidden="1"/>
    </xf>
    <xf numFmtId="0" fontId="0" fillId="3" borderId="4" xfId="0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7"/>
  <sheetViews>
    <sheetView tabSelected="1" topLeftCell="A8" workbookViewId="0">
      <selection activeCell="C22" sqref="C22"/>
    </sheetView>
  </sheetViews>
  <sheetFormatPr defaultRowHeight="15" x14ac:dyDescent="0.25"/>
  <cols>
    <col min="2" max="2" width="25.28515625" customWidth="1"/>
    <col min="3" max="3" width="16.140625" customWidth="1"/>
    <col min="4" max="4" width="34.5703125" customWidth="1"/>
  </cols>
  <sheetData>
    <row r="1" spans="1:4" ht="26.25" customHeight="1" x14ac:dyDescent="0.25">
      <c r="A1" s="28" t="s">
        <v>3</v>
      </c>
      <c r="B1" s="28"/>
      <c r="C1" s="28"/>
      <c r="D1" s="29"/>
    </row>
    <row r="2" spans="1:4" ht="23.25" customHeight="1" x14ac:dyDescent="0.25">
      <c r="A2" s="30" t="s">
        <v>7</v>
      </c>
      <c r="B2" s="30"/>
      <c r="C2" s="30"/>
      <c r="D2" s="31"/>
    </row>
    <row r="3" spans="1:4" x14ac:dyDescent="0.25">
      <c r="A3" s="26" t="s">
        <v>8</v>
      </c>
      <c r="B3" s="27"/>
      <c r="C3" s="16">
        <v>0.31</v>
      </c>
      <c r="D3" s="17">
        <v>0.34</v>
      </c>
    </row>
    <row r="4" spans="1:4" x14ac:dyDescent="0.25">
      <c r="B4" s="3"/>
      <c r="C4" s="3"/>
      <c r="D4" s="3"/>
    </row>
    <row r="5" spans="1:4" x14ac:dyDescent="0.25">
      <c r="A5" s="13" t="s">
        <v>11</v>
      </c>
      <c r="B5" s="14" t="s">
        <v>5</v>
      </c>
      <c r="C5" s="15" t="s">
        <v>6</v>
      </c>
      <c r="D5" s="15" t="s">
        <v>9</v>
      </c>
    </row>
    <row r="6" spans="1:4" x14ac:dyDescent="0.25">
      <c r="A6" s="18">
        <v>1</v>
      </c>
      <c r="B6" s="19" t="s">
        <v>1</v>
      </c>
      <c r="C6" s="20" t="s">
        <v>10</v>
      </c>
      <c r="D6" s="20">
        <v>22700</v>
      </c>
    </row>
    <row r="7" spans="1:4" x14ac:dyDescent="0.25">
      <c r="A7" s="18">
        <v>2</v>
      </c>
      <c r="B7" s="21" t="s">
        <v>40</v>
      </c>
      <c r="C7" s="20" t="s">
        <v>28</v>
      </c>
      <c r="D7" s="20">
        <v>34000</v>
      </c>
    </row>
    <row r="8" spans="1:4" x14ac:dyDescent="0.25">
      <c r="A8" s="18">
        <v>3</v>
      </c>
      <c r="B8" s="22" t="s">
        <v>41</v>
      </c>
      <c r="C8" s="22" t="s">
        <v>29</v>
      </c>
      <c r="D8" s="22">
        <v>48300</v>
      </c>
    </row>
    <row r="9" spans="1:4" x14ac:dyDescent="0.25">
      <c r="A9" s="18">
        <v>4</v>
      </c>
      <c r="B9" s="22" t="s">
        <v>42</v>
      </c>
      <c r="C9" s="22" t="s">
        <v>30</v>
      </c>
      <c r="D9" s="22">
        <v>61300</v>
      </c>
    </row>
    <row r="10" spans="1:4" x14ac:dyDescent="0.25">
      <c r="A10" s="18">
        <v>5</v>
      </c>
      <c r="B10" s="18" t="s">
        <v>43</v>
      </c>
      <c r="C10" s="18" t="s">
        <v>31</v>
      </c>
      <c r="D10" s="18">
        <v>65000</v>
      </c>
    </row>
    <row r="11" spans="1:4" x14ac:dyDescent="0.25">
      <c r="A11" s="18">
        <v>6</v>
      </c>
      <c r="B11" s="18" t="s">
        <v>44</v>
      </c>
      <c r="C11" s="18" t="s">
        <v>32</v>
      </c>
      <c r="D11" s="18">
        <v>67200</v>
      </c>
    </row>
    <row r="12" spans="1:4" x14ac:dyDescent="0.25">
      <c r="A12" s="23">
        <v>7</v>
      </c>
      <c r="B12" s="18" t="s">
        <v>45</v>
      </c>
      <c r="C12" s="18" t="s">
        <v>33</v>
      </c>
      <c r="D12" s="18">
        <v>69000</v>
      </c>
    </row>
    <row r="13" spans="1:4" x14ac:dyDescent="0.25">
      <c r="A13" s="18">
        <v>8</v>
      </c>
      <c r="B13" s="18"/>
      <c r="C13" s="18"/>
      <c r="D13" s="18"/>
    </row>
    <row r="14" spans="1:4" x14ac:dyDescent="0.25">
      <c r="A14" s="23"/>
      <c r="B14" s="18"/>
      <c r="C14" s="18"/>
      <c r="D14" s="18"/>
    </row>
    <row r="15" spans="1:4" x14ac:dyDescent="0.25">
      <c r="A15" s="18"/>
      <c r="B15" s="18"/>
      <c r="C15" s="18"/>
      <c r="D15" s="18"/>
    </row>
    <row r="16" spans="1:4" x14ac:dyDescent="0.25">
      <c r="A16" s="23"/>
      <c r="B16" s="18"/>
      <c r="C16" s="18"/>
      <c r="D16" s="18"/>
    </row>
    <row r="17" spans="1:4" x14ac:dyDescent="0.25">
      <c r="A17" s="18"/>
      <c r="B17" s="18"/>
      <c r="C17" s="18"/>
      <c r="D17" s="18"/>
    </row>
  </sheetData>
  <sheetProtection algorithmName="SHA-512" hashValue="sRntD5SRMGjB4hojDf+rgaXHZFnaRI8qAd4NoyOoOr27yhXycXN0vZGQazhvXZsUTNh4JNdwD9Q6Epxovm3BAQ==" saltValue="AtV6ZJZ1CRRlZIw/Jum2iw==" spinCount="100000" sheet="1" objects="1" scenarios="1"/>
  <mergeCells count="3">
    <mergeCell ref="A3:B3"/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3"/>
  <sheetViews>
    <sheetView topLeftCell="A7" zoomScaleNormal="100" workbookViewId="0">
      <selection activeCell="I9" sqref="I9"/>
    </sheetView>
  </sheetViews>
  <sheetFormatPr defaultRowHeight="15" x14ac:dyDescent="0.25"/>
  <cols>
    <col min="1" max="1" width="7.5703125" customWidth="1"/>
    <col min="2" max="2" width="19.28515625" customWidth="1"/>
    <col min="3" max="3" width="6.7109375" customWidth="1"/>
    <col min="4" max="4" width="13.42578125" customWidth="1"/>
    <col min="5" max="5" width="6.5703125" customWidth="1"/>
    <col min="6" max="6" width="7.28515625" customWidth="1"/>
    <col min="7" max="7" width="11.28515625" customWidth="1"/>
    <col min="8" max="8" width="5.85546875" customWidth="1"/>
    <col min="9" max="9" width="6.140625" customWidth="1"/>
    <col min="10" max="10" width="12.7109375" customWidth="1"/>
    <col min="11" max="11" width="8.28515625" customWidth="1"/>
    <col min="12" max="12" width="7.28515625" customWidth="1"/>
    <col min="13" max="13" width="10.85546875" customWidth="1"/>
  </cols>
  <sheetData>
    <row r="1" spans="1:13" ht="23.25" x14ac:dyDescent="0.35">
      <c r="A1" s="34" t="str">
        <f>'MASTER SHEET'!A1:D1</f>
        <v>OFFICE NAME - GOVT SR SEC SCHOOL DARAWAT, ASIND DISTI- BHILWARA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customHeight="1" x14ac:dyDescent="0.25">
      <c r="A2" s="4" t="s">
        <v>11</v>
      </c>
      <c r="B2" s="12">
        <v>6</v>
      </c>
      <c r="C2" s="35" t="s">
        <v>26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36" customHeight="1" x14ac:dyDescent="0.25">
      <c r="A3" s="4" t="s">
        <v>0</v>
      </c>
      <c r="B3" s="9" t="str">
        <f>VLOOKUP(B2,'MASTER SHEET'!A5:D17,2,0)</f>
        <v>DINESH</v>
      </c>
      <c r="C3" s="10" t="s">
        <v>2</v>
      </c>
      <c r="D3" s="36" t="str">
        <f>VLOOKUP(B2,'MASTER SHEET'!A5:D17,3,0)</f>
        <v>SENIOR TEA.</v>
      </c>
      <c r="E3" s="37"/>
      <c r="F3" s="38"/>
      <c r="G3" s="38"/>
      <c r="H3" s="38"/>
      <c r="I3" s="38"/>
      <c r="J3" s="38"/>
      <c r="K3" s="38"/>
      <c r="L3" s="38"/>
      <c r="M3" s="38"/>
    </row>
    <row r="4" spans="1:13" ht="36.75" customHeight="1" x14ac:dyDescent="0.25">
      <c r="A4" s="32" t="s">
        <v>12</v>
      </c>
      <c r="B4" s="39" t="s">
        <v>16</v>
      </c>
      <c r="C4" s="39"/>
      <c r="D4" s="39"/>
      <c r="E4" s="40" t="s">
        <v>17</v>
      </c>
      <c r="F4" s="41"/>
      <c r="G4" s="42"/>
      <c r="H4" s="40" t="s">
        <v>19</v>
      </c>
      <c r="I4" s="43"/>
      <c r="J4" s="42"/>
      <c r="K4" s="39" t="s">
        <v>22</v>
      </c>
      <c r="L4" s="39"/>
      <c r="M4" s="32" t="s">
        <v>25</v>
      </c>
    </row>
    <row r="5" spans="1:13" ht="30.75" customHeight="1" x14ac:dyDescent="0.25">
      <c r="A5" s="33"/>
      <c r="B5" s="7" t="s">
        <v>13</v>
      </c>
      <c r="C5" s="7" t="s">
        <v>14</v>
      </c>
      <c r="D5" s="7" t="s">
        <v>15</v>
      </c>
      <c r="E5" s="7" t="s">
        <v>13</v>
      </c>
      <c r="F5" s="7" t="s">
        <v>27</v>
      </c>
      <c r="G5" s="7" t="s">
        <v>18</v>
      </c>
      <c r="H5" s="7" t="s">
        <v>13</v>
      </c>
      <c r="I5" s="7" t="s">
        <v>20</v>
      </c>
      <c r="J5" s="7" t="s">
        <v>21</v>
      </c>
      <c r="K5" s="11" t="s">
        <v>23</v>
      </c>
      <c r="L5" s="8" t="s">
        <v>24</v>
      </c>
      <c r="M5" s="33"/>
    </row>
    <row r="6" spans="1:13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</row>
    <row r="7" spans="1:13" ht="33" customHeight="1" x14ac:dyDescent="0.25">
      <c r="A7" s="1">
        <v>44562</v>
      </c>
      <c r="B7" s="5">
        <f>VLOOKUP(B2,'MASTER SHEET'!A6:D17,4,0)</f>
        <v>67200</v>
      </c>
      <c r="C7" s="5">
        <f>B7*'MASTER SHEET'!D3</f>
        <v>22848</v>
      </c>
      <c r="D7" s="5">
        <f>SUM(B7,C7)</f>
        <v>90048</v>
      </c>
      <c r="E7" s="5">
        <f>VLOOKUP(B2,'MASTER SHEET'!A6:D17,4,0)</f>
        <v>67200</v>
      </c>
      <c r="F7" s="5">
        <f>E7*'MASTER SHEET'!C3</f>
        <v>20832</v>
      </c>
      <c r="G7" s="5">
        <f>SUM(E7,F7)</f>
        <v>88032</v>
      </c>
      <c r="H7" s="5">
        <f>SUM(B7-E7)</f>
        <v>0</v>
      </c>
      <c r="I7" s="5">
        <f>SUM(C7-F7)</f>
        <v>2016</v>
      </c>
      <c r="J7" s="5">
        <f>SUM(H7+I7)</f>
        <v>2016</v>
      </c>
      <c r="K7" s="5">
        <f>J7</f>
        <v>2016</v>
      </c>
      <c r="L7" s="5">
        <v>0</v>
      </c>
      <c r="M7" s="5">
        <f>SUM(K7+L7)</f>
        <v>2016</v>
      </c>
    </row>
    <row r="8" spans="1:13" ht="36" customHeight="1" x14ac:dyDescent="0.25">
      <c r="A8" s="1">
        <v>44593</v>
      </c>
      <c r="B8" s="5">
        <f>VLOOKUP(B2,'MASTER SHEET'!A6:D17,4,0)</f>
        <v>67200</v>
      </c>
      <c r="C8" s="5">
        <f>B8*'MASTER SHEET'!D3</f>
        <v>22848</v>
      </c>
      <c r="D8" s="5">
        <f t="shared" ref="D8:D9" si="0">SUM(B8,C8)</f>
        <v>90048</v>
      </c>
      <c r="E8" s="5">
        <f>VLOOKUP(B2,'MASTER SHEET'!A6:D17,4,0)</f>
        <v>67200</v>
      </c>
      <c r="F8" s="5">
        <f>E8*'MASTER SHEET'!C3</f>
        <v>20832</v>
      </c>
      <c r="G8" s="5">
        <f t="shared" ref="G8:G9" si="1">SUM(E8,F8)</f>
        <v>88032</v>
      </c>
      <c r="H8" s="5">
        <f t="shared" ref="H8:H9" si="2">SUM(B8-E8)</f>
        <v>0</v>
      </c>
      <c r="I8" s="5">
        <f t="shared" ref="I8:I9" si="3">SUM(C8-F8)</f>
        <v>2016</v>
      </c>
      <c r="J8" s="5">
        <f t="shared" ref="J8:J9" si="4">SUM(H8+I8)</f>
        <v>2016</v>
      </c>
      <c r="K8" s="5">
        <f t="shared" ref="K8:K9" si="5">J8</f>
        <v>2016</v>
      </c>
      <c r="L8" s="5">
        <v>0</v>
      </c>
      <c r="M8" s="5">
        <f t="shared" ref="M8:M9" si="6">SUM(K8+L8)</f>
        <v>2016</v>
      </c>
    </row>
    <row r="9" spans="1:13" ht="33.75" customHeight="1" x14ac:dyDescent="0.25">
      <c r="A9" s="1">
        <v>44621</v>
      </c>
      <c r="B9" s="5">
        <f>VLOOKUP(B2,'MASTER SHEET'!A6:D17,4,0)</f>
        <v>67200</v>
      </c>
      <c r="C9" s="5">
        <f>B9*'MASTER SHEET'!D3</f>
        <v>22848</v>
      </c>
      <c r="D9" s="5">
        <f t="shared" si="0"/>
        <v>90048</v>
      </c>
      <c r="E9" s="5">
        <f>VLOOKUP(B2,'MASTER SHEET'!A6:D17,4,0)</f>
        <v>67200</v>
      </c>
      <c r="F9" s="5">
        <f>E9*'MASTER SHEET'!C3</f>
        <v>20832</v>
      </c>
      <c r="G9" s="5">
        <f t="shared" si="1"/>
        <v>88032</v>
      </c>
      <c r="H9" s="5">
        <f t="shared" si="2"/>
        <v>0</v>
      </c>
      <c r="I9" s="5">
        <f t="shared" si="3"/>
        <v>2016</v>
      </c>
      <c r="J9" s="5">
        <f t="shared" si="4"/>
        <v>2016</v>
      </c>
      <c r="K9" s="5">
        <f t="shared" si="5"/>
        <v>2016</v>
      </c>
      <c r="L9" s="5">
        <v>0</v>
      </c>
      <c r="M9" s="5">
        <f t="shared" si="6"/>
        <v>2016</v>
      </c>
    </row>
    <row r="10" spans="1:13" ht="23.25" customHeight="1" x14ac:dyDescent="0.25">
      <c r="A10" s="2" t="s">
        <v>4</v>
      </c>
      <c r="B10" s="2">
        <f t="shared" ref="B10:M10" si="7">B7+B8+B9</f>
        <v>201600</v>
      </c>
      <c r="C10" s="2">
        <f t="shared" si="7"/>
        <v>68544</v>
      </c>
      <c r="D10" s="2">
        <f t="shared" si="7"/>
        <v>270144</v>
      </c>
      <c r="E10" s="2">
        <f t="shared" si="7"/>
        <v>201600</v>
      </c>
      <c r="F10" s="2">
        <f t="shared" si="7"/>
        <v>62496</v>
      </c>
      <c r="G10" s="2">
        <f t="shared" si="7"/>
        <v>264096</v>
      </c>
      <c r="H10" s="2">
        <f t="shared" si="7"/>
        <v>0</v>
      </c>
      <c r="I10" s="2">
        <f t="shared" si="7"/>
        <v>6048</v>
      </c>
      <c r="J10" s="2">
        <f t="shared" si="7"/>
        <v>6048</v>
      </c>
      <c r="K10" s="2">
        <f t="shared" si="7"/>
        <v>6048</v>
      </c>
      <c r="L10" s="2">
        <f t="shared" si="7"/>
        <v>0</v>
      </c>
      <c r="M10" s="2">
        <f t="shared" si="7"/>
        <v>6048</v>
      </c>
    </row>
    <row r="12" spans="1:13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5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45" t="s">
        <v>34</v>
      </c>
      <c r="L13" s="45"/>
      <c r="M13" s="45"/>
    </row>
    <row r="14" spans="1:13" ht="1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45"/>
      <c r="L14" s="45"/>
      <c r="M14" s="45"/>
    </row>
    <row r="15" spans="1:13" ht="1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45"/>
      <c r="L15" s="45"/>
      <c r="M15" s="45"/>
    </row>
    <row r="16" spans="1:13" ht="16.5" x14ac:dyDescent="0.25">
      <c r="A16" s="44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16.5" x14ac:dyDescent="0.25">
      <c r="A17" s="44" t="s">
        <v>36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6.5" x14ac:dyDescent="0.25">
      <c r="A18" s="44" t="s">
        <v>37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16.5" x14ac:dyDescent="0.25">
      <c r="A19" s="44" t="s">
        <v>38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6.5" x14ac:dyDescent="0.25">
      <c r="A20" s="44" t="s">
        <v>39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1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45" t="s">
        <v>34</v>
      </c>
      <c r="L21" s="45"/>
      <c r="M21" s="45"/>
    </row>
    <row r="22" spans="1:13" ht="1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45"/>
      <c r="L22" s="45"/>
      <c r="M22" s="45"/>
    </row>
    <row r="23" spans="1:13" ht="1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45"/>
      <c r="L23" s="45"/>
      <c r="M23" s="45"/>
    </row>
  </sheetData>
  <sheetProtection algorithmName="SHA-512" hashValue="zm+QPmoNIX0s4uvV0Oi/hB7ZAjCekR8gTHdTJDXBqkRw6JqYUY5JUqy0ZoBBdXv+2JI/4U+5T3YUzvVnkhMXzw==" saltValue="XXXfqWcsGzKHfo3uXv9l3A==" spinCount="100000" sheet="1" objects="1" scenarios="1"/>
  <mergeCells count="17">
    <mergeCell ref="A20:M20"/>
    <mergeCell ref="K13:M15"/>
    <mergeCell ref="K21:M23"/>
    <mergeCell ref="A16:M16"/>
    <mergeCell ref="A17:M17"/>
    <mergeCell ref="A18:M18"/>
    <mergeCell ref="A19:M19"/>
    <mergeCell ref="M4:M5"/>
    <mergeCell ref="A1:M1"/>
    <mergeCell ref="C2:M2"/>
    <mergeCell ref="D3:E3"/>
    <mergeCell ref="F3:M3"/>
    <mergeCell ref="A4:A5"/>
    <mergeCell ref="B4:D4"/>
    <mergeCell ref="E4:G4"/>
    <mergeCell ref="H4:J4"/>
    <mergeCell ref="K4:L4"/>
  </mergeCells>
  <pageMargins left="0.7" right="0.7" top="0.75" bottom="0.75" header="0.3" footer="0.3"/>
  <pageSetup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</vt:lpstr>
      <vt:lpstr>DIFFRENT SEEET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2022-04-17T11:41:25Z</dcterms:modified>
</cp:coreProperties>
</file>