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9600"/>
  </bookViews>
  <sheets>
    <sheet name="CASH BOOK " sheetId="1" r:id="rId1"/>
  </sheets>
  <calcPr calcId="124519"/>
</workbook>
</file>

<file path=xl/calcChain.xml><?xml version="1.0" encoding="utf-8"?>
<calcChain xmlns="http://schemas.openxmlformats.org/spreadsheetml/2006/main">
  <c r="B23" i="1"/>
  <c r="K3"/>
  <c r="B22"/>
  <c r="B21"/>
  <c r="E3"/>
  <c r="B20" l="1"/>
  <c r="L10" l="1"/>
  <c r="K10"/>
  <c r="B17"/>
  <c r="B18"/>
  <c r="B19"/>
  <c r="G10"/>
  <c r="F10"/>
  <c r="L7"/>
  <c r="L6"/>
  <c r="E7"/>
  <c r="E6"/>
  <c r="B16"/>
  <c r="B15"/>
  <c r="E5" l="1"/>
  <c r="L5"/>
</calcChain>
</file>

<file path=xl/sharedStrings.xml><?xml version="1.0" encoding="utf-8"?>
<sst xmlns="http://schemas.openxmlformats.org/spreadsheetml/2006/main" count="46" uniqueCount="34">
  <si>
    <t>S.NO.</t>
  </si>
  <si>
    <t>DATE</t>
  </si>
  <si>
    <t>PARTICULARS</t>
  </si>
  <si>
    <t>CASH</t>
  </si>
  <si>
    <t>BANK</t>
  </si>
  <si>
    <t>DEBIT</t>
  </si>
  <si>
    <t>CREDIT</t>
  </si>
  <si>
    <t xml:space="preserve"> </t>
  </si>
  <si>
    <t xml:space="preserve">  </t>
  </si>
  <si>
    <t xml:space="preserve">DATE </t>
  </si>
  <si>
    <t xml:space="preserve">PARTICULARS </t>
  </si>
  <si>
    <t xml:space="preserve">CASH </t>
  </si>
  <si>
    <t xml:space="preserve">BANK </t>
  </si>
  <si>
    <t>FULLY AUTOMATIC CASH BOOK</t>
  </si>
  <si>
    <t xml:space="preserve">MONTH </t>
  </si>
  <si>
    <t>DEBIT SUBTOTAL</t>
  </si>
  <si>
    <t>DEBIT IN CASH</t>
  </si>
  <si>
    <t>DEBIT IN BANK</t>
  </si>
  <si>
    <t>SUMMARY</t>
  </si>
  <si>
    <t>SEARCH TOTAL DEBITS FOR DATE</t>
  </si>
  <si>
    <t>TV</t>
  </si>
  <si>
    <r>
      <t xml:space="preserve">vkidk Lusg feyrk jgs &amp;                      </t>
    </r>
    <r>
      <rPr>
        <b/>
        <i/>
        <sz val="36"/>
        <color theme="1"/>
        <rFont val="DevLys 010"/>
      </rPr>
      <t xml:space="preserve">fot; dqekj iztkir </t>
    </r>
    <r>
      <rPr>
        <i/>
        <sz val="36"/>
        <color theme="1"/>
        <rFont val="DevLys 010"/>
      </rPr>
      <t>v/;kid</t>
    </r>
    <r>
      <rPr>
        <i/>
        <sz val="24"/>
        <color theme="1"/>
        <rFont val="DevLys 010"/>
      </rPr>
      <t xml:space="preserve"> jktdh; mPp ek/;fed fo|ky; vkyfu;kokl ftyk ukXkkSj                                          fdlh Hkh izdkj dh tkudkjh ,ao lq&gt;ko ds fy;s </t>
    </r>
    <r>
      <rPr>
        <i/>
        <sz val="24"/>
        <color theme="1"/>
        <rFont val="Calibri"/>
        <family val="2"/>
      </rPr>
      <t>Whatsapp 9828120697</t>
    </r>
    <r>
      <rPr>
        <i/>
        <sz val="24"/>
        <color theme="1"/>
        <rFont val="DevLys 010"/>
      </rPr>
      <t xml:space="preserve">;k </t>
    </r>
    <r>
      <rPr>
        <i/>
        <sz val="24"/>
        <color theme="1"/>
        <rFont val="Calibri"/>
        <family val="2"/>
      </rPr>
      <t>Mail-</t>
    </r>
    <r>
      <rPr>
        <i/>
        <sz val="24"/>
        <color theme="1"/>
        <rFont val="DevLys 010"/>
      </rPr>
      <t xml:space="preserve"> </t>
    </r>
    <r>
      <rPr>
        <i/>
        <sz val="24"/>
        <color theme="1"/>
        <rFont val="Calibri"/>
        <family val="2"/>
      </rPr>
      <t>gupskalani@gmail.com</t>
    </r>
    <r>
      <rPr>
        <i/>
        <sz val="24"/>
        <color theme="1"/>
        <rFont val="DevLys 010"/>
      </rPr>
      <t>djsA</t>
    </r>
  </si>
  <si>
    <r>
      <t xml:space="preserve">bl 'khV esa MsfcV okys dkWye esa fnukad ]fooj.k]ds'k ,ao cSad dh </t>
    </r>
    <r>
      <rPr>
        <sz val="20"/>
        <color theme="1"/>
        <rFont val="Calibri"/>
        <family val="2"/>
      </rPr>
      <t xml:space="preserve">Detail Enter </t>
    </r>
    <r>
      <rPr>
        <sz val="20"/>
        <color theme="1"/>
        <rFont val="DevLys 010"/>
      </rPr>
      <t xml:space="preserve">djs blh izdkj </t>
    </r>
    <r>
      <rPr>
        <sz val="20"/>
        <color theme="1"/>
        <rFont val="Calibri"/>
        <family val="2"/>
      </rPr>
      <t xml:space="preserve">Credit </t>
    </r>
    <r>
      <rPr>
        <sz val="20"/>
        <color theme="1"/>
        <rFont val="DevLys 010"/>
      </rPr>
      <t xml:space="preserve">okys dkWye dh </t>
    </r>
    <r>
      <rPr>
        <sz val="20"/>
        <color theme="1"/>
        <rFont val="Calibri"/>
        <family val="2"/>
      </rPr>
      <t xml:space="preserve">Entry </t>
    </r>
    <r>
      <rPr>
        <sz val="20"/>
        <color theme="1"/>
        <rFont val="DevLys 010"/>
      </rPr>
      <t>djs Adze laa[;k Lor% vk tk,xhA</t>
    </r>
  </si>
  <si>
    <t>RMSA</t>
  </si>
  <si>
    <t>CBEO</t>
  </si>
  <si>
    <t>BANK INTEREST</t>
  </si>
  <si>
    <t>CSG</t>
  </si>
  <si>
    <t>TLE</t>
  </si>
  <si>
    <t>TLM</t>
  </si>
  <si>
    <t>MDM</t>
  </si>
  <si>
    <t>MDM TLM CSG</t>
  </si>
  <si>
    <t>CREDIT SUBTOTAL</t>
  </si>
  <si>
    <t>CREDIT IN CASH</t>
  </si>
  <si>
    <t>CREDITIN BANK</t>
  </si>
</sst>
</file>

<file path=xl/styles.xml><?xml version="1.0" encoding="utf-8"?>
<styleSheet xmlns="http://schemas.openxmlformats.org/spreadsheetml/2006/main">
  <numFmts count="1">
    <numFmt numFmtId="164" formatCode="mmmm/yyyy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24"/>
      <color theme="1"/>
      <name val="DevLys 010"/>
    </font>
    <font>
      <b/>
      <i/>
      <sz val="36"/>
      <color theme="1"/>
      <name val="DevLys 010"/>
    </font>
    <font>
      <i/>
      <sz val="36"/>
      <color theme="1"/>
      <name val="DevLys 010"/>
    </font>
    <font>
      <i/>
      <sz val="2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20"/>
      <color theme="1"/>
      <name val="DevLys 010"/>
    </font>
    <font>
      <sz val="20"/>
      <color theme="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gradientFill degree="270">
        <stop position="0">
          <color theme="0"/>
        </stop>
        <stop position="1">
          <color theme="7" tint="0.40000610370189521"/>
        </stop>
      </gradient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0" fillId="0" borderId="12" xfId="0" applyBorder="1"/>
    <xf numFmtId="14" fontId="0" fillId="0" borderId="12" xfId="0" applyNumberFormat="1" applyBorder="1"/>
    <xf numFmtId="0" fontId="0" fillId="34" borderId="0" xfId="0" applyFill="1"/>
    <xf numFmtId="0" fontId="0" fillId="34" borderId="0" xfId="0" applyFill="1" applyBorder="1"/>
    <xf numFmtId="14" fontId="0" fillId="0" borderId="22" xfId="0" applyNumberFormat="1" applyBorder="1"/>
    <xf numFmtId="0" fontId="0" fillId="37" borderId="0" xfId="0" applyFill="1"/>
    <xf numFmtId="0" fontId="19" fillId="37" borderId="0" xfId="0" applyFont="1" applyFill="1" applyAlignment="1"/>
    <xf numFmtId="0" fontId="0" fillId="0" borderId="16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2" xfId="0" applyBorder="1" applyProtection="1">
      <protection hidden="1"/>
    </xf>
    <xf numFmtId="2" fontId="18" fillId="38" borderId="12" xfId="0" applyNumberFormat="1" applyFont="1" applyFill="1" applyBorder="1" applyProtection="1">
      <protection hidden="1"/>
    </xf>
    <xf numFmtId="2" fontId="18" fillId="0" borderId="12" xfId="0" applyNumberFormat="1" applyFont="1" applyBorder="1" applyProtection="1">
      <protection hidden="1"/>
    </xf>
    <xf numFmtId="2" fontId="0" fillId="0" borderId="12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2" fontId="0" fillId="0" borderId="17" xfId="0" applyNumberFormat="1" applyBorder="1"/>
    <xf numFmtId="0" fontId="0" fillId="0" borderId="23" xfId="0" applyBorder="1"/>
    <xf numFmtId="0" fontId="0" fillId="0" borderId="22" xfId="0" applyBorder="1"/>
    <xf numFmtId="2" fontId="18" fillId="0" borderId="24" xfId="0" applyNumberFormat="1" applyFont="1" applyBorder="1"/>
    <xf numFmtId="0" fontId="0" fillId="37" borderId="0" xfId="0" applyFill="1" applyProtection="1">
      <protection hidden="1"/>
    </xf>
    <xf numFmtId="0" fontId="0" fillId="0" borderId="0" xfId="0" applyProtection="1">
      <protection hidden="1"/>
    </xf>
    <xf numFmtId="0" fontId="0" fillId="33" borderId="16" xfId="0" applyFill="1" applyBorder="1" applyProtection="1">
      <protection hidden="1"/>
    </xf>
    <xf numFmtId="0" fontId="0" fillId="33" borderId="12" xfId="0" applyFill="1" applyBorder="1" applyProtection="1">
      <protection hidden="1"/>
    </xf>
    <xf numFmtId="0" fontId="0" fillId="33" borderId="17" xfId="0" applyFill="1" applyBorder="1" applyProtection="1">
      <protection hidden="1"/>
    </xf>
    <xf numFmtId="0" fontId="20" fillId="0" borderId="0" xfId="0" applyFont="1" applyAlignment="1" applyProtection="1">
      <alignment horizontal="right"/>
      <protection hidden="1"/>
    </xf>
    <xf numFmtId="0" fontId="24" fillId="39" borderId="21" xfId="0" applyFont="1" applyFill="1" applyBorder="1" applyAlignment="1" applyProtection="1">
      <alignment horizontal="center" wrapText="1"/>
      <protection hidden="1"/>
    </xf>
    <xf numFmtId="0" fontId="24" fillId="39" borderId="0" xfId="0" applyFont="1" applyFill="1" applyBorder="1" applyAlignment="1" applyProtection="1">
      <alignment horizontal="center" wrapText="1"/>
      <protection hidden="1"/>
    </xf>
    <xf numFmtId="0" fontId="23" fillId="35" borderId="18" xfId="0" applyFont="1" applyFill="1" applyBorder="1" applyAlignment="1" applyProtection="1">
      <alignment horizontal="center" vertical="center"/>
      <protection hidden="1"/>
    </xf>
    <xf numFmtId="0" fontId="23" fillId="35" borderId="0" xfId="0" applyFont="1" applyFill="1" applyAlignment="1" applyProtection="1">
      <alignment horizontal="center" vertical="center"/>
      <protection hidden="1"/>
    </xf>
    <xf numFmtId="0" fontId="23" fillId="35" borderId="19" xfId="0" applyFont="1" applyFill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/>
      <protection hidden="1"/>
    </xf>
    <xf numFmtId="14" fontId="0" fillId="0" borderId="12" xfId="0" applyNumberFormat="1" applyBorder="1" applyAlignment="1" applyProtection="1">
      <alignment horizontal="center"/>
      <protection hidden="1"/>
    </xf>
    <xf numFmtId="0" fontId="28" fillId="40" borderId="13" xfId="0" applyFont="1" applyFill="1" applyBorder="1" applyAlignment="1" applyProtection="1">
      <alignment horizontal="center"/>
      <protection hidden="1"/>
    </xf>
    <xf numFmtId="0" fontId="28" fillId="40" borderId="14" xfId="0" applyFont="1" applyFill="1" applyBorder="1" applyAlignment="1" applyProtection="1">
      <alignment horizontal="center"/>
      <protection hidden="1"/>
    </xf>
    <xf numFmtId="0" fontId="28" fillId="40" borderId="15" xfId="0" applyFont="1" applyFill="1" applyBorder="1" applyAlignment="1" applyProtection="1">
      <alignment horizontal="center"/>
      <protection hidden="1"/>
    </xf>
    <xf numFmtId="0" fontId="21" fillId="38" borderId="12" xfId="0" applyFont="1" applyFill="1" applyBorder="1" applyAlignment="1" applyProtection="1">
      <alignment horizontal="center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22" fillId="38" borderId="12" xfId="0" applyFont="1" applyFill="1" applyBorder="1" applyAlignment="1" applyProtection="1">
      <alignment horizontal="center"/>
      <protection hidden="1"/>
    </xf>
    <xf numFmtId="0" fontId="22" fillId="0" borderId="12" xfId="0" applyFont="1" applyBorder="1" applyAlignment="1" applyProtection="1">
      <alignment horizontal="center"/>
      <protection hidden="1"/>
    </xf>
    <xf numFmtId="0" fontId="29" fillId="36" borderId="0" xfId="0" applyFont="1" applyFill="1" applyAlignment="1" applyProtection="1">
      <alignment horizontal="center" wrapText="1"/>
      <protection hidden="1"/>
    </xf>
    <xf numFmtId="0" fontId="29" fillId="36" borderId="25" xfId="0" applyFont="1" applyFill="1" applyBorder="1" applyAlignment="1" applyProtection="1">
      <alignment horizontal="center" wrapText="1"/>
      <protection hidden="1"/>
    </xf>
    <xf numFmtId="0" fontId="19" fillId="36" borderId="13" xfId="0" applyFont="1" applyFill="1" applyBorder="1" applyAlignment="1" applyProtection="1">
      <alignment horizontal="center"/>
      <protection hidden="1"/>
    </xf>
    <xf numFmtId="0" fontId="19" fillId="36" borderId="14" xfId="0" applyFont="1" applyFill="1" applyBorder="1" applyAlignment="1" applyProtection="1">
      <alignment horizontal="center"/>
      <protection hidden="1"/>
    </xf>
    <xf numFmtId="0" fontId="19" fillId="36" borderId="10" xfId="0" applyFont="1" applyFill="1" applyBorder="1" applyAlignment="1" applyProtection="1">
      <alignment horizontal="center"/>
      <protection hidden="1"/>
    </xf>
    <xf numFmtId="0" fontId="19" fillId="36" borderId="11" xfId="0" applyFont="1" applyFill="1" applyBorder="1" applyAlignment="1" applyProtection="1">
      <alignment horizontal="center"/>
      <protection hidden="1"/>
    </xf>
    <xf numFmtId="164" fontId="20" fillId="0" borderId="12" xfId="0" applyNumberFormat="1" applyFont="1" applyBorder="1" applyAlignment="1" applyProtection="1">
      <alignment horizontal="center"/>
      <protection hidden="1"/>
    </xf>
    <xf numFmtId="0" fontId="20" fillId="33" borderId="12" xfId="0" applyFont="1" applyFill="1" applyBorder="1" applyAlignment="1" applyProtection="1">
      <alignment horizontal="center"/>
      <protection hidden="1"/>
    </xf>
    <xf numFmtId="22" fontId="0" fillId="0" borderId="14" xfId="0" applyNumberForma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dd/mm/yyyy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</xdr:colOff>
      <xdr:row>0</xdr:row>
      <xdr:rowOff>47626</xdr:rowOff>
    </xdr:from>
    <xdr:to>
      <xdr:col>18</xdr:col>
      <xdr:colOff>219075</xdr:colOff>
      <xdr:row>6</xdr:row>
      <xdr:rowOff>133351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47626"/>
          <a:ext cx="1533525" cy="1485900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4:L23" totalsRowShown="0" headerRowDxfId="12" tableBorderDxfId="11">
  <tableColumns count="11">
    <tableColumn id="1" name="S.NO." dataDxfId="10">
      <calculatedColumnFormula>IF([DATE]=" "," ",ROWS($A$15:A15))</calculatedColumnFormula>
    </tableColumn>
    <tableColumn id="2" name=" " dataDxfId="9"/>
    <tableColumn id="3" name="DATE" dataDxfId="8"/>
    <tableColumn id="4" name="PARTICULARS" dataDxfId="7"/>
    <tableColumn id="5" name="CASH" dataDxfId="6"/>
    <tableColumn id="6" name="BANK" dataDxfId="5"/>
    <tableColumn id="7" name="  " dataDxfId="4"/>
    <tableColumn id="8" name="DATE " dataDxfId="3"/>
    <tableColumn id="9" name="PARTICULARS " dataDxfId="2"/>
    <tableColumn id="10" name="CASH " dataDxfId="1"/>
    <tableColumn id="11" name="BANK 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3"/>
  <sheetViews>
    <sheetView tabSelected="1" zoomScaleSheetLayoutView="100" workbookViewId="0">
      <pane ySplit="11" topLeftCell="A12" activePane="bottomLeft" state="frozen"/>
      <selection pane="bottomLeft" activeCell="N8" sqref="N8:AH19"/>
    </sheetView>
  </sheetViews>
  <sheetFormatPr defaultRowHeight="15"/>
  <cols>
    <col min="1" max="1" width="1.28515625" customWidth="1"/>
    <col min="2" max="2" width="6" customWidth="1"/>
    <col min="3" max="3" width="1.42578125" customWidth="1"/>
    <col min="4" max="4" width="10.7109375" bestFit="1" customWidth="1"/>
    <col min="5" max="5" width="21.42578125" customWidth="1"/>
    <col min="7" max="7" width="10.42578125" bestFit="1" customWidth="1"/>
    <col min="8" max="8" width="2.85546875" customWidth="1"/>
    <col min="9" max="9" width="10.7109375" bestFit="1" customWidth="1"/>
    <col min="10" max="10" width="23.5703125" customWidth="1"/>
    <col min="11" max="11" width="10" customWidth="1"/>
    <col min="12" max="12" width="10.5703125" customWidth="1"/>
    <col min="13" max="13" width="1.28515625" customWidth="1"/>
    <col min="14" max="19" width="4.140625" style="22" customWidth="1"/>
    <col min="20" max="20" width="0.140625" style="22" customWidth="1"/>
    <col min="21" max="34" width="4.140625" style="22" customWidth="1"/>
    <col min="35" max="35" width="9.140625" style="22"/>
  </cols>
  <sheetData>
    <row r="1" spans="1:34" ht="11.25" customHeight="1" thickBot="1">
      <c r="A1" s="6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6"/>
      <c r="U1" s="41" t="s">
        <v>22</v>
      </c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</row>
    <row r="2" spans="1:34" ht="24.75" customHeight="1" thickBot="1">
      <c r="A2" s="7"/>
      <c r="B2" s="43" t="s">
        <v>13</v>
      </c>
      <c r="C2" s="44"/>
      <c r="D2" s="44"/>
      <c r="E2" s="44"/>
      <c r="F2" s="44"/>
      <c r="G2" s="45"/>
      <c r="H2" s="45"/>
      <c r="I2" s="45"/>
      <c r="J2" s="45"/>
      <c r="K2" s="45"/>
      <c r="L2" s="46"/>
      <c r="M2" s="6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</row>
    <row r="3" spans="1:34" ht="24.75" customHeight="1">
      <c r="A3" s="6"/>
      <c r="B3" s="48" t="s">
        <v>14</v>
      </c>
      <c r="C3" s="48"/>
      <c r="D3" s="48"/>
      <c r="E3" s="47">
        <f ca="1">TODAY()</f>
        <v>44186</v>
      </c>
      <c r="F3" s="47"/>
      <c r="G3" s="22"/>
      <c r="H3" s="22"/>
      <c r="I3" s="22"/>
      <c r="J3" s="26" t="s">
        <v>1</v>
      </c>
      <c r="K3" s="49">
        <f ca="1">NOW()</f>
        <v>44186.9077412037</v>
      </c>
      <c r="L3" s="50"/>
      <c r="M3" s="6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1:34" ht="9" customHeight="1">
      <c r="A4" s="6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6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</row>
    <row r="5" spans="1:34" ht="21" customHeight="1">
      <c r="A5" s="6"/>
      <c r="B5" s="37" t="s">
        <v>15</v>
      </c>
      <c r="C5" s="37"/>
      <c r="D5" s="37"/>
      <c r="E5" s="12">
        <f>E6+E7</f>
        <v>156609</v>
      </c>
      <c r="F5" s="29" t="s">
        <v>18</v>
      </c>
      <c r="G5" s="30"/>
      <c r="H5" s="31"/>
      <c r="I5" s="39" t="s">
        <v>31</v>
      </c>
      <c r="J5" s="39"/>
      <c r="K5" s="39"/>
      <c r="L5" s="12">
        <f>L6+L7</f>
        <v>136231</v>
      </c>
      <c r="M5" s="6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</row>
    <row r="6" spans="1:34" ht="19.5" customHeight="1">
      <c r="A6" s="6"/>
      <c r="B6" s="38" t="s">
        <v>16</v>
      </c>
      <c r="C6" s="38"/>
      <c r="D6" s="38"/>
      <c r="E6" s="13">
        <f>SUM(Table1[CASH])</f>
        <v>156220</v>
      </c>
      <c r="F6" s="29"/>
      <c r="G6" s="30"/>
      <c r="H6" s="31"/>
      <c r="I6" s="40" t="s">
        <v>32</v>
      </c>
      <c r="J6" s="40"/>
      <c r="K6" s="40"/>
      <c r="L6" s="13">
        <f>SUM(Table1[[CASH ]])</f>
        <v>135756</v>
      </c>
      <c r="M6" s="6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</row>
    <row r="7" spans="1:34" ht="16.5" customHeight="1">
      <c r="A7" s="6"/>
      <c r="B7" s="38" t="s">
        <v>17</v>
      </c>
      <c r="C7" s="38"/>
      <c r="D7" s="38"/>
      <c r="E7" s="13">
        <f>SUM(Table1[BANK])</f>
        <v>389</v>
      </c>
      <c r="F7" s="29"/>
      <c r="G7" s="30"/>
      <c r="H7" s="31"/>
      <c r="I7" s="40" t="s">
        <v>33</v>
      </c>
      <c r="J7" s="40"/>
      <c r="K7" s="40"/>
      <c r="L7" s="13">
        <f>SUM(Table1[[BANK ]])</f>
        <v>475</v>
      </c>
      <c r="M7" s="6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34" ht="4.5" customHeight="1">
      <c r="A8" s="6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6"/>
      <c r="N8" s="27" t="s">
        <v>21</v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</row>
    <row r="9" spans="1:34" ht="24.75" customHeight="1">
      <c r="A9" s="6"/>
      <c r="B9" s="21"/>
      <c r="C9" s="32" t="s">
        <v>19</v>
      </c>
      <c r="D9" s="32"/>
      <c r="E9" s="32"/>
      <c r="F9" s="11" t="s">
        <v>3</v>
      </c>
      <c r="G9" s="11" t="s">
        <v>4</v>
      </c>
      <c r="H9" s="22"/>
      <c r="I9" s="32" t="s">
        <v>19</v>
      </c>
      <c r="J9" s="32"/>
      <c r="K9" s="11" t="s">
        <v>3</v>
      </c>
      <c r="L9" s="11" t="s">
        <v>4</v>
      </c>
      <c r="M9" s="6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14.25" customHeight="1">
      <c r="A10" s="6"/>
      <c r="B10" s="21"/>
      <c r="C10" s="33">
        <v>44163</v>
      </c>
      <c r="D10" s="32"/>
      <c r="E10" s="32"/>
      <c r="F10" s="11">
        <f>SUMIF(Table1[DATE],C10,Table1[CASH])</f>
        <v>80500</v>
      </c>
      <c r="G10" s="11">
        <f>SUMIF(Table1[DATE],C10,Table1[BANK])</f>
        <v>0</v>
      </c>
      <c r="H10" s="22"/>
      <c r="I10" s="33">
        <v>43835</v>
      </c>
      <c r="J10" s="32"/>
      <c r="K10" s="11">
        <f>SUMIF(Table1[[DATE ]],I10,Table1[[CASH ]])</f>
        <v>555</v>
      </c>
      <c r="L10" s="11">
        <f>SUMIF(Table1[[DATE ]],I10,Table1[[BANK ]])</f>
        <v>200</v>
      </c>
      <c r="M10" s="6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</row>
    <row r="11" spans="1:34" ht="9.75" customHeight="1">
      <c r="A11" s="6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6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</row>
    <row r="12" spans="1:34" ht="8.25" customHeight="1" thickBot="1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8.75">
      <c r="B13" s="22"/>
      <c r="C13" s="22"/>
      <c r="D13" s="34" t="s">
        <v>5</v>
      </c>
      <c r="E13" s="35"/>
      <c r="F13" s="35"/>
      <c r="G13" s="36"/>
      <c r="H13" s="22"/>
      <c r="I13" s="34" t="s">
        <v>6</v>
      </c>
      <c r="J13" s="35"/>
      <c r="K13" s="35"/>
      <c r="L13" s="36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>
      <c r="B14" s="23" t="s">
        <v>0</v>
      </c>
      <c r="C14" s="22" t="s">
        <v>7</v>
      </c>
      <c r="D14" s="24" t="s">
        <v>1</v>
      </c>
      <c r="E14" s="24" t="s">
        <v>2</v>
      </c>
      <c r="F14" s="24" t="s">
        <v>3</v>
      </c>
      <c r="G14" s="24" t="s">
        <v>4</v>
      </c>
      <c r="H14" s="22" t="s">
        <v>8</v>
      </c>
      <c r="I14" s="24" t="s">
        <v>9</v>
      </c>
      <c r="J14" s="24" t="s">
        <v>10</v>
      </c>
      <c r="K14" s="24" t="s">
        <v>11</v>
      </c>
      <c r="L14" s="25" t="s">
        <v>12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>
      <c r="B15" s="8">
        <f>IF([DATE]=" "," ",ROWS($A$15:A15))</f>
        <v>1</v>
      </c>
      <c r="C15" s="3"/>
      <c r="D15" s="2">
        <v>43831</v>
      </c>
      <c r="E15" s="1" t="s">
        <v>23</v>
      </c>
      <c r="F15" s="14">
        <v>222</v>
      </c>
      <c r="G15" s="14">
        <v>222</v>
      </c>
      <c r="H15" s="3"/>
      <c r="I15" s="2">
        <v>43835</v>
      </c>
      <c r="J15" s="1" t="s">
        <v>20</v>
      </c>
      <c r="K15" s="14">
        <v>555</v>
      </c>
      <c r="L15" s="17">
        <v>200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>
      <c r="B16" s="9">
        <f>IF([DATE]=" "," ",ROWS($A$15:A16))</f>
        <v>2</v>
      </c>
      <c r="C16" s="4"/>
      <c r="D16" s="5">
        <v>43862</v>
      </c>
      <c r="E16" s="1" t="s">
        <v>24</v>
      </c>
      <c r="F16" s="15">
        <v>444</v>
      </c>
      <c r="G16" s="16">
        <v>10</v>
      </c>
      <c r="H16" s="4"/>
      <c r="I16" s="2">
        <v>43836</v>
      </c>
      <c r="J16" s="1" t="s">
        <v>20</v>
      </c>
      <c r="K16" s="15">
        <v>55</v>
      </c>
      <c r="L16" s="16">
        <v>44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2:34">
      <c r="B17" s="10">
        <f>IF([DATE]=" "," ",ROWS($A$15:A17))</f>
        <v>3</v>
      </c>
      <c r="C17" s="3"/>
      <c r="D17" s="5">
        <v>43863</v>
      </c>
      <c r="E17" s="1" t="s">
        <v>25</v>
      </c>
      <c r="F17" s="14">
        <v>44</v>
      </c>
      <c r="G17" s="17">
        <v>55</v>
      </c>
      <c r="H17" s="3"/>
      <c r="I17" s="2">
        <v>43837</v>
      </c>
      <c r="J17" s="1" t="s">
        <v>20</v>
      </c>
      <c r="K17" s="14">
        <v>55</v>
      </c>
      <c r="L17" s="17">
        <v>55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2:34">
      <c r="B18" s="10">
        <f>IF([DATE]=" "," ",ROWS($A$15:A18))</f>
        <v>4</v>
      </c>
      <c r="C18" s="3"/>
      <c r="D18" s="5">
        <v>43864</v>
      </c>
      <c r="E18" s="1" t="s">
        <v>25</v>
      </c>
      <c r="F18" s="14">
        <v>5</v>
      </c>
      <c r="G18" s="17">
        <v>2</v>
      </c>
      <c r="H18" s="3"/>
      <c r="I18" s="2">
        <v>43838</v>
      </c>
      <c r="J18" s="1" t="s">
        <v>20</v>
      </c>
      <c r="K18" s="14">
        <v>44</v>
      </c>
      <c r="L18" s="17">
        <v>88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2:34">
      <c r="B19" s="10">
        <f>IF([DATE]=" "," ",ROWS($A$15:A19))</f>
        <v>5</v>
      </c>
      <c r="C19" s="3"/>
      <c r="D19" s="5">
        <v>43865</v>
      </c>
      <c r="E19" s="1" t="s">
        <v>25</v>
      </c>
      <c r="F19" s="14">
        <v>5</v>
      </c>
      <c r="G19" s="17">
        <v>55</v>
      </c>
      <c r="H19" s="3"/>
      <c r="I19" s="2">
        <v>43839</v>
      </c>
      <c r="J19" s="1" t="s">
        <v>20</v>
      </c>
      <c r="K19" s="14">
        <v>47</v>
      </c>
      <c r="L19" s="17">
        <v>88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2:34">
      <c r="B20" s="9">
        <f>IF([DATE]=" "," ",ROWS($A$15:A20))</f>
        <v>6</v>
      </c>
      <c r="C20" s="4"/>
      <c r="D20" s="5">
        <v>44017</v>
      </c>
      <c r="E20" s="18" t="s">
        <v>26</v>
      </c>
      <c r="F20" s="15">
        <v>50000</v>
      </c>
      <c r="G20" s="16">
        <v>45</v>
      </c>
      <c r="H20" s="4"/>
      <c r="I20" s="19"/>
      <c r="J20" s="18"/>
      <c r="K20" s="15"/>
      <c r="L20" s="16"/>
    </row>
    <row r="21" spans="2:34" ht="15.75">
      <c r="B21" s="9">
        <f>IF([DATE]=" "," ",ROWS($A$15:A21))</f>
        <v>7</v>
      </c>
      <c r="C21" s="4"/>
      <c r="D21" s="5">
        <v>44157</v>
      </c>
      <c r="E21" s="18" t="s">
        <v>27</v>
      </c>
      <c r="F21" s="15">
        <v>25000</v>
      </c>
      <c r="G21" s="20"/>
      <c r="H21" s="4"/>
      <c r="I21" s="19"/>
      <c r="J21" s="18"/>
      <c r="K21" s="15"/>
      <c r="L21" s="16"/>
    </row>
    <row r="22" spans="2:34">
      <c r="B22" s="9">
        <f>IF([DATE]=" "," ",ROWS($A$15:A22))</f>
        <v>8</v>
      </c>
      <c r="C22" s="4"/>
      <c r="D22" s="5">
        <v>44163</v>
      </c>
      <c r="E22" s="18" t="s">
        <v>28</v>
      </c>
      <c r="F22" s="15">
        <v>500</v>
      </c>
      <c r="G22" s="16"/>
      <c r="H22" s="4"/>
      <c r="I22" s="19"/>
      <c r="J22" s="18"/>
      <c r="K22" s="15"/>
      <c r="L22" s="16"/>
    </row>
    <row r="23" spans="2:34">
      <c r="B23" s="9">
        <f>IF([DATE]=" "," ",ROWS($A$15:A23))</f>
        <v>9</v>
      </c>
      <c r="C23" s="4"/>
      <c r="D23" s="5">
        <v>44163</v>
      </c>
      <c r="E23" s="18" t="s">
        <v>29</v>
      </c>
      <c r="F23" s="15">
        <v>80000</v>
      </c>
      <c r="G23" s="16"/>
      <c r="H23" s="4"/>
      <c r="I23" s="5">
        <v>44163</v>
      </c>
      <c r="J23" s="18" t="s">
        <v>30</v>
      </c>
      <c r="K23" s="15">
        <v>135000</v>
      </c>
      <c r="L23" s="16"/>
    </row>
  </sheetData>
  <sheetProtection password="CE59" sheet="1" objects="1" scenarios="1"/>
  <protectedRanges>
    <protectedRange sqref="I10" name="Range4"/>
    <protectedRange sqref="C10" name="Range3"/>
    <protectedRange password="CE6F" sqref="B13:L500" name="Range2"/>
    <protectedRange sqref="B13:L22" name="Range1"/>
  </protectedRanges>
  <mergeCells count="19">
    <mergeCell ref="E3:F3"/>
    <mergeCell ref="B3:D3"/>
    <mergeCell ref="K3:L3"/>
    <mergeCell ref="N8:AH19"/>
    <mergeCell ref="F5:H7"/>
    <mergeCell ref="C9:E9"/>
    <mergeCell ref="C10:E10"/>
    <mergeCell ref="I9:J9"/>
    <mergeCell ref="I10:J10"/>
    <mergeCell ref="D13:G13"/>
    <mergeCell ref="I13:L13"/>
    <mergeCell ref="B5:D5"/>
    <mergeCell ref="B6:D6"/>
    <mergeCell ref="B7:D7"/>
    <mergeCell ref="I5:K5"/>
    <mergeCell ref="I6:K6"/>
    <mergeCell ref="I7:K7"/>
    <mergeCell ref="U1:AH7"/>
    <mergeCell ref="B2:L2"/>
  </mergeCells>
  <pageMargins left="0.7" right="0.7" top="0.75" bottom="0.75" header="0.3" footer="0.3"/>
  <pageSetup paperSize="9" orientation="landscape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BOOK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2020-10-17T06:31:58Z</dcterms:created>
  <dcterms:modified xsi:type="dcterms:W3CDTF">2020-12-21T16:17:09Z</dcterms:modified>
</cp:coreProperties>
</file>