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345" windowWidth="18825" windowHeight="6810"/>
  </bookViews>
  <sheets>
    <sheet name="BONUS Order in hindi Toolkit " sheetId="1" r:id="rId1"/>
    <sheet name="In Krutidev Font " sheetId="2" r:id="rId2"/>
  </sheets>
  <definedNames>
    <definedName name="_xlnm.Print_Area" localSheetId="0">'BONUS Order in hindi Toolkit '!$A$1:$I$46</definedName>
  </definedNames>
  <calcPr calcId="124519"/>
</workbook>
</file>

<file path=xl/calcChain.xml><?xml version="1.0" encoding="utf-8"?>
<calcChain xmlns="http://schemas.openxmlformats.org/spreadsheetml/2006/main">
  <c r="D43" i="2"/>
  <c r="D42"/>
  <c r="G8"/>
  <c r="H8" s="1"/>
  <c r="G9"/>
  <c r="H9" s="1"/>
  <c r="I9" s="1"/>
  <c r="G10"/>
  <c r="H10" s="1"/>
  <c r="I10" s="1"/>
  <c r="G11"/>
  <c r="H11" s="1"/>
  <c r="G12"/>
  <c r="G13"/>
  <c r="H13" s="1"/>
  <c r="I13" s="1"/>
  <c r="G14"/>
  <c r="H14" s="1"/>
  <c r="I14" s="1"/>
  <c r="G15"/>
  <c r="G16"/>
  <c r="G17"/>
  <c r="H17" s="1"/>
  <c r="I17" s="1"/>
  <c r="G18"/>
  <c r="H18" s="1"/>
  <c r="I18" s="1"/>
  <c r="G19"/>
  <c r="H19" s="1"/>
  <c r="G20"/>
  <c r="G21"/>
  <c r="G22"/>
  <c r="H22" s="1"/>
  <c r="I22" s="1"/>
  <c r="G23"/>
  <c r="H23" s="1"/>
  <c r="G24"/>
  <c r="G25"/>
  <c r="H25" s="1"/>
  <c r="I25" s="1"/>
  <c r="G26"/>
  <c r="H26" s="1"/>
  <c r="G27"/>
  <c r="G28"/>
  <c r="G29"/>
  <c r="H29" s="1"/>
  <c r="I29" s="1"/>
  <c r="G30"/>
  <c r="H30"/>
  <c r="G31"/>
  <c r="G7"/>
  <c r="H7" s="1"/>
  <c r="G8" i="1"/>
  <c r="H8" l="1"/>
  <c r="I8" s="1"/>
  <c r="H28" i="2"/>
  <c r="I28" s="1"/>
  <c r="I30"/>
  <c r="I26"/>
  <c r="H24"/>
  <c r="I24" s="1"/>
  <c r="H20"/>
  <c r="I20" s="1"/>
  <c r="H16"/>
  <c r="I16" s="1"/>
  <c r="H12"/>
  <c r="I12" s="1"/>
  <c r="I8"/>
  <c r="I23"/>
  <c r="I19"/>
  <c r="I11"/>
  <c r="H21"/>
  <c r="I21" s="1"/>
  <c r="H31"/>
  <c r="I31" s="1"/>
  <c r="H27"/>
  <c r="I27" s="1"/>
  <c r="H15"/>
  <c r="I15" s="1"/>
  <c r="I7"/>
  <c r="D45" i="1" l="1"/>
  <c r="D44"/>
  <c r="D43"/>
  <c r="A8" l="1"/>
  <c r="A9"/>
  <c r="G28" l="1"/>
  <c r="H28" s="1"/>
  <c r="I28" s="1"/>
  <c r="G29"/>
  <c r="H29" s="1"/>
  <c r="I29" s="1"/>
  <c r="G30"/>
  <c r="H30" s="1"/>
  <c r="I30" s="1"/>
  <c r="G31"/>
  <c r="H31" s="1"/>
  <c r="I31" s="1"/>
  <c r="G32"/>
  <c r="H32" s="1"/>
  <c r="I32" s="1"/>
  <c r="G25"/>
  <c r="H25" s="1"/>
  <c r="I25" s="1"/>
  <c r="G26"/>
  <c r="H26" s="1"/>
  <c r="G27"/>
  <c r="H27" s="1"/>
  <c r="I27" s="1"/>
  <c r="I26" l="1"/>
  <c r="G9" l="1"/>
  <c r="G10"/>
  <c r="G11"/>
  <c r="G12"/>
  <c r="G13"/>
  <c r="G14"/>
  <c r="G15"/>
  <c r="G16"/>
  <c r="G17"/>
  <c r="G18"/>
  <c r="G19"/>
  <c r="G20"/>
  <c r="G21"/>
  <c r="G22"/>
  <c r="G23"/>
  <c r="G24"/>
  <c r="H24" l="1"/>
  <c r="I24" s="1"/>
  <c r="H22"/>
  <c r="I22" s="1"/>
  <c r="H21"/>
  <c r="I21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23"/>
  <c r="I23" s="1"/>
  <c r="H19"/>
  <c r="I19" s="1"/>
  <c r="H20"/>
  <c r="I20" s="1"/>
  <c r="H9"/>
  <c r="I9" s="1"/>
  <c r="A10" l="1"/>
  <c r="A11" l="1"/>
  <c r="A12" s="1"/>
  <c r="A13" l="1"/>
  <c r="A14" l="1"/>
  <c r="A15" l="1"/>
  <c r="A16" s="1"/>
  <c r="A17" l="1"/>
  <c r="A18" s="1"/>
  <c r="A19" l="1"/>
  <c r="A20" s="1"/>
  <c r="A21" l="1"/>
  <c r="A22" s="1"/>
  <c r="A23" l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<sst xmlns="http://schemas.openxmlformats.org/spreadsheetml/2006/main" count="171" uniqueCount="108">
  <si>
    <t>क्रमांक-</t>
  </si>
  <si>
    <t>दिनाक-</t>
  </si>
  <si>
    <t>कार्यालय आदेश</t>
  </si>
  <si>
    <t>क्रम सं.</t>
  </si>
  <si>
    <t>नाम कर्मचारी</t>
  </si>
  <si>
    <t>पद</t>
  </si>
  <si>
    <t>कुल देय बोनस राशि</t>
  </si>
  <si>
    <t>प्रतिलिपि सूचनार्थ-</t>
  </si>
  <si>
    <t>1. उपकोषाधिकारी ---------------------</t>
  </si>
  <si>
    <t>2. सम्बंधित कार्मिक--------------------</t>
  </si>
  <si>
    <t>3. निजी पंजिका |</t>
  </si>
  <si>
    <t>4. कार्यालय प्रति |</t>
  </si>
  <si>
    <t>बोनस राशि</t>
  </si>
  <si>
    <t xml:space="preserve">बोनस के लिए माह </t>
  </si>
  <si>
    <t xml:space="preserve">पे-लेवल </t>
  </si>
  <si>
    <t>L-11</t>
  </si>
  <si>
    <t>नकद देय बोनस राशि</t>
  </si>
  <si>
    <t>GPF/NPS में जमा बोनस राशि(50%)</t>
  </si>
  <si>
    <t>31 मार्च 2021 को मूल वेतन</t>
  </si>
  <si>
    <t xml:space="preserve">प्रधानाचार्य </t>
  </si>
  <si>
    <t xml:space="preserve">कार्यालय प्रधानाचार्य, महात्मा गाँधी राजकीय विद्यालय (अंग्रेजी माध्यम ) बर , पाली </t>
  </si>
  <si>
    <t xml:space="preserve">आहरण वितरण अधिकारी </t>
  </si>
  <si>
    <t xml:space="preserve">महात्मा गाँधी राजकीय विद्यालय (अंग्रेजी माध्यम ) बर , पाली </t>
  </si>
  <si>
    <t xml:space="preserve">हीरालाल जाट </t>
  </si>
  <si>
    <t xml:space="preserve">वरिष्ठ अध्यापक </t>
  </si>
  <si>
    <t xml:space="preserve">सुरेश चन्द्र सिंगारिया </t>
  </si>
  <si>
    <t xml:space="preserve">योगेन्द्र झांझरिया </t>
  </si>
  <si>
    <t>राकेश कुमार शर्मा</t>
  </si>
  <si>
    <t xml:space="preserve">राधेश्याम </t>
  </si>
  <si>
    <t xml:space="preserve">शरद शर्मा </t>
  </si>
  <si>
    <t xml:space="preserve">प्रकाश चन्द </t>
  </si>
  <si>
    <t xml:space="preserve">ममता लवानिया </t>
  </si>
  <si>
    <t xml:space="preserve">अभिमन्यु सिंह रतनु </t>
  </si>
  <si>
    <t>सम्पत राज गोड</t>
  </si>
  <si>
    <t xml:space="preserve">मनोज कुमार पचोरी </t>
  </si>
  <si>
    <t xml:space="preserve">प्रदीप सिंह राजावत </t>
  </si>
  <si>
    <t>पुष्पेन्द्र जवडा</t>
  </si>
  <si>
    <t xml:space="preserve">सुखवीर सिंह </t>
  </si>
  <si>
    <t xml:space="preserve">ललित कुमार </t>
  </si>
  <si>
    <t xml:space="preserve">शारदा चौधरी </t>
  </si>
  <si>
    <t xml:space="preserve">प्रवीण सोलंकी </t>
  </si>
  <si>
    <t xml:space="preserve">मुकेश कुमार </t>
  </si>
  <si>
    <t xml:space="preserve">राकेश कुमार </t>
  </si>
  <si>
    <t xml:space="preserve">निर्मल कुमार </t>
  </si>
  <si>
    <t xml:space="preserve">अध्यापक </t>
  </si>
  <si>
    <t>पीटीआई  II</t>
  </si>
  <si>
    <t>पीटीआई  III</t>
  </si>
  <si>
    <t>पुस्त. अध्य. III</t>
  </si>
  <si>
    <t xml:space="preserve">लैब टैक. </t>
  </si>
  <si>
    <t xml:space="preserve">वरिष्ठ सहायक </t>
  </si>
  <si>
    <t xml:space="preserve">कनिष्ठ सहायक </t>
  </si>
  <si>
    <t>L-10</t>
  </si>
  <si>
    <t>L-5</t>
  </si>
  <si>
    <t>L-8</t>
  </si>
  <si>
    <t>Øekad&amp;</t>
  </si>
  <si>
    <t>fnukad&amp;</t>
  </si>
  <si>
    <t>dk;kZy; vkns'k</t>
  </si>
  <si>
    <r>
      <t xml:space="preserve">                       jkT; ljdkj foÙk foHkkx ds vkns'k Øekad  </t>
    </r>
    <r>
      <rPr>
        <sz val="12"/>
        <color theme="1"/>
        <rFont val="Calibri"/>
        <family val="2"/>
        <scheme val="minor"/>
      </rPr>
      <t>F.6(5)FD(RULES)/2009</t>
    </r>
    <r>
      <rPr>
        <sz val="14"/>
        <color theme="1"/>
        <rFont val="Kruti Dev 010"/>
      </rPr>
      <t xml:space="preserve"> t;iqj fnukd 25 vDVwcj 2021 dh vuqikyuk esa bl laLFkk esa dk;Zjr fuEufyf[kr vjktif=r deZpkfj;ksa dks tks  1 vçSy 2021 dks jktdh; lsok esa fujarj dk;Zjr Fks rFkk </t>
    </r>
    <r>
      <rPr>
        <sz val="12"/>
        <color theme="1"/>
        <rFont val="Calibri"/>
        <family val="2"/>
        <scheme val="minor"/>
      </rPr>
      <t xml:space="preserve">Rajasthan Civil Services (Revised Pay) Rules </t>
    </r>
    <r>
      <rPr>
        <sz val="14"/>
        <color theme="1"/>
        <rFont val="Kruti Dev 010"/>
      </rPr>
      <t xml:space="preserve">2017 esa is&amp;esfVªDl </t>
    </r>
    <r>
      <rPr>
        <sz val="12"/>
        <color theme="1"/>
        <rFont val="Calibri"/>
        <family val="2"/>
        <scheme val="minor"/>
      </rPr>
      <t>L</t>
    </r>
    <r>
      <rPr>
        <sz val="14"/>
        <color theme="1"/>
        <rFont val="Kruti Dev 010"/>
      </rPr>
      <t xml:space="preserve">&amp;12 ;k blls de esa vFkok </t>
    </r>
    <r>
      <rPr>
        <sz val="12"/>
        <color theme="1"/>
        <rFont val="Calibri"/>
        <family val="2"/>
        <scheme val="minor"/>
      </rPr>
      <t>Rajasthan Civil Services (Revised Pay) Rules</t>
    </r>
    <r>
      <rPr>
        <sz val="14"/>
        <color theme="1"/>
        <rFont val="Kruti Dev 010"/>
      </rPr>
      <t xml:space="preserve"> 2008 esa xzsM&amp;is 4800 ;k blls de esa osru vkgfjr dj jgs Fks ] budks foÙkh; o"kZ 2020&amp;21 gsrq rnFkZ cksul jkT; ljdkj }kjk fu/kkZfjr 'krksZ ds varxZr Loh—r fd;k tkrk gS &amp;</t>
    </r>
  </si>
  <si>
    <t>Ø-l-</t>
  </si>
  <si>
    <t>uke deZpkjh</t>
  </si>
  <si>
    <t>in</t>
  </si>
  <si>
    <t>31 ekpZ 2021 dks ewy osru</t>
  </si>
  <si>
    <t>is &amp; eSfVªDl</t>
  </si>
  <si>
    <t>ns; cksul jkf'k</t>
  </si>
  <si>
    <t>dqy ns; cksul jkf'k</t>
  </si>
  <si>
    <t>udn ns; cksul jkf'k</t>
  </si>
  <si>
    <r>
      <rPr>
        <sz val="10"/>
        <color theme="1"/>
        <rFont val="Calibri"/>
        <family val="2"/>
        <scheme val="minor"/>
      </rPr>
      <t>GPF/NPS</t>
    </r>
    <r>
      <rPr>
        <sz val="12"/>
        <color theme="1"/>
        <rFont val="Kruti Dev 010"/>
      </rPr>
      <t xml:space="preserve"> esa tek cksul jkf'k</t>
    </r>
  </si>
  <si>
    <t>iz/kkukpk;Z</t>
  </si>
  <si>
    <t>çfrfyfi lwpukFkZ&amp;</t>
  </si>
  <si>
    <t>1- midks"kkf/kdkjh  --------------------------</t>
  </si>
  <si>
    <t>2- lEcaf/kr dkfeZd  --------------------------</t>
  </si>
  <si>
    <t>3- futh iaftdk</t>
  </si>
  <si>
    <t>4- dk;kZy; çfr</t>
  </si>
  <si>
    <t>dk;kZy; iz/kkukpk;Z egkRek xka/kh jktdh; fo|ky; ¼vaxzsth ek/;e½ cj] ikyh</t>
  </si>
  <si>
    <t>fnukad %&amp;</t>
  </si>
  <si>
    <t>Øekad %&amp;</t>
  </si>
  <si>
    <t>cksul ds fy, ekg</t>
  </si>
  <si>
    <t>Jh ghjkyky tkV</t>
  </si>
  <si>
    <t>Jh ;ksxsUnz &gt;ka&gt;fj;k</t>
  </si>
  <si>
    <t>Jh lqjs'k pUnz flaxkfj;ka</t>
  </si>
  <si>
    <t>Jh jkds'k dqekj 'kekZ</t>
  </si>
  <si>
    <t>Jh jk/ks';ke</t>
  </si>
  <si>
    <t>Jh 'kjn 'kekZ</t>
  </si>
  <si>
    <t>Jh izdk'k pUn</t>
  </si>
  <si>
    <t>Jherh eerk yokfu;k</t>
  </si>
  <si>
    <t>Jh vfHkeU;q flag</t>
  </si>
  <si>
    <t>Jh lEirjkt xkSM+</t>
  </si>
  <si>
    <t>Jh eukst dqekj ikpksjh</t>
  </si>
  <si>
    <t>Jh iznhi flag jktkor</t>
  </si>
  <si>
    <t>Jh iq"isUnz toM+k</t>
  </si>
  <si>
    <t>Jh lq[kohj flag</t>
  </si>
  <si>
    <t>Jh yfyr dqekj</t>
  </si>
  <si>
    <t>Jherh 'kkjnk pkS/kjh</t>
  </si>
  <si>
    <t>Jh izoh.k lksyadh</t>
  </si>
  <si>
    <t>Jh eqds'k dqekj</t>
  </si>
  <si>
    <t xml:space="preserve">Jh jkds'k dqekj </t>
  </si>
  <si>
    <t>Jh fueZy dqekj</t>
  </si>
  <si>
    <t>ofj"B v/;kid</t>
  </si>
  <si>
    <t>v/;kid</t>
  </si>
  <si>
    <t xml:space="preserve"> 'kk- f'k- f}-Js-</t>
  </si>
  <si>
    <t xml:space="preserve"> 'kk- f'k- r`-Js-</t>
  </si>
  <si>
    <t>iqLr-v/;- r`-Js-</t>
  </si>
  <si>
    <t xml:space="preserve">ySc rd- </t>
  </si>
  <si>
    <t>ofj"B lgk;d</t>
  </si>
  <si>
    <t>dfu"B lgk;d</t>
  </si>
  <si>
    <t>vkgj.k forj.k vf/kdkjh</t>
  </si>
  <si>
    <t>egkRek xka/kh jktdh; fo|ky; ¼vaxzsth ek/;e½ cj] ikyh</t>
  </si>
  <si>
    <r>
      <t xml:space="preserve">                      राज्य सरकार वित्त विभाग के आदेश क्रमांक  </t>
    </r>
    <r>
      <rPr>
        <sz val="12"/>
        <color theme="1"/>
        <rFont val="Calibri"/>
        <family val="2"/>
        <scheme val="minor"/>
      </rPr>
      <t>F.6(5)FD(RULES)/2009</t>
    </r>
    <r>
      <rPr>
        <sz val="11"/>
        <color theme="1"/>
        <rFont val="Calibri"/>
        <family val="2"/>
        <scheme val="minor"/>
      </rPr>
      <t xml:space="preserve"> जयपुर दिनाक </t>
    </r>
    <r>
      <rPr>
        <sz val="12"/>
        <color theme="1"/>
        <rFont val="Calibri"/>
        <family val="2"/>
        <scheme val="minor"/>
      </rPr>
      <t>25.10.2021</t>
    </r>
    <r>
      <rPr>
        <sz val="11"/>
        <color theme="1"/>
        <rFont val="Calibri"/>
        <family val="2"/>
        <scheme val="minor"/>
      </rPr>
      <t xml:space="preserve"> की अनुपालना में इस संस्था में कार्यरत निम्न अराजपत्रित कर्मचारियों को जो  1 अप्रैल 2021 को राजकीय सेवा में निरन्तर कार्यरत थे तथा </t>
    </r>
    <r>
      <rPr>
        <sz val="13"/>
        <color theme="1"/>
        <rFont val="Calibri"/>
        <family val="2"/>
        <scheme val="minor"/>
      </rPr>
      <t>Rajasthan Civil Services (Revised Pay) Rules 2017</t>
    </r>
    <r>
      <rPr>
        <sz val="11"/>
        <color theme="1"/>
        <rFont val="Calibri"/>
        <family val="2"/>
        <scheme val="minor"/>
      </rPr>
      <t xml:space="preserve"> में पे-लेवल </t>
    </r>
    <r>
      <rPr>
        <sz val="12"/>
        <color theme="1"/>
        <rFont val="Calibri"/>
        <family val="2"/>
        <scheme val="minor"/>
      </rPr>
      <t>L-12</t>
    </r>
    <r>
      <rPr>
        <sz val="11"/>
        <color theme="1"/>
        <rFont val="Calibri"/>
        <family val="2"/>
        <scheme val="minor"/>
      </rPr>
      <t xml:space="preserve"> या इससे कम में अथवा </t>
    </r>
    <r>
      <rPr>
        <sz val="13"/>
        <color theme="1"/>
        <rFont val="Calibri"/>
        <family val="2"/>
        <scheme val="minor"/>
      </rPr>
      <t xml:space="preserve">Rajasthan Civil Services (Revised Pay) Rules 2008 </t>
    </r>
    <r>
      <rPr>
        <sz val="11"/>
        <color theme="1"/>
        <rFont val="Calibri"/>
        <family val="2"/>
        <scheme val="minor"/>
      </rPr>
      <t xml:space="preserve">में ग्रेड-पे </t>
    </r>
    <r>
      <rPr>
        <sz val="12"/>
        <color theme="1"/>
        <rFont val="Calibri"/>
        <family val="2"/>
        <scheme val="minor"/>
      </rPr>
      <t>4800</t>
    </r>
    <r>
      <rPr>
        <sz val="11"/>
        <color theme="1"/>
        <rFont val="Calibri"/>
        <family val="2"/>
        <scheme val="minor"/>
      </rPr>
      <t xml:space="preserve"> या इससे कम में वेतन आहरित कर रहे थे , इनको वित्तीय वर्ष </t>
    </r>
    <r>
      <rPr>
        <sz val="12"/>
        <color theme="1"/>
        <rFont val="Calibri"/>
        <family val="2"/>
        <scheme val="minor"/>
      </rPr>
      <t>2020-21</t>
    </r>
    <r>
      <rPr>
        <sz val="11"/>
        <color theme="1"/>
        <rFont val="Calibri"/>
        <family val="2"/>
        <scheme val="minor"/>
      </rPr>
      <t xml:space="preserve"> हेतु तदर्थ बोनस राज्य सरकार द्वारा निर्धारित शर्तो के अंतर्गत स्वीकृत किया जाता है -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</si>
</sst>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Kruti Dev 010"/>
    </font>
    <font>
      <b/>
      <u/>
      <sz val="16"/>
      <color theme="1"/>
      <name val="Kruti Dev 010"/>
    </font>
    <font>
      <sz val="14"/>
      <color theme="1"/>
      <name val="Kruti Dev 010"/>
    </font>
    <font>
      <sz val="12"/>
      <color theme="1"/>
      <name val="Calibri"/>
      <family val="2"/>
      <scheme val="minor"/>
    </font>
    <font>
      <b/>
      <u/>
      <sz val="13"/>
      <color theme="1"/>
      <name val="Kruti Dev 010"/>
    </font>
    <font>
      <sz val="13"/>
      <color theme="1"/>
      <name val="Kruti Dev 010"/>
    </font>
    <font>
      <u/>
      <sz val="11"/>
      <color theme="1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2" fontId="0" fillId="0" borderId="2" xfId="0" applyNumberFormat="1" applyBorder="1" applyAlignment="1" applyProtection="1">
      <alignment horizontal="center" vertical="center"/>
      <protection hidden="1"/>
    </xf>
    <xf numFmtId="0" fontId="0" fillId="0" borderId="0" xfId="0" applyFill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center"/>
      <protection locked="0" hidden="1"/>
    </xf>
    <xf numFmtId="0" fontId="0" fillId="0" borderId="2" xfId="0" applyFill="1" applyBorder="1" applyAlignment="1" applyProtection="1">
      <alignment horizontal="center" vertical="center"/>
      <protection locked="0"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locked="0"/>
    </xf>
    <xf numFmtId="0" fontId="0" fillId="0" borderId="0" xfId="0" applyFill="1" applyBorder="1"/>
    <xf numFmtId="0" fontId="0" fillId="0" borderId="2" xfId="0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justify" vertical="justify" wrapText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justify" vertical="justify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1" fillId="0" borderId="0" xfId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justify" vertical="justify" wrapText="1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eb.whatsap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52</xdr:row>
      <xdr:rowOff>127000</xdr:rowOff>
    </xdr:from>
    <xdr:to>
      <xdr:col>1</xdr:col>
      <xdr:colOff>368300</xdr:colOff>
      <xdr:row>54</xdr:row>
      <xdr:rowOff>76199</xdr:rowOff>
    </xdr:to>
    <xdr:sp macro="" textlink="">
      <xdr:nvSpPr>
        <xdr:cNvPr id="6" name="AutoShape 4" descr="Image result for whatsapp logo image"/>
        <xdr:cNvSpPr>
          <a:spLocks noChangeAspect="1" noChangeArrowheads="1"/>
        </xdr:cNvSpPr>
      </xdr:nvSpPr>
      <xdr:spPr bwMode="auto">
        <a:xfrm>
          <a:off x="1943100" y="7239000"/>
          <a:ext cx="304800" cy="317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596901</xdr:colOff>
      <xdr:row>51</xdr:row>
      <xdr:rowOff>114300</xdr:rowOff>
    </xdr:from>
    <xdr:to>
      <xdr:col>1</xdr:col>
      <xdr:colOff>2763</xdr:colOff>
      <xdr:row>55</xdr:row>
      <xdr:rowOff>111863</xdr:rowOff>
    </xdr:to>
    <xdr:pic>
      <xdr:nvPicPr>
        <xdr:cNvPr id="7" name="Picture 6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5201" y="7042150"/>
          <a:ext cx="860838" cy="734163"/>
        </a:xfrm>
        <a:prstGeom prst="rect">
          <a:avLst/>
        </a:prstGeom>
        <a:solidFill>
          <a:srgbClr val="C0504D">
            <a:lumMod val="40000"/>
            <a:lumOff val="6000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47"/>
  <sheetViews>
    <sheetView showGridLines="0" tabSelected="1" view="pageBreakPreview" zoomScaleSheetLayoutView="100" workbookViewId="0">
      <selection activeCell="L15" sqref="L15"/>
    </sheetView>
  </sheetViews>
  <sheetFormatPr defaultRowHeight="15"/>
  <cols>
    <col min="1" max="1" width="5.375" customWidth="1"/>
    <col min="2" max="2" width="21.75" bestFit="1" customWidth="1"/>
    <col min="3" max="3" width="12.375" bestFit="1" customWidth="1"/>
    <col min="4" max="4" width="8.875" customWidth="1"/>
    <col min="5" max="6" width="7.125" customWidth="1"/>
    <col min="7" max="7" width="9.75" customWidth="1"/>
    <col min="8" max="8" width="10.125" customWidth="1"/>
    <col min="9" max="9" width="10.375" customWidth="1"/>
    <col min="10" max="10" width="2.875" customWidth="1"/>
  </cols>
  <sheetData>
    <row r="1" spans="1:10" ht="24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6"/>
    </row>
    <row r="2" spans="1:10">
      <c r="A2" s="3" t="s">
        <v>0</v>
      </c>
      <c r="B2" s="3"/>
      <c r="C2" s="3"/>
      <c r="D2" s="3"/>
      <c r="E2" s="3"/>
      <c r="F2" s="3"/>
      <c r="G2" s="3" t="s">
        <v>1</v>
      </c>
      <c r="H2" s="4"/>
      <c r="I2" s="4"/>
      <c r="J2" s="16"/>
    </row>
    <row r="3" spans="1:10" ht="23.2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16"/>
    </row>
    <row r="4" spans="1:10" ht="99.6" customHeight="1" thickBot="1">
      <c r="A4" s="55" t="s">
        <v>107</v>
      </c>
      <c r="B4" s="19"/>
      <c r="C4" s="19"/>
      <c r="D4" s="19"/>
      <c r="E4" s="19"/>
      <c r="F4" s="19"/>
      <c r="G4" s="19"/>
      <c r="H4" s="19"/>
      <c r="I4" s="19"/>
      <c r="J4" s="16"/>
    </row>
    <row r="5" spans="1:10" ht="14.45" customHeight="1" thickTop="1">
      <c r="A5" s="20" t="s">
        <v>3</v>
      </c>
      <c r="B5" s="21" t="s">
        <v>4</v>
      </c>
      <c r="C5" s="21" t="s">
        <v>5</v>
      </c>
      <c r="D5" s="21" t="s">
        <v>18</v>
      </c>
      <c r="E5" s="21" t="s">
        <v>14</v>
      </c>
      <c r="F5" s="22" t="s">
        <v>12</v>
      </c>
      <c r="G5" s="23"/>
      <c r="H5" s="23"/>
      <c r="I5" s="24"/>
      <c r="J5" s="2"/>
    </row>
    <row r="6" spans="1:10" ht="40.5" customHeight="1" thickBot="1">
      <c r="A6" s="25"/>
      <c r="B6" s="26"/>
      <c r="C6" s="26"/>
      <c r="D6" s="26"/>
      <c r="E6" s="26"/>
      <c r="F6" s="27" t="s">
        <v>13</v>
      </c>
      <c r="G6" s="27" t="s">
        <v>6</v>
      </c>
      <c r="H6" s="28" t="s">
        <v>17</v>
      </c>
      <c r="I6" s="29" t="s">
        <v>16</v>
      </c>
      <c r="J6" s="2"/>
    </row>
    <row r="7" spans="1:10" ht="15.75" thickTop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2"/>
    </row>
    <row r="8" spans="1:10">
      <c r="A8" s="17">
        <f>IF(B8="","",1)</f>
        <v>1</v>
      </c>
      <c r="B8" s="7" t="s">
        <v>23</v>
      </c>
      <c r="C8" s="7" t="s">
        <v>24</v>
      </c>
      <c r="D8" s="8">
        <v>51300</v>
      </c>
      <c r="E8" s="8" t="s">
        <v>15</v>
      </c>
      <c r="F8" s="8">
        <v>12</v>
      </c>
      <c r="G8" s="9">
        <f>IF(AND(B8&lt;&gt;"",F8&lt;&gt;""),ROUND(6774/12*F8,0),"")</f>
        <v>6774</v>
      </c>
      <c r="H8" s="9">
        <f>IFERROR(ROUND(G8*50%,0),"")</f>
        <v>3387</v>
      </c>
      <c r="I8" s="9">
        <f>IFERROR(G8-H8,"")</f>
        <v>3387</v>
      </c>
      <c r="J8" s="2"/>
    </row>
    <row r="9" spans="1:10">
      <c r="A9" s="17">
        <f>IF(B9="","",MAX($A$8:A8)+1)</f>
        <v>2</v>
      </c>
      <c r="B9" s="7" t="s">
        <v>26</v>
      </c>
      <c r="C9" s="7" t="s">
        <v>24</v>
      </c>
      <c r="D9" s="8">
        <v>45100</v>
      </c>
      <c r="E9" s="8" t="s">
        <v>15</v>
      </c>
      <c r="F9" s="8">
        <v>12</v>
      </c>
      <c r="G9" s="9">
        <f t="shared" ref="G9:G32" si="0">IF(AND(B9&lt;&gt;"",F9&lt;&gt;""),ROUND(6774/12*F9,0),"")</f>
        <v>6774</v>
      </c>
      <c r="H9" s="9">
        <f t="shared" ref="H9:H32" si="1">IFERROR(ROUND(G9*50%,0),"")</f>
        <v>3387</v>
      </c>
      <c r="I9" s="9">
        <f t="shared" ref="I9:I32" si="2">IFERROR(G9-H9,"")</f>
        <v>3387</v>
      </c>
      <c r="J9" s="2"/>
    </row>
    <row r="10" spans="1:10" ht="15.95" customHeight="1">
      <c r="A10" s="17">
        <f>IF(B10="","",MAX($A$8:A9)+1)</f>
        <v>3</v>
      </c>
      <c r="B10" s="7" t="s">
        <v>25</v>
      </c>
      <c r="C10" s="7" t="s">
        <v>24</v>
      </c>
      <c r="D10" s="8">
        <v>52800</v>
      </c>
      <c r="E10" s="8" t="s">
        <v>15</v>
      </c>
      <c r="F10" s="8">
        <v>12</v>
      </c>
      <c r="G10" s="9">
        <f t="shared" si="0"/>
        <v>6774</v>
      </c>
      <c r="H10" s="9">
        <f t="shared" si="1"/>
        <v>3387</v>
      </c>
      <c r="I10" s="9">
        <f t="shared" si="2"/>
        <v>3387</v>
      </c>
      <c r="J10" s="2"/>
    </row>
    <row r="11" spans="1:10">
      <c r="A11" s="17">
        <f>IF(B11="","",MAX($A$8:A10)+1)</f>
        <v>4</v>
      </c>
      <c r="B11" s="7" t="s">
        <v>27</v>
      </c>
      <c r="C11" s="7" t="s">
        <v>24</v>
      </c>
      <c r="D11" s="8">
        <v>46500</v>
      </c>
      <c r="E11" s="8" t="s">
        <v>15</v>
      </c>
      <c r="F11" s="8">
        <v>12</v>
      </c>
      <c r="G11" s="9">
        <f t="shared" si="0"/>
        <v>6774</v>
      </c>
      <c r="H11" s="9">
        <f t="shared" si="1"/>
        <v>3387</v>
      </c>
      <c r="I11" s="9">
        <f t="shared" si="2"/>
        <v>3387</v>
      </c>
      <c r="J11" s="2"/>
    </row>
    <row r="12" spans="1:10">
      <c r="A12" s="17">
        <f>IF(B12="","",MAX($A$8:A11)+1)</f>
        <v>5</v>
      </c>
      <c r="B12" s="7" t="s">
        <v>28</v>
      </c>
      <c r="C12" s="7" t="s">
        <v>24</v>
      </c>
      <c r="D12" s="8">
        <v>62200</v>
      </c>
      <c r="E12" s="8" t="s">
        <v>15</v>
      </c>
      <c r="F12" s="8">
        <v>12</v>
      </c>
      <c r="G12" s="9">
        <f t="shared" si="0"/>
        <v>6774</v>
      </c>
      <c r="H12" s="9">
        <f t="shared" si="1"/>
        <v>3387</v>
      </c>
      <c r="I12" s="9">
        <f t="shared" si="2"/>
        <v>3387</v>
      </c>
      <c r="J12" s="2"/>
    </row>
    <row r="13" spans="1:10">
      <c r="A13" s="17">
        <f>IF(B13="","",MAX($A$8:A12)+1)</f>
        <v>6</v>
      </c>
      <c r="B13" s="7" t="s">
        <v>29</v>
      </c>
      <c r="C13" s="7" t="s">
        <v>24</v>
      </c>
      <c r="D13" s="8">
        <v>41100</v>
      </c>
      <c r="E13" s="8" t="s">
        <v>15</v>
      </c>
      <c r="F13" s="8">
        <v>12</v>
      </c>
      <c r="G13" s="9">
        <f t="shared" si="0"/>
        <v>6774</v>
      </c>
      <c r="H13" s="9">
        <f t="shared" si="1"/>
        <v>3387</v>
      </c>
      <c r="I13" s="9">
        <f t="shared" si="2"/>
        <v>3387</v>
      </c>
      <c r="J13" s="2"/>
    </row>
    <row r="14" spans="1:10">
      <c r="A14" s="17">
        <f>IF(B14="","",MAX($A$8:A13)+1)</f>
        <v>7</v>
      </c>
      <c r="B14" s="7" t="s">
        <v>30</v>
      </c>
      <c r="C14" s="7" t="s">
        <v>44</v>
      </c>
      <c r="D14" s="8">
        <v>46500</v>
      </c>
      <c r="E14" s="8" t="s">
        <v>51</v>
      </c>
      <c r="F14" s="8">
        <v>12</v>
      </c>
      <c r="G14" s="9">
        <f t="shared" si="0"/>
        <v>6774</v>
      </c>
      <c r="H14" s="9">
        <f t="shared" si="1"/>
        <v>3387</v>
      </c>
      <c r="I14" s="9">
        <f t="shared" si="2"/>
        <v>3387</v>
      </c>
      <c r="J14" s="2"/>
    </row>
    <row r="15" spans="1:10">
      <c r="A15" s="17">
        <f>IF(B15="","",MAX($A$8:A14)+1)</f>
        <v>8</v>
      </c>
      <c r="B15" s="7" t="s">
        <v>31</v>
      </c>
      <c r="C15" s="7" t="s">
        <v>44</v>
      </c>
      <c r="D15" s="8">
        <v>46500</v>
      </c>
      <c r="E15" s="8" t="s">
        <v>51</v>
      </c>
      <c r="F15" s="8">
        <v>12</v>
      </c>
      <c r="G15" s="9">
        <f t="shared" si="0"/>
        <v>6774</v>
      </c>
      <c r="H15" s="9">
        <f t="shared" si="1"/>
        <v>3387</v>
      </c>
      <c r="I15" s="9">
        <f t="shared" si="2"/>
        <v>3387</v>
      </c>
      <c r="J15" s="2"/>
    </row>
    <row r="16" spans="1:10">
      <c r="A16" s="17">
        <f>IF(B16="","",MAX($A$8:A15)+1)</f>
        <v>9</v>
      </c>
      <c r="B16" s="7" t="s">
        <v>32</v>
      </c>
      <c r="C16" s="7" t="s">
        <v>44</v>
      </c>
      <c r="D16" s="8">
        <v>46500</v>
      </c>
      <c r="E16" s="8" t="s">
        <v>51</v>
      </c>
      <c r="F16" s="8">
        <v>12</v>
      </c>
      <c r="G16" s="9">
        <f t="shared" si="0"/>
        <v>6774</v>
      </c>
      <c r="H16" s="9">
        <f t="shared" si="1"/>
        <v>3387</v>
      </c>
      <c r="I16" s="9">
        <f t="shared" si="2"/>
        <v>3387</v>
      </c>
      <c r="J16" s="2"/>
    </row>
    <row r="17" spans="1:10">
      <c r="A17" s="17">
        <f>IF(B17="","",MAX($A$8:A16)+1)</f>
        <v>10</v>
      </c>
      <c r="B17" s="7" t="s">
        <v>33</v>
      </c>
      <c r="C17" s="7" t="s">
        <v>44</v>
      </c>
      <c r="D17" s="8">
        <v>46500</v>
      </c>
      <c r="E17" s="8" t="s">
        <v>51</v>
      </c>
      <c r="F17" s="8">
        <v>11</v>
      </c>
      <c r="G17" s="9">
        <f t="shared" si="0"/>
        <v>6210</v>
      </c>
      <c r="H17" s="9">
        <f t="shared" si="1"/>
        <v>3105</v>
      </c>
      <c r="I17" s="9">
        <f t="shared" si="2"/>
        <v>3105</v>
      </c>
      <c r="J17" s="2"/>
    </row>
    <row r="18" spans="1:10">
      <c r="A18" s="17">
        <f>IF(B18="","",MAX($A$8:A17)+1)</f>
        <v>11</v>
      </c>
      <c r="B18" s="7" t="s">
        <v>34</v>
      </c>
      <c r="C18" s="7" t="s">
        <v>44</v>
      </c>
      <c r="D18" s="8">
        <v>46500</v>
      </c>
      <c r="E18" s="8" t="s">
        <v>51</v>
      </c>
      <c r="F18" s="8">
        <v>10</v>
      </c>
      <c r="G18" s="9">
        <f t="shared" si="0"/>
        <v>5645</v>
      </c>
      <c r="H18" s="9">
        <f t="shared" si="1"/>
        <v>2823</v>
      </c>
      <c r="I18" s="9">
        <f t="shared" si="2"/>
        <v>2822</v>
      </c>
      <c r="J18" s="2"/>
    </row>
    <row r="19" spans="1:10">
      <c r="A19" s="17">
        <f>IF(B19="","",MAX($A$8:A18)+1)</f>
        <v>12</v>
      </c>
      <c r="B19" s="7" t="s">
        <v>35</v>
      </c>
      <c r="C19" s="7" t="s">
        <v>44</v>
      </c>
      <c r="D19" s="8">
        <v>46500</v>
      </c>
      <c r="E19" s="8" t="s">
        <v>51</v>
      </c>
      <c r="F19" s="8">
        <v>9</v>
      </c>
      <c r="G19" s="9">
        <f t="shared" si="0"/>
        <v>5081</v>
      </c>
      <c r="H19" s="9">
        <f t="shared" si="1"/>
        <v>2541</v>
      </c>
      <c r="I19" s="9">
        <f t="shared" si="2"/>
        <v>2540</v>
      </c>
      <c r="J19" s="2"/>
    </row>
    <row r="20" spans="1:10">
      <c r="A20" s="17">
        <f>IF(B20="","",MAX($A$8:A19)+1)</f>
        <v>13</v>
      </c>
      <c r="B20" s="7" t="s">
        <v>36</v>
      </c>
      <c r="C20" s="7" t="s">
        <v>44</v>
      </c>
      <c r="D20" s="8">
        <v>46500</v>
      </c>
      <c r="E20" s="8" t="s">
        <v>51</v>
      </c>
      <c r="F20" s="8">
        <v>8</v>
      </c>
      <c r="G20" s="9">
        <f t="shared" si="0"/>
        <v>4516</v>
      </c>
      <c r="H20" s="9">
        <f t="shared" si="1"/>
        <v>2258</v>
      </c>
      <c r="I20" s="9">
        <f t="shared" si="2"/>
        <v>2258</v>
      </c>
      <c r="J20" s="2"/>
    </row>
    <row r="21" spans="1:10">
      <c r="A21" s="17">
        <f>IF(B21="","",MAX($A$8:A20)+1)</f>
        <v>14</v>
      </c>
      <c r="B21" s="7" t="s">
        <v>37</v>
      </c>
      <c r="C21" s="7" t="s">
        <v>44</v>
      </c>
      <c r="D21" s="8">
        <v>46500</v>
      </c>
      <c r="E21" s="8" t="s">
        <v>51</v>
      </c>
      <c r="F21" s="8">
        <v>7</v>
      </c>
      <c r="G21" s="9">
        <f t="shared" si="0"/>
        <v>3952</v>
      </c>
      <c r="H21" s="9">
        <f t="shared" si="1"/>
        <v>1976</v>
      </c>
      <c r="I21" s="9">
        <f t="shared" si="2"/>
        <v>1976</v>
      </c>
      <c r="J21" s="2"/>
    </row>
    <row r="22" spans="1:10">
      <c r="A22" s="17">
        <f>IF(B22="","",MAX($A$8:A21)+1)</f>
        <v>15</v>
      </c>
      <c r="B22" s="7" t="s">
        <v>38</v>
      </c>
      <c r="C22" s="7" t="s">
        <v>45</v>
      </c>
      <c r="D22" s="8">
        <v>46500</v>
      </c>
      <c r="E22" s="8" t="s">
        <v>15</v>
      </c>
      <c r="F22" s="8">
        <v>6</v>
      </c>
      <c r="G22" s="9">
        <f t="shared" si="0"/>
        <v>3387</v>
      </c>
      <c r="H22" s="9">
        <f t="shared" si="1"/>
        <v>1694</v>
      </c>
      <c r="I22" s="9">
        <f t="shared" si="2"/>
        <v>1693</v>
      </c>
      <c r="J22" s="2"/>
    </row>
    <row r="23" spans="1:10">
      <c r="A23" s="17">
        <f>IF(B23="","",MAX($A$8:A22)+1)</f>
        <v>16</v>
      </c>
      <c r="B23" s="7" t="s">
        <v>39</v>
      </c>
      <c r="C23" s="7" t="s">
        <v>46</v>
      </c>
      <c r="D23" s="8">
        <v>46500</v>
      </c>
      <c r="E23" s="8" t="s">
        <v>51</v>
      </c>
      <c r="F23" s="8">
        <v>7</v>
      </c>
      <c r="G23" s="9">
        <f t="shared" si="0"/>
        <v>3952</v>
      </c>
      <c r="H23" s="9">
        <f t="shared" si="1"/>
        <v>1976</v>
      </c>
      <c r="I23" s="9">
        <f t="shared" si="2"/>
        <v>1976</v>
      </c>
      <c r="J23" s="2"/>
    </row>
    <row r="24" spans="1:10">
      <c r="A24" s="17">
        <f>IF(B24="","",MAX($A$8:A23)+1)</f>
        <v>17</v>
      </c>
      <c r="B24" s="7" t="s">
        <v>40</v>
      </c>
      <c r="C24" s="7" t="s">
        <v>47</v>
      </c>
      <c r="D24" s="8">
        <v>46500</v>
      </c>
      <c r="E24" s="8" t="s">
        <v>51</v>
      </c>
      <c r="F24" s="8">
        <v>8</v>
      </c>
      <c r="G24" s="9">
        <f t="shared" si="0"/>
        <v>4516</v>
      </c>
      <c r="H24" s="9">
        <f t="shared" si="1"/>
        <v>2258</v>
      </c>
      <c r="I24" s="9">
        <f t="shared" si="2"/>
        <v>2258</v>
      </c>
      <c r="J24" s="2"/>
    </row>
    <row r="25" spans="1:10">
      <c r="A25" s="17">
        <f>IF(B25="","",MAX($A$8:A24)+1)</f>
        <v>18</v>
      </c>
      <c r="B25" s="7" t="s">
        <v>41</v>
      </c>
      <c r="C25" s="7" t="s">
        <v>48</v>
      </c>
      <c r="D25" s="8">
        <v>46500</v>
      </c>
      <c r="E25" s="8" t="s">
        <v>52</v>
      </c>
      <c r="F25" s="8">
        <v>9</v>
      </c>
      <c r="G25" s="9">
        <f t="shared" si="0"/>
        <v>5081</v>
      </c>
      <c r="H25" s="9">
        <f t="shared" si="1"/>
        <v>2541</v>
      </c>
      <c r="I25" s="9">
        <f t="shared" si="2"/>
        <v>2540</v>
      </c>
      <c r="J25" s="2"/>
    </row>
    <row r="26" spans="1:10">
      <c r="A26" s="17">
        <f>IF(B26="","",MAX($A$8:A25)+1)</f>
        <v>19</v>
      </c>
      <c r="B26" s="7" t="s">
        <v>42</v>
      </c>
      <c r="C26" s="7" t="s">
        <v>49</v>
      </c>
      <c r="D26" s="8">
        <v>46500</v>
      </c>
      <c r="E26" s="8" t="s">
        <v>53</v>
      </c>
      <c r="F26" s="8">
        <v>10</v>
      </c>
      <c r="G26" s="9">
        <f t="shared" si="0"/>
        <v>5645</v>
      </c>
      <c r="H26" s="9">
        <f t="shared" si="1"/>
        <v>2823</v>
      </c>
      <c r="I26" s="9">
        <f t="shared" si="2"/>
        <v>2822</v>
      </c>
      <c r="J26" s="2"/>
    </row>
    <row r="27" spans="1:10">
      <c r="A27" s="17">
        <f>IF(B27="","",MAX($A$8:A26)+1)</f>
        <v>20</v>
      </c>
      <c r="B27" s="7" t="s">
        <v>43</v>
      </c>
      <c r="C27" s="7" t="s">
        <v>50</v>
      </c>
      <c r="D27" s="8">
        <v>46500</v>
      </c>
      <c r="E27" s="8" t="s">
        <v>52</v>
      </c>
      <c r="F27" s="8">
        <v>11</v>
      </c>
      <c r="G27" s="9">
        <f t="shared" si="0"/>
        <v>6210</v>
      </c>
      <c r="H27" s="9">
        <f t="shared" si="1"/>
        <v>3105</v>
      </c>
      <c r="I27" s="9">
        <f t="shared" si="2"/>
        <v>3105</v>
      </c>
      <c r="J27" s="2"/>
    </row>
    <row r="28" spans="1:10">
      <c r="A28" s="17" t="str">
        <f>IF(B28="","",MAX($A$8:A27)+1)</f>
        <v/>
      </c>
      <c r="B28" s="7"/>
      <c r="C28" s="7"/>
      <c r="D28" s="8"/>
      <c r="E28" s="8"/>
      <c r="F28" s="8"/>
      <c r="G28" s="9" t="str">
        <f t="shared" si="0"/>
        <v/>
      </c>
      <c r="H28" s="9" t="str">
        <f t="shared" si="1"/>
        <v/>
      </c>
      <c r="I28" s="9" t="str">
        <f t="shared" si="2"/>
        <v/>
      </c>
      <c r="J28" s="2"/>
    </row>
    <row r="29" spans="1:10">
      <c r="A29" s="17" t="str">
        <f>IF(B29="","",MAX($A$8:A28)+1)</f>
        <v/>
      </c>
      <c r="B29" s="7"/>
      <c r="C29" s="7"/>
      <c r="D29" s="8"/>
      <c r="E29" s="8"/>
      <c r="F29" s="8"/>
      <c r="G29" s="9" t="str">
        <f t="shared" si="0"/>
        <v/>
      </c>
      <c r="H29" s="9" t="str">
        <f t="shared" si="1"/>
        <v/>
      </c>
      <c r="I29" s="9" t="str">
        <f t="shared" si="2"/>
        <v/>
      </c>
      <c r="J29" s="2"/>
    </row>
    <row r="30" spans="1:10">
      <c r="A30" s="17" t="str">
        <f>IF(B30="","",MAX($A$8:A29)+1)</f>
        <v/>
      </c>
      <c r="B30" s="7"/>
      <c r="C30" s="7"/>
      <c r="D30" s="8"/>
      <c r="E30" s="8"/>
      <c r="F30" s="8"/>
      <c r="G30" s="9" t="str">
        <f t="shared" si="0"/>
        <v/>
      </c>
      <c r="H30" s="9" t="str">
        <f t="shared" si="1"/>
        <v/>
      </c>
      <c r="I30" s="9" t="str">
        <f t="shared" si="2"/>
        <v/>
      </c>
      <c r="J30" s="2"/>
    </row>
    <row r="31" spans="1:10">
      <c r="A31" s="17" t="str">
        <f>IF(B31="","",MAX($A$8:A30)+1)</f>
        <v/>
      </c>
      <c r="B31" s="7"/>
      <c r="C31" s="7"/>
      <c r="D31" s="8"/>
      <c r="E31" s="8"/>
      <c r="F31" s="8"/>
      <c r="G31" s="9" t="str">
        <f t="shared" si="0"/>
        <v/>
      </c>
      <c r="H31" s="9" t="str">
        <f t="shared" si="1"/>
        <v/>
      </c>
      <c r="I31" s="9" t="str">
        <f t="shared" si="2"/>
        <v/>
      </c>
      <c r="J31" s="2"/>
    </row>
    <row r="32" spans="1:10">
      <c r="A32" s="17" t="str">
        <f>IF(B32="","",MAX($A$8:A31)+1)</f>
        <v/>
      </c>
      <c r="B32" s="7"/>
      <c r="C32" s="7"/>
      <c r="D32" s="8"/>
      <c r="E32" s="8"/>
      <c r="F32" s="8"/>
      <c r="G32" s="9" t="str">
        <f t="shared" si="0"/>
        <v/>
      </c>
      <c r="H32" s="9" t="str">
        <f t="shared" si="1"/>
        <v/>
      </c>
      <c r="I32" s="9" t="str">
        <f t="shared" si="2"/>
        <v/>
      </c>
      <c r="J32" s="2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2"/>
    </row>
    <row r="34" spans="1:10">
      <c r="A34" s="3"/>
      <c r="B34" s="3"/>
      <c r="C34" s="3"/>
      <c r="D34" s="10" t="s">
        <v>21</v>
      </c>
      <c r="E34" s="10"/>
      <c r="F34" s="10"/>
      <c r="G34" s="10"/>
      <c r="H34" s="10"/>
      <c r="I34" s="10"/>
      <c r="J34" s="2"/>
    </row>
    <row r="35" spans="1:10">
      <c r="A35" s="3"/>
      <c r="B35" s="3"/>
      <c r="C35" s="3"/>
      <c r="D35" s="10" t="s">
        <v>19</v>
      </c>
      <c r="E35" s="10"/>
      <c r="F35" s="10"/>
      <c r="G35" s="10"/>
      <c r="H35" s="10"/>
      <c r="I35" s="10"/>
      <c r="J35" s="2"/>
    </row>
    <row r="36" spans="1:10">
      <c r="A36" s="3"/>
      <c r="B36" s="3"/>
      <c r="C36" s="3"/>
      <c r="D36" s="10" t="s">
        <v>22</v>
      </c>
      <c r="E36" s="10"/>
      <c r="F36" s="10"/>
      <c r="G36" s="10"/>
      <c r="H36" s="10"/>
      <c r="I36" s="10"/>
      <c r="J36" s="2"/>
    </row>
    <row r="37" spans="1:10">
      <c r="A37" s="12" t="s">
        <v>0</v>
      </c>
      <c r="B37" s="11"/>
      <c r="C37" s="11"/>
      <c r="D37" s="11"/>
      <c r="E37" s="11"/>
      <c r="F37" s="11"/>
      <c r="G37" s="12" t="s">
        <v>1</v>
      </c>
      <c r="H37" s="13"/>
      <c r="I37" s="13"/>
      <c r="J37" s="2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2"/>
    </row>
    <row r="39" spans="1:10">
      <c r="A39" s="14" t="s">
        <v>7</v>
      </c>
      <c r="B39" s="14"/>
      <c r="C39" s="3"/>
      <c r="D39" s="3"/>
      <c r="E39" s="3"/>
      <c r="F39" s="3"/>
      <c r="G39" s="3"/>
      <c r="H39" s="3"/>
      <c r="I39" s="3"/>
      <c r="J39" s="2"/>
    </row>
    <row r="40" spans="1:10">
      <c r="A40" s="15" t="s">
        <v>8</v>
      </c>
      <c r="B40" s="15"/>
      <c r="C40" s="3"/>
      <c r="D40" s="3"/>
      <c r="E40" s="3"/>
      <c r="F40" s="3"/>
      <c r="G40" s="3"/>
      <c r="H40" s="3"/>
      <c r="I40" s="3"/>
      <c r="J40" s="2"/>
    </row>
    <row r="41" spans="1:10">
      <c r="A41" s="15" t="s">
        <v>9</v>
      </c>
      <c r="B41" s="15"/>
      <c r="C41" s="3"/>
      <c r="D41" s="3"/>
      <c r="E41" s="3"/>
      <c r="F41" s="3"/>
      <c r="G41" s="3"/>
      <c r="H41" s="3"/>
      <c r="I41" s="3"/>
      <c r="J41" s="2"/>
    </row>
    <row r="42" spans="1:10">
      <c r="A42" s="15" t="s">
        <v>10</v>
      </c>
      <c r="B42" s="15"/>
      <c r="C42" s="3"/>
      <c r="D42" s="3"/>
      <c r="E42" s="3"/>
      <c r="F42" s="3"/>
      <c r="G42" s="3"/>
      <c r="H42" s="3"/>
      <c r="I42" s="3"/>
      <c r="J42" s="2"/>
    </row>
    <row r="43" spans="1:10">
      <c r="A43" s="15" t="s">
        <v>11</v>
      </c>
      <c r="B43" s="15"/>
      <c r="C43" s="3"/>
      <c r="D43" s="10" t="str">
        <f>D34</f>
        <v xml:space="preserve">आहरण वितरण अधिकारी </v>
      </c>
      <c r="E43" s="10"/>
      <c r="F43" s="10"/>
      <c r="G43" s="10"/>
      <c r="H43" s="10"/>
      <c r="I43" s="10"/>
      <c r="J43" s="2"/>
    </row>
    <row r="44" spans="1:10">
      <c r="A44" s="3"/>
      <c r="B44" s="3"/>
      <c r="C44" s="3"/>
      <c r="D44" s="10" t="str">
        <f>D35</f>
        <v xml:space="preserve">प्रधानाचार्य </v>
      </c>
      <c r="E44" s="10"/>
      <c r="F44" s="10"/>
      <c r="G44" s="10"/>
      <c r="H44" s="10"/>
      <c r="I44" s="10"/>
      <c r="J44" s="2"/>
    </row>
    <row r="45" spans="1:10">
      <c r="A45" s="3"/>
      <c r="B45" s="3"/>
      <c r="C45" s="3"/>
      <c r="D45" s="10" t="str">
        <f>D36</f>
        <v xml:space="preserve">महात्मा गाँधी राजकीय विद्यालय (अंग्रेजी माध्यम ) बर , पाली </v>
      </c>
      <c r="E45" s="10"/>
      <c r="F45" s="10"/>
      <c r="G45" s="10"/>
      <c r="H45" s="10"/>
      <c r="I45" s="10"/>
      <c r="J45" s="2"/>
    </row>
    <row r="46" spans="1:10">
      <c r="A46" s="16"/>
      <c r="B46" s="16"/>
      <c r="C46" s="16"/>
      <c r="D46" s="16"/>
      <c r="E46" s="16"/>
      <c r="F46" s="16"/>
      <c r="G46" s="16"/>
      <c r="H46" s="16"/>
      <c r="I46" s="16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</sheetData>
  <sheetProtection formatCells="0" formatColumns="0" formatRows="0"/>
  <mergeCells count="22">
    <mergeCell ref="F5:I5"/>
    <mergeCell ref="D34:I34"/>
    <mergeCell ref="D35:I35"/>
    <mergeCell ref="H37:I37"/>
    <mergeCell ref="D43:I43"/>
    <mergeCell ref="A40:B40"/>
    <mergeCell ref="A41:B41"/>
    <mergeCell ref="A1:I1"/>
    <mergeCell ref="H2:I2"/>
    <mergeCell ref="A3:I3"/>
    <mergeCell ref="A4:I4"/>
    <mergeCell ref="A5:A6"/>
    <mergeCell ref="B5:B6"/>
    <mergeCell ref="C5:C6"/>
    <mergeCell ref="D5:D6"/>
    <mergeCell ref="E5:E6"/>
    <mergeCell ref="A39:B39"/>
    <mergeCell ref="A42:B42"/>
    <mergeCell ref="A43:B43"/>
    <mergeCell ref="D36:I36"/>
    <mergeCell ref="D44:I44"/>
    <mergeCell ref="D45:I45"/>
  </mergeCells>
  <dataValidations xWindow="735" yWindow="638" count="1">
    <dataValidation type="list" allowBlank="1" showInputMessage="1" showErrorMessage="1" sqref="E8:E32">
      <formula1>"L-1,L-2,L-3,L-4,L-5,L-6,L-7,L-8,L-9,L-10,L-11,L-12"</formula1>
    </dataValidation>
  </dataValidations>
  <pageMargins left="0.51181102362204722" right="0.51181102362204722" top="0.55118110236220474" bottom="0.55118110236220474" header="0.11811023622047245" footer="0.11811023622047245"/>
  <pageSetup paperSize="9" scale="96" orientation="portrait" r:id="rId1"/>
  <headerFooter>
    <oddFooter>&amp;C&amp;"+,Italic"Prepared by HANS RAJ JOSHI&amp;RPage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view="pageBreakPreview" zoomScaleSheetLayoutView="100" workbookViewId="0">
      <selection activeCell="L11" sqref="L11"/>
    </sheetView>
  </sheetViews>
  <sheetFormatPr defaultColWidth="9.125" defaultRowHeight="15"/>
  <cols>
    <col min="1" max="1" width="8.25" style="30" customWidth="1"/>
    <col min="2" max="2" width="24.75" style="30" customWidth="1"/>
    <col min="3" max="3" width="15.5" style="30" customWidth="1"/>
    <col min="4" max="4" width="9.25" style="30" customWidth="1"/>
    <col min="5" max="5" width="7.625" style="30" customWidth="1"/>
    <col min="6" max="6" width="7.125" style="30" customWidth="1"/>
    <col min="7" max="8" width="10.125" style="30" customWidth="1"/>
    <col min="9" max="9" width="10.625" style="30" customWidth="1"/>
    <col min="10" max="16384" width="9.125" style="30"/>
  </cols>
  <sheetData>
    <row r="1" spans="1:9" ht="25.5" customHeight="1">
      <c r="A1" s="34" t="s">
        <v>73</v>
      </c>
      <c r="B1" s="34"/>
      <c r="C1" s="34"/>
      <c r="D1" s="34"/>
      <c r="E1" s="34"/>
      <c r="F1" s="34"/>
      <c r="G1" s="34"/>
      <c r="H1" s="34"/>
      <c r="I1" s="34"/>
    </row>
    <row r="2" spans="1:9" ht="22.5" customHeight="1">
      <c r="A2" s="44" t="s">
        <v>75</v>
      </c>
      <c r="B2" s="46"/>
      <c r="C2" s="45"/>
      <c r="G2" s="47" t="s">
        <v>74</v>
      </c>
      <c r="H2" s="33"/>
      <c r="I2" s="33"/>
    </row>
    <row r="3" spans="1:9" ht="19.5" customHeight="1">
      <c r="A3" s="34" t="s">
        <v>56</v>
      </c>
      <c r="B3" s="34"/>
      <c r="C3" s="34"/>
      <c r="D3" s="34"/>
      <c r="E3" s="34"/>
      <c r="F3" s="34"/>
      <c r="G3" s="34"/>
      <c r="H3" s="34"/>
      <c r="I3" s="34"/>
    </row>
    <row r="4" spans="1:9" ht="114" customHeight="1">
      <c r="A4" s="35" t="s">
        <v>57</v>
      </c>
      <c r="B4" s="35"/>
      <c r="C4" s="35"/>
      <c r="D4" s="35"/>
      <c r="E4" s="35"/>
      <c r="F4" s="35"/>
      <c r="G4" s="35"/>
      <c r="H4" s="35"/>
      <c r="I4" s="35"/>
    </row>
    <row r="5" spans="1:9" ht="15.75" customHeight="1">
      <c r="A5" s="36" t="s">
        <v>58</v>
      </c>
      <c r="B5" s="36" t="s">
        <v>59</v>
      </c>
      <c r="C5" s="36" t="s">
        <v>60</v>
      </c>
      <c r="D5" s="36" t="s">
        <v>61</v>
      </c>
      <c r="E5" s="36" t="s">
        <v>62</v>
      </c>
      <c r="F5" s="48" t="s">
        <v>63</v>
      </c>
      <c r="G5" s="49"/>
      <c r="H5" s="49"/>
      <c r="I5" s="50"/>
    </row>
    <row r="6" spans="1:9" ht="47.25">
      <c r="A6" s="36"/>
      <c r="B6" s="36"/>
      <c r="C6" s="36"/>
      <c r="D6" s="36"/>
      <c r="E6" s="36"/>
      <c r="F6" s="37" t="s">
        <v>76</v>
      </c>
      <c r="G6" s="37" t="s">
        <v>64</v>
      </c>
      <c r="H6" s="37" t="s">
        <v>66</v>
      </c>
      <c r="I6" s="37" t="s">
        <v>65</v>
      </c>
    </row>
    <row r="7" spans="1:9" ht="20.100000000000001" customHeight="1">
      <c r="A7" s="38">
        <v>1</v>
      </c>
      <c r="B7" s="39" t="s">
        <v>77</v>
      </c>
      <c r="C7" s="39" t="s">
        <v>97</v>
      </c>
      <c r="D7" s="8">
        <v>51300</v>
      </c>
      <c r="E7" s="8" t="s">
        <v>15</v>
      </c>
      <c r="F7" s="38">
        <v>12</v>
      </c>
      <c r="G7" s="1">
        <f>IF(AND(B7&lt;&gt;"",F7&lt;&gt;""),ROUND(6774/12*F7,0),"")</f>
        <v>6774</v>
      </c>
      <c r="H7" s="1">
        <f>IFERROR(ROUND(G7*50%,0),"")</f>
        <v>3387</v>
      </c>
      <c r="I7" s="1">
        <f>IFERROR(G7-H7,"")</f>
        <v>3387</v>
      </c>
    </row>
    <row r="8" spans="1:9" ht="20.100000000000001" customHeight="1">
      <c r="A8" s="38">
        <v>2</v>
      </c>
      <c r="B8" s="39" t="s">
        <v>78</v>
      </c>
      <c r="C8" s="39" t="s">
        <v>97</v>
      </c>
      <c r="D8" s="8">
        <v>45100</v>
      </c>
      <c r="E8" s="8" t="s">
        <v>15</v>
      </c>
      <c r="F8" s="38">
        <v>12</v>
      </c>
      <c r="G8" s="1">
        <f t="shared" ref="G8:G31" si="0">IF(AND(B8&lt;&gt;"",F8&lt;&gt;""),ROUND(6774/12*F8,0),"")</f>
        <v>6774</v>
      </c>
      <c r="H8" s="1">
        <f t="shared" ref="H8:H31" si="1">IFERROR(ROUND(G8*50%,0),"")</f>
        <v>3387</v>
      </c>
      <c r="I8" s="1">
        <f t="shared" ref="I8:I31" si="2">IFERROR(G8-H8,"")</f>
        <v>3387</v>
      </c>
    </row>
    <row r="9" spans="1:9" ht="20.100000000000001" customHeight="1">
      <c r="A9" s="38">
        <v>3</v>
      </c>
      <c r="B9" s="39" t="s">
        <v>79</v>
      </c>
      <c r="C9" s="39" t="s">
        <v>97</v>
      </c>
      <c r="D9" s="8">
        <v>52800</v>
      </c>
      <c r="E9" s="8" t="s">
        <v>15</v>
      </c>
      <c r="F9" s="38">
        <v>12</v>
      </c>
      <c r="G9" s="1">
        <f t="shared" si="0"/>
        <v>6774</v>
      </c>
      <c r="H9" s="1">
        <f t="shared" si="1"/>
        <v>3387</v>
      </c>
      <c r="I9" s="1">
        <f t="shared" si="2"/>
        <v>3387</v>
      </c>
    </row>
    <row r="10" spans="1:9" ht="20.100000000000001" customHeight="1">
      <c r="A10" s="38">
        <v>4</v>
      </c>
      <c r="B10" s="39" t="s">
        <v>80</v>
      </c>
      <c r="C10" s="39" t="s">
        <v>97</v>
      </c>
      <c r="D10" s="8">
        <v>46500</v>
      </c>
      <c r="E10" s="8" t="s">
        <v>15</v>
      </c>
      <c r="F10" s="38">
        <v>12</v>
      </c>
      <c r="G10" s="1">
        <f t="shared" si="0"/>
        <v>6774</v>
      </c>
      <c r="H10" s="1">
        <f t="shared" si="1"/>
        <v>3387</v>
      </c>
      <c r="I10" s="1">
        <f t="shared" si="2"/>
        <v>3387</v>
      </c>
    </row>
    <row r="11" spans="1:9" ht="20.100000000000001" customHeight="1">
      <c r="A11" s="38">
        <v>5</v>
      </c>
      <c r="B11" s="39" t="s">
        <v>81</v>
      </c>
      <c r="C11" s="39" t="s">
        <v>97</v>
      </c>
      <c r="D11" s="8">
        <v>62200</v>
      </c>
      <c r="E11" s="8" t="s">
        <v>15</v>
      </c>
      <c r="F11" s="38">
        <v>12</v>
      </c>
      <c r="G11" s="1">
        <f t="shared" si="0"/>
        <v>6774</v>
      </c>
      <c r="H11" s="1">
        <f t="shared" si="1"/>
        <v>3387</v>
      </c>
      <c r="I11" s="1">
        <f t="shared" si="2"/>
        <v>3387</v>
      </c>
    </row>
    <row r="12" spans="1:9" ht="20.100000000000001" customHeight="1">
      <c r="A12" s="38">
        <v>6</v>
      </c>
      <c r="B12" s="39" t="s">
        <v>82</v>
      </c>
      <c r="C12" s="39" t="s">
        <v>97</v>
      </c>
      <c r="D12" s="8">
        <v>41100</v>
      </c>
      <c r="E12" s="8" t="s">
        <v>15</v>
      </c>
      <c r="F12" s="38">
        <v>12</v>
      </c>
      <c r="G12" s="1">
        <f t="shared" si="0"/>
        <v>6774</v>
      </c>
      <c r="H12" s="1">
        <f t="shared" si="1"/>
        <v>3387</v>
      </c>
      <c r="I12" s="1">
        <f t="shared" si="2"/>
        <v>3387</v>
      </c>
    </row>
    <row r="13" spans="1:9" ht="20.100000000000001" customHeight="1">
      <c r="A13" s="38">
        <v>7</v>
      </c>
      <c r="B13" s="39" t="s">
        <v>83</v>
      </c>
      <c r="C13" s="39" t="s">
        <v>98</v>
      </c>
      <c r="D13" s="8">
        <v>46500</v>
      </c>
      <c r="E13" s="8" t="s">
        <v>51</v>
      </c>
      <c r="F13" s="38">
        <v>11</v>
      </c>
      <c r="G13" s="1">
        <f t="shared" si="0"/>
        <v>6210</v>
      </c>
      <c r="H13" s="1">
        <f t="shared" si="1"/>
        <v>3105</v>
      </c>
      <c r="I13" s="1">
        <f t="shared" si="2"/>
        <v>3105</v>
      </c>
    </row>
    <row r="14" spans="1:9" ht="20.100000000000001" customHeight="1">
      <c r="A14" s="38">
        <v>8</v>
      </c>
      <c r="B14" s="39" t="s">
        <v>84</v>
      </c>
      <c r="C14" s="39" t="s">
        <v>98</v>
      </c>
      <c r="D14" s="8">
        <v>46500</v>
      </c>
      <c r="E14" s="8" t="s">
        <v>51</v>
      </c>
      <c r="F14" s="38">
        <v>11</v>
      </c>
      <c r="G14" s="1">
        <f t="shared" si="0"/>
        <v>6210</v>
      </c>
      <c r="H14" s="1">
        <f t="shared" si="1"/>
        <v>3105</v>
      </c>
      <c r="I14" s="1">
        <f t="shared" si="2"/>
        <v>3105</v>
      </c>
    </row>
    <row r="15" spans="1:9" ht="20.100000000000001" customHeight="1">
      <c r="A15" s="38">
        <v>9</v>
      </c>
      <c r="B15" s="39" t="s">
        <v>85</v>
      </c>
      <c r="C15" s="39" t="s">
        <v>98</v>
      </c>
      <c r="D15" s="8">
        <v>46500</v>
      </c>
      <c r="E15" s="8" t="s">
        <v>51</v>
      </c>
      <c r="F15" s="38">
        <v>10</v>
      </c>
      <c r="G15" s="1">
        <f t="shared" si="0"/>
        <v>5645</v>
      </c>
      <c r="H15" s="1">
        <f t="shared" si="1"/>
        <v>2823</v>
      </c>
      <c r="I15" s="1">
        <f t="shared" si="2"/>
        <v>2822</v>
      </c>
    </row>
    <row r="16" spans="1:9" ht="20.100000000000001" customHeight="1">
      <c r="A16" s="38">
        <v>10</v>
      </c>
      <c r="B16" s="39" t="s">
        <v>86</v>
      </c>
      <c r="C16" s="39" t="s">
        <v>98</v>
      </c>
      <c r="D16" s="8">
        <v>46500</v>
      </c>
      <c r="E16" s="8" t="s">
        <v>51</v>
      </c>
      <c r="F16" s="38">
        <v>10</v>
      </c>
      <c r="G16" s="1">
        <f t="shared" si="0"/>
        <v>5645</v>
      </c>
      <c r="H16" s="1">
        <f t="shared" si="1"/>
        <v>2823</v>
      </c>
      <c r="I16" s="1">
        <f t="shared" si="2"/>
        <v>2822</v>
      </c>
    </row>
    <row r="17" spans="1:9" ht="20.100000000000001" customHeight="1">
      <c r="A17" s="38">
        <v>11</v>
      </c>
      <c r="B17" s="39" t="s">
        <v>87</v>
      </c>
      <c r="C17" s="39" t="s">
        <v>98</v>
      </c>
      <c r="D17" s="8">
        <v>46500</v>
      </c>
      <c r="E17" s="8" t="s">
        <v>51</v>
      </c>
      <c r="F17" s="38">
        <v>9</v>
      </c>
      <c r="G17" s="1">
        <f t="shared" si="0"/>
        <v>5081</v>
      </c>
      <c r="H17" s="1">
        <f t="shared" si="1"/>
        <v>2541</v>
      </c>
      <c r="I17" s="1">
        <f t="shared" si="2"/>
        <v>2540</v>
      </c>
    </row>
    <row r="18" spans="1:9" ht="20.100000000000001" customHeight="1">
      <c r="A18" s="38">
        <v>12</v>
      </c>
      <c r="B18" s="39" t="s">
        <v>88</v>
      </c>
      <c r="C18" s="39" t="s">
        <v>98</v>
      </c>
      <c r="D18" s="8">
        <v>46500</v>
      </c>
      <c r="E18" s="8" t="s">
        <v>51</v>
      </c>
      <c r="F18" s="38">
        <v>9</v>
      </c>
      <c r="G18" s="1">
        <f t="shared" si="0"/>
        <v>5081</v>
      </c>
      <c r="H18" s="1">
        <f t="shared" si="1"/>
        <v>2541</v>
      </c>
      <c r="I18" s="1">
        <f t="shared" si="2"/>
        <v>2540</v>
      </c>
    </row>
    <row r="19" spans="1:9" ht="20.100000000000001" customHeight="1">
      <c r="A19" s="38">
        <v>13</v>
      </c>
      <c r="B19" s="39" t="s">
        <v>89</v>
      </c>
      <c r="C19" s="39" t="s">
        <v>98</v>
      </c>
      <c r="D19" s="8">
        <v>46500</v>
      </c>
      <c r="E19" s="8" t="s">
        <v>51</v>
      </c>
      <c r="F19" s="38">
        <v>8</v>
      </c>
      <c r="G19" s="1">
        <f t="shared" si="0"/>
        <v>4516</v>
      </c>
      <c r="H19" s="1">
        <f t="shared" si="1"/>
        <v>2258</v>
      </c>
      <c r="I19" s="1">
        <f t="shared" si="2"/>
        <v>2258</v>
      </c>
    </row>
    <row r="20" spans="1:9" ht="20.100000000000001" customHeight="1">
      <c r="A20" s="38">
        <v>14</v>
      </c>
      <c r="B20" s="39" t="s">
        <v>90</v>
      </c>
      <c r="C20" s="39" t="s">
        <v>98</v>
      </c>
      <c r="D20" s="8">
        <v>46500</v>
      </c>
      <c r="E20" s="8" t="s">
        <v>51</v>
      </c>
      <c r="F20" s="38">
        <v>8</v>
      </c>
      <c r="G20" s="1">
        <f t="shared" si="0"/>
        <v>4516</v>
      </c>
      <c r="H20" s="1">
        <f t="shared" si="1"/>
        <v>2258</v>
      </c>
      <c r="I20" s="1">
        <f t="shared" si="2"/>
        <v>2258</v>
      </c>
    </row>
    <row r="21" spans="1:9" ht="20.100000000000001" customHeight="1">
      <c r="A21" s="38">
        <v>15</v>
      </c>
      <c r="B21" s="39" t="s">
        <v>91</v>
      </c>
      <c r="C21" s="39" t="s">
        <v>99</v>
      </c>
      <c r="D21" s="8">
        <v>46500</v>
      </c>
      <c r="E21" s="8" t="s">
        <v>15</v>
      </c>
      <c r="F21" s="38">
        <v>7</v>
      </c>
      <c r="G21" s="1">
        <f t="shared" si="0"/>
        <v>3952</v>
      </c>
      <c r="H21" s="1">
        <f t="shared" si="1"/>
        <v>1976</v>
      </c>
      <c r="I21" s="1">
        <f t="shared" si="2"/>
        <v>1976</v>
      </c>
    </row>
    <row r="22" spans="1:9" ht="20.100000000000001" customHeight="1">
      <c r="A22" s="38">
        <v>16</v>
      </c>
      <c r="B22" s="39" t="s">
        <v>92</v>
      </c>
      <c r="C22" s="39" t="s">
        <v>100</v>
      </c>
      <c r="D22" s="8">
        <v>46500</v>
      </c>
      <c r="E22" s="8" t="s">
        <v>51</v>
      </c>
      <c r="F22" s="38">
        <v>7</v>
      </c>
      <c r="G22" s="1">
        <f t="shared" si="0"/>
        <v>3952</v>
      </c>
      <c r="H22" s="1">
        <f t="shared" si="1"/>
        <v>1976</v>
      </c>
      <c r="I22" s="1">
        <f t="shared" si="2"/>
        <v>1976</v>
      </c>
    </row>
    <row r="23" spans="1:9" ht="20.100000000000001" customHeight="1">
      <c r="A23" s="38">
        <v>17</v>
      </c>
      <c r="B23" s="39" t="s">
        <v>93</v>
      </c>
      <c r="C23" s="39" t="s">
        <v>101</v>
      </c>
      <c r="D23" s="8">
        <v>46500</v>
      </c>
      <c r="E23" s="8" t="s">
        <v>51</v>
      </c>
      <c r="F23" s="38">
        <v>6</v>
      </c>
      <c r="G23" s="1">
        <f t="shared" si="0"/>
        <v>3387</v>
      </c>
      <c r="H23" s="1">
        <f t="shared" si="1"/>
        <v>1694</v>
      </c>
      <c r="I23" s="1">
        <f t="shared" si="2"/>
        <v>1693</v>
      </c>
    </row>
    <row r="24" spans="1:9" ht="20.100000000000001" customHeight="1">
      <c r="A24" s="38">
        <v>18</v>
      </c>
      <c r="B24" s="39" t="s">
        <v>94</v>
      </c>
      <c r="C24" s="39" t="s">
        <v>102</v>
      </c>
      <c r="D24" s="8">
        <v>46500</v>
      </c>
      <c r="E24" s="8" t="s">
        <v>53</v>
      </c>
      <c r="F24" s="38">
        <v>6</v>
      </c>
      <c r="G24" s="1">
        <f t="shared" si="0"/>
        <v>3387</v>
      </c>
      <c r="H24" s="1">
        <f t="shared" si="1"/>
        <v>1694</v>
      </c>
      <c r="I24" s="1">
        <f t="shared" si="2"/>
        <v>1693</v>
      </c>
    </row>
    <row r="25" spans="1:9" ht="20.100000000000001" customHeight="1">
      <c r="A25" s="38">
        <v>19</v>
      </c>
      <c r="B25" s="39" t="s">
        <v>95</v>
      </c>
      <c r="C25" s="39" t="s">
        <v>103</v>
      </c>
      <c r="D25" s="8">
        <v>46500</v>
      </c>
      <c r="E25" s="8" t="s">
        <v>51</v>
      </c>
      <c r="F25" s="38">
        <v>8</v>
      </c>
      <c r="G25" s="1">
        <f t="shared" si="0"/>
        <v>4516</v>
      </c>
      <c r="H25" s="1">
        <f t="shared" si="1"/>
        <v>2258</v>
      </c>
      <c r="I25" s="1">
        <f t="shared" si="2"/>
        <v>2258</v>
      </c>
    </row>
    <row r="26" spans="1:9" ht="20.100000000000001" customHeight="1">
      <c r="A26" s="38">
        <v>20</v>
      </c>
      <c r="B26" s="39" t="s">
        <v>96</v>
      </c>
      <c r="C26" s="39" t="s">
        <v>104</v>
      </c>
      <c r="D26" s="8">
        <v>46500</v>
      </c>
      <c r="E26" s="8" t="s">
        <v>51</v>
      </c>
      <c r="F26" s="38">
        <v>9</v>
      </c>
      <c r="G26" s="1">
        <f t="shared" si="0"/>
        <v>5081</v>
      </c>
      <c r="H26" s="1">
        <f t="shared" si="1"/>
        <v>2541</v>
      </c>
      <c r="I26" s="1">
        <f t="shared" si="2"/>
        <v>2540</v>
      </c>
    </row>
    <row r="27" spans="1:9" ht="20.100000000000001" customHeight="1">
      <c r="A27" s="38">
        <v>21</v>
      </c>
      <c r="B27" s="39"/>
      <c r="C27" s="40"/>
      <c r="D27" s="38"/>
      <c r="E27" s="8"/>
      <c r="F27" s="38"/>
      <c r="G27" s="1" t="str">
        <f t="shared" si="0"/>
        <v/>
      </c>
      <c r="H27" s="1" t="str">
        <f t="shared" si="1"/>
        <v/>
      </c>
      <c r="I27" s="1" t="str">
        <f t="shared" si="2"/>
        <v/>
      </c>
    </row>
    <row r="28" spans="1:9" ht="20.100000000000001" customHeight="1">
      <c r="A28" s="38">
        <v>22</v>
      </c>
      <c r="B28" s="39"/>
      <c r="C28" s="40"/>
      <c r="D28" s="38"/>
      <c r="E28" s="8"/>
      <c r="F28" s="38"/>
      <c r="G28" s="1" t="str">
        <f t="shared" si="0"/>
        <v/>
      </c>
      <c r="H28" s="1" t="str">
        <f t="shared" si="1"/>
        <v/>
      </c>
      <c r="I28" s="1" t="str">
        <f t="shared" si="2"/>
        <v/>
      </c>
    </row>
    <row r="29" spans="1:9" ht="20.100000000000001" customHeight="1">
      <c r="A29" s="38">
        <v>23</v>
      </c>
      <c r="B29" s="39"/>
      <c r="C29" s="40"/>
      <c r="D29" s="38"/>
      <c r="E29" s="8"/>
      <c r="F29" s="38"/>
      <c r="G29" s="1" t="str">
        <f t="shared" si="0"/>
        <v/>
      </c>
      <c r="H29" s="1" t="str">
        <f t="shared" si="1"/>
        <v/>
      </c>
      <c r="I29" s="1" t="str">
        <f t="shared" si="2"/>
        <v/>
      </c>
    </row>
    <row r="30" spans="1:9" ht="20.100000000000001" customHeight="1">
      <c r="A30" s="38">
        <v>24</v>
      </c>
      <c r="B30" s="39"/>
      <c r="C30" s="40"/>
      <c r="D30" s="38"/>
      <c r="E30" s="8"/>
      <c r="F30" s="38"/>
      <c r="G30" s="1" t="str">
        <f t="shared" si="0"/>
        <v/>
      </c>
      <c r="H30" s="1" t="str">
        <f t="shared" si="1"/>
        <v/>
      </c>
      <c r="I30" s="1" t="str">
        <f t="shared" si="2"/>
        <v/>
      </c>
    </row>
    <row r="31" spans="1:9" ht="20.100000000000001" customHeight="1">
      <c r="A31" s="38">
        <v>25</v>
      </c>
      <c r="B31" s="39"/>
      <c r="C31" s="40"/>
      <c r="D31" s="38"/>
      <c r="E31" s="8"/>
      <c r="F31" s="38"/>
      <c r="G31" s="1" t="str">
        <f t="shared" si="0"/>
        <v/>
      </c>
      <c r="H31" s="1" t="str">
        <f t="shared" si="1"/>
        <v/>
      </c>
      <c r="I31" s="1" t="str">
        <f t="shared" si="2"/>
        <v/>
      </c>
    </row>
    <row r="33" spans="1:9" ht="18.75">
      <c r="D33" s="53" t="s">
        <v>105</v>
      </c>
      <c r="E33" s="53"/>
      <c r="F33" s="53"/>
      <c r="G33" s="53"/>
      <c r="H33" s="53"/>
      <c r="I33" s="53"/>
    </row>
    <row r="34" spans="1:9" ht="18.75">
      <c r="D34" s="53" t="s">
        <v>67</v>
      </c>
      <c r="E34" s="53"/>
      <c r="F34" s="53"/>
      <c r="G34" s="53"/>
      <c r="H34" s="53"/>
      <c r="I34" s="53"/>
    </row>
    <row r="35" spans="1:9" ht="18.75">
      <c r="D35" s="53" t="s">
        <v>106</v>
      </c>
      <c r="E35" s="53"/>
      <c r="F35" s="53"/>
      <c r="G35" s="53"/>
      <c r="H35" s="53"/>
      <c r="I35" s="53"/>
    </row>
    <row r="36" spans="1:9" ht="18.75">
      <c r="A36" s="44" t="s">
        <v>54</v>
      </c>
      <c r="B36" s="32"/>
      <c r="C36" s="32"/>
      <c r="D36" s="47" t="s">
        <v>55</v>
      </c>
      <c r="E36" s="51"/>
      <c r="F36" s="51"/>
      <c r="G36" s="31"/>
      <c r="H36" s="52"/>
      <c r="I36" s="52"/>
    </row>
    <row r="37" spans="1:9" ht="16.5">
      <c r="A37" s="41" t="s">
        <v>68</v>
      </c>
      <c r="B37" s="42"/>
    </row>
    <row r="38" spans="1:9" ht="16.5">
      <c r="A38" s="43" t="s">
        <v>69</v>
      </c>
      <c r="B38" s="43"/>
    </row>
    <row r="39" spans="1:9" ht="16.5">
      <c r="A39" s="43" t="s">
        <v>70</v>
      </c>
      <c r="B39" s="43"/>
    </row>
    <row r="40" spans="1:9" ht="16.5">
      <c r="A40" s="43" t="s">
        <v>71</v>
      </c>
      <c r="B40" s="43"/>
    </row>
    <row r="41" spans="1:9" ht="18.75">
      <c r="A41" s="43" t="s">
        <v>72</v>
      </c>
      <c r="B41" s="43"/>
      <c r="D41" s="53" t="s">
        <v>105</v>
      </c>
      <c r="E41" s="53"/>
      <c r="F41" s="53"/>
      <c r="G41" s="53"/>
      <c r="H41" s="53"/>
      <c r="I41" s="53"/>
    </row>
    <row r="42" spans="1:9" ht="15.75" customHeight="1">
      <c r="D42" s="54" t="str">
        <f>D34</f>
        <v>iz/kkukpk;Z</v>
      </c>
      <c r="E42" s="54"/>
      <c r="F42" s="54"/>
      <c r="G42" s="54"/>
      <c r="H42" s="54"/>
      <c r="I42" s="54"/>
    </row>
    <row r="43" spans="1:9" ht="18.75">
      <c r="D43" s="54" t="str">
        <f>D35</f>
        <v>egkRek xka/kh jktdh; fo|ky; ¼vaxzsth ek/;e½ cj] ikyh</v>
      </c>
      <c r="E43" s="54"/>
      <c r="F43" s="54"/>
      <c r="G43" s="54"/>
      <c r="H43" s="54"/>
      <c r="I43" s="54"/>
    </row>
  </sheetData>
  <mergeCells count="19">
    <mergeCell ref="F5:I5"/>
    <mergeCell ref="D33:I33"/>
    <mergeCell ref="E36:F36"/>
    <mergeCell ref="D41:I41"/>
    <mergeCell ref="D42:I42"/>
    <mergeCell ref="D43:I43"/>
    <mergeCell ref="D34:I34"/>
    <mergeCell ref="D35:I35"/>
    <mergeCell ref="B36:C36"/>
    <mergeCell ref="A1:I1"/>
    <mergeCell ref="B2:C2"/>
    <mergeCell ref="H2:I2"/>
    <mergeCell ref="A3:I3"/>
    <mergeCell ref="A4:I4"/>
    <mergeCell ref="A5:A6"/>
    <mergeCell ref="B5:B6"/>
    <mergeCell ref="C5:C6"/>
    <mergeCell ref="D5:D6"/>
    <mergeCell ref="E5:E6"/>
  </mergeCells>
  <conditionalFormatting sqref="G7:I31">
    <cfRule type="expression" dxfId="0" priority="1">
      <formula>$G7=0</formula>
    </cfRule>
  </conditionalFormatting>
  <dataValidations count="1">
    <dataValidation type="list" allowBlank="1" showInputMessage="1" showErrorMessage="1" sqref="E7:E31">
      <formula1>"L-1,L-2,L-3,L-4,L-5,L-6,L-7,L-8,L-9,L-10,L-11,L-12"</formula1>
    </dataValidation>
  </dataValidations>
  <pageMargins left="0.55000000000000004" right="0.4" top="0.25" bottom="0.2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BONUS Order in hindi Toolkit </vt:lpstr>
      <vt:lpstr>In Krutidev Font </vt:lpstr>
      <vt:lpstr>'BONUS Order in hindi Toolkit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2021-10-27T11:21:52Z</cp:lastPrinted>
  <dcterms:created xsi:type="dcterms:W3CDTF">2020-11-10T18:08:38Z</dcterms:created>
  <dcterms:modified xsi:type="dcterms:W3CDTF">2021-10-27T11:28:41Z</dcterms:modified>
</cp:coreProperties>
</file>