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C SOFTWARE\"/>
    </mc:Choice>
  </mc:AlternateContent>
  <xr:revisionPtr revIDLastSave="0" documentId="8_{2A9FD2F3-DDC6-814E-A0EF-7655CE3B78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</externalReferences>
  <definedNames>
    <definedName name="_xlnm.Print_Area" localSheetId="0">Sheet1!$A$1:$N$106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D96" i="1"/>
  <c r="D97" i="1"/>
  <c r="D98" i="1"/>
  <c r="D99" i="1"/>
  <c r="D100" i="1"/>
  <c r="D101" i="1"/>
  <c r="D102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2" i="1"/>
  <c r="G93" i="1"/>
  <c r="G94" i="1"/>
  <c r="G95" i="1"/>
  <c r="G102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C102" i="1"/>
  <c r="C6" i="1"/>
  <c r="C7" i="1"/>
  <c r="C8" i="1"/>
  <c r="C9" i="1"/>
  <c r="C10" i="1"/>
  <c r="C11" i="1"/>
  <c r="B6" i="1"/>
  <c r="G6" i="1"/>
  <c r="G7" i="1"/>
  <c r="G8" i="1"/>
  <c r="G9" i="1"/>
  <c r="G10" i="1"/>
  <c r="G11" i="1"/>
  <c r="V7" i="1"/>
  <c r="V8" i="1"/>
  <c r="U7" i="1"/>
  <c r="U8" i="1"/>
  <c r="J104" i="1"/>
  <c r="V9" i="1"/>
  <c r="G24" i="1"/>
  <c r="G25" i="1"/>
  <c r="G26" i="1"/>
  <c r="G27" i="1"/>
  <c r="G28" i="1"/>
  <c r="G29" i="1"/>
  <c r="G30" i="1"/>
  <c r="G31" i="1"/>
  <c r="G32" i="1"/>
  <c r="G33" i="1"/>
  <c r="G34" i="1"/>
  <c r="G35" i="1"/>
  <c r="G12" i="1"/>
  <c r="G13" i="1"/>
  <c r="G14" i="1"/>
  <c r="G15" i="1"/>
  <c r="G16" i="1"/>
  <c r="G17" i="1"/>
  <c r="G18" i="1"/>
  <c r="G19" i="1"/>
  <c r="G20" i="1"/>
  <c r="G21" i="1"/>
  <c r="G22" i="1"/>
  <c r="G23" i="1"/>
  <c r="U9" i="1"/>
  <c r="C24" i="1"/>
  <c r="C25" i="1"/>
  <c r="C26" i="1"/>
  <c r="C27" i="1"/>
  <c r="C28" i="1"/>
  <c r="C29" i="1"/>
  <c r="C30" i="1"/>
  <c r="C31" i="1"/>
  <c r="C32" i="1"/>
  <c r="C33" i="1"/>
  <c r="C34" i="1"/>
  <c r="C35" i="1"/>
  <c r="C12" i="1"/>
  <c r="C13" i="1"/>
  <c r="C14" i="1"/>
  <c r="C15" i="1"/>
  <c r="C16" i="1"/>
  <c r="C17" i="1"/>
  <c r="C18" i="1"/>
  <c r="C19" i="1"/>
  <c r="C20" i="1"/>
  <c r="C21" i="1"/>
  <c r="C22" i="1"/>
  <c r="C23" i="1"/>
  <c r="V10" i="1"/>
  <c r="G36" i="1"/>
  <c r="G37" i="1"/>
  <c r="G38" i="1"/>
  <c r="G39" i="1"/>
  <c r="I39" i="1"/>
  <c r="U10" i="1"/>
  <c r="C36" i="1"/>
  <c r="C37" i="1"/>
  <c r="D6" i="1"/>
  <c r="F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I6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D31" i="1"/>
  <c r="D32" i="1"/>
  <c r="D33" i="1"/>
  <c r="D34" i="1"/>
  <c r="D35" i="1"/>
  <c r="D30" i="1"/>
  <c r="D25" i="1"/>
  <c r="D26" i="1"/>
  <c r="D27" i="1"/>
  <c r="D28" i="1"/>
  <c r="D29" i="1"/>
  <c r="D24" i="1"/>
  <c r="D19" i="1"/>
  <c r="D20" i="1"/>
  <c r="D21" i="1"/>
  <c r="D22" i="1"/>
  <c r="D23" i="1"/>
  <c r="D13" i="1"/>
  <c r="D14" i="1"/>
  <c r="D15" i="1"/>
  <c r="D16" i="1"/>
  <c r="D17" i="1"/>
  <c r="D12" i="1"/>
  <c r="D7" i="1"/>
  <c r="D8" i="1"/>
  <c r="D9" i="1"/>
  <c r="D10" i="1"/>
  <c r="D11" i="1"/>
  <c r="D18" i="1"/>
  <c r="M20" i="1"/>
  <c r="M33" i="1"/>
  <c r="M29" i="1"/>
  <c r="M25" i="1"/>
  <c r="M21" i="1"/>
  <c r="M17" i="1"/>
  <c r="M13" i="1"/>
  <c r="M9" i="1"/>
  <c r="I38" i="1"/>
  <c r="H37" i="1"/>
  <c r="M32" i="1"/>
  <c r="M16" i="1"/>
  <c r="H39" i="1"/>
  <c r="J39" i="1"/>
  <c r="M11" i="1"/>
  <c r="M7" i="1"/>
  <c r="D36" i="1"/>
  <c r="C38" i="1"/>
  <c r="E38" i="1"/>
  <c r="M38" i="1"/>
  <c r="E37" i="1"/>
  <c r="M35" i="1"/>
  <c r="M27" i="1"/>
  <c r="M19" i="1"/>
  <c r="M15" i="1"/>
  <c r="G40" i="1"/>
  <c r="H38" i="1"/>
  <c r="I37" i="1"/>
  <c r="V11" i="1"/>
  <c r="D37" i="1"/>
  <c r="E36" i="1"/>
  <c r="M36" i="1"/>
  <c r="U11" i="1"/>
  <c r="M31" i="1"/>
  <c r="M23" i="1"/>
  <c r="M28" i="1"/>
  <c r="M24" i="1"/>
  <c r="M12" i="1"/>
  <c r="E6" i="1"/>
  <c r="M6" i="1"/>
  <c r="M8" i="1"/>
  <c r="M34" i="1"/>
  <c r="M30" i="1"/>
  <c r="M26" i="1"/>
  <c r="M22" i="1"/>
  <c r="M18" i="1"/>
  <c r="M14" i="1"/>
  <c r="M10" i="1"/>
  <c r="J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M37" i="1"/>
  <c r="C39" i="1"/>
  <c r="D38" i="1"/>
  <c r="V12" i="1"/>
  <c r="G41" i="1"/>
  <c r="H40" i="1"/>
  <c r="J40" i="1"/>
  <c r="I40" i="1"/>
  <c r="N9" i="1"/>
  <c r="U12" i="1"/>
  <c r="N21" i="1"/>
  <c r="N17" i="1"/>
  <c r="N14" i="1"/>
  <c r="N15" i="1"/>
  <c r="N18" i="1"/>
  <c r="N13" i="1"/>
  <c r="N20" i="1"/>
  <c r="N16" i="1"/>
  <c r="N19" i="1"/>
  <c r="N11" i="1"/>
  <c r="N7" i="1"/>
  <c r="N8" i="1"/>
  <c r="N22" i="1"/>
  <c r="N10" i="1"/>
  <c r="N12" i="1"/>
  <c r="N6" i="1"/>
  <c r="J34" i="1"/>
  <c r="J36" i="1"/>
  <c r="J38" i="1"/>
  <c r="J26" i="1"/>
  <c r="J28" i="1"/>
  <c r="F37" i="1"/>
  <c r="F38" i="1"/>
  <c r="F36" i="1"/>
  <c r="F25" i="1"/>
  <c r="F26" i="1"/>
  <c r="F27" i="1"/>
  <c r="F28" i="1"/>
  <c r="F29" i="1"/>
  <c r="F24" i="1"/>
  <c r="F23" i="1"/>
  <c r="J23" i="1"/>
  <c r="K23" i="1"/>
  <c r="L23" i="1"/>
  <c r="J24" i="1"/>
  <c r="K24" i="1"/>
  <c r="L24" i="1"/>
  <c r="J25" i="1"/>
  <c r="K25" i="1"/>
  <c r="K26" i="1"/>
  <c r="J27" i="1"/>
  <c r="K27" i="1"/>
  <c r="K28" i="1"/>
  <c r="J29" i="1"/>
  <c r="K29" i="1"/>
  <c r="F30" i="1"/>
  <c r="J30" i="1"/>
  <c r="K30" i="1"/>
  <c r="L31" i="1"/>
  <c r="J31" i="1"/>
  <c r="K31" i="1"/>
  <c r="F32" i="1"/>
  <c r="J32" i="1"/>
  <c r="K32" i="1"/>
  <c r="F33" i="1"/>
  <c r="J33" i="1"/>
  <c r="K33" i="1"/>
  <c r="F34" i="1"/>
  <c r="K34" i="1"/>
  <c r="F35" i="1"/>
  <c r="J35" i="1"/>
  <c r="K35" i="1"/>
  <c r="K36" i="1"/>
  <c r="J37" i="1"/>
  <c r="K37" i="1"/>
  <c r="K38" i="1"/>
  <c r="K39" i="1"/>
  <c r="V13" i="1"/>
  <c r="G42" i="1"/>
  <c r="I41" i="1"/>
  <c r="H41" i="1"/>
  <c r="J41" i="1"/>
  <c r="C40" i="1"/>
  <c r="E39" i="1"/>
  <c r="D39" i="1"/>
  <c r="F39" i="1"/>
  <c r="N24" i="1"/>
  <c r="N31" i="1"/>
  <c r="U13" i="1"/>
  <c r="N23" i="1"/>
  <c r="L29" i="1"/>
  <c r="N29" i="1"/>
  <c r="L25" i="1"/>
  <c r="L33" i="1"/>
  <c r="N33" i="1"/>
  <c r="L37" i="1"/>
  <c r="N37" i="1"/>
  <c r="L35" i="1"/>
  <c r="N35" i="1"/>
  <c r="F31" i="1"/>
  <c r="L36" i="1"/>
  <c r="N36" i="1"/>
  <c r="L26" i="1"/>
  <c r="N26" i="1"/>
  <c r="L34" i="1"/>
  <c r="N34" i="1"/>
  <c r="L32" i="1"/>
  <c r="N32" i="1"/>
  <c r="L30" i="1"/>
  <c r="N30" i="1"/>
  <c r="L27" i="1"/>
  <c r="N27" i="1"/>
  <c r="L28" i="1"/>
  <c r="N28" i="1"/>
  <c r="L38" i="1"/>
  <c r="N38" i="1"/>
  <c r="M39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L39" i="1"/>
  <c r="C41" i="1"/>
  <c r="D40" i="1"/>
  <c r="L40" i="1"/>
  <c r="E40" i="1"/>
  <c r="M40" i="1"/>
  <c r="K40" i="1"/>
  <c r="G43" i="1"/>
  <c r="H42" i="1"/>
  <c r="J42" i="1"/>
  <c r="I42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N25" i="1"/>
  <c r="F40" i="1"/>
  <c r="N39" i="1"/>
  <c r="G44" i="1"/>
  <c r="I43" i="1"/>
  <c r="H43" i="1"/>
  <c r="J43" i="1"/>
  <c r="N40" i="1"/>
  <c r="C42" i="1"/>
  <c r="E41" i="1"/>
  <c r="D41" i="1"/>
  <c r="F41" i="1"/>
  <c r="K41" i="1"/>
  <c r="M41" i="1"/>
  <c r="C43" i="1"/>
  <c r="D42" i="1"/>
  <c r="L42" i="1"/>
  <c r="E42" i="1"/>
  <c r="M42" i="1"/>
  <c r="K42" i="1"/>
  <c r="L41" i="1"/>
  <c r="G45" i="1"/>
  <c r="I44" i="1"/>
  <c r="H44" i="1"/>
  <c r="J44" i="1"/>
  <c r="F42" i="1"/>
  <c r="C44" i="1"/>
  <c r="E43" i="1"/>
  <c r="M43" i="1"/>
  <c r="D43" i="1"/>
  <c r="L43" i="1"/>
  <c r="K43" i="1"/>
  <c r="G46" i="1"/>
  <c r="I45" i="1"/>
  <c r="H45" i="1"/>
  <c r="J45" i="1"/>
  <c r="N41" i="1"/>
  <c r="N42" i="1"/>
  <c r="F43" i="1"/>
  <c r="C45" i="1"/>
  <c r="D44" i="1"/>
  <c r="L44" i="1"/>
  <c r="E44" i="1"/>
  <c r="M44" i="1"/>
  <c r="K44" i="1"/>
  <c r="G47" i="1"/>
  <c r="H46" i="1"/>
  <c r="J46" i="1"/>
  <c r="I46" i="1"/>
  <c r="N43" i="1"/>
  <c r="F44" i="1"/>
  <c r="C46" i="1"/>
  <c r="E45" i="1"/>
  <c r="M45" i="1"/>
  <c r="D45" i="1"/>
  <c r="L45" i="1"/>
  <c r="K45" i="1"/>
  <c r="I47" i="1"/>
  <c r="H47" i="1"/>
  <c r="N44" i="1"/>
  <c r="J47" i="1"/>
  <c r="F45" i="1"/>
  <c r="C47" i="1"/>
  <c r="D46" i="1"/>
  <c r="L46" i="1"/>
  <c r="E46" i="1"/>
  <c r="M46" i="1"/>
  <c r="K46" i="1"/>
  <c r="N45" i="1"/>
  <c r="N46" i="1"/>
  <c r="D47" i="1"/>
  <c r="F47" i="1"/>
  <c r="E47" i="1"/>
  <c r="K47" i="1"/>
  <c r="F46" i="1"/>
  <c r="M47" i="1"/>
  <c r="L47" i="1"/>
  <c r="N47" i="1"/>
  <c r="G103" i="1"/>
  <c r="G104" i="1"/>
  <c r="G105" i="1"/>
</calcChain>
</file>

<file path=xl/sharedStrings.xml><?xml version="1.0" encoding="utf-8"?>
<sst xmlns="http://schemas.openxmlformats.org/spreadsheetml/2006/main" count="31" uniqueCount="22">
  <si>
    <t>NAME OF EMPLOYEE</t>
  </si>
  <si>
    <t>POST</t>
  </si>
  <si>
    <t>S.No.</t>
  </si>
  <si>
    <t>Month</t>
  </si>
  <si>
    <t>Due</t>
  </si>
  <si>
    <t>DRAWN</t>
  </si>
  <si>
    <t>DIFFERENCE</t>
  </si>
  <si>
    <t>BASIC</t>
  </si>
  <si>
    <t>DA</t>
  </si>
  <si>
    <t>TOTAL</t>
  </si>
  <si>
    <r>
      <rPr>
        <b/>
        <sz val="11"/>
        <color indexed="8"/>
        <rFont val="Calibri"/>
        <family val="2"/>
      </rPr>
      <t>(</t>
    </r>
    <r>
      <rPr>
        <b/>
        <sz val="11"/>
        <color indexed="8"/>
        <rFont val="Kruti Dev 010"/>
      </rPr>
      <t xml:space="preserve">dqy jkf'k </t>
    </r>
    <r>
      <rPr>
        <b/>
        <sz val="11"/>
        <color indexed="8"/>
        <rFont val="Calibri"/>
        <family val="2"/>
      </rPr>
      <t>)</t>
    </r>
  </si>
  <si>
    <t>v{kjs jkf'k</t>
  </si>
  <si>
    <r>
      <rPr>
        <b/>
        <sz val="11"/>
        <color indexed="8"/>
        <rFont val="Calibri"/>
        <family val="2"/>
      </rPr>
      <t>(T.D.S.10%</t>
    </r>
    <r>
      <rPr>
        <b/>
        <sz val="11"/>
        <color indexed="8"/>
        <rFont val="Kruti Dev 010"/>
      </rPr>
      <t xml:space="preserve"> dVkSfr </t>
    </r>
    <r>
      <rPr>
        <b/>
        <sz val="11"/>
        <color indexed="8"/>
        <rFont val="Calibri"/>
        <family val="2"/>
      </rPr>
      <t>)</t>
    </r>
  </si>
  <si>
    <t>¼ 'kq) Hkqxrku ;ksX; jkf'k ½</t>
  </si>
  <si>
    <t>HRA</t>
  </si>
  <si>
    <t>;gka Hkjsa</t>
  </si>
  <si>
    <t>PAY DIFFERENCE  ARREAR FROM JAN 2009 TO DEC 2015</t>
  </si>
  <si>
    <t>Rs.</t>
  </si>
  <si>
    <t>kailash chandra sharma</t>
  </si>
  <si>
    <t>teacher</t>
  </si>
  <si>
    <t>PEEO OFFICE / Principal, Govt. Sr. Secondary School  JEEWANA,MASUDA (AJMER)</t>
  </si>
  <si>
    <t>KAILASH CHANDRA SHARMA,TEACHER,L-1,GSSS JEEWANA(MASUDA)AJMER,RAJ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</si>
</sst>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4"/>
      <name val="Goudy Old Style"/>
      <family val="1"/>
    </font>
    <font>
      <sz val="10"/>
      <name val="Arial"/>
    </font>
    <font>
      <b/>
      <sz val="11"/>
      <color theme="1"/>
      <name val="Kruti Dev 010"/>
    </font>
    <font>
      <b/>
      <sz val="11"/>
      <color indexed="8"/>
      <name val="Calibri"/>
      <family val="2"/>
    </font>
    <font>
      <b/>
      <sz val="11"/>
      <color indexed="8"/>
      <name val="Kruti Dev 010"/>
    </font>
    <font>
      <b/>
      <sz val="14"/>
      <name val="Kruti Dev 010"/>
    </font>
    <font>
      <b/>
      <sz val="1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DevLys 010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2" fillId="5" borderId="0" xfId="1" applyFont="1" applyFill="1" applyBorder="1" applyAlignment="1" applyProtection="1">
      <alignment vertical="center"/>
      <protection locked="0"/>
    </xf>
    <xf numFmtId="1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0" borderId="0" xfId="0" applyFont="1" applyFill="1" applyAlignment="1">
      <alignment vertical="center"/>
    </xf>
    <xf numFmtId="0" fontId="1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0" fillId="5" borderId="0" xfId="0" applyFill="1" applyBorder="1"/>
    <xf numFmtId="17" fontId="0" fillId="0" borderId="0" xfId="0" applyNumberFormat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0" fillId="0" borderId="7" xfId="0" applyBorder="1"/>
    <xf numFmtId="0" fontId="0" fillId="0" borderId="0" xfId="0" applyProtection="1">
      <protection locked="0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17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5</xdr:row>
      <xdr:rowOff>28575</xdr:rowOff>
    </xdr:from>
    <xdr:to>
      <xdr:col>18</xdr:col>
      <xdr:colOff>235458</xdr:colOff>
      <xdr:row>5</xdr:row>
      <xdr:rowOff>257175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8E59A5E5-7FE8-49A0-A890-52143EFA4F08}"/>
            </a:ext>
          </a:extLst>
        </xdr:cNvPr>
        <xdr:cNvSpPr/>
      </xdr:nvSpPr>
      <xdr:spPr>
        <a:xfrm>
          <a:off x="9363075" y="952500"/>
          <a:ext cx="978408" cy="22860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FF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Temp/Rar$DI01.516/SpellNumber.xlam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pellNumber"/>
    </sheetNames>
    <definedNames>
      <definedName name="SpellNumber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tabSelected="1" workbookViewId="0">
      <selection activeCell="T59" sqref="T59"/>
    </sheetView>
  </sheetViews>
  <sheetFormatPr defaultRowHeight="15" x14ac:dyDescent="0.2"/>
  <cols>
    <col min="1" max="1" width="5.51171875" customWidth="1"/>
    <col min="2" max="2" width="10.625" customWidth="1"/>
    <col min="3" max="3" width="9.01171875" customWidth="1"/>
    <col min="4" max="4" width="8.47265625" customWidth="1"/>
    <col min="5" max="5" width="7.26171875" customWidth="1"/>
    <col min="6" max="6" width="8.609375" customWidth="1"/>
    <col min="7" max="7" width="9.14453125" customWidth="1"/>
    <col min="8" max="9" width="8.203125" customWidth="1"/>
    <col min="10" max="10" width="10.0859375" customWidth="1"/>
    <col min="11" max="11" width="7.53125" customWidth="1"/>
    <col min="12" max="13" width="7.26171875" customWidth="1"/>
    <col min="14" max="14" width="9.01171875" customWidth="1"/>
  </cols>
  <sheetData>
    <row r="1" spans="1:22" ht="21" x14ac:dyDescent="0.2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2" x14ac:dyDescent="0.2">
      <c r="A2" s="50" t="s">
        <v>0</v>
      </c>
      <c r="B2" s="51"/>
      <c r="C2" s="51"/>
      <c r="D2" s="51"/>
      <c r="E2" s="13"/>
      <c r="F2" s="52" t="s">
        <v>18</v>
      </c>
      <c r="G2" s="52"/>
      <c r="H2" s="52"/>
      <c r="I2" s="14"/>
      <c r="J2" s="13" t="s">
        <v>1</v>
      </c>
      <c r="K2" s="53" t="s">
        <v>19</v>
      </c>
      <c r="L2" s="53"/>
      <c r="M2" s="15"/>
      <c r="N2" s="6"/>
      <c r="O2" s="22"/>
    </row>
    <row r="3" spans="1:22" ht="21" x14ac:dyDescent="0.3">
      <c r="A3" s="55" t="s">
        <v>16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22"/>
      <c r="P3" s="37"/>
      <c r="Q3" s="37"/>
      <c r="R3" s="37"/>
      <c r="S3" s="37"/>
      <c r="U3" s="37"/>
      <c r="V3" s="37"/>
    </row>
    <row r="4" spans="1:22" x14ac:dyDescent="0.2">
      <c r="A4" s="56" t="s">
        <v>2</v>
      </c>
      <c r="B4" s="58" t="s">
        <v>3</v>
      </c>
      <c r="C4" s="60" t="s">
        <v>4</v>
      </c>
      <c r="D4" s="60"/>
      <c r="E4" s="60"/>
      <c r="F4" s="60"/>
      <c r="G4" s="60" t="s">
        <v>5</v>
      </c>
      <c r="H4" s="60"/>
      <c r="I4" s="60"/>
      <c r="J4" s="60"/>
      <c r="K4" s="60" t="s">
        <v>6</v>
      </c>
      <c r="L4" s="60"/>
      <c r="M4" s="60"/>
      <c r="N4" s="60"/>
      <c r="P4" s="17"/>
      <c r="Q4" s="17"/>
      <c r="T4" s="39"/>
      <c r="U4" s="17"/>
      <c r="V4" s="17"/>
    </row>
    <row r="5" spans="1:22" ht="21" x14ac:dyDescent="0.3">
      <c r="A5" s="57"/>
      <c r="B5" s="59"/>
      <c r="C5" s="1" t="s">
        <v>7</v>
      </c>
      <c r="D5" s="1" t="s">
        <v>8</v>
      </c>
      <c r="E5" s="1" t="s">
        <v>14</v>
      </c>
      <c r="F5" s="1" t="s">
        <v>9</v>
      </c>
      <c r="G5" s="1" t="s">
        <v>7</v>
      </c>
      <c r="H5" s="1" t="s">
        <v>8</v>
      </c>
      <c r="I5" s="1" t="s">
        <v>14</v>
      </c>
      <c r="J5" s="1" t="s">
        <v>9</v>
      </c>
      <c r="K5" s="1" t="s">
        <v>7</v>
      </c>
      <c r="L5" s="1" t="s">
        <v>8</v>
      </c>
      <c r="M5" s="1" t="s">
        <v>14</v>
      </c>
      <c r="N5" s="1" t="s">
        <v>9</v>
      </c>
      <c r="P5" s="37"/>
      <c r="Q5" s="37"/>
      <c r="R5" s="19"/>
      <c r="S5" s="19"/>
      <c r="T5" s="39"/>
      <c r="U5" s="38"/>
      <c r="V5" s="38"/>
    </row>
    <row r="6" spans="1:22" ht="24" hidden="1" customHeight="1" x14ac:dyDescent="0.3">
      <c r="A6" s="2">
        <v>1</v>
      </c>
      <c r="B6" s="3">
        <f>T6</f>
        <v>39814</v>
      </c>
      <c r="C6" s="23">
        <f>U6</f>
        <v>71400</v>
      </c>
      <c r="D6" s="7">
        <f t="shared" ref="D6:D11" si="0">ROUND(C6*22/100,0)</f>
        <v>15708</v>
      </c>
      <c r="E6" s="7">
        <f>ROUND(C6*10/100,0)</f>
        <v>7140</v>
      </c>
      <c r="F6" s="5">
        <f>SUM(D6)</f>
        <v>15708</v>
      </c>
      <c r="G6" s="23">
        <f>V6</f>
        <v>14200</v>
      </c>
      <c r="H6" s="7">
        <f>ROUND(G6*22/100,0)</f>
        <v>3124</v>
      </c>
      <c r="I6" s="7">
        <f>ROUND(G6*10/100,0)</f>
        <v>1420</v>
      </c>
      <c r="J6" s="5">
        <f>SUM(H6:I6)</f>
        <v>4544</v>
      </c>
      <c r="K6" s="4">
        <f t="shared" ref="K6:K48" si="1">C6-G6</f>
        <v>57200</v>
      </c>
      <c r="L6" s="5">
        <f t="shared" ref="L6:L37" si="2">D6-H6</f>
        <v>12584</v>
      </c>
      <c r="M6" s="5">
        <f t="shared" ref="M6:M37" si="3">E6-I6</f>
        <v>5720</v>
      </c>
      <c r="N6" s="4">
        <f>SUM(K6:M6)</f>
        <v>75504</v>
      </c>
      <c r="P6" s="40" t="s">
        <v>15</v>
      </c>
      <c r="Q6" s="41"/>
      <c r="R6" s="20"/>
      <c r="S6" s="21"/>
      <c r="T6" s="26">
        <v>39814</v>
      </c>
      <c r="U6" s="27">
        <v>71400</v>
      </c>
      <c r="V6" s="27">
        <v>14200</v>
      </c>
    </row>
    <row r="7" spans="1:22" hidden="1" x14ac:dyDescent="0.2">
      <c r="A7" s="2">
        <v>2</v>
      </c>
      <c r="B7" s="3">
        <v>39845</v>
      </c>
      <c r="C7" s="23">
        <f>C6</f>
        <v>71400</v>
      </c>
      <c r="D7" s="7">
        <f t="shared" si="0"/>
        <v>15708</v>
      </c>
      <c r="E7" s="7">
        <f t="shared" ref="E7:E70" si="4">ROUND(C7*10/100,0)</f>
        <v>7140</v>
      </c>
      <c r="F7" s="5">
        <f t="shared" ref="F7:F38" si="5">SUM(C7:D7)</f>
        <v>87108</v>
      </c>
      <c r="G7" s="23">
        <f>G6</f>
        <v>14200</v>
      </c>
      <c r="H7" s="7">
        <f t="shared" ref="H7:H11" si="6">ROUND(G7*22/100,0)</f>
        <v>3124</v>
      </c>
      <c r="I7" s="7">
        <f t="shared" ref="I7:I70" si="7">ROUND(G7*10/100,0)</f>
        <v>1420</v>
      </c>
      <c r="J7" s="4">
        <f t="shared" ref="J7:J22" si="8">SUM(G7:H7)</f>
        <v>17324</v>
      </c>
      <c r="K7" s="4">
        <f t="shared" si="1"/>
        <v>57200</v>
      </c>
      <c r="L7" s="5">
        <f t="shared" si="2"/>
        <v>12584</v>
      </c>
      <c r="M7" s="5">
        <f t="shared" si="3"/>
        <v>5720</v>
      </c>
      <c r="N7" s="4">
        <f t="shared" ref="N7:N48" si="9">SUM(K7:M7)</f>
        <v>75504</v>
      </c>
      <c r="T7" s="18">
        <v>39995</v>
      </c>
      <c r="U7">
        <f>IF(AND(U6=""),"",MROUND(U6*1.03,100))</f>
        <v>73500</v>
      </c>
      <c r="V7">
        <f>IF(AND(V6=""),"",MROUND(V6*1.03,100))</f>
        <v>14600</v>
      </c>
    </row>
    <row r="8" spans="1:22" hidden="1" x14ac:dyDescent="0.2">
      <c r="A8" s="2">
        <v>3</v>
      </c>
      <c r="B8" s="3">
        <v>39873</v>
      </c>
      <c r="C8" s="23">
        <f t="shared" ref="C8:C11" si="10">C7</f>
        <v>71400</v>
      </c>
      <c r="D8" s="7">
        <f t="shared" si="0"/>
        <v>15708</v>
      </c>
      <c r="E8" s="7">
        <f t="shared" si="4"/>
        <v>7140</v>
      </c>
      <c r="F8" s="5">
        <f t="shared" si="5"/>
        <v>87108</v>
      </c>
      <c r="G8" s="23">
        <f t="shared" ref="G8:G11" si="11">G7</f>
        <v>14200</v>
      </c>
      <c r="H8" s="7">
        <f t="shared" si="6"/>
        <v>3124</v>
      </c>
      <c r="I8" s="7">
        <f t="shared" si="7"/>
        <v>1420</v>
      </c>
      <c r="J8" s="4">
        <f t="shared" si="8"/>
        <v>17324</v>
      </c>
      <c r="K8" s="4">
        <f t="shared" si="1"/>
        <v>57200</v>
      </c>
      <c r="L8" s="5">
        <f t="shared" si="2"/>
        <v>12584</v>
      </c>
      <c r="M8" s="5">
        <f t="shared" si="3"/>
        <v>5720</v>
      </c>
      <c r="N8" s="4">
        <f t="shared" si="9"/>
        <v>75504</v>
      </c>
      <c r="T8" s="18">
        <v>40360</v>
      </c>
      <c r="U8">
        <f t="shared" ref="U8:U26" si="12">IF(AND(U7=""),"",MROUND(U7*1.03,100))</f>
        <v>75700</v>
      </c>
      <c r="V8">
        <f t="shared" ref="V8:V26" si="13">IF(AND(V7=""),"",MROUND(V7*1.03,100))</f>
        <v>15000</v>
      </c>
    </row>
    <row r="9" spans="1:22" hidden="1" x14ac:dyDescent="0.2">
      <c r="A9" s="2">
        <v>4</v>
      </c>
      <c r="B9" s="3">
        <v>39904</v>
      </c>
      <c r="C9" s="23">
        <f t="shared" si="10"/>
        <v>71400</v>
      </c>
      <c r="D9" s="7">
        <f t="shared" si="0"/>
        <v>15708</v>
      </c>
      <c r="E9" s="7">
        <f t="shared" si="4"/>
        <v>7140</v>
      </c>
      <c r="F9" s="5">
        <f t="shared" si="5"/>
        <v>87108</v>
      </c>
      <c r="G9" s="23">
        <f t="shared" si="11"/>
        <v>14200</v>
      </c>
      <c r="H9" s="7">
        <f t="shared" si="6"/>
        <v>3124</v>
      </c>
      <c r="I9" s="7">
        <f t="shared" si="7"/>
        <v>1420</v>
      </c>
      <c r="J9" s="4">
        <f t="shared" si="8"/>
        <v>17324</v>
      </c>
      <c r="K9" s="4">
        <f t="shared" si="1"/>
        <v>57200</v>
      </c>
      <c r="L9" s="5">
        <f t="shared" si="2"/>
        <v>12584</v>
      </c>
      <c r="M9" s="5">
        <f t="shared" si="3"/>
        <v>5720</v>
      </c>
      <c r="N9" s="4">
        <f t="shared" si="9"/>
        <v>75504</v>
      </c>
      <c r="T9" s="18">
        <v>40725</v>
      </c>
      <c r="U9">
        <f t="shared" si="12"/>
        <v>78000</v>
      </c>
      <c r="V9">
        <f t="shared" si="13"/>
        <v>15500</v>
      </c>
    </row>
    <row r="10" spans="1:22" hidden="1" x14ac:dyDescent="0.2">
      <c r="A10" s="2">
        <v>5</v>
      </c>
      <c r="B10" s="3">
        <v>39934</v>
      </c>
      <c r="C10" s="23">
        <f t="shared" si="10"/>
        <v>71400</v>
      </c>
      <c r="D10" s="7">
        <f t="shared" si="0"/>
        <v>15708</v>
      </c>
      <c r="E10" s="7">
        <f t="shared" si="4"/>
        <v>7140</v>
      </c>
      <c r="F10" s="5">
        <f t="shared" si="5"/>
        <v>87108</v>
      </c>
      <c r="G10" s="23">
        <f t="shared" si="11"/>
        <v>14200</v>
      </c>
      <c r="H10" s="7">
        <f t="shared" si="6"/>
        <v>3124</v>
      </c>
      <c r="I10" s="7">
        <f t="shared" si="7"/>
        <v>1420</v>
      </c>
      <c r="J10" s="4">
        <f t="shared" si="8"/>
        <v>17324</v>
      </c>
      <c r="K10" s="4">
        <f t="shared" si="1"/>
        <v>57200</v>
      </c>
      <c r="L10" s="5">
        <f t="shared" si="2"/>
        <v>12584</v>
      </c>
      <c r="M10" s="5">
        <f t="shared" si="3"/>
        <v>5720</v>
      </c>
      <c r="N10" s="4">
        <f t="shared" si="9"/>
        <v>75504</v>
      </c>
      <c r="T10" s="18">
        <v>41091</v>
      </c>
      <c r="U10">
        <f t="shared" si="12"/>
        <v>80300</v>
      </c>
      <c r="V10">
        <f t="shared" si="13"/>
        <v>16000</v>
      </c>
    </row>
    <row r="11" spans="1:22" hidden="1" x14ac:dyDescent="0.2">
      <c r="A11" s="2">
        <v>6</v>
      </c>
      <c r="B11" s="3">
        <v>39965</v>
      </c>
      <c r="C11" s="23">
        <f t="shared" si="10"/>
        <v>71400</v>
      </c>
      <c r="D11" s="7">
        <f t="shared" si="0"/>
        <v>15708</v>
      </c>
      <c r="E11" s="7">
        <f t="shared" si="4"/>
        <v>7140</v>
      </c>
      <c r="F11" s="5">
        <f t="shared" si="5"/>
        <v>87108</v>
      </c>
      <c r="G11" s="23">
        <f t="shared" si="11"/>
        <v>14200</v>
      </c>
      <c r="H11" s="7">
        <f t="shared" si="6"/>
        <v>3124</v>
      </c>
      <c r="I11" s="7">
        <f t="shared" si="7"/>
        <v>1420</v>
      </c>
      <c r="J11" s="4">
        <f t="shared" si="8"/>
        <v>17324</v>
      </c>
      <c r="K11" s="4">
        <f t="shared" si="1"/>
        <v>57200</v>
      </c>
      <c r="L11" s="5">
        <f t="shared" si="2"/>
        <v>12584</v>
      </c>
      <c r="M11" s="5">
        <f t="shared" si="3"/>
        <v>5720</v>
      </c>
      <c r="N11" s="4">
        <f t="shared" si="9"/>
        <v>75504</v>
      </c>
      <c r="T11" s="18">
        <v>41456</v>
      </c>
      <c r="U11">
        <f t="shared" si="12"/>
        <v>82700</v>
      </c>
      <c r="V11">
        <f t="shared" si="13"/>
        <v>16500</v>
      </c>
    </row>
    <row r="12" spans="1:22" hidden="1" x14ac:dyDescent="0.2">
      <c r="A12" s="2">
        <v>7</v>
      </c>
      <c r="B12" s="3">
        <v>39995</v>
      </c>
      <c r="C12" s="24">
        <f>U7</f>
        <v>73500</v>
      </c>
      <c r="D12" s="7">
        <f t="shared" ref="D12:D17" si="14">ROUND(C12*27/100,0)</f>
        <v>19845</v>
      </c>
      <c r="E12" s="7">
        <f t="shared" si="4"/>
        <v>7350</v>
      </c>
      <c r="F12" s="5">
        <f t="shared" si="5"/>
        <v>93345</v>
      </c>
      <c r="G12" s="24">
        <f>V7</f>
        <v>14600</v>
      </c>
      <c r="H12" s="7">
        <f>ROUND(G12*27/100,0)</f>
        <v>3942</v>
      </c>
      <c r="I12" s="7">
        <f t="shared" si="7"/>
        <v>1460</v>
      </c>
      <c r="J12" s="4">
        <f t="shared" si="8"/>
        <v>18542</v>
      </c>
      <c r="K12" s="4">
        <f t="shared" si="1"/>
        <v>58900</v>
      </c>
      <c r="L12" s="5">
        <f t="shared" si="2"/>
        <v>15903</v>
      </c>
      <c r="M12" s="5">
        <f t="shared" si="3"/>
        <v>5890</v>
      </c>
      <c r="N12" s="4">
        <f t="shared" si="9"/>
        <v>80693</v>
      </c>
      <c r="T12" s="18">
        <v>41821</v>
      </c>
      <c r="U12">
        <f t="shared" si="12"/>
        <v>85200</v>
      </c>
      <c r="V12">
        <f t="shared" si="13"/>
        <v>17000</v>
      </c>
    </row>
    <row r="13" spans="1:22" hidden="1" x14ac:dyDescent="0.2">
      <c r="A13" s="2">
        <v>8</v>
      </c>
      <c r="B13" s="3">
        <v>40026</v>
      </c>
      <c r="C13" s="24">
        <f>C12</f>
        <v>73500</v>
      </c>
      <c r="D13" s="7">
        <f t="shared" si="14"/>
        <v>19845</v>
      </c>
      <c r="E13" s="7">
        <f t="shared" si="4"/>
        <v>7350</v>
      </c>
      <c r="F13" s="5">
        <f t="shared" si="5"/>
        <v>93345</v>
      </c>
      <c r="G13" s="24">
        <f>G12</f>
        <v>14600</v>
      </c>
      <c r="H13" s="7">
        <f t="shared" ref="H13:H17" si="15">ROUND(G13*27/100,0)</f>
        <v>3942</v>
      </c>
      <c r="I13" s="7">
        <f t="shared" si="7"/>
        <v>1460</v>
      </c>
      <c r="J13" s="4">
        <f t="shared" si="8"/>
        <v>18542</v>
      </c>
      <c r="K13" s="4">
        <f t="shared" si="1"/>
        <v>58900</v>
      </c>
      <c r="L13" s="5">
        <f t="shared" si="2"/>
        <v>15903</v>
      </c>
      <c r="M13" s="5">
        <f t="shared" si="3"/>
        <v>5890</v>
      </c>
      <c r="N13" s="4">
        <f t="shared" si="9"/>
        <v>80693</v>
      </c>
      <c r="T13" s="18">
        <v>42186</v>
      </c>
      <c r="U13">
        <f t="shared" si="12"/>
        <v>87800</v>
      </c>
      <c r="V13">
        <f t="shared" si="13"/>
        <v>17500</v>
      </c>
    </row>
    <row r="14" spans="1:22" hidden="1" x14ac:dyDescent="0.2">
      <c r="A14" s="2">
        <v>9</v>
      </c>
      <c r="B14" s="3">
        <v>40057</v>
      </c>
      <c r="C14" s="24">
        <f t="shared" ref="C14:C23" si="16">C13</f>
        <v>73500</v>
      </c>
      <c r="D14" s="7">
        <f t="shared" si="14"/>
        <v>19845</v>
      </c>
      <c r="E14" s="7">
        <f t="shared" si="4"/>
        <v>7350</v>
      </c>
      <c r="F14" s="5">
        <f t="shared" si="5"/>
        <v>93345</v>
      </c>
      <c r="G14" s="24">
        <f t="shared" ref="G14:G23" si="17">G13</f>
        <v>14600</v>
      </c>
      <c r="H14" s="7">
        <f t="shared" si="15"/>
        <v>3942</v>
      </c>
      <c r="I14" s="7">
        <f t="shared" si="7"/>
        <v>1460</v>
      </c>
      <c r="J14" s="4">
        <f t="shared" si="8"/>
        <v>18542</v>
      </c>
      <c r="K14" s="4">
        <f t="shared" si="1"/>
        <v>58900</v>
      </c>
      <c r="L14" s="5">
        <f t="shared" si="2"/>
        <v>15903</v>
      </c>
      <c r="M14" s="5">
        <f t="shared" si="3"/>
        <v>5890</v>
      </c>
      <c r="N14" s="4">
        <f t="shared" si="9"/>
        <v>80693</v>
      </c>
      <c r="T14" s="18">
        <v>42552</v>
      </c>
      <c r="U14">
        <f t="shared" si="12"/>
        <v>90400</v>
      </c>
      <c r="V14">
        <f t="shared" si="13"/>
        <v>18000</v>
      </c>
    </row>
    <row r="15" spans="1:22" hidden="1" x14ac:dyDescent="0.2">
      <c r="A15" s="2">
        <v>10</v>
      </c>
      <c r="B15" s="3">
        <v>40087</v>
      </c>
      <c r="C15" s="24">
        <f t="shared" si="16"/>
        <v>73500</v>
      </c>
      <c r="D15" s="7">
        <f t="shared" si="14"/>
        <v>19845</v>
      </c>
      <c r="E15" s="7">
        <f t="shared" si="4"/>
        <v>7350</v>
      </c>
      <c r="F15" s="5">
        <f t="shared" si="5"/>
        <v>93345</v>
      </c>
      <c r="G15" s="24">
        <f t="shared" si="17"/>
        <v>14600</v>
      </c>
      <c r="H15" s="7">
        <f t="shared" si="15"/>
        <v>3942</v>
      </c>
      <c r="I15" s="7">
        <f t="shared" si="7"/>
        <v>1460</v>
      </c>
      <c r="J15" s="4">
        <f t="shared" si="8"/>
        <v>18542</v>
      </c>
      <c r="K15" s="4">
        <f t="shared" si="1"/>
        <v>58900</v>
      </c>
      <c r="L15" s="5">
        <f t="shared" si="2"/>
        <v>15903</v>
      </c>
      <c r="M15" s="5">
        <f t="shared" si="3"/>
        <v>5890</v>
      </c>
      <c r="N15" s="4">
        <f t="shared" si="9"/>
        <v>80693</v>
      </c>
      <c r="T15" s="18">
        <v>42917</v>
      </c>
      <c r="U15">
        <f t="shared" si="12"/>
        <v>93100</v>
      </c>
      <c r="V15">
        <f t="shared" si="13"/>
        <v>18500</v>
      </c>
    </row>
    <row r="16" spans="1:22" hidden="1" x14ac:dyDescent="0.2">
      <c r="A16" s="2">
        <v>11</v>
      </c>
      <c r="B16" s="3">
        <v>40118</v>
      </c>
      <c r="C16" s="24">
        <f t="shared" si="16"/>
        <v>73500</v>
      </c>
      <c r="D16" s="7">
        <f t="shared" si="14"/>
        <v>19845</v>
      </c>
      <c r="E16" s="7">
        <f t="shared" si="4"/>
        <v>7350</v>
      </c>
      <c r="F16" s="5">
        <f t="shared" si="5"/>
        <v>93345</v>
      </c>
      <c r="G16" s="24">
        <f t="shared" si="17"/>
        <v>14600</v>
      </c>
      <c r="H16" s="7">
        <f t="shared" si="15"/>
        <v>3942</v>
      </c>
      <c r="I16" s="7">
        <f t="shared" si="7"/>
        <v>1460</v>
      </c>
      <c r="J16" s="4">
        <f t="shared" si="8"/>
        <v>18542</v>
      </c>
      <c r="K16" s="4">
        <f t="shared" si="1"/>
        <v>58900</v>
      </c>
      <c r="L16" s="5">
        <f t="shared" si="2"/>
        <v>15903</v>
      </c>
      <c r="M16" s="5">
        <f t="shared" si="3"/>
        <v>5890</v>
      </c>
      <c r="N16" s="4">
        <f t="shared" si="9"/>
        <v>80693</v>
      </c>
      <c r="T16" s="18">
        <v>43282</v>
      </c>
      <c r="U16">
        <f t="shared" si="12"/>
        <v>95900</v>
      </c>
      <c r="V16">
        <f t="shared" si="13"/>
        <v>19100</v>
      </c>
    </row>
    <row r="17" spans="1:22" hidden="1" x14ac:dyDescent="0.2">
      <c r="A17" s="2">
        <v>12</v>
      </c>
      <c r="B17" s="3">
        <v>40148</v>
      </c>
      <c r="C17" s="24">
        <f t="shared" si="16"/>
        <v>73500</v>
      </c>
      <c r="D17" s="7">
        <f t="shared" si="14"/>
        <v>19845</v>
      </c>
      <c r="E17" s="7">
        <f t="shared" si="4"/>
        <v>7350</v>
      </c>
      <c r="F17" s="5">
        <f t="shared" si="5"/>
        <v>93345</v>
      </c>
      <c r="G17" s="24">
        <f t="shared" si="17"/>
        <v>14600</v>
      </c>
      <c r="H17" s="7">
        <f t="shared" si="15"/>
        <v>3942</v>
      </c>
      <c r="I17" s="7">
        <f t="shared" si="7"/>
        <v>1460</v>
      </c>
      <c r="J17" s="4">
        <f t="shared" si="8"/>
        <v>18542</v>
      </c>
      <c r="K17" s="4">
        <f t="shared" si="1"/>
        <v>58900</v>
      </c>
      <c r="L17" s="5">
        <f t="shared" si="2"/>
        <v>15903</v>
      </c>
      <c r="M17" s="5">
        <f t="shared" si="3"/>
        <v>5890</v>
      </c>
      <c r="N17" s="4">
        <f t="shared" si="9"/>
        <v>80693</v>
      </c>
      <c r="T17" s="18">
        <v>43647</v>
      </c>
      <c r="U17">
        <f t="shared" si="12"/>
        <v>98800</v>
      </c>
      <c r="V17">
        <f t="shared" si="13"/>
        <v>19700</v>
      </c>
    </row>
    <row r="18" spans="1:22" hidden="1" x14ac:dyDescent="0.2">
      <c r="A18" s="2">
        <v>13</v>
      </c>
      <c r="B18" s="3">
        <v>40179</v>
      </c>
      <c r="C18" s="24">
        <f t="shared" si="16"/>
        <v>73500</v>
      </c>
      <c r="D18" s="7">
        <f t="shared" ref="D18:D23" si="18">ROUND(C18*35/100,0)</f>
        <v>25725</v>
      </c>
      <c r="E18" s="7">
        <f t="shared" si="4"/>
        <v>7350</v>
      </c>
      <c r="F18" s="5">
        <f t="shared" si="5"/>
        <v>99225</v>
      </c>
      <c r="G18" s="24">
        <f t="shared" si="17"/>
        <v>14600</v>
      </c>
      <c r="H18" s="7">
        <f t="shared" ref="H18:H23" si="19">ROUND(G18*35/100,0)</f>
        <v>5110</v>
      </c>
      <c r="I18" s="7">
        <f t="shared" si="7"/>
        <v>1460</v>
      </c>
      <c r="J18" s="4">
        <f t="shared" si="8"/>
        <v>19710</v>
      </c>
      <c r="K18" s="4">
        <f t="shared" si="1"/>
        <v>58900</v>
      </c>
      <c r="L18" s="5">
        <f t="shared" si="2"/>
        <v>20615</v>
      </c>
      <c r="M18" s="5">
        <f t="shared" si="3"/>
        <v>5890</v>
      </c>
      <c r="N18" s="4">
        <f t="shared" si="9"/>
        <v>85405</v>
      </c>
      <c r="T18" s="18">
        <v>44013</v>
      </c>
      <c r="U18">
        <f t="shared" si="12"/>
        <v>101800</v>
      </c>
      <c r="V18">
        <f t="shared" si="13"/>
        <v>20300</v>
      </c>
    </row>
    <row r="19" spans="1:22" hidden="1" x14ac:dyDescent="0.2">
      <c r="A19" s="2">
        <v>14</v>
      </c>
      <c r="B19" s="3">
        <v>40210</v>
      </c>
      <c r="C19" s="24">
        <f t="shared" si="16"/>
        <v>73500</v>
      </c>
      <c r="D19" s="7">
        <f t="shared" si="18"/>
        <v>25725</v>
      </c>
      <c r="E19" s="7">
        <f t="shared" si="4"/>
        <v>7350</v>
      </c>
      <c r="F19" s="5">
        <f t="shared" si="5"/>
        <v>99225</v>
      </c>
      <c r="G19" s="24">
        <f t="shared" si="17"/>
        <v>14600</v>
      </c>
      <c r="H19" s="7">
        <f t="shared" si="19"/>
        <v>5110</v>
      </c>
      <c r="I19" s="7">
        <f t="shared" si="7"/>
        <v>1460</v>
      </c>
      <c r="J19" s="4">
        <f t="shared" si="8"/>
        <v>19710</v>
      </c>
      <c r="K19" s="4">
        <f t="shared" si="1"/>
        <v>58900</v>
      </c>
      <c r="L19" s="5">
        <f t="shared" si="2"/>
        <v>20615</v>
      </c>
      <c r="M19" s="5">
        <f t="shared" si="3"/>
        <v>5890</v>
      </c>
      <c r="N19" s="4">
        <f t="shared" si="9"/>
        <v>85405</v>
      </c>
      <c r="T19" s="18">
        <v>44378</v>
      </c>
      <c r="U19">
        <f t="shared" si="12"/>
        <v>104900</v>
      </c>
      <c r="V19">
        <f t="shared" si="13"/>
        <v>20900</v>
      </c>
    </row>
    <row r="20" spans="1:22" hidden="1" x14ac:dyDescent="0.2">
      <c r="A20" s="2">
        <v>15</v>
      </c>
      <c r="B20" s="3">
        <v>40238</v>
      </c>
      <c r="C20" s="24">
        <f t="shared" si="16"/>
        <v>73500</v>
      </c>
      <c r="D20" s="7">
        <f t="shared" si="18"/>
        <v>25725</v>
      </c>
      <c r="E20" s="7">
        <f t="shared" si="4"/>
        <v>7350</v>
      </c>
      <c r="F20" s="5">
        <f t="shared" si="5"/>
        <v>99225</v>
      </c>
      <c r="G20" s="24">
        <f t="shared" si="17"/>
        <v>14600</v>
      </c>
      <c r="H20" s="7">
        <f t="shared" si="19"/>
        <v>5110</v>
      </c>
      <c r="I20" s="7">
        <f t="shared" si="7"/>
        <v>1460</v>
      </c>
      <c r="J20" s="4">
        <f t="shared" si="8"/>
        <v>19710</v>
      </c>
      <c r="K20" s="4">
        <f t="shared" si="1"/>
        <v>58900</v>
      </c>
      <c r="L20" s="5">
        <f t="shared" si="2"/>
        <v>20615</v>
      </c>
      <c r="M20" s="5">
        <f t="shared" si="3"/>
        <v>5890</v>
      </c>
      <c r="N20" s="4">
        <f t="shared" si="9"/>
        <v>85405</v>
      </c>
      <c r="T20" s="18">
        <v>44743</v>
      </c>
      <c r="U20">
        <f t="shared" si="12"/>
        <v>108000</v>
      </c>
      <c r="V20">
        <f t="shared" si="13"/>
        <v>21500</v>
      </c>
    </row>
    <row r="21" spans="1:22" hidden="1" x14ac:dyDescent="0.2">
      <c r="A21" s="2">
        <v>16</v>
      </c>
      <c r="B21" s="3">
        <v>40269</v>
      </c>
      <c r="C21" s="24">
        <f t="shared" si="16"/>
        <v>73500</v>
      </c>
      <c r="D21" s="7">
        <f t="shared" si="18"/>
        <v>25725</v>
      </c>
      <c r="E21" s="7">
        <f t="shared" si="4"/>
        <v>7350</v>
      </c>
      <c r="F21" s="5">
        <f t="shared" si="5"/>
        <v>99225</v>
      </c>
      <c r="G21" s="24">
        <f t="shared" si="17"/>
        <v>14600</v>
      </c>
      <c r="H21" s="7">
        <f t="shared" si="19"/>
        <v>5110</v>
      </c>
      <c r="I21" s="7">
        <f t="shared" si="7"/>
        <v>1460</v>
      </c>
      <c r="J21" s="4">
        <f t="shared" si="8"/>
        <v>19710</v>
      </c>
      <c r="K21" s="4">
        <f t="shared" si="1"/>
        <v>58900</v>
      </c>
      <c r="L21" s="5">
        <f t="shared" si="2"/>
        <v>20615</v>
      </c>
      <c r="M21" s="5">
        <f t="shared" si="3"/>
        <v>5890</v>
      </c>
      <c r="N21" s="4">
        <f t="shared" si="9"/>
        <v>85405</v>
      </c>
      <c r="T21" s="18">
        <v>45108</v>
      </c>
      <c r="U21">
        <f t="shared" si="12"/>
        <v>111200</v>
      </c>
      <c r="V21">
        <f t="shared" si="13"/>
        <v>22100</v>
      </c>
    </row>
    <row r="22" spans="1:22" hidden="1" x14ac:dyDescent="0.2">
      <c r="A22" s="2">
        <v>17</v>
      </c>
      <c r="B22" s="3">
        <v>40299</v>
      </c>
      <c r="C22" s="24">
        <f t="shared" si="16"/>
        <v>73500</v>
      </c>
      <c r="D22" s="7">
        <f t="shared" si="18"/>
        <v>25725</v>
      </c>
      <c r="E22" s="7">
        <f t="shared" si="4"/>
        <v>7350</v>
      </c>
      <c r="F22" s="5">
        <f t="shared" si="5"/>
        <v>99225</v>
      </c>
      <c r="G22" s="24">
        <f t="shared" si="17"/>
        <v>14600</v>
      </c>
      <c r="H22" s="7">
        <f t="shared" si="19"/>
        <v>5110</v>
      </c>
      <c r="I22" s="7">
        <f t="shared" si="7"/>
        <v>1460</v>
      </c>
      <c r="J22" s="4">
        <f t="shared" si="8"/>
        <v>19710</v>
      </c>
      <c r="K22" s="4">
        <f t="shared" si="1"/>
        <v>58900</v>
      </c>
      <c r="L22" s="5">
        <f t="shared" si="2"/>
        <v>20615</v>
      </c>
      <c r="M22" s="5">
        <f t="shared" si="3"/>
        <v>5890</v>
      </c>
      <c r="N22" s="4">
        <f t="shared" si="9"/>
        <v>85405</v>
      </c>
      <c r="T22" s="18">
        <v>45474</v>
      </c>
      <c r="U22">
        <f t="shared" si="12"/>
        <v>114500</v>
      </c>
      <c r="V22">
        <f t="shared" si="13"/>
        <v>22800</v>
      </c>
    </row>
    <row r="23" spans="1:22" hidden="1" x14ac:dyDescent="0.2">
      <c r="A23" s="2">
        <v>18</v>
      </c>
      <c r="B23" s="3">
        <v>40330</v>
      </c>
      <c r="C23" s="24">
        <f t="shared" si="16"/>
        <v>73500</v>
      </c>
      <c r="D23" s="7">
        <f t="shared" si="18"/>
        <v>25725</v>
      </c>
      <c r="E23" s="7">
        <f t="shared" si="4"/>
        <v>7350</v>
      </c>
      <c r="F23" s="5">
        <f t="shared" si="5"/>
        <v>99225</v>
      </c>
      <c r="G23" s="24">
        <f t="shared" si="17"/>
        <v>14600</v>
      </c>
      <c r="H23" s="7">
        <f t="shared" si="19"/>
        <v>5110</v>
      </c>
      <c r="I23" s="7">
        <f t="shared" si="7"/>
        <v>1460</v>
      </c>
      <c r="J23" s="4">
        <f t="shared" ref="J23:J86" si="20">SUM(G23:H23)</f>
        <v>19710</v>
      </c>
      <c r="K23" s="4">
        <f t="shared" si="1"/>
        <v>58900</v>
      </c>
      <c r="L23" s="5">
        <f t="shared" si="2"/>
        <v>20615</v>
      </c>
      <c r="M23" s="5">
        <f t="shared" si="3"/>
        <v>5890</v>
      </c>
      <c r="N23" s="4">
        <f t="shared" si="9"/>
        <v>85405</v>
      </c>
      <c r="T23" s="18">
        <v>45839</v>
      </c>
      <c r="U23">
        <f t="shared" si="12"/>
        <v>117900</v>
      </c>
      <c r="V23">
        <f t="shared" si="13"/>
        <v>23500</v>
      </c>
    </row>
    <row r="24" spans="1:22" hidden="1" x14ac:dyDescent="0.2">
      <c r="A24" s="2">
        <v>19</v>
      </c>
      <c r="B24" s="3">
        <v>40360</v>
      </c>
      <c r="C24" s="24">
        <f>U8</f>
        <v>75700</v>
      </c>
      <c r="D24" s="7">
        <f t="shared" ref="D24:D29" si="21">ROUND(C24*45/100,0)</f>
        <v>34065</v>
      </c>
      <c r="E24" s="7">
        <f t="shared" si="4"/>
        <v>7570</v>
      </c>
      <c r="F24" s="5">
        <f t="shared" si="5"/>
        <v>109765</v>
      </c>
      <c r="G24" s="24">
        <f>V8</f>
        <v>15000</v>
      </c>
      <c r="H24" s="7">
        <f>ROUND(G24*45/100,0)</f>
        <v>6750</v>
      </c>
      <c r="I24" s="7">
        <f t="shared" si="7"/>
        <v>1500</v>
      </c>
      <c r="J24" s="4">
        <f t="shared" si="20"/>
        <v>21750</v>
      </c>
      <c r="K24" s="4">
        <f t="shared" si="1"/>
        <v>60700</v>
      </c>
      <c r="L24" s="5">
        <f t="shared" si="2"/>
        <v>27315</v>
      </c>
      <c r="M24" s="5">
        <f t="shared" si="3"/>
        <v>6070</v>
      </c>
      <c r="N24" s="4">
        <f t="shared" si="9"/>
        <v>94085</v>
      </c>
      <c r="T24" s="18">
        <v>46204</v>
      </c>
      <c r="U24">
        <f t="shared" si="12"/>
        <v>121400</v>
      </c>
      <c r="V24">
        <f t="shared" si="13"/>
        <v>24200</v>
      </c>
    </row>
    <row r="25" spans="1:22" hidden="1" x14ac:dyDescent="0.2">
      <c r="A25" s="2">
        <v>20</v>
      </c>
      <c r="B25" s="3">
        <v>40391</v>
      </c>
      <c r="C25" s="24">
        <f>C24</f>
        <v>75700</v>
      </c>
      <c r="D25" s="7">
        <f t="shared" si="21"/>
        <v>34065</v>
      </c>
      <c r="E25" s="7">
        <f t="shared" si="4"/>
        <v>7570</v>
      </c>
      <c r="F25" s="5">
        <f t="shared" si="5"/>
        <v>109765</v>
      </c>
      <c r="G25" s="24">
        <f>G24</f>
        <v>15000</v>
      </c>
      <c r="H25" s="7">
        <f t="shared" ref="H25:H29" si="22">ROUND(G25*45/100,0)</f>
        <v>6750</v>
      </c>
      <c r="I25" s="7">
        <f t="shared" si="7"/>
        <v>1500</v>
      </c>
      <c r="J25" s="4">
        <f t="shared" si="20"/>
        <v>21750</v>
      </c>
      <c r="K25" s="4">
        <f t="shared" si="1"/>
        <v>60700</v>
      </c>
      <c r="L25" s="5">
        <f t="shared" si="2"/>
        <v>27315</v>
      </c>
      <c r="M25" s="5">
        <f t="shared" si="3"/>
        <v>6070</v>
      </c>
      <c r="N25" s="4">
        <f t="shared" si="9"/>
        <v>94085</v>
      </c>
      <c r="T25" s="18">
        <v>46569</v>
      </c>
      <c r="U25">
        <f t="shared" si="12"/>
        <v>125000</v>
      </c>
      <c r="V25">
        <f t="shared" si="13"/>
        <v>24900</v>
      </c>
    </row>
    <row r="26" spans="1:22" hidden="1" x14ac:dyDescent="0.2">
      <c r="A26" s="2">
        <v>21</v>
      </c>
      <c r="B26" s="3">
        <v>40422</v>
      </c>
      <c r="C26" s="24">
        <f t="shared" ref="C26:C35" si="23">C25</f>
        <v>75700</v>
      </c>
      <c r="D26" s="7">
        <f t="shared" si="21"/>
        <v>34065</v>
      </c>
      <c r="E26" s="7">
        <f t="shared" si="4"/>
        <v>7570</v>
      </c>
      <c r="F26" s="5">
        <f t="shared" si="5"/>
        <v>109765</v>
      </c>
      <c r="G26" s="24">
        <f t="shared" ref="G26:G35" si="24">G25</f>
        <v>15000</v>
      </c>
      <c r="H26" s="7">
        <f t="shared" si="22"/>
        <v>6750</v>
      </c>
      <c r="I26" s="7">
        <f t="shared" si="7"/>
        <v>1500</v>
      </c>
      <c r="J26" s="4">
        <f t="shared" si="20"/>
        <v>21750</v>
      </c>
      <c r="K26" s="4">
        <f t="shared" si="1"/>
        <v>60700</v>
      </c>
      <c r="L26" s="5">
        <f t="shared" si="2"/>
        <v>27315</v>
      </c>
      <c r="M26" s="5">
        <f t="shared" si="3"/>
        <v>6070</v>
      </c>
      <c r="N26" s="4">
        <f t="shared" si="9"/>
        <v>94085</v>
      </c>
      <c r="T26" s="18">
        <v>46935</v>
      </c>
      <c r="U26">
        <f t="shared" si="12"/>
        <v>128800</v>
      </c>
      <c r="V26">
        <f t="shared" si="13"/>
        <v>25600</v>
      </c>
    </row>
    <row r="27" spans="1:22" hidden="1" x14ac:dyDescent="0.2">
      <c r="A27" s="2">
        <v>22</v>
      </c>
      <c r="B27" s="3">
        <v>40452</v>
      </c>
      <c r="C27" s="24">
        <f t="shared" si="23"/>
        <v>75700</v>
      </c>
      <c r="D27" s="7">
        <f t="shared" si="21"/>
        <v>34065</v>
      </c>
      <c r="E27" s="7">
        <f t="shared" si="4"/>
        <v>7570</v>
      </c>
      <c r="F27" s="5">
        <f t="shared" si="5"/>
        <v>109765</v>
      </c>
      <c r="G27" s="24">
        <f t="shared" si="24"/>
        <v>15000</v>
      </c>
      <c r="H27" s="7">
        <f t="shared" si="22"/>
        <v>6750</v>
      </c>
      <c r="I27" s="7">
        <f t="shared" si="7"/>
        <v>1500</v>
      </c>
      <c r="J27" s="4">
        <f t="shared" si="20"/>
        <v>21750</v>
      </c>
      <c r="K27" s="4">
        <f t="shared" si="1"/>
        <v>60700</v>
      </c>
      <c r="L27" s="5">
        <f t="shared" si="2"/>
        <v>27315</v>
      </c>
      <c r="M27" s="5">
        <f t="shared" si="3"/>
        <v>6070</v>
      </c>
      <c r="N27" s="4">
        <f t="shared" si="9"/>
        <v>94085</v>
      </c>
    </row>
    <row r="28" spans="1:22" hidden="1" x14ac:dyDescent="0.2">
      <c r="A28" s="2">
        <v>23</v>
      </c>
      <c r="B28" s="3">
        <v>40483</v>
      </c>
      <c r="C28" s="24">
        <f t="shared" si="23"/>
        <v>75700</v>
      </c>
      <c r="D28" s="7">
        <f t="shared" si="21"/>
        <v>34065</v>
      </c>
      <c r="E28" s="7">
        <f t="shared" si="4"/>
        <v>7570</v>
      </c>
      <c r="F28" s="5">
        <f t="shared" si="5"/>
        <v>109765</v>
      </c>
      <c r="G28" s="24">
        <f t="shared" si="24"/>
        <v>15000</v>
      </c>
      <c r="H28" s="7">
        <f t="shared" si="22"/>
        <v>6750</v>
      </c>
      <c r="I28" s="7">
        <f t="shared" si="7"/>
        <v>1500</v>
      </c>
      <c r="J28" s="4">
        <f t="shared" si="20"/>
        <v>21750</v>
      </c>
      <c r="K28" s="4">
        <f t="shared" si="1"/>
        <v>60700</v>
      </c>
      <c r="L28" s="5">
        <f t="shared" si="2"/>
        <v>27315</v>
      </c>
      <c r="M28" s="5">
        <f t="shared" si="3"/>
        <v>6070</v>
      </c>
      <c r="N28" s="4">
        <f t="shared" si="9"/>
        <v>94085</v>
      </c>
    </row>
    <row r="29" spans="1:22" hidden="1" x14ac:dyDescent="0.2">
      <c r="A29" s="2">
        <v>24</v>
      </c>
      <c r="B29" s="3">
        <v>40513</v>
      </c>
      <c r="C29" s="24">
        <f t="shared" si="23"/>
        <v>75700</v>
      </c>
      <c r="D29" s="7">
        <f t="shared" si="21"/>
        <v>34065</v>
      </c>
      <c r="E29" s="7">
        <f t="shared" si="4"/>
        <v>7570</v>
      </c>
      <c r="F29" s="5">
        <f t="shared" si="5"/>
        <v>109765</v>
      </c>
      <c r="G29" s="24">
        <f t="shared" si="24"/>
        <v>15000</v>
      </c>
      <c r="H29" s="7">
        <f t="shared" si="22"/>
        <v>6750</v>
      </c>
      <c r="I29" s="7">
        <f t="shared" si="7"/>
        <v>1500</v>
      </c>
      <c r="J29" s="4">
        <f t="shared" si="20"/>
        <v>21750</v>
      </c>
      <c r="K29" s="4">
        <f t="shared" si="1"/>
        <v>60700</v>
      </c>
      <c r="L29" s="5">
        <f t="shared" si="2"/>
        <v>27315</v>
      </c>
      <c r="M29" s="5">
        <f t="shared" si="3"/>
        <v>6070</v>
      </c>
      <c r="N29" s="4">
        <f t="shared" si="9"/>
        <v>94085</v>
      </c>
    </row>
    <row r="30" spans="1:22" hidden="1" x14ac:dyDescent="0.2">
      <c r="A30" s="2">
        <v>25</v>
      </c>
      <c r="B30" s="3">
        <v>40544</v>
      </c>
      <c r="C30" s="24">
        <f t="shared" si="23"/>
        <v>75700</v>
      </c>
      <c r="D30" s="7">
        <f t="shared" ref="D30:D35" si="25">ROUND(C30*51/100,0)</f>
        <v>38607</v>
      </c>
      <c r="E30" s="7">
        <f t="shared" si="4"/>
        <v>7570</v>
      </c>
      <c r="F30" s="5">
        <f t="shared" si="5"/>
        <v>114307</v>
      </c>
      <c r="G30" s="24">
        <f t="shared" si="24"/>
        <v>15000</v>
      </c>
      <c r="H30" s="7">
        <f>ROUND(G30*51/100,0)</f>
        <v>7650</v>
      </c>
      <c r="I30" s="7">
        <f t="shared" si="7"/>
        <v>1500</v>
      </c>
      <c r="J30" s="4">
        <f t="shared" si="20"/>
        <v>22650</v>
      </c>
      <c r="K30" s="4">
        <f t="shared" si="1"/>
        <v>60700</v>
      </c>
      <c r="L30" s="5">
        <f t="shared" si="2"/>
        <v>30957</v>
      </c>
      <c r="M30" s="5">
        <f t="shared" si="3"/>
        <v>6070</v>
      </c>
      <c r="N30" s="4">
        <f t="shared" si="9"/>
        <v>97727</v>
      </c>
    </row>
    <row r="31" spans="1:22" hidden="1" x14ac:dyDescent="0.2">
      <c r="A31" s="2">
        <v>26</v>
      </c>
      <c r="B31" s="3">
        <v>40575</v>
      </c>
      <c r="C31" s="24">
        <f t="shared" si="23"/>
        <v>75700</v>
      </c>
      <c r="D31" s="7">
        <f t="shared" si="25"/>
        <v>38607</v>
      </c>
      <c r="E31" s="7">
        <f t="shared" si="4"/>
        <v>7570</v>
      </c>
      <c r="F31" s="5">
        <f t="shared" si="5"/>
        <v>114307</v>
      </c>
      <c r="G31" s="24">
        <f t="shared" si="24"/>
        <v>15000</v>
      </c>
      <c r="H31" s="7">
        <f t="shared" ref="H31:H35" si="26">ROUND(G31*51/100,0)</f>
        <v>7650</v>
      </c>
      <c r="I31" s="7">
        <f t="shared" si="7"/>
        <v>1500</v>
      </c>
      <c r="J31" s="4">
        <f t="shared" si="20"/>
        <v>22650</v>
      </c>
      <c r="K31" s="4">
        <f t="shared" si="1"/>
        <v>60700</v>
      </c>
      <c r="L31" s="5">
        <f t="shared" si="2"/>
        <v>30957</v>
      </c>
      <c r="M31" s="5">
        <f t="shared" si="3"/>
        <v>6070</v>
      </c>
      <c r="N31" s="4">
        <f t="shared" si="9"/>
        <v>97727</v>
      </c>
    </row>
    <row r="32" spans="1:22" hidden="1" x14ac:dyDescent="0.2">
      <c r="A32" s="2">
        <v>27</v>
      </c>
      <c r="B32" s="3">
        <v>40603</v>
      </c>
      <c r="C32" s="24">
        <f t="shared" si="23"/>
        <v>75700</v>
      </c>
      <c r="D32" s="7">
        <f t="shared" si="25"/>
        <v>38607</v>
      </c>
      <c r="E32" s="7">
        <f t="shared" si="4"/>
        <v>7570</v>
      </c>
      <c r="F32" s="5">
        <f t="shared" si="5"/>
        <v>114307</v>
      </c>
      <c r="G32" s="24">
        <f t="shared" si="24"/>
        <v>15000</v>
      </c>
      <c r="H32" s="7">
        <f t="shared" si="26"/>
        <v>7650</v>
      </c>
      <c r="I32" s="7">
        <f t="shared" si="7"/>
        <v>1500</v>
      </c>
      <c r="J32" s="4">
        <f t="shared" si="20"/>
        <v>22650</v>
      </c>
      <c r="K32" s="4">
        <f t="shared" si="1"/>
        <v>60700</v>
      </c>
      <c r="L32" s="5">
        <f t="shared" si="2"/>
        <v>30957</v>
      </c>
      <c r="M32" s="5">
        <f t="shared" si="3"/>
        <v>6070</v>
      </c>
      <c r="N32" s="4">
        <f t="shared" si="9"/>
        <v>97727</v>
      </c>
    </row>
    <row r="33" spans="1:14" hidden="1" x14ac:dyDescent="0.2">
      <c r="A33" s="2">
        <v>28</v>
      </c>
      <c r="B33" s="3">
        <v>40634</v>
      </c>
      <c r="C33" s="24">
        <f t="shared" si="23"/>
        <v>75700</v>
      </c>
      <c r="D33" s="7">
        <f t="shared" si="25"/>
        <v>38607</v>
      </c>
      <c r="E33" s="7">
        <f t="shared" si="4"/>
        <v>7570</v>
      </c>
      <c r="F33" s="5">
        <f t="shared" si="5"/>
        <v>114307</v>
      </c>
      <c r="G33" s="24">
        <f t="shared" si="24"/>
        <v>15000</v>
      </c>
      <c r="H33" s="7">
        <f t="shared" si="26"/>
        <v>7650</v>
      </c>
      <c r="I33" s="7">
        <f t="shared" si="7"/>
        <v>1500</v>
      </c>
      <c r="J33" s="4">
        <f t="shared" si="20"/>
        <v>22650</v>
      </c>
      <c r="K33" s="4">
        <f t="shared" si="1"/>
        <v>60700</v>
      </c>
      <c r="L33" s="5">
        <f t="shared" si="2"/>
        <v>30957</v>
      </c>
      <c r="M33" s="5">
        <f t="shared" si="3"/>
        <v>6070</v>
      </c>
      <c r="N33" s="4">
        <f t="shared" si="9"/>
        <v>97727</v>
      </c>
    </row>
    <row r="34" spans="1:14" hidden="1" x14ac:dyDescent="0.2">
      <c r="A34" s="2">
        <v>29</v>
      </c>
      <c r="B34" s="3">
        <v>40664</v>
      </c>
      <c r="C34" s="24">
        <f t="shared" si="23"/>
        <v>75700</v>
      </c>
      <c r="D34" s="7">
        <f t="shared" si="25"/>
        <v>38607</v>
      </c>
      <c r="E34" s="7">
        <f t="shared" si="4"/>
        <v>7570</v>
      </c>
      <c r="F34" s="5">
        <f t="shared" si="5"/>
        <v>114307</v>
      </c>
      <c r="G34" s="24">
        <f t="shared" si="24"/>
        <v>15000</v>
      </c>
      <c r="H34" s="7">
        <f t="shared" si="26"/>
        <v>7650</v>
      </c>
      <c r="I34" s="7">
        <f t="shared" si="7"/>
        <v>1500</v>
      </c>
      <c r="J34" s="4">
        <f t="shared" si="20"/>
        <v>22650</v>
      </c>
      <c r="K34" s="4">
        <f t="shared" si="1"/>
        <v>60700</v>
      </c>
      <c r="L34" s="5">
        <f t="shared" si="2"/>
        <v>30957</v>
      </c>
      <c r="M34" s="5">
        <f t="shared" si="3"/>
        <v>6070</v>
      </c>
      <c r="N34" s="4">
        <f t="shared" si="9"/>
        <v>97727</v>
      </c>
    </row>
    <row r="35" spans="1:14" hidden="1" x14ac:dyDescent="0.2">
      <c r="A35" s="2">
        <v>30</v>
      </c>
      <c r="B35" s="3">
        <v>40695</v>
      </c>
      <c r="C35" s="24">
        <f t="shared" si="23"/>
        <v>75700</v>
      </c>
      <c r="D35" s="7">
        <f t="shared" si="25"/>
        <v>38607</v>
      </c>
      <c r="E35" s="7">
        <f t="shared" si="4"/>
        <v>7570</v>
      </c>
      <c r="F35" s="5">
        <f t="shared" si="5"/>
        <v>114307</v>
      </c>
      <c r="G35" s="24">
        <f t="shared" si="24"/>
        <v>15000</v>
      </c>
      <c r="H35" s="7">
        <f t="shared" si="26"/>
        <v>7650</v>
      </c>
      <c r="I35" s="7">
        <f t="shared" si="7"/>
        <v>1500</v>
      </c>
      <c r="J35" s="4">
        <f t="shared" si="20"/>
        <v>22650</v>
      </c>
      <c r="K35" s="4">
        <f t="shared" si="1"/>
        <v>60700</v>
      </c>
      <c r="L35" s="5">
        <f t="shared" si="2"/>
        <v>30957</v>
      </c>
      <c r="M35" s="5">
        <f t="shared" si="3"/>
        <v>6070</v>
      </c>
      <c r="N35" s="4">
        <f t="shared" si="9"/>
        <v>97727</v>
      </c>
    </row>
    <row r="36" spans="1:14" hidden="1" x14ac:dyDescent="0.2">
      <c r="A36" s="2">
        <v>31</v>
      </c>
      <c r="B36" s="3">
        <v>40725</v>
      </c>
      <c r="C36" s="24">
        <f>U9</f>
        <v>78000</v>
      </c>
      <c r="D36" s="7">
        <f t="shared" ref="D36:D41" si="27">ROUND(C36*58/100,0)</f>
        <v>45240</v>
      </c>
      <c r="E36" s="7">
        <f t="shared" si="4"/>
        <v>7800</v>
      </c>
      <c r="F36" s="5">
        <f t="shared" si="5"/>
        <v>123240</v>
      </c>
      <c r="G36" s="24">
        <f>V9</f>
        <v>15500</v>
      </c>
      <c r="H36" s="7">
        <f>ROUND(G36*58/100,0)</f>
        <v>8990</v>
      </c>
      <c r="I36" s="7">
        <f t="shared" si="7"/>
        <v>1550</v>
      </c>
      <c r="J36" s="4">
        <f t="shared" si="20"/>
        <v>24490</v>
      </c>
      <c r="K36" s="4">
        <f t="shared" si="1"/>
        <v>62500</v>
      </c>
      <c r="L36" s="5">
        <f t="shared" si="2"/>
        <v>36250</v>
      </c>
      <c r="M36" s="5">
        <f t="shared" si="3"/>
        <v>6250</v>
      </c>
      <c r="N36" s="4">
        <f t="shared" si="9"/>
        <v>105000</v>
      </c>
    </row>
    <row r="37" spans="1:14" hidden="1" x14ac:dyDescent="0.2">
      <c r="A37" s="2">
        <v>32</v>
      </c>
      <c r="B37" s="3">
        <v>40756</v>
      </c>
      <c r="C37" s="24">
        <f>C36</f>
        <v>78000</v>
      </c>
      <c r="D37" s="7">
        <f t="shared" si="27"/>
        <v>45240</v>
      </c>
      <c r="E37" s="7">
        <f t="shared" si="4"/>
        <v>7800</v>
      </c>
      <c r="F37" s="5">
        <f t="shared" si="5"/>
        <v>123240</v>
      </c>
      <c r="G37" s="24">
        <f>G36</f>
        <v>15500</v>
      </c>
      <c r="H37" s="7">
        <f t="shared" ref="H37:H41" si="28">ROUND(G37*58/100,0)</f>
        <v>8990</v>
      </c>
      <c r="I37" s="7">
        <f t="shared" si="7"/>
        <v>1550</v>
      </c>
      <c r="J37" s="4">
        <f t="shared" si="20"/>
        <v>24490</v>
      </c>
      <c r="K37" s="4">
        <f t="shared" si="1"/>
        <v>62500</v>
      </c>
      <c r="L37" s="5">
        <f t="shared" si="2"/>
        <v>36250</v>
      </c>
      <c r="M37" s="5">
        <f t="shared" si="3"/>
        <v>6250</v>
      </c>
      <c r="N37" s="4">
        <f t="shared" si="9"/>
        <v>105000</v>
      </c>
    </row>
    <row r="38" spans="1:14" hidden="1" x14ac:dyDescent="0.2">
      <c r="A38" s="2">
        <v>33</v>
      </c>
      <c r="B38" s="3">
        <v>40787</v>
      </c>
      <c r="C38" s="24">
        <f t="shared" ref="C38:C47" si="29">C37</f>
        <v>78000</v>
      </c>
      <c r="D38" s="7">
        <f t="shared" si="27"/>
        <v>45240</v>
      </c>
      <c r="E38" s="7">
        <f t="shared" si="4"/>
        <v>7800</v>
      </c>
      <c r="F38" s="5">
        <f t="shared" si="5"/>
        <v>123240</v>
      </c>
      <c r="G38" s="24">
        <f t="shared" ref="G38:G47" si="30">G37</f>
        <v>15500</v>
      </c>
      <c r="H38" s="7">
        <f t="shared" si="28"/>
        <v>8990</v>
      </c>
      <c r="I38" s="7">
        <f t="shared" si="7"/>
        <v>1550</v>
      </c>
      <c r="J38" s="4">
        <f t="shared" si="20"/>
        <v>24490</v>
      </c>
      <c r="K38" s="4">
        <f t="shared" si="1"/>
        <v>62500</v>
      </c>
      <c r="L38" s="5">
        <f t="shared" ref="L38:L69" si="31">D38-H38</f>
        <v>36250</v>
      </c>
      <c r="M38" s="5">
        <f t="shared" ref="M38:M69" si="32">E38-I38</f>
        <v>6250</v>
      </c>
      <c r="N38" s="4">
        <f t="shared" si="9"/>
        <v>105000</v>
      </c>
    </row>
    <row r="39" spans="1:14" hidden="1" x14ac:dyDescent="0.2">
      <c r="A39" s="2">
        <v>34</v>
      </c>
      <c r="B39" s="3">
        <v>40817</v>
      </c>
      <c r="C39" s="24">
        <f t="shared" si="29"/>
        <v>78000</v>
      </c>
      <c r="D39" s="7">
        <f t="shared" si="27"/>
        <v>45240</v>
      </c>
      <c r="E39" s="7">
        <f t="shared" si="4"/>
        <v>7800</v>
      </c>
      <c r="F39" s="5">
        <f t="shared" ref="F39:F70" si="33">SUM(C39:D39)</f>
        <v>123240</v>
      </c>
      <c r="G39" s="24">
        <f t="shared" si="30"/>
        <v>15500</v>
      </c>
      <c r="H39" s="7">
        <f t="shared" si="28"/>
        <v>8990</v>
      </c>
      <c r="I39" s="7">
        <f t="shared" si="7"/>
        <v>1550</v>
      </c>
      <c r="J39" s="4">
        <f t="shared" si="20"/>
        <v>24490</v>
      </c>
      <c r="K39" s="4">
        <f t="shared" si="1"/>
        <v>62500</v>
      </c>
      <c r="L39" s="5">
        <f t="shared" si="31"/>
        <v>36250</v>
      </c>
      <c r="M39" s="5">
        <f t="shared" si="32"/>
        <v>6250</v>
      </c>
      <c r="N39" s="4">
        <f t="shared" si="9"/>
        <v>105000</v>
      </c>
    </row>
    <row r="40" spans="1:14" hidden="1" x14ac:dyDescent="0.2">
      <c r="A40" s="2">
        <v>35</v>
      </c>
      <c r="B40" s="3">
        <v>40848</v>
      </c>
      <c r="C40" s="24">
        <f t="shared" si="29"/>
        <v>78000</v>
      </c>
      <c r="D40" s="7">
        <f t="shared" si="27"/>
        <v>45240</v>
      </c>
      <c r="E40" s="7">
        <f t="shared" si="4"/>
        <v>7800</v>
      </c>
      <c r="F40" s="5">
        <f t="shared" si="33"/>
        <v>123240</v>
      </c>
      <c r="G40" s="24">
        <f t="shared" si="30"/>
        <v>15500</v>
      </c>
      <c r="H40" s="7">
        <f t="shared" si="28"/>
        <v>8990</v>
      </c>
      <c r="I40" s="7">
        <f t="shared" si="7"/>
        <v>1550</v>
      </c>
      <c r="J40" s="4">
        <f t="shared" si="20"/>
        <v>24490</v>
      </c>
      <c r="K40" s="4">
        <f t="shared" si="1"/>
        <v>62500</v>
      </c>
      <c r="L40" s="5">
        <f t="shared" si="31"/>
        <v>36250</v>
      </c>
      <c r="M40" s="5">
        <f t="shared" si="32"/>
        <v>6250</v>
      </c>
      <c r="N40" s="4">
        <f t="shared" si="9"/>
        <v>105000</v>
      </c>
    </row>
    <row r="41" spans="1:14" hidden="1" x14ac:dyDescent="0.2">
      <c r="A41" s="2">
        <v>36</v>
      </c>
      <c r="B41" s="3">
        <v>40878</v>
      </c>
      <c r="C41" s="24">
        <f t="shared" si="29"/>
        <v>78000</v>
      </c>
      <c r="D41" s="7">
        <f t="shared" si="27"/>
        <v>45240</v>
      </c>
      <c r="E41" s="7">
        <f t="shared" si="4"/>
        <v>7800</v>
      </c>
      <c r="F41" s="5">
        <f t="shared" si="33"/>
        <v>123240</v>
      </c>
      <c r="G41" s="24">
        <f t="shared" si="30"/>
        <v>15500</v>
      </c>
      <c r="H41" s="7">
        <f t="shared" si="28"/>
        <v>8990</v>
      </c>
      <c r="I41" s="7">
        <f t="shared" si="7"/>
        <v>1550</v>
      </c>
      <c r="J41" s="4">
        <f t="shared" si="20"/>
        <v>24490</v>
      </c>
      <c r="K41" s="4">
        <f t="shared" si="1"/>
        <v>62500</v>
      </c>
      <c r="L41" s="5">
        <f t="shared" si="31"/>
        <v>36250</v>
      </c>
      <c r="M41" s="5">
        <f t="shared" si="32"/>
        <v>6250</v>
      </c>
      <c r="N41" s="4">
        <f t="shared" si="9"/>
        <v>105000</v>
      </c>
    </row>
    <row r="42" spans="1:14" hidden="1" x14ac:dyDescent="0.2">
      <c r="A42" s="2">
        <v>37</v>
      </c>
      <c r="B42" s="3">
        <v>40909</v>
      </c>
      <c r="C42" s="24">
        <f t="shared" si="29"/>
        <v>78000</v>
      </c>
      <c r="D42" s="7">
        <f t="shared" ref="D42:D47" si="34">ROUND(C42*65/100,0)</f>
        <v>50700</v>
      </c>
      <c r="E42" s="7">
        <f t="shared" si="4"/>
        <v>7800</v>
      </c>
      <c r="F42" s="5">
        <f t="shared" si="33"/>
        <v>128700</v>
      </c>
      <c r="G42" s="24">
        <f t="shared" si="30"/>
        <v>15500</v>
      </c>
      <c r="H42" s="7">
        <f>ROUND(G42*65/100,0)</f>
        <v>10075</v>
      </c>
      <c r="I42" s="7">
        <f t="shared" si="7"/>
        <v>1550</v>
      </c>
      <c r="J42" s="4">
        <f t="shared" si="20"/>
        <v>25575</v>
      </c>
      <c r="K42" s="4">
        <f t="shared" si="1"/>
        <v>62500</v>
      </c>
      <c r="L42" s="5">
        <f t="shared" si="31"/>
        <v>40625</v>
      </c>
      <c r="M42" s="5">
        <f t="shared" si="32"/>
        <v>6250</v>
      </c>
      <c r="N42" s="4">
        <f t="shared" si="9"/>
        <v>109375</v>
      </c>
    </row>
    <row r="43" spans="1:14" hidden="1" x14ac:dyDescent="0.2">
      <c r="A43" s="2">
        <v>38</v>
      </c>
      <c r="B43" s="3">
        <v>40940</v>
      </c>
      <c r="C43" s="24">
        <f t="shared" si="29"/>
        <v>78000</v>
      </c>
      <c r="D43" s="7">
        <f t="shared" si="34"/>
        <v>50700</v>
      </c>
      <c r="E43" s="7">
        <f t="shared" si="4"/>
        <v>7800</v>
      </c>
      <c r="F43" s="5">
        <f t="shared" si="33"/>
        <v>128700</v>
      </c>
      <c r="G43" s="24">
        <f t="shared" si="30"/>
        <v>15500</v>
      </c>
      <c r="H43" s="7">
        <f t="shared" ref="H43:H47" si="35">ROUND(G43*65/100,0)</f>
        <v>10075</v>
      </c>
      <c r="I43" s="7">
        <f t="shared" si="7"/>
        <v>1550</v>
      </c>
      <c r="J43" s="4">
        <f t="shared" si="20"/>
        <v>25575</v>
      </c>
      <c r="K43" s="4">
        <f t="shared" si="1"/>
        <v>62500</v>
      </c>
      <c r="L43" s="5">
        <f t="shared" si="31"/>
        <v>40625</v>
      </c>
      <c r="M43" s="5">
        <f t="shared" si="32"/>
        <v>6250</v>
      </c>
      <c r="N43" s="4">
        <f t="shared" si="9"/>
        <v>109375</v>
      </c>
    </row>
    <row r="44" spans="1:14" hidden="1" x14ac:dyDescent="0.2">
      <c r="A44" s="2">
        <v>39</v>
      </c>
      <c r="B44" s="3">
        <v>40969</v>
      </c>
      <c r="C44" s="24">
        <f t="shared" si="29"/>
        <v>78000</v>
      </c>
      <c r="D44" s="7">
        <f t="shared" si="34"/>
        <v>50700</v>
      </c>
      <c r="E44" s="7">
        <f t="shared" si="4"/>
        <v>7800</v>
      </c>
      <c r="F44" s="5">
        <f t="shared" si="33"/>
        <v>128700</v>
      </c>
      <c r="G44" s="24">
        <f t="shared" si="30"/>
        <v>15500</v>
      </c>
      <c r="H44" s="7">
        <f t="shared" si="35"/>
        <v>10075</v>
      </c>
      <c r="I44" s="7">
        <f t="shared" si="7"/>
        <v>1550</v>
      </c>
      <c r="J44" s="4">
        <f t="shared" si="20"/>
        <v>25575</v>
      </c>
      <c r="K44" s="4">
        <f t="shared" si="1"/>
        <v>62500</v>
      </c>
      <c r="L44" s="5">
        <f t="shared" si="31"/>
        <v>40625</v>
      </c>
      <c r="M44" s="5">
        <f t="shared" si="32"/>
        <v>6250</v>
      </c>
      <c r="N44" s="4">
        <f t="shared" si="9"/>
        <v>109375</v>
      </c>
    </row>
    <row r="45" spans="1:14" hidden="1" x14ac:dyDescent="0.2">
      <c r="A45" s="2">
        <v>40</v>
      </c>
      <c r="B45" s="3">
        <v>41000</v>
      </c>
      <c r="C45" s="24">
        <f t="shared" si="29"/>
        <v>78000</v>
      </c>
      <c r="D45" s="7">
        <f t="shared" si="34"/>
        <v>50700</v>
      </c>
      <c r="E45" s="7">
        <f t="shared" si="4"/>
        <v>7800</v>
      </c>
      <c r="F45" s="5">
        <f t="shared" si="33"/>
        <v>128700</v>
      </c>
      <c r="G45" s="24">
        <f t="shared" si="30"/>
        <v>15500</v>
      </c>
      <c r="H45" s="7">
        <f t="shared" si="35"/>
        <v>10075</v>
      </c>
      <c r="I45" s="7">
        <f t="shared" si="7"/>
        <v>1550</v>
      </c>
      <c r="J45" s="4">
        <f t="shared" si="20"/>
        <v>25575</v>
      </c>
      <c r="K45" s="4">
        <f t="shared" si="1"/>
        <v>62500</v>
      </c>
      <c r="L45" s="5">
        <f t="shared" si="31"/>
        <v>40625</v>
      </c>
      <c r="M45" s="5">
        <f t="shared" si="32"/>
        <v>6250</v>
      </c>
      <c r="N45" s="4">
        <f t="shared" si="9"/>
        <v>109375</v>
      </c>
    </row>
    <row r="46" spans="1:14" hidden="1" x14ac:dyDescent="0.2">
      <c r="A46" s="2">
        <v>41</v>
      </c>
      <c r="B46" s="3">
        <v>41030</v>
      </c>
      <c r="C46" s="24">
        <f t="shared" si="29"/>
        <v>78000</v>
      </c>
      <c r="D46" s="7">
        <f t="shared" si="34"/>
        <v>50700</v>
      </c>
      <c r="E46" s="7">
        <f t="shared" si="4"/>
        <v>7800</v>
      </c>
      <c r="F46" s="5">
        <f t="shared" si="33"/>
        <v>128700</v>
      </c>
      <c r="G46" s="24">
        <f t="shared" si="30"/>
        <v>15500</v>
      </c>
      <c r="H46" s="7">
        <f t="shared" si="35"/>
        <v>10075</v>
      </c>
      <c r="I46" s="7">
        <f t="shared" si="7"/>
        <v>1550</v>
      </c>
      <c r="J46" s="4">
        <f t="shared" si="20"/>
        <v>25575</v>
      </c>
      <c r="K46" s="4">
        <f t="shared" si="1"/>
        <v>62500</v>
      </c>
      <c r="L46" s="5">
        <f t="shared" si="31"/>
        <v>40625</v>
      </c>
      <c r="M46" s="5">
        <f t="shared" si="32"/>
        <v>6250</v>
      </c>
      <c r="N46" s="4">
        <f t="shared" si="9"/>
        <v>109375</v>
      </c>
    </row>
    <row r="47" spans="1:14" hidden="1" x14ac:dyDescent="0.2">
      <c r="A47" s="2">
        <v>42</v>
      </c>
      <c r="B47" s="3">
        <v>41061</v>
      </c>
      <c r="C47" s="24">
        <f t="shared" si="29"/>
        <v>78000</v>
      </c>
      <c r="D47" s="7">
        <f t="shared" si="34"/>
        <v>50700</v>
      </c>
      <c r="E47" s="7">
        <f t="shared" si="4"/>
        <v>7800</v>
      </c>
      <c r="F47" s="5">
        <f t="shared" si="33"/>
        <v>128700</v>
      </c>
      <c r="G47" s="24">
        <f t="shared" si="30"/>
        <v>15500</v>
      </c>
      <c r="H47" s="7">
        <f t="shared" si="35"/>
        <v>10075</v>
      </c>
      <c r="I47" s="7">
        <f t="shared" si="7"/>
        <v>1550</v>
      </c>
      <c r="J47" s="4">
        <f t="shared" si="20"/>
        <v>25575</v>
      </c>
      <c r="K47" s="4">
        <f t="shared" si="1"/>
        <v>62500</v>
      </c>
      <c r="L47" s="5">
        <f t="shared" si="31"/>
        <v>40625</v>
      </c>
      <c r="M47" s="5">
        <f t="shared" si="32"/>
        <v>6250</v>
      </c>
      <c r="N47" s="4">
        <f t="shared" si="9"/>
        <v>109375</v>
      </c>
    </row>
    <row r="48" spans="1:14" x14ac:dyDescent="0.2">
      <c r="A48" s="2">
        <v>43</v>
      </c>
      <c r="B48" s="3">
        <v>41091</v>
      </c>
      <c r="C48" s="24">
        <v>11860</v>
      </c>
      <c r="D48" s="7">
        <f t="shared" ref="D48:D53" si="36">ROUND(C48*72/100,0)</f>
        <v>8539</v>
      </c>
      <c r="E48" s="7">
        <f t="shared" si="4"/>
        <v>1186</v>
      </c>
      <c r="F48" s="5">
        <f t="shared" si="33"/>
        <v>20399</v>
      </c>
      <c r="G48" s="24">
        <v>11510</v>
      </c>
      <c r="H48" s="7">
        <f>ROUND(G48*72/100,0)</f>
        <v>8287</v>
      </c>
      <c r="I48" s="7">
        <f t="shared" si="7"/>
        <v>1151</v>
      </c>
      <c r="J48" s="4">
        <f t="shared" si="20"/>
        <v>19797</v>
      </c>
      <c r="K48" s="4">
        <f t="shared" si="1"/>
        <v>350</v>
      </c>
      <c r="L48" s="5">
        <f t="shared" si="31"/>
        <v>252</v>
      </c>
      <c r="M48" s="5">
        <f t="shared" si="32"/>
        <v>35</v>
      </c>
      <c r="N48" s="4">
        <f t="shared" si="9"/>
        <v>637</v>
      </c>
    </row>
    <row r="49" spans="1:20" x14ac:dyDescent="0.2">
      <c r="A49" s="2">
        <v>44</v>
      </c>
      <c r="B49" s="3">
        <v>41122</v>
      </c>
      <c r="C49" s="24">
        <f>C48</f>
        <v>11860</v>
      </c>
      <c r="D49" s="7">
        <f t="shared" si="36"/>
        <v>8539</v>
      </c>
      <c r="E49" s="7">
        <f t="shared" si="4"/>
        <v>1186</v>
      </c>
      <c r="F49" s="5">
        <f t="shared" si="33"/>
        <v>20399</v>
      </c>
      <c r="G49" s="24">
        <f>G48</f>
        <v>11510</v>
      </c>
      <c r="H49" s="7">
        <f t="shared" ref="H49:H89" si="37">ROUND(G49*72/100,0)</f>
        <v>8287</v>
      </c>
      <c r="I49" s="7">
        <f t="shared" si="7"/>
        <v>1151</v>
      </c>
      <c r="J49" s="4">
        <f t="shared" si="20"/>
        <v>19797</v>
      </c>
      <c r="K49" s="4">
        <f t="shared" ref="K49:K89" si="38">C49-G49</f>
        <v>350</v>
      </c>
      <c r="L49" s="5">
        <f t="shared" si="31"/>
        <v>252</v>
      </c>
      <c r="M49" s="5">
        <f t="shared" si="32"/>
        <v>35</v>
      </c>
      <c r="N49" s="4">
        <f t="shared" ref="N49:N89" si="39">SUM(K49:M49)</f>
        <v>637</v>
      </c>
    </row>
    <row r="50" spans="1:20" ht="15.75" thickBot="1" x14ac:dyDescent="0.25">
      <c r="A50" s="2">
        <v>45</v>
      </c>
      <c r="B50" s="3">
        <v>41153</v>
      </c>
      <c r="C50" s="24">
        <f t="shared" ref="C50:C59" si="40">C49</f>
        <v>11860</v>
      </c>
      <c r="D50" s="7">
        <f t="shared" si="36"/>
        <v>8539</v>
      </c>
      <c r="E50" s="7">
        <f t="shared" si="4"/>
        <v>1186</v>
      </c>
      <c r="F50" s="5">
        <f t="shared" si="33"/>
        <v>20399</v>
      </c>
      <c r="G50" s="24">
        <f t="shared" ref="G50:G59" si="41">G49</f>
        <v>11510</v>
      </c>
      <c r="H50" s="7">
        <f t="shared" si="37"/>
        <v>8287</v>
      </c>
      <c r="I50" s="7">
        <f t="shared" si="7"/>
        <v>1151</v>
      </c>
      <c r="J50" s="4">
        <f t="shared" si="20"/>
        <v>19797</v>
      </c>
      <c r="K50" s="4">
        <f t="shared" si="38"/>
        <v>350</v>
      </c>
      <c r="L50" s="5">
        <f t="shared" si="31"/>
        <v>252</v>
      </c>
      <c r="M50" s="5">
        <f t="shared" si="32"/>
        <v>35</v>
      </c>
      <c r="N50" s="4">
        <f t="shared" si="39"/>
        <v>637</v>
      </c>
    </row>
    <row r="51" spans="1:20" ht="15" customHeight="1" x14ac:dyDescent="0.2">
      <c r="A51" s="2">
        <v>46</v>
      </c>
      <c r="B51" s="3">
        <v>41183</v>
      </c>
      <c r="C51" s="24">
        <f t="shared" si="40"/>
        <v>11860</v>
      </c>
      <c r="D51" s="7">
        <f t="shared" si="36"/>
        <v>8539</v>
      </c>
      <c r="E51" s="7">
        <f t="shared" si="4"/>
        <v>1186</v>
      </c>
      <c r="F51" s="5">
        <f t="shared" si="33"/>
        <v>20399</v>
      </c>
      <c r="G51" s="24">
        <f t="shared" si="41"/>
        <v>11510</v>
      </c>
      <c r="H51" s="7">
        <f t="shared" si="37"/>
        <v>8287</v>
      </c>
      <c r="I51" s="7">
        <f t="shared" si="7"/>
        <v>1151</v>
      </c>
      <c r="J51" s="4">
        <f t="shared" si="20"/>
        <v>19797</v>
      </c>
      <c r="K51" s="4">
        <f t="shared" si="38"/>
        <v>350</v>
      </c>
      <c r="L51" s="5">
        <f t="shared" si="31"/>
        <v>252</v>
      </c>
      <c r="M51" s="5">
        <f t="shared" si="32"/>
        <v>35</v>
      </c>
      <c r="N51" s="4">
        <f t="shared" si="39"/>
        <v>637</v>
      </c>
      <c r="P51" s="28" t="s">
        <v>21</v>
      </c>
      <c r="Q51" s="29"/>
      <c r="R51" s="29"/>
      <c r="S51" s="29"/>
      <c r="T51" s="30"/>
    </row>
    <row r="52" spans="1:20" x14ac:dyDescent="0.2">
      <c r="A52" s="2">
        <v>47</v>
      </c>
      <c r="B52" s="3">
        <v>41214</v>
      </c>
      <c r="C52" s="24">
        <f t="shared" si="40"/>
        <v>11860</v>
      </c>
      <c r="D52" s="7">
        <f t="shared" si="36"/>
        <v>8539</v>
      </c>
      <c r="E52" s="7">
        <f t="shared" si="4"/>
        <v>1186</v>
      </c>
      <c r="F52" s="5">
        <f t="shared" si="33"/>
        <v>20399</v>
      </c>
      <c r="G52" s="24">
        <f t="shared" si="41"/>
        <v>11510</v>
      </c>
      <c r="H52" s="7">
        <f t="shared" si="37"/>
        <v>8287</v>
      </c>
      <c r="I52" s="7">
        <f t="shared" si="7"/>
        <v>1151</v>
      </c>
      <c r="J52" s="4">
        <f t="shared" si="20"/>
        <v>19797</v>
      </c>
      <c r="K52" s="4">
        <f t="shared" si="38"/>
        <v>350</v>
      </c>
      <c r="L52" s="5">
        <f t="shared" si="31"/>
        <v>252</v>
      </c>
      <c r="M52" s="5">
        <f t="shared" si="32"/>
        <v>35</v>
      </c>
      <c r="N52" s="4">
        <f t="shared" si="39"/>
        <v>637</v>
      </c>
      <c r="P52" s="31"/>
      <c r="Q52" s="32"/>
      <c r="R52" s="32"/>
      <c r="S52" s="32"/>
      <c r="T52" s="33"/>
    </row>
    <row r="53" spans="1:20" ht="15.75" thickBot="1" x14ac:dyDescent="0.25">
      <c r="A53" s="2">
        <v>48</v>
      </c>
      <c r="B53" s="3">
        <v>41244</v>
      </c>
      <c r="C53" s="24">
        <f t="shared" si="40"/>
        <v>11860</v>
      </c>
      <c r="D53" s="7">
        <f t="shared" si="36"/>
        <v>8539</v>
      </c>
      <c r="E53" s="7">
        <f t="shared" si="4"/>
        <v>1186</v>
      </c>
      <c r="F53" s="5">
        <f t="shared" si="33"/>
        <v>20399</v>
      </c>
      <c r="G53" s="24">
        <f t="shared" si="41"/>
        <v>11510</v>
      </c>
      <c r="H53" s="7">
        <f t="shared" si="37"/>
        <v>8287</v>
      </c>
      <c r="I53" s="7">
        <f t="shared" si="7"/>
        <v>1151</v>
      </c>
      <c r="J53" s="4">
        <f t="shared" si="20"/>
        <v>19797</v>
      </c>
      <c r="K53" s="4">
        <f t="shared" si="38"/>
        <v>350</v>
      </c>
      <c r="L53" s="5">
        <f t="shared" si="31"/>
        <v>252</v>
      </c>
      <c r="M53" s="5">
        <f t="shared" si="32"/>
        <v>35</v>
      </c>
      <c r="N53" s="4">
        <f t="shared" si="39"/>
        <v>637</v>
      </c>
      <c r="P53" s="34"/>
      <c r="Q53" s="35"/>
      <c r="R53" s="35"/>
      <c r="S53" s="35"/>
      <c r="T53" s="36"/>
    </row>
    <row r="54" spans="1:20" x14ac:dyDescent="0.2">
      <c r="A54" s="2">
        <v>49</v>
      </c>
      <c r="B54" s="3">
        <v>41275</v>
      </c>
      <c r="C54" s="24">
        <f t="shared" si="40"/>
        <v>11860</v>
      </c>
      <c r="D54" s="7">
        <f t="shared" ref="D54:D59" si="42">ROUND(C54*80/100,0)</f>
        <v>9488</v>
      </c>
      <c r="E54" s="7">
        <f t="shared" si="4"/>
        <v>1186</v>
      </c>
      <c r="F54" s="5">
        <f t="shared" si="33"/>
        <v>21348</v>
      </c>
      <c r="G54" s="24">
        <f t="shared" si="41"/>
        <v>11510</v>
      </c>
      <c r="H54" s="7">
        <f t="shared" si="37"/>
        <v>8287</v>
      </c>
      <c r="I54" s="7">
        <f t="shared" si="7"/>
        <v>1151</v>
      </c>
      <c r="J54" s="4">
        <f t="shared" si="20"/>
        <v>19797</v>
      </c>
      <c r="K54" s="4">
        <f t="shared" si="38"/>
        <v>350</v>
      </c>
      <c r="L54" s="5">
        <f t="shared" si="31"/>
        <v>1201</v>
      </c>
      <c r="M54" s="5">
        <f t="shared" si="32"/>
        <v>35</v>
      </c>
      <c r="N54" s="4">
        <f t="shared" si="39"/>
        <v>1586</v>
      </c>
    </row>
    <row r="55" spans="1:20" x14ac:dyDescent="0.2">
      <c r="A55" s="2">
        <v>50</v>
      </c>
      <c r="B55" s="3">
        <v>41306</v>
      </c>
      <c r="C55" s="24">
        <f t="shared" si="40"/>
        <v>11860</v>
      </c>
      <c r="D55" s="7">
        <f t="shared" si="42"/>
        <v>9488</v>
      </c>
      <c r="E55" s="7">
        <f t="shared" si="4"/>
        <v>1186</v>
      </c>
      <c r="F55" s="5">
        <f t="shared" si="33"/>
        <v>21348</v>
      </c>
      <c r="G55" s="24">
        <f t="shared" si="41"/>
        <v>11510</v>
      </c>
      <c r="H55" s="7">
        <f t="shared" si="37"/>
        <v>8287</v>
      </c>
      <c r="I55" s="7">
        <f t="shared" si="7"/>
        <v>1151</v>
      </c>
      <c r="J55" s="4">
        <f t="shared" si="20"/>
        <v>19797</v>
      </c>
      <c r="K55" s="4">
        <f t="shared" si="38"/>
        <v>350</v>
      </c>
      <c r="L55" s="5">
        <f t="shared" si="31"/>
        <v>1201</v>
      </c>
      <c r="M55" s="5">
        <f t="shared" si="32"/>
        <v>35</v>
      </c>
      <c r="N55" s="4">
        <f t="shared" si="39"/>
        <v>1586</v>
      </c>
    </row>
    <row r="56" spans="1:20" x14ac:dyDescent="0.2">
      <c r="A56" s="2">
        <v>51</v>
      </c>
      <c r="B56" s="3">
        <v>41334</v>
      </c>
      <c r="C56" s="24">
        <f t="shared" si="40"/>
        <v>11860</v>
      </c>
      <c r="D56" s="7">
        <f t="shared" si="42"/>
        <v>9488</v>
      </c>
      <c r="E56" s="7">
        <f t="shared" si="4"/>
        <v>1186</v>
      </c>
      <c r="F56" s="5">
        <f t="shared" si="33"/>
        <v>21348</v>
      </c>
      <c r="G56" s="24">
        <f t="shared" si="41"/>
        <v>11510</v>
      </c>
      <c r="H56" s="7">
        <f t="shared" si="37"/>
        <v>8287</v>
      </c>
      <c r="I56" s="7">
        <f t="shared" si="7"/>
        <v>1151</v>
      </c>
      <c r="J56" s="4">
        <f t="shared" si="20"/>
        <v>19797</v>
      </c>
      <c r="K56" s="4">
        <f t="shared" si="38"/>
        <v>350</v>
      </c>
      <c r="L56" s="5">
        <f t="shared" si="31"/>
        <v>1201</v>
      </c>
      <c r="M56" s="5">
        <f t="shared" si="32"/>
        <v>35</v>
      </c>
      <c r="N56" s="4">
        <f t="shared" si="39"/>
        <v>1586</v>
      </c>
    </row>
    <row r="57" spans="1:20" x14ac:dyDescent="0.2">
      <c r="A57" s="2">
        <v>52</v>
      </c>
      <c r="B57" s="3">
        <v>41365</v>
      </c>
      <c r="C57" s="24">
        <f t="shared" si="40"/>
        <v>11860</v>
      </c>
      <c r="D57" s="7">
        <f t="shared" si="42"/>
        <v>9488</v>
      </c>
      <c r="E57" s="7">
        <f t="shared" si="4"/>
        <v>1186</v>
      </c>
      <c r="F57" s="5">
        <f t="shared" si="33"/>
        <v>21348</v>
      </c>
      <c r="G57" s="24">
        <f t="shared" si="41"/>
        <v>11510</v>
      </c>
      <c r="H57" s="7">
        <f t="shared" si="37"/>
        <v>8287</v>
      </c>
      <c r="I57" s="7">
        <f t="shared" si="7"/>
        <v>1151</v>
      </c>
      <c r="J57" s="4">
        <f t="shared" si="20"/>
        <v>19797</v>
      </c>
      <c r="K57" s="4">
        <f t="shared" si="38"/>
        <v>350</v>
      </c>
      <c r="L57" s="5">
        <f t="shared" si="31"/>
        <v>1201</v>
      </c>
      <c r="M57" s="5">
        <f t="shared" si="32"/>
        <v>35</v>
      </c>
      <c r="N57" s="4">
        <f t="shared" si="39"/>
        <v>1586</v>
      </c>
    </row>
    <row r="58" spans="1:20" x14ac:dyDescent="0.2">
      <c r="A58" s="2">
        <v>53</v>
      </c>
      <c r="B58" s="3">
        <v>41395</v>
      </c>
      <c r="C58" s="24">
        <f t="shared" si="40"/>
        <v>11860</v>
      </c>
      <c r="D58" s="7">
        <f t="shared" si="42"/>
        <v>9488</v>
      </c>
      <c r="E58" s="7">
        <f t="shared" si="4"/>
        <v>1186</v>
      </c>
      <c r="F58" s="5">
        <f t="shared" si="33"/>
        <v>21348</v>
      </c>
      <c r="G58" s="24">
        <f t="shared" si="41"/>
        <v>11510</v>
      </c>
      <c r="H58" s="7">
        <f t="shared" si="37"/>
        <v>8287</v>
      </c>
      <c r="I58" s="7">
        <f t="shared" si="7"/>
        <v>1151</v>
      </c>
      <c r="J58" s="4">
        <f t="shared" si="20"/>
        <v>19797</v>
      </c>
      <c r="K58" s="4">
        <f t="shared" si="38"/>
        <v>350</v>
      </c>
      <c r="L58" s="5">
        <f t="shared" si="31"/>
        <v>1201</v>
      </c>
      <c r="M58" s="5">
        <f t="shared" si="32"/>
        <v>35</v>
      </c>
      <c r="N58" s="4">
        <f t="shared" si="39"/>
        <v>1586</v>
      </c>
    </row>
    <row r="59" spans="1:20" x14ac:dyDescent="0.2">
      <c r="A59" s="2">
        <v>54</v>
      </c>
      <c r="B59" s="3">
        <v>41426</v>
      </c>
      <c r="C59" s="24">
        <f t="shared" si="40"/>
        <v>11860</v>
      </c>
      <c r="D59" s="7">
        <f t="shared" si="42"/>
        <v>9488</v>
      </c>
      <c r="E59" s="7">
        <f t="shared" si="4"/>
        <v>1186</v>
      </c>
      <c r="F59" s="5">
        <f t="shared" si="33"/>
        <v>21348</v>
      </c>
      <c r="G59" s="24">
        <f t="shared" si="41"/>
        <v>11510</v>
      </c>
      <c r="H59" s="7">
        <f t="shared" si="37"/>
        <v>8287</v>
      </c>
      <c r="I59" s="7">
        <f t="shared" si="7"/>
        <v>1151</v>
      </c>
      <c r="J59" s="4">
        <f t="shared" si="20"/>
        <v>19797</v>
      </c>
      <c r="K59" s="4">
        <f t="shared" si="38"/>
        <v>350</v>
      </c>
      <c r="L59" s="5">
        <f t="shared" si="31"/>
        <v>1201</v>
      </c>
      <c r="M59" s="5">
        <f t="shared" si="32"/>
        <v>35</v>
      </c>
      <c r="N59" s="4">
        <f t="shared" si="39"/>
        <v>1586</v>
      </c>
    </row>
    <row r="60" spans="1:20" x14ac:dyDescent="0.2">
      <c r="A60" s="2">
        <v>55</v>
      </c>
      <c r="B60" s="3">
        <v>41456</v>
      </c>
      <c r="C60" s="24">
        <v>13020</v>
      </c>
      <c r="D60" s="7">
        <f t="shared" ref="D60:D65" si="43">ROUND(C60*90/100,0)</f>
        <v>11718</v>
      </c>
      <c r="E60" s="7">
        <f t="shared" si="4"/>
        <v>1302</v>
      </c>
      <c r="F60" s="5">
        <f t="shared" si="33"/>
        <v>24738</v>
      </c>
      <c r="G60" s="24">
        <v>12900</v>
      </c>
      <c r="H60" s="7">
        <f t="shared" si="37"/>
        <v>9288</v>
      </c>
      <c r="I60" s="7">
        <f t="shared" si="7"/>
        <v>1290</v>
      </c>
      <c r="J60" s="4">
        <f t="shared" si="20"/>
        <v>22188</v>
      </c>
      <c r="K60" s="4">
        <f t="shared" si="38"/>
        <v>120</v>
      </c>
      <c r="L60" s="5">
        <f t="shared" si="31"/>
        <v>2430</v>
      </c>
      <c r="M60" s="5">
        <f t="shared" si="32"/>
        <v>12</v>
      </c>
      <c r="N60" s="4">
        <f t="shared" si="39"/>
        <v>2562</v>
      </c>
    </row>
    <row r="61" spans="1:20" x14ac:dyDescent="0.2">
      <c r="A61" s="2">
        <v>56</v>
      </c>
      <c r="B61" s="3">
        <v>41487</v>
      </c>
      <c r="C61" s="24">
        <f>C60</f>
        <v>13020</v>
      </c>
      <c r="D61" s="7">
        <f t="shared" si="43"/>
        <v>11718</v>
      </c>
      <c r="E61" s="7">
        <f t="shared" si="4"/>
        <v>1302</v>
      </c>
      <c r="F61" s="5">
        <f t="shared" si="33"/>
        <v>24738</v>
      </c>
      <c r="G61" s="24">
        <f>G60</f>
        <v>12900</v>
      </c>
      <c r="H61" s="7">
        <f t="shared" si="37"/>
        <v>9288</v>
      </c>
      <c r="I61" s="7">
        <f t="shared" si="7"/>
        <v>1290</v>
      </c>
      <c r="J61" s="4">
        <f t="shared" si="20"/>
        <v>22188</v>
      </c>
      <c r="K61" s="4">
        <f t="shared" si="38"/>
        <v>120</v>
      </c>
      <c r="L61" s="5">
        <f t="shared" si="31"/>
        <v>2430</v>
      </c>
      <c r="M61" s="5">
        <f t="shared" si="32"/>
        <v>12</v>
      </c>
      <c r="N61" s="4">
        <f t="shared" si="39"/>
        <v>2562</v>
      </c>
    </row>
    <row r="62" spans="1:20" x14ac:dyDescent="0.2">
      <c r="A62" s="2">
        <v>57</v>
      </c>
      <c r="B62" s="3">
        <v>41518</v>
      </c>
      <c r="C62" s="24">
        <f t="shared" ref="C62:C71" si="44">C61</f>
        <v>13020</v>
      </c>
      <c r="D62" s="7">
        <f t="shared" si="43"/>
        <v>11718</v>
      </c>
      <c r="E62" s="7">
        <f t="shared" si="4"/>
        <v>1302</v>
      </c>
      <c r="F62" s="5">
        <f t="shared" si="33"/>
        <v>24738</v>
      </c>
      <c r="G62" s="24">
        <f t="shared" ref="G62:G71" si="45">G61</f>
        <v>12900</v>
      </c>
      <c r="H62" s="7">
        <f t="shared" si="37"/>
        <v>9288</v>
      </c>
      <c r="I62" s="7">
        <f t="shared" si="7"/>
        <v>1290</v>
      </c>
      <c r="J62" s="4">
        <f t="shared" si="20"/>
        <v>22188</v>
      </c>
      <c r="K62" s="4">
        <f t="shared" si="38"/>
        <v>120</v>
      </c>
      <c r="L62" s="5">
        <f t="shared" si="31"/>
        <v>2430</v>
      </c>
      <c r="M62" s="5">
        <f t="shared" si="32"/>
        <v>12</v>
      </c>
      <c r="N62" s="4">
        <f t="shared" si="39"/>
        <v>2562</v>
      </c>
    </row>
    <row r="63" spans="1:20" x14ac:dyDescent="0.2">
      <c r="A63" s="2">
        <v>58</v>
      </c>
      <c r="B63" s="3">
        <v>41548</v>
      </c>
      <c r="C63" s="24">
        <f t="shared" si="44"/>
        <v>13020</v>
      </c>
      <c r="D63" s="7">
        <f t="shared" si="43"/>
        <v>11718</v>
      </c>
      <c r="E63" s="7">
        <f t="shared" si="4"/>
        <v>1302</v>
      </c>
      <c r="F63" s="5">
        <f t="shared" si="33"/>
        <v>24738</v>
      </c>
      <c r="G63" s="24">
        <f t="shared" si="45"/>
        <v>12900</v>
      </c>
      <c r="H63" s="7">
        <f t="shared" si="37"/>
        <v>9288</v>
      </c>
      <c r="I63" s="7">
        <f t="shared" si="7"/>
        <v>1290</v>
      </c>
      <c r="J63" s="4">
        <f t="shared" si="20"/>
        <v>22188</v>
      </c>
      <c r="K63" s="4">
        <f t="shared" si="38"/>
        <v>120</v>
      </c>
      <c r="L63" s="5">
        <f t="shared" si="31"/>
        <v>2430</v>
      </c>
      <c r="M63" s="5">
        <f t="shared" si="32"/>
        <v>12</v>
      </c>
      <c r="N63" s="4">
        <f t="shared" si="39"/>
        <v>2562</v>
      </c>
    </row>
    <row r="64" spans="1:20" x14ac:dyDescent="0.2">
      <c r="A64" s="2">
        <v>59</v>
      </c>
      <c r="B64" s="3">
        <v>41579</v>
      </c>
      <c r="C64" s="24">
        <f t="shared" si="44"/>
        <v>13020</v>
      </c>
      <c r="D64" s="7">
        <f t="shared" si="43"/>
        <v>11718</v>
      </c>
      <c r="E64" s="7">
        <f t="shared" si="4"/>
        <v>1302</v>
      </c>
      <c r="F64" s="5">
        <f t="shared" si="33"/>
        <v>24738</v>
      </c>
      <c r="G64" s="24">
        <f t="shared" si="45"/>
        <v>12900</v>
      </c>
      <c r="H64" s="7">
        <f t="shared" si="37"/>
        <v>9288</v>
      </c>
      <c r="I64" s="7">
        <f t="shared" si="7"/>
        <v>1290</v>
      </c>
      <c r="J64" s="4">
        <f t="shared" si="20"/>
        <v>22188</v>
      </c>
      <c r="K64" s="4">
        <f t="shared" si="38"/>
        <v>120</v>
      </c>
      <c r="L64" s="5">
        <f t="shared" si="31"/>
        <v>2430</v>
      </c>
      <c r="M64" s="5">
        <f t="shared" si="32"/>
        <v>12</v>
      </c>
      <c r="N64" s="4">
        <f t="shared" si="39"/>
        <v>2562</v>
      </c>
    </row>
    <row r="65" spans="1:14" x14ac:dyDescent="0.2">
      <c r="A65" s="2">
        <v>60</v>
      </c>
      <c r="B65" s="3">
        <v>41609</v>
      </c>
      <c r="C65" s="24">
        <f t="shared" si="44"/>
        <v>13020</v>
      </c>
      <c r="D65" s="7">
        <f t="shared" si="43"/>
        <v>11718</v>
      </c>
      <c r="E65" s="7">
        <f t="shared" si="4"/>
        <v>1302</v>
      </c>
      <c r="F65" s="5">
        <f t="shared" si="33"/>
        <v>24738</v>
      </c>
      <c r="G65" s="24">
        <f t="shared" si="45"/>
        <v>12900</v>
      </c>
      <c r="H65" s="7">
        <f t="shared" si="37"/>
        <v>9288</v>
      </c>
      <c r="I65" s="7">
        <f t="shared" si="7"/>
        <v>1290</v>
      </c>
      <c r="J65" s="4">
        <f t="shared" si="20"/>
        <v>22188</v>
      </c>
      <c r="K65" s="4">
        <f t="shared" si="38"/>
        <v>120</v>
      </c>
      <c r="L65" s="5">
        <f t="shared" si="31"/>
        <v>2430</v>
      </c>
      <c r="M65" s="5">
        <f t="shared" si="32"/>
        <v>12</v>
      </c>
      <c r="N65" s="4">
        <f t="shared" si="39"/>
        <v>2562</v>
      </c>
    </row>
    <row r="66" spans="1:14" x14ac:dyDescent="0.2">
      <c r="A66" s="2">
        <v>61</v>
      </c>
      <c r="B66" s="3">
        <v>41640</v>
      </c>
      <c r="C66" s="24">
        <f t="shared" si="44"/>
        <v>13020</v>
      </c>
      <c r="D66" s="7">
        <f t="shared" ref="D66:D71" si="46">ROUND(C66*100/100,0)</f>
        <v>13020</v>
      </c>
      <c r="E66" s="7">
        <f t="shared" si="4"/>
        <v>1302</v>
      </c>
      <c r="F66" s="5">
        <f t="shared" si="33"/>
        <v>26040</v>
      </c>
      <c r="G66" s="24">
        <f t="shared" si="45"/>
        <v>12900</v>
      </c>
      <c r="H66" s="7">
        <f t="shared" si="37"/>
        <v>9288</v>
      </c>
      <c r="I66" s="7">
        <f t="shared" si="7"/>
        <v>1290</v>
      </c>
      <c r="J66" s="4">
        <f t="shared" si="20"/>
        <v>22188</v>
      </c>
      <c r="K66" s="4">
        <f t="shared" si="38"/>
        <v>120</v>
      </c>
      <c r="L66" s="5">
        <f t="shared" si="31"/>
        <v>3732</v>
      </c>
      <c r="M66" s="5">
        <f t="shared" si="32"/>
        <v>12</v>
      </c>
      <c r="N66" s="4">
        <f t="shared" si="39"/>
        <v>3864</v>
      </c>
    </row>
    <row r="67" spans="1:14" x14ac:dyDescent="0.2">
      <c r="A67" s="2">
        <v>62</v>
      </c>
      <c r="B67" s="3">
        <v>41671</v>
      </c>
      <c r="C67" s="24">
        <f t="shared" si="44"/>
        <v>13020</v>
      </c>
      <c r="D67" s="7">
        <f t="shared" si="46"/>
        <v>13020</v>
      </c>
      <c r="E67" s="7">
        <f t="shared" si="4"/>
        <v>1302</v>
      </c>
      <c r="F67" s="5">
        <f t="shared" si="33"/>
        <v>26040</v>
      </c>
      <c r="G67" s="24">
        <f t="shared" si="45"/>
        <v>12900</v>
      </c>
      <c r="H67" s="7">
        <f t="shared" si="37"/>
        <v>9288</v>
      </c>
      <c r="I67" s="7">
        <f t="shared" si="7"/>
        <v>1290</v>
      </c>
      <c r="J67" s="4">
        <f t="shared" si="20"/>
        <v>22188</v>
      </c>
      <c r="K67" s="4">
        <f t="shared" si="38"/>
        <v>120</v>
      </c>
      <c r="L67" s="5">
        <f t="shared" si="31"/>
        <v>3732</v>
      </c>
      <c r="M67" s="5">
        <f t="shared" si="32"/>
        <v>12</v>
      </c>
      <c r="N67" s="4">
        <f t="shared" si="39"/>
        <v>3864</v>
      </c>
    </row>
    <row r="68" spans="1:14" x14ac:dyDescent="0.2">
      <c r="A68" s="2">
        <v>63</v>
      </c>
      <c r="B68" s="3">
        <v>41699</v>
      </c>
      <c r="C68" s="24">
        <f t="shared" si="44"/>
        <v>13020</v>
      </c>
      <c r="D68" s="7">
        <f t="shared" si="46"/>
        <v>13020</v>
      </c>
      <c r="E68" s="7">
        <f t="shared" si="4"/>
        <v>1302</v>
      </c>
      <c r="F68" s="5">
        <f t="shared" si="33"/>
        <v>26040</v>
      </c>
      <c r="G68" s="24">
        <f t="shared" si="45"/>
        <v>12900</v>
      </c>
      <c r="H68" s="7">
        <f t="shared" si="37"/>
        <v>9288</v>
      </c>
      <c r="I68" s="7">
        <f t="shared" si="7"/>
        <v>1290</v>
      </c>
      <c r="J68" s="4">
        <f t="shared" si="20"/>
        <v>22188</v>
      </c>
      <c r="K68" s="4">
        <f t="shared" si="38"/>
        <v>120</v>
      </c>
      <c r="L68" s="5">
        <f t="shared" si="31"/>
        <v>3732</v>
      </c>
      <c r="M68" s="5">
        <f t="shared" si="32"/>
        <v>12</v>
      </c>
      <c r="N68" s="4">
        <f t="shared" si="39"/>
        <v>3864</v>
      </c>
    </row>
    <row r="69" spans="1:14" x14ac:dyDescent="0.2">
      <c r="A69" s="2">
        <v>64</v>
      </c>
      <c r="B69" s="3">
        <v>41730</v>
      </c>
      <c r="C69" s="24">
        <f t="shared" si="44"/>
        <v>13020</v>
      </c>
      <c r="D69" s="7">
        <f t="shared" si="46"/>
        <v>13020</v>
      </c>
      <c r="E69" s="7">
        <f t="shared" si="4"/>
        <v>1302</v>
      </c>
      <c r="F69" s="5">
        <f t="shared" si="33"/>
        <v>26040</v>
      </c>
      <c r="G69" s="24">
        <f t="shared" si="45"/>
        <v>12900</v>
      </c>
      <c r="H69" s="7">
        <f t="shared" si="37"/>
        <v>9288</v>
      </c>
      <c r="I69" s="7">
        <f t="shared" si="7"/>
        <v>1290</v>
      </c>
      <c r="J69" s="4">
        <f t="shared" si="20"/>
        <v>22188</v>
      </c>
      <c r="K69" s="4">
        <f t="shared" si="38"/>
        <v>120</v>
      </c>
      <c r="L69" s="5">
        <f t="shared" si="31"/>
        <v>3732</v>
      </c>
      <c r="M69" s="5">
        <f t="shared" si="32"/>
        <v>12</v>
      </c>
      <c r="N69" s="4">
        <f t="shared" si="39"/>
        <v>3864</v>
      </c>
    </row>
    <row r="70" spans="1:14" x14ac:dyDescent="0.2">
      <c r="A70" s="2">
        <v>65</v>
      </c>
      <c r="B70" s="3">
        <v>41760</v>
      </c>
      <c r="C70" s="24">
        <f t="shared" si="44"/>
        <v>13020</v>
      </c>
      <c r="D70" s="7">
        <f t="shared" si="46"/>
        <v>13020</v>
      </c>
      <c r="E70" s="7">
        <f t="shared" si="4"/>
        <v>1302</v>
      </c>
      <c r="F70" s="5">
        <f t="shared" si="33"/>
        <v>26040</v>
      </c>
      <c r="G70" s="24">
        <f t="shared" si="45"/>
        <v>12900</v>
      </c>
      <c r="H70" s="7">
        <f t="shared" si="37"/>
        <v>9288</v>
      </c>
      <c r="I70" s="7">
        <f t="shared" si="7"/>
        <v>1290</v>
      </c>
      <c r="J70" s="4">
        <f t="shared" si="20"/>
        <v>22188</v>
      </c>
      <c r="K70" s="4">
        <f t="shared" si="38"/>
        <v>120</v>
      </c>
      <c r="L70" s="5">
        <f t="shared" ref="L70:L89" si="47">D70-H70</f>
        <v>3732</v>
      </c>
      <c r="M70" s="5">
        <f t="shared" ref="M70:M89" si="48">E70-I70</f>
        <v>12</v>
      </c>
      <c r="N70" s="4">
        <f t="shared" si="39"/>
        <v>3864</v>
      </c>
    </row>
    <row r="71" spans="1:14" x14ac:dyDescent="0.2">
      <c r="A71" s="2">
        <v>66</v>
      </c>
      <c r="B71" s="3">
        <v>41791</v>
      </c>
      <c r="C71" s="24">
        <f t="shared" si="44"/>
        <v>13020</v>
      </c>
      <c r="D71" s="7">
        <f t="shared" si="46"/>
        <v>13020</v>
      </c>
      <c r="E71" s="7">
        <f t="shared" ref="E71:E89" si="49">ROUND(C71*10/100,0)</f>
        <v>1302</v>
      </c>
      <c r="F71" s="5">
        <f t="shared" ref="F71:F89" si="50">SUM(C71:D71)</f>
        <v>26040</v>
      </c>
      <c r="G71" s="24">
        <f t="shared" si="45"/>
        <v>12900</v>
      </c>
      <c r="H71" s="7">
        <f t="shared" si="37"/>
        <v>9288</v>
      </c>
      <c r="I71" s="7">
        <f t="shared" ref="I71:I89" si="51">ROUND(G71*10/100,0)</f>
        <v>1290</v>
      </c>
      <c r="J71" s="4">
        <f t="shared" si="20"/>
        <v>22188</v>
      </c>
      <c r="K71" s="4">
        <f t="shared" si="38"/>
        <v>120</v>
      </c>
      <c r="L71" s="5">
        <f t="shared" si="47"/>
        <v>3732</v>
      </c>
      <c r="M71" s="5">
        <f t="shared" si="48"/>
        <v>12</v>
      </c>
      <c r="N71" s="4">
        <f t="shared" si="39"/>
        <v>3864</v>
      </c>
    </row>
    <row r="72" spans="1:14" x14ac:dyDescent="0.2">
      <c r="A72" s="2">
        <v>67</v>
      </c>
      <c r="B72" s="3">
        <v>41821</v>
      </c>
      <c r="C72" s="24">
        <v>13420</v>
      </c>
      <c r="D72" s="7">
        <f t="shared" ref="D72:D77" si="52">ROUND(C72*107/100,0)</f>
        <v>14359</v>
      </c>
      <c r="E72" s="7">
        <f t="shared" si="49"/>
        <v>1342</v>
      </c>
      <c r="F72" s="5">
        <f t="shared" si="50"/>
        <v>27779</v>
      </c>
      <c r="G72" s="24">
        <v>13290</v>
      </c>
      <c r="H72" s="7">
        <f t="shared" si="37"/>
        <v>9569</v>
      </c>
      <c r="I72" s="7">
        <f t="shared" si="51"/>
        <v>1329</v>
      </c>
      <c r="J72" s="4">
        <f t="shared" si="20"/>
        <v>22859</v>
      </c>
      <c r="K72" s="4">
        <f t="shared" si="38"/>
        <v>130</v>
      </c>
      <c r="L72" s="5">
        <f t="shared" si="47"/>
        <v>4790</v>
      </c>
      <c r="M72" s="5">
        <f t="shared" si="48"/>
        <v>13</v>
      </c>
      <c r="N72" s="4">
        <f t="shared" si="39"/>
        <v>4933</v>
      </c>
    </row>
    <row r="73" spans="1:14" x14ac:dyDescent="0.2">
      <c r="A73" s="2">
        <v>68</v>
      </c>
      <c r="B73" s="3">
        <v>41852</v>
      </c>
      <c r="C73" s="24">
        <f>C72</f>
        <v>13420</v>
      </c>
      <c r="D73" s="7">
        <f t="shared" si="52"/>
        <v>14359</v>
      </c>
      <c r="E73" s="7">
        <f t="shared" si="49"/>
        <v>1342</v>
      </c>
      <c r="F73" s="5">
        <f t="shared" si="50"/>
        <v>27779</v>
      </c>
      <c r="G73" s="24">
        <f>G72</f>
        <v>13290</v>
      </c>
      <c r="H73" s="7">
        <f t="shared" si="37"/>
        <v>9569</v>
      </c>
      <c r="I73" s="7">
        <f t="shared" si="51"/>
        <v>1329</v>
      </c>
      <c r="J73" s="4">
        <f t="shared" si="20"/>
        <v>22859</v>
      </c>
      <c r="K73" s="4">
        <f t="shared" si="38"/>
        <v>130</v>
      </c>
      <c r="L73" s="5">
        <f t="shared" si="47"/>
        <v>4790</v>
      </c>
      <c r="M73" s="5">
        <f t="shared" si="48"/>
        <v>13</v>
      </c>
      <c r="N73" s="4">
        <f t="shared" si="39"/>
        <v>4933</v>
      </c>
    </row>
    <row r="74" spans="1:14" x14ac:dyDescent="0.2">
      <c r="A74" s="2">
        <v>69</v>
      </c>
      <c r="B74" s="3">
        <v>41883</v>
      </c>
      <c r="C74" s="24">
        <f t="shared" ref="C74:C83" si="53">C73</f>
        <v>13420</v>
      </c>
      <c r="D74" s="7">
        <f t="shared" si="52"/>
        <v>14359</v>
      </c>
      <c r="E74" s="7">
        <f t="shared" si="49"/>
        <v>1342</v>
      </c>
      <c r="F74" s="5">
        <f t="shared" si="50"/>
        <v>27779</v>
      </c>
      <c r="G74" s="24">
        <f t="shared" ref="G74:G83" si="54">G73</f>
        <v>13290</v>
      </c>
      <c r="H74" s="7">
        <f t="shared" si="37"/>
        <v>9569</v>
      </c>
      <c r="I74" s="7">
        <f t="shared" si="51"/>
        <v>1329</v>
      </c>
      <c r="J74" s="4">
        <f t="shared" si="20"/>
        <v>22859</v>
      </c>
      <c r="K74" s="4">
        <f t="shared" si="38"/>
        <v>130</v>
      </c>
      <c r="L74" s="5">
        <f t="shared" si="47"/>
        <v>4790</v>
      </c>
      <c r="M74" s="5">
        <f t="shared" si="48"/>
        <v>13</v>
      </c>
      <c r="N74" s="4">
        <f t="shared" si="39"/>
        <v>4933</v>
      </c>
    </row>
    <row r="75" spans="1:14" x14ac:dyDescent="0.2">
      <c r="A75" s="2">
        <v>70</v>
      </c>
      <c r="B75" s="3">
        <v>41913</v>
      </c>
      <c r="C75" s="24">
        <f t="shared" si="53"/>
        <v>13420</v>
      </c>
      <c r="D75" s="7">
        <f t="shared" si="52"/>
        <v>14359</v>
      </c>
      <c r="E75" s="7">
        <f t="shared" si="49"/>
        <v>1342</v>
      </c>
      <c r="F75" s="5">
        <f t="shared" si="50"/>
        <v>27779</v>
      </c>
      <c r="G75" s="24">
        <f t="shared" si="54"/>
        <v>13290</v>
      </c>
      <c r="H75" s="7">
        <f t="shared" si="37"/>
        <v>9569</v>
      </c>
      <c r="I75" s="7">
        <f t="shared" si="51"/>
        <v>1329</v>
      </c>
      <c r="J75" s="4">
        <f t="shared" si="20"/>
        <v>22859</v>
      </c>
      <c r="K75" s="4">
        <f t="shared" si="38"/>
        <v>130</v>
      </c>
      <c r="L75" s="5">
        <f t="shared" si="47"/>
        <v>4790</v>
      </c>
      <c r="M75" s="5">
        <f t="shared" si="48"/>
        <v>13</v>
      </c>
      <c r="N75" s="4">
        <f t="shared" si="39"/>
        <v>4933</v>
      </c>
    </row>
    <row r="76" spans="1:14" x14ac:dyDescent="0.2">
      <c r="A76" s="2">
        <v>71</v>
      </c>
      <c r="B76" s="3">
        <v>41944</v>
      </c>
      <c r="C76" s="24">
        <f t="shared" si="53"/>
        <v>13420</v>
      </c>
      <c r="D76" s="7">
        <f t="shared" si="52"/>
        <v>14359</v>
      </c>
      <c r="E76" s="7">
        <f t="shared" si="49"/>
        <v>1342</v>
      </c>
      <c r="F76" s="5">
        <f t="shared" si="50"/>
        <v>27779</v>
      </c>
      <c r="G76" s="24">
        <f t="shared" si="54"/>
        <v>13290</v>
      </c>
      <c r="H76" s="7">
        <f t="shared" si="37"/>
        <v>9569</v>
      </c>
      <c r="I76" s="7">
        <f t="shared" si="51"/>
        <v>1329</v>
      </c>
      <c r="J76" s="4">
        <f t="shared" si="20"/>
        <v>22859</v>
      </c>
      <c r="K76" s="4">
        <f t="shared" si="38"/>
        <v>130</v>
      </c>
      <c r="L76" s="5">
        <f t="shared" si="47"/>
        <v>4790</v>
      </c>
      <c r="M76" s="5">
        <f t="shared" si="48"/>
        <v>13</v>
      </c>
      <c r="N76" s="4">
        <f t="shared" si="39"/>
        <v>4933</v>
      </c>
    </row>
    <row r="77" spans="1:14" x14ac:dyDescent="0.2">
      <c r="A77" s="2">
        <v>72</v>
      </c>
      <c r="B77" s="3">
        <v>41974</v>
      </c>
      <c r="C77" s="24">
        <f t="shared" si="53"/>
        <v>13420</v>
      </c>
      <c r="D77" s="7">
        <f t="shared" si="52"/>
        <v>14359</v>
      </c>
      <c r="E77" s="7">
        <f t="shared" si="49"/>
        <v>1342</v>
      </c>
      <c r="F77" s="5">
        <f t="shared" si="50"/>
        <v>27779</v>
      </c>
      <c r="G77" s="24">
        <f t="shared" si="54"/>
        <v>13290</v>
      </c>
      <c r="H77" s="7">
        <f t="shared" si="37"/>
        <v>9569</v>
      </c>
      <c r="I77" s="7">
        <f t="shared" si="51"/>
        <v>1329</v>
      </c>
      <c r="J77" s="4">
        <f t="shared" si="20"/>
        <v>22859</v>
      </c>
      <c r="K77" s="4">
        <f t="shared" si="38"/>
        <v>130</v>
      </c>
      <c r="L77" s="5">
        <f t="shared" si="47"/>
        <v>4790</v>
      </c>
      <c r="M77" s="5">
        <f t="shared" si="48"/>
        <v>13</v>
      </c>
      <c r="N77" s="4">
        <f t="shared" si="39"/>
        <v>4933</v>
      </c>
    </row>
    <row r="78" spans="1:14" x14ac:dyDescent="0.2">
      <c r="A78" s="2">
        <v>73</v>
      </c>
      <c r="B78" s="3">
        <v>42005</v>
      </c>
      <c r="C78" s="24">
        <f t="shared" si="53"/>
        <v>13420</v>
      </c>
      <c r="D78" s="7">
        <f t="shared" ref="D78:D83" si="55">ROUND(C78*113/100,0)</f>
        <v>15165</v>
      </c>
      <c r="E78" s="7">
        <f t="shared" si="49"/>
        <v>1342</v>
      </c>
      <c r="F78" s="5">
        <f t="shared" si="50"/>
        <v>28585</v>
      </c>
      <c r="G78" s="24">
        <f t="shared" si="54"/>
        <v>13290</v>
      </c>
      <c r="H78" s="7">
        <f t="shared" si="37"/>
        <v>9569</v>
      </c>
      <c r="I78" s="7">
        <f t="shared" si="51"/>
        <v>1329</v>
      </c>
      <c r="J78" s="4">
        <f t="shared" si="20"/>
        <v>22859</v>
      </c>
      <c r="K78" s="4">
        <f t="shared" si="38"/>
        <v>130</v>
      </c>
      <c r="L78" s="5">
        <f t="shared" si="47"/>
        <v>5596</v>
      </c>
      <c r="M78" s="5">
        <f t="shared" si="48"/>
        <v>13</v>
      </c>
      <c r="N78" s="4">
        <f t="shared" si="39"/>
        <v>5739</v>
      </c>
    </row>
    <row r="79" spans="1:14" x14ac:dyDescent="0.2">
      <c r="A79" s="2">
        <v>74</v>
      </c>
      <c r="B79" s="3">
        <v>42036</v>
      </c>
      <c r="C79" s="24">
        <f t="shared" si="53"/>
        <v>13420</v>
      </c>
      <c r="D79" s="7">
        <f t="shared" si="55"/>
        <v>15165</v>
      </c>
      <c r="E79" s="7">
        <f t="shared" si="49"/>
        <v>1342</v>
      </c>
      <c r="F79" s="5">
        <f t="shared" si="50"/>
        <v>28585</v>
      </c>
      <c r="G79" s="24">
        <f t="shared" si="54"/>
        <v>13290</v>
      </c>
      <c r="H79" s="7">
        <f t="shared" si="37"/>
        <v>9569</v>
      </c>
      <c r="I79" s="7">
        <f t="shared" si="51"/>
        <v>1329</v>
      </c>
      <c r="J79" s="4">
        <f t="shared" si="20"/>
        <v>22859</v>
      </c>
      <c r="K79" s="4">
        <f t="shared" si="38"/>
        <v>130</v>
      </c>
      <c r="L79" s="5">
        <f t="shared" si="47"/>
        <v>5596</v>
      </c>
      <c r="M79" s="5">
        <f t="shared" si="48"/>
        <v>13</v>
      </c>
      <c r="N79" s="4">
        <f t="shared" si="39"/>
        <v>5739</v>
      </c>
    </row>
    <row r="80" spans="1:14" x14ac:dyDescent="0.2">
      <c r="A80" s="2">
        <v>75</v>
      </c>
      <c r="B80" s="3">
        <v>42064</v>
      </c>
      <c r="C80" s="24">
        <f t="shared" si="53"/>
        <v>13420</v>
      </c>
      <c r="D80" s="7">
        <f t="shared" si="55"/>
        <v>15165</v>
      </c>
      <c r="E80" s="7">
        <f t="shared" si="49"/>
        <v>1342</v>
      </c>
      <c r="F80" s="5">
        <f t="shared" si="50"/>
        <v>28585</v>
      </c>
      <c r="G80" s="24">
        <f t="shared" si="54"/>
        <v>13290</v>
      </c>
      <c r="H80" s="7">
        <f t="shared" si="37"/>
        <v>9569</v>
      </c>
      <c r="I80" s="7">
        <f t="shared" si="51"/>
        <v>1329</v>
      </c>
      <c r="J80" s="4">
        <f t="shared" si="20"/>
        <v>22859</v>
      </c>
      <c r="K80" s="4">
        <f t="shared" si="38"/>
        <v>130</v>
      </c>
      <c r="L80" s="5">
        <f t="shared" si="47"/>
        <v>5596</v>
      </c>
      <c r="M80" s="5">
        <f t="shared" si="48"/>
        <v>13</v>
      </c>
      <c r="N80" s="4">
        <f t="shared" si="39"/>
        <v>5739</v>
      </c>
    </row>
    <row r="81" spans="1:14" x14ac:dyDescent="0.2">
      <c r="A81" s="2">
        <v>76</v>
      </c>
      <c r="B81" s="3">
        <v>42095</v>
      </c>
      <c r="C81" s="24">
        <f t="shared" si="53"/>
        <v>13420</v>
      </c>
      <c r="D81" s="7">
        <f t="shared" si="55"/>
        <v>15165</v>
      </c>
      <c r="E81" s="7">
        <f t="shared" si="49"/>
        <v>1342</v>
      </c>
      <c r="F81" s="5">
        <f t="shared" si="50"/>
        <v>28585</v>
      </c>
      <c r="G81" s="24">
        <f t="shared" si="54"/>
        <v>13290</v>
      </c>
      <c r="H81" s="7">
        <f t="shared" si="37"/>
        <v>9569</v>
      </c>
      <c r="I81" s="7">
        <f t="shared" si="51"/>
        <v>1329</v>
      </c>
      <c r="J81" s="4">
        <f t="shared" si="20"/>
        <v>22859</v>
      </c>
      <c r="K81" s="4">
        <f t="shared" si="38"/>
        <v>130</v>
      </c>
      <c r="L81" s="5">
        <f t="shared" si="47"/>
        <v>5596</v>
      </c>
      <c r="M81" s="5">
        <f t="shared" si="48"/>
        <v>13</v>
      </c>
      <c r="N81" s="4">
        <f t="shared" si="39"/>
        <v>5739</v>
      </c>
    </row>
    <row r="82" spans="1:14" x14ac:dyDescent="0.2">
      <c r="A82" s="2">
        <v>77</v>
      </c>
      <c r="B82" s="3">
        <v>42125</v>
      </c>
      <c r="C82" s="24">
        <f t="shared" si="53"/>
        <v>13420</v>
      </c>
      <c r="D82" s="7">
        <f t="shared" si="55"/>
        <v>15165</v>
      </c>
      <c r="E82" s="7">
        <f t="shared" si="49"/>
        <v>1342</v>
      </c>
      <c r="F82" s="5">
        <f t="shared" si="50"/>
        <v>28585</v>
      </c>
      <c r="G82" s="24">
        <f t="shared" si="54"/>
        <v>13290</v>
      </c>
      <c r="H82" s="7">
        <f t="shared" si="37"/>
        <v>9569</v>
      </c>
      <c r="I82" s="7">
        <f t="shared" si="51"/>
        <v>1329</v>
      </c>
      <c r="J82" s="4">
        <f t="shared" si="20"/>
        <v>22859</v>
      </c>
      <c r="K82" s="4">
        <f t="shared" si="38"/>
        <v>130</v>
      </c>
      <c r="L82" s="5">
        <f t="shared" si="47"/>
        <v>5596</v>
      </c>
      <c r="M82" s="5">
        <f t="shared" si="48"/>
        <v>13</v>
      </c>
      <c r="N82" s="4">
        <f t="shared" si="39"/>
        <v>5739</v>
      </c>
    </row>
    <row r="83" spans="1:14" x14ac:dyDescent="0.2">
      <c r="A83" s="2">
        <v>78</v>
      </c>
      <c r="B83" s="3">
        <v>42156</v>
      </c>
      <c r="C83" s="24">
        <f t="shared" si="53"/>
        <v>13420</v>
      </c>
      <c r="D83" s="7">
        <f t="shared" si="55"/>
        <v>15165</v>
      </c>
      <c r="E83" s="7">
        <f t="shared" si="49"/>
        <v>1342</v>
      </c>
      <c r="F83" s="5">
        <f t="shared" si="50"/>
        <v>28585</v>
      </c>
      <c r="G83" s="24">
        <f t="shared" si="54"/>
        <v>13290</v>
      </c>
      <c r="H83" s="7">
        <f t="shared" si="37"/>
        <v>9569</v>
      </c>
      <c r="I83" s="7">
        <f t="shared" si="51"/>
        <v>1329</v>
      </c>
      <c r="J83" s="4">
        <f t="shared" si="20"/>
        <v>22859</v>
      </c>
      <c r="K83" s="4">
        <f t="shared" si="38"/>
        <v>130</v>
      </c>
      <c r="L83" s="5">
        <f t="shared" si="47"/>
        <v>5596</v>
      </c>
      <c r="M83" s="5">
        <f t="shared" si="48"/>
        <v>13</v>
      </c>
      <c r="N83" s="4">
        <f t="shared" si="39"/>
        <v>5739</v>
      </c>
    </row>
    <row r="84" spans="1:14" x14ac:dyDescent="0.2">
      <c r="A84" s="2">
        <v>79</v>
      </c>
      <c r="B84" s="3">
        <v>42186</v>
      </c>
      <c r="C84" s="24">
        <v>13830</v>
      </c>
      <c r="D84" s="7">
        <f t="shared" ref="D84:D89" si="56">ROUND(C84*119/100,0)</f>
        <v>16458</v>
      </c>
      <c r="E84" s="7">
        <f t="shared" si="49"/>
        <v>1383</v>
      </c>
      <c r="F84" s="5">
        <f t="shared" si="50"/>
        <v>30288</v>
      </c>
      <c r="G84" s="24">
        <v>13690</v>
      </c>
      <c r="H84" s="7">
        <f t="shared" si="37"/>
        <v>9857</v>
      </c>
      <c r="I84" s="7">
        <f t="shared" si="51"/>
        <v>1369</v>
      </c>
      <c r="J84" s="4">
        <f t="shared" si="20"/>
        <v>23547</v>
      </c>
      <c r="K84" s="4">
        <f t="shared" si="38"/>
        <v>140</v>
      </c>
      <c r="L84" s="5">
        <f t="shared" si="47"/>
        <v>6601</v>
      </c>
      <c r="M84" s="5">
        <f t="shared" si="48"/>
        <v>14</v>
      </c>
      <c r="N84" s="4">
        <f t="shared" si="39"/>
        <v>6755</v>
      </c>
    </row>
    <row r="85" spans="1:14" x14ac:dyDescent="0.2">
      <c r="A85" s="2">
        <v>80</v>
      </c>
      <c r="B85" s="3">
        <v>42217</v>
      </c>
      <c r="C85" s="24">
        <f>C84</f>
        <v>13830</v>
      </c>
      <c r="D85" s="7">
        <f t="shared" si="56"/>
        <v>16458</v>
      </c>
      <c r="E85" s="7">
        <f t="shared" si="49"/>
        <v>1383</v>
      </c>
      <c r="F85" s="5">
        <f t="shared" si="50"/>
        <v>30288</v>
      </c>
      <c r="G85" s="24">
        <f>G84</f>
        <v>13690</v>
      </c>
      <c r="H85" s="7">
        <f t="shared" si="37"/>
        <v>9857</v>
      </c>
      <c r="I85" s="7">
        <f t="shared" si="51"/>
        <v>1369</v>
      </c>
      <c r="J85" s="4">
        <f t="shared" si="20"/>
        <v>23547</v>
      </c>
      <c r="K85" s="4">
        <f t="shared" si="38"/>
        <v>140</v>
      </c>
      <c r="L85" s="5">
        <f t="shared" si="47"/>
        <v>6601</v>
      </c>
      <c r="M85" s="5">
        <f t="shared" si="48"/>
        <v>14</v>
      </c>
      <c r="N85" s="4">
        <f t="shared" si="39"/>
        <v>6755</v>
      </c>
    </row>
    <row r="86" spans="1:14" x14ac:dyDescent="0.2">
      <c r="A86" s="2">
        <v>81</v>
      </c>
      <c r="B86" s="3">
        <v>42248</v>
      </c>
      <c r="C86" s="24">
        <f t="shared" ref="C86:C95" si="57">C85</f>
        <v>13830</v>
      </c>
      <c r="D86" s="7">
        <f t="shared" si="56"/>
        <v>16458</v>
      </c>
      <c r="E86" s="7">
        <f t="shared" si="49"/>
        <v>1383</v>
      </c>
      <c r="F86" s="5">
        <f t="shared" si="50"/>
        <v>30288</v>
      </c>
      <c r="G86" s="24">
        <f t="shared" ref="G86:G95" si="58">G85</f>
        <v>13690</v>
      </c>
      <c r="H86" s="7">
        <f t="shared" si="37"/>
        <v>9857</v>
      </c>
      <c r="I86" s="7">
        <f t="shared" si="51"/>
        <v>1369</v>
      </c>
      <c r="J86" s="4">
        <f t="shared" si="20"/>
        <v>23547</v>
      </c>
      <c r="K86" s="4">
        <f t="shared" si="38"/>
        <v>140</v>
      </c>
      <c r="L86" s="5">
        <f t="shared" si="47"/>
        <v>6601</v>
      </c>
      <c r="M86" s="5">
        <f t="shared" si="48"/>
        <v>14</v>
      </c>
      <c r="N86" s="4">
        <f t="shared" si="39"/>
        <v>6755</v>
      </c>
    </row>
    <row r="87" spans="1:14" x14ac:dyDescent="0.2">
      <c r="A87" s="2">
        <v>82</v>
      </c>
      <c r="B87" s="3">
        <v>42278</v>
      </c>
      <c r="C87" s="24">
        <f t="shared" si="57"/>
        <v>13830</v>
      </c>
      <c r="D87" s="7">
        <f t="shared" si="56"/>
        <v>16458</v>
      </c>
      <c r="E87" s="7">
        <f t="shared" si="49"/>
        <v>1383</v>
      </c>
      <c r="F87" s="5">
        <f t="shared" si="50"/>
        <v>30288</v>
      </c>
      <c r="G87" s="24">
        <f t="shared" si="58"/>
        <v>13690</v>
      </c>
      <c r="H87" s="7">
        <f t="shared" si="37"/>
        <v>9857</v>
      </c>
      <c r="I87" s="7">
        <f t="shared" si="51"/>
        <v>1369</v>
      </c>
      <c r="J87" s="4">
        <f t="shared" ref="J87:J89" si="59">SUM(G87:H87)</f>
        <v>23547</v>
      </c>
      <c r="K87" s="4">
        <f t="shared" si="38"/>
        <v>140</v>
      </c>
      <c r="L87" s="5">
        <f t="shared" si="47"/>
        <v>6601</v>
      </c>
      <c r="M87" s="5">
        <f t="shared" si="48"/>
        <v>14</v>
      </c>
      <c r="N87" s="4">
        <f t="shared" si="39"/>
        <v>6755</v>
      </c>
    </row>
    <row r="88" spans="1:14" x14ac:dyDescent="0.2">
      <c r="A88" s="2">
        <v>83</v>
      </c>
      <c r="B88" s="3">
        <v>42309</v>
      </c>
      <c r="C88" s="24">
        <f t="shared" si="57"/>
        <v>13830</v>
      </c>
      <c r="D88" s="7">
        <f t="shared" si="56"/>
        <v>16458</v>
      </c>
      <c r="E88" s="7">
        <f t="shared" si="49"/>
        <v>1383</v>
      </c>
      <c r="F88" s="5">
        <f t="shared" si="50"/>
        <v>30288</v>
      </c>
      <c r="G88" s="24">
        <f t="shared" si="58"/>
        <v>13690</v>
      </c>
      <c r="H88" s="7">
        <f t="shared" si="37"/>
        <v>9857</v>
      </c>
      <c r="I88" s="7">
        <f t="shared" si="51"/>
        <v>1369</v>
      </c>
      <c r="J88" s="4">
        <f t="shared" si="59"/>
        <v>23547</v>
      </c>
      <c r="K88" s="4">
        <f t="shared" si="38"/>
        <v>140</v>
      </c>
      <c r="L88" s="5">
        <f t="shared" si="47"/>
        <v>6601</v>
      </c>
      <c r="M88" s="5">
        <f t="shared" si="48"/>
        <v>14</v>
      </c>
      <c r="N88" s="4">
        <f t="shared" si="39"/>
        <v>6755</v>
      </c>
    </row>
    <row r="89" spans="1:14" x14ac:dyDescent="0.2">
      <c r="A89" s="2">
        <v>84</v>
      </c>
      <c r="B89" s="3">
        <v>42339</v>
      </c>
      <c r="C89" s="24">
        <f t="shared" si="57"/>
        <v>13830</v>
      </c>
      <c r="D89" s="7">
        <f t="shared" si="56"/>
        <v>16458</v>
      </c>
      <c r="E89" s="7">
        <f t="shared" si="49"/>
        <v>1383</v>
      </c>
      <c r="F89" s="5">
        <f t="shared" si="50"/>
        <v>30288</v>
      </c>
      <c r="G89" s="24">
        <f t="shared" si="58"/>
        <v>13690</v>
      </c>
      <c r="H89" s="7">
        <f t="shared" si="37"/>
        <v>9857</v>
      </c>
      <c r="I89" s="7">
        <f t="shared" si="51"/>
        <v>1369</v>
      </c>
      <c r="J89" s="4">
        <f t="shared" si="59"/>
        <v>23547</v>
      </c>
      <c r="K89" s="4">
        <f t="shared" si="38"/>
        <v>140</v>
      </c>
      <c r="L89" s="5">
        <f t="shared" si="47"/>
        <v>6601</v>
      </c>
      <c r="M89" s="5">
        <f t="shared" si="48"/>
        <v>14</v>
      </c>
      <c r="N89" s="4">
        <f t="shared" si="39"/>
        <v>6755</v>
      </c>
    </row>
    <row r="90" spans="1:14" x14ac:dyDescent="0.2">
      <c r="A90" s="2">
        <v>85</v>
      </c>
      <c r="B90" s="3">
        <v>42370</v>
      </c>
      <c r="C90" s="24">
        <f t="shared" si="57"/>
        <v>13830</v>
      </c>
      <c r="D90" s="7">
        <f t="shared" ref="D90:D101" si="60">ROUND(C90*119/100,0)</f>
        <v>16458</v>
      </c>
      <c r="E90" s="7">
        <f t="shared" ref="E90:E101" si="61">ROUND(C90*10/100,0)</f>
        <v>1383</v>
      </c>
      <c r="F90" s="5">
        <f t="shared" ref="F90:F101" si="62">SUM(C90:D90)</f>
        <v>30288</v>
      </c>
      <c r="G90" s="24">
        <f t="shared" si="58"/>
        <v>13690</v>
      </c>
      <c r="H90" s="7">
        <f t="shared" ref="H90:H101" si="63">ROUND(G90*72/100,0)</f>
        <v>9857</v>
      </c>
      <c r="I90" s="7">
        <f t="shared" ref="I90:I101" si="64">ROUND(G90*10/100,0)</f>
        <v>1369</v>
      </c>
      <c r="J90" s="4">
        <f t="shared" ref="J90:J101" si="65">SUM(G90:H90)</f>
        <v>23547</v>
      </c>
      <c r="K90" s="4">
        <f t="shared" ref="K90:K101" si="66">C90-G90</f>
        <v>140</v>
      </c>
      <c r="L90" s="5">
        <f t="shared" ref="L90:L101" si="67">D90-H90</f>
        <v>6601</v>
      </c>
      <c r="M90" s="5">
        <f t="shared" ref="M90:M101" si="68">E90-I90</f>
        <v>14</v>
      </c>
      <c r="N90" s="4">
        <f t="shared" ref="N90:N101" si="69">SUM(K90:M90)</f>
        <v>6755</v>
      </c>
    </row>
    <row r="91" spans="1:14" x14ac:dyDescent="0.2">
      <c r="A91" s="2">
        <v>86</v>
      </c>
      <c r="B91" s="3">
        <v>42401</v>
      </c>
      <c r="C91" s="24">
        <f t="shared" si="57"/>
        <v>13830</v>
      </c>
      <c r="D91" s="7">
        <f t="shared" si="60"/>
        <v>16458</v>
      </c>
      <c r="E91" s="7">
        <f t="shared" si="61"/>
        <v>1383</v>
      </c>
      <c r="F91" s="5">
        <f t="shared" si="62"/>
        <v>30288</v>
      </c>
      <c r="G91" s="24">
        <f t="shared" si="58"/>
        <v>13690</v>
      </c>
      <c r="H91" s="7">
        <f t="shared" si="63"/>
        <v>9857</v>
      </c>
      <c r="I91" s="7">
        <f t="shared" si="64"/>
        <v>1369</v>
      </c>
      <c r="J91" s="4">
        <f t="shared" si="65"/>
        <v>23547</v>
      </c>
      <c r="K91" s="4">
        <f t="shared" si="66"/>
        <v>140</v>
      </c>
      <c r="L91" s="5">
        <f t="shared" si="67"/>
        <v>6601</v>
      </c>
      <c r="M91" s="5">
        <f t="shared" si="68"/>
        <v>14</v>
      </c>
      <c r="N91" s="4">
        <f t="shared" si="69"/>
        <v>6755</v>
      </c>
    </row>
    <row r="92" spans="1:14" x14ac:dyDescent="0.2">
      <c r="A92" s="2">
        <v>87</v>
      </c>
      <c r="B92" s="3">
        <v>42430</v>
      </c>
      <c r="C92" s="24">
        <f t="shared" si="57"/>
        <v>13830</v>
      </c>
      <c r="D92" s="7">
        <f t="shared" si="60"/>
        <v>16458</v>
      </c>
      <c r="E92" s="7">
        <f t="shared" si="61"/>
        <v>1383</v>
      </c>
      <c r="F92" s="5">
        <f t="shared" si="62"/>
        <v>30288</v>
      </c>
      <c r="G92" s="24">
        <f t="shared" si="58"/>
        <v>13690</v>
      </c>
      <c r="H92" s="7">
        <f t="shared" si="63"/>
        <v>9857</v>
      </c>
      <c r="I92" s="7">
        <f t="shared" si="64"/>
        <v>1369</v>
      </c>
      <c r="J92" s="4">
        <f t="shared" si="65"/>
        <v>23547</v>
      </c>
      <c r="K92" s="4">
        <f t="shared" si="66"/>
        <v>140</v>
      </c>
      <c r="L92" s="5">
        <f t="shared" si="67"/>
        <v>6601</v>
      </c>
      <c r="M92" s="5">
        <f t="shared" si="68"/>
        <v>14</v>
      </c>
      <c r="N92" s="4">
        <f t="shared" si="69"/>
        <v>6755</v>
      </c>
    </row>
    <row r="93" spans="1:14" x14ac:dyDescent="0.2">
      <c r="A93" s="2">
        <v>88</v>
      </c>
      <c r="B93" s="3">
        <v>42461</v>
      </c>
      <c r="C93" s="24">
        <f t="shared" si="57"/>
        <v>13830</v>
      </c>
      <c r="D93" s="7">
        <f t="shared" si="60"/>
        <v>16458</v>
      </c>
      <c r="E93" s="7">
        <f t="shared" si="61"/>
        <v>1383</v>
      </c>
      <c r="F93" s="5">
        <f t="shared" si="62"/>
        <v>30288</v>
      </c>
      <c r="G93" s="24">
        <f t="shared" si="58"/>
        <v>13690</v>
      </c>
      <c r="H93" s="7">
        <f t="shared" si="63"/>
        <v>9857</v>
      </c>
      <c r="I93" s="7">
        <f t="shared" si="64"/>
        <v>1369</v>
      </c>
      <c r="J93" s="4">
        <f t="shared" si="65"/>
        <v>23547</v>
      </c>
      <c r="K93" s="4">
        <f t="shared" si="66"/>
        <v>140</v>
      </c>
      <c r="L93" s="5">
        <f t="shared" si="67"/>
        <v>6601</v>
      </c>
      <c r="M93" s="5">
        <f t="shared" si="68"/>
        <v>14</v>
      </c>
      <c r="N93" s="4">
        <f t="shared" si="69"/>
        <v>6755</v>
      </c>
    </row>
    <row r="94" spans="1:14" x14ac:dyDescent="0.2">
      <c r="A94" s="2">
        <v>89</v>
      </c>
      <c r="B94" s="3">
        <v>42491</v>
      </c>
      <c r="C94" s="24">
        <f t="shared" si="57"/>
        <v>13830</v>
      </c>
      <c r="D94" s="7">
        <f t="shared" si="60"/>
        <v>16458</v>
      </c>
      <c r="E94" s="7">
        <f t="shared" si="61"/>
        <v>1383</v>
      </c>
      <c r="F94" s="5">
        <f t="shared" si="62"/>
        <v>30288</v>
      </c>
      <c r="G94" s="24">
        <f t="shared" si="58"/>
        <v>13690</v>
      </c>
      <c r="H94" s="7">
        <f t="shared" si="63"/>
        <v>9857</v>
      </c>
      <c r="I94" s="7">
        <f t="shared" si="64"/>
        <v>1369</v>
      </c>
      <c r="J94" s="4">
        <f t="shared" si="65"/>
        <v>23547</v>
      </c>
      <c r="K94" s="4">
        <f t="shared" si="66"/>
        <v>140</v>
      </c>
      <c r="L94" s="5">
        <f t="shared" si="67"/>
        <v>6601</v>
      </c>
      <c r="M94" s="5">
        <f t="shared" si="68"/>
        <v>14</v>
      </c>
      <c r="N94" s="4">
        <f t="shared" si="69"/>
        <v>6755</v>
      </c>
    </row>
    <row r="95" spans="1:14" x14ac:dyDescent="0.2">
      <c r="A95" s="2">
        <v>90</v>
      </c>
      <c r="B95" s="3">
        <v>42522</v>
      </c>
      <c r="C95" s="24">
        <f t="shared" si="57"/>
        <v>13830</v>
      </c>
      <c r="D95" s="7">
        <f t="shared" si="60"/>
        <v>16458</v>
      </c>
      <c r="E95" s="7">
        <f t="shared" si="61"/>
        <v>1383</v>
      </c>
      <c r="F95" s="5">
        <f t="shared" si="62"/>
        <v>30288</v>
      </c>
      <c r="G95" s="24">
        <f t="shared" si="58"/>
        <v>13690</v>
      </c>
      <c r="H95" s="7">
        <f t="shared" si="63"/>
        <v>9857</v>
      </c>
      <c r="I95" s="7">
        <f t="shared" si="64"/>
        <v>1369</v>
      </c>
      <c r="J95" s="4">
        <f t="shared" si="65"/>
        <v>23547</v>
      </c>
      <c r="K95" s="4">
        <f t="shared" si="66"/>
        <v>140</v>
      </c>
      <c r="L95" s="5">
        <f t="shared" si="67"/>
        <v>6601</v>
      </c>
      <c r="M95" s="5">
        <f t="shared" si="68"/>
        <v>14</v>
      </c>
      <c r="N95" s="4">
        <f t="shared" si="69"/>
        <v>6755</v>
      </c>
    </row>
    <row r="96" spans="1:14" x14ac:dyDescent="0.2">
      <c r="A96" s="2">
        <v>91</v>
      </c>
      <c r="B96" s="3">
        <v>42552</v>
      </c>
      <c r="C96" s="24">
        <v>14250</v>
      </c>
      <c r="D96" s="7">
        <f t="shared" si="60"/>
        <v>16958</v>
      </c>
      <c r="E96" s="7">
        <f t="shared" si="61"/>
        <v>1425</v>
      </c>
      <c r="F96" s="5">
        <f t="shared" si="62"/>
        <v>31208</v>
      </c>
      <c r="G96" s="24">
        <v>14110</v>
      </c>
      <c r="H96" s="7">
        <f t="shared" si="63"/>
        <v>10159</v>
      </c>
      <c r="I96" s="7">
        <f t="shared" si="64"/>
        <v>1411</v>
      </c>
      <c r="J96" s="4">
        <f t="shared" si="65"/>
        <v>24269</v>
      </c>
      <c r="K96" s="4">
        <f t="shared" si="66"/>
        <v>140</v>
      </c>
      <c r="L96" s="5">
        <f t="shared" si="67"/>
        <v>6799</v>
      </c>
      <c r="M96" s="5">
        <f t="shared" si="68"/>
        <v>14</v>
      </c>
      <c r="N96" s="4">
        <f t="shared" si="69"/>
        <v>6953</v>
      </c>
    </row>
    <row r="97" spans="1:15" x14ac:dyDescent="0.2">
      <c r="A97" s="2">
        <v>92</v>
      </c>
      <c r="B97" s="3">
        <v>42583</v>
      </c>
      <c r="C97" s="24">
        <v>14250</v>
      </c>
      <c r="D97" s="7">
        <f t="shared" si="60"/>
        <v>16958</v>
      </c>
      <c r="E97" s="7">
        <f t="shared" si="61"/>
        <v>1425</v>
      </c>
      <c r="F97" s="5">
        <f t="shared" si="62"/>
        <v>31208</v>
      </c>
      <c r="G97" s="24">
        <v>14110</v>
      </c>
      <c r="H97" s="7">
        <f t="shared" si="63"/>
        <v>10159</v>
      </c>
      <c r="I97" s="7">
        <f t="shared" si="64"/>
        <v>1411</v>
      </c>
      <c r="J97" s="4">
        <f t="shared" si="65"/>
        <v>24269</v>
      </c>
      <c r="K97" s="4">
        <f t="shared" si="66"/>
        <v>140</v>
      </c>
      <c r="L97" s="5">
        <f t="shared" si="67"/>
        <v>6799</v>
      </c>
      <c r="M97" s="5">
        <f t="shared" si="68"/>
        <v>14</v>
      </c>
      <c r="N97" s="4">
        <f t="shared" si="69"/>
        <v>6953</v>
      </c>
    </row>
    <row r="98" spans="1:15" x14ac:dyDescent="0.2">
      <c r="A98" s="2">
        <v>93</v>
      </c>
      <c r="B98" s="3">
        <v>42614</v>
      </c>
      <c r="C98" s="24">
        <v>14250</v>
      </c>
      <c r="D98" s="7">
        <f t="shared" si="60"/>
        <v>16958</v>
      </c>
      <c r="E98" s="7">
        <f t="shared" si="61"/>
        <v>1425</v>
      </c>
      <c r="F98" s="5">
        <f t="shared" si="62"/>
        <v>31208</v>
      </c>
      <c r="G98" s="24">
        <v>14110</v>
      </c>
      <c r="H98" s="7">
        <f t="shared" si="63"/>
        <v>10159</v>
      </c>
      <c r="I98" s="7">
        <f t="shared" si="64"/>
        <v>1411</v>
      </c>
      <c r="J98" s="4">
        <f t="shared" si="65"/>
        <v>24269</v>
      </c>
      <c r="K98" s="4">
        <f t="shared" si="66"/>
        <v>140</v>
      </c>
      <c r="L98" s="5">
        <f t="shared" si="67"/>
        <v>6799</v>
      </c>
      <c r="M98" s="5">
        <f t="shared" si="68"/>
        <v>14</v>
      </c>
      <c r="N98" s="4">
        <f t="shared" si="69"/>
        <v>6953</v>
      </c>
    </row>
    <row r="99" spans="1:15" x14ac:dyDescent="0.2">
      <c r="A99" s="2">
        <v>94</v>
      </c>
      <c r="B99" s="3">
        <v>42644</v>
      </c>
      <c r="C99" s="24">
        <v>14250</v>
      </c>
      <c r="D99" s="7">
        <f t="shared" si="60"/>
        <v>16958</v>
      </c>
      <c r="E99" s="7">
        <f t="shared" si="61"/>
        <v>1425</v>
      </c>
      <c r="F99" s="5">
        <f t="shared" si="62"/>
        <v>31208</v>
      </c>
      <c r="G99" s="24">
        <v>14110</v>
      </c>
      <c r="H99" s="7">
        <f t="shared" si="63"/>
        <v>10159</v>
      </c>
      <c r="I99" s="7">
        <f t="shared" si="64"/>
        <v>1411</v>
      </c>
      <c r="J99" s="4">
        <f t="shared" si="65"/>
        <v>24269</v>
      </c>
      <c r="K99" s="4">
        <f t="shared" si="66"/>
        <v>140</v>
      </c>
      <c r="L99" s="5">
        <f t="shared" si="67"/>
        <v>6799</v>
      </c>
      <c r="M99" s="5">
        <f t="shared" si="68"/>
        <v>14</v>
      </c>
      <c r="N99" s="4">
        <f t="shared" si="69"/>
        <v>6953</v>
      </c>
    </row>
    <row r="100" spans="1:15" x14ac:dyDescent="0.2">
      <c r="A100" s="2">
        <v>95</v>
      </c>
      <c r="B100" s="3">
        <v>42675</v>
      </c>
      <c r="C100" s="24">
        <v>14250</v>
      </c>
      <c r="D100" s="7">
        <f t="shared" si="60"/>
        <v>16958</v>
      </c>
      <c r="E100" s="7">
        <f t="shared" si="61"/>
        <v>1425</v>
      </c>
      <c r="F100" s="5">
        <f t="shared" si="62"/>
        <v>31208</v>
      </c>
      <c r="G100" s="24">
        <v>14110</v>
      </c>
      <c r="H100" s="7">
        <f t="shared" si="63"/>
        <v>10159</v>
      </c>
      <c r="I100" s="7">
        <f t="shared" si="64"/>
        <v>1411</v>
      </c>
      <c r="J100" s="4">
        <f t="shared" si="65"/>
        <v>24269</v>
      </c>
      <c r="K100" s="4">
        <f t="shared" si="66"/>
        <v>140</v>
      </c>
      <c r="L100" s="5">
        <f t="shared" si="67"/>
        <v>6799</v>
      </c>
      <c r="M100" s="5">
        <f t="shared" si="68"/>
        <v>14</v>
      </c>
      <c r="N100" s="4">
        <f t="shared" si="69"/>
        <v>6953</v>
      </c>
    </row>
    <row r="101" spans="1:15" x14ac:dyDescent="0.2">
      <c r="A101" s="2">
        <v>96</v>
      </c>
      <c r="B101" s="3">
        <v>42705</v>
      </c>
      <c r="C101" s="24">
        <v>14250</v>
      </c>
      <c r="D101" s="7">
        <f t="shared" si="60"/>
        <v>16958</v>
      </c>
      <c r="E101" s="7">
        <f t="shared" si="61"/>
        <v>1425</v>
      </c>
      <c r="F101" s="5">
        <f t="shared" si="62"/>
        <v>31208</v>
      </c>
      <c r="G101" s="24">
        <v>14110</v>
      </c>
      <c r="H101" s="7">
        <f t="shared" si="63"/>
        <v>10159</v>
      </c>
      <c r="I101" s="7">
        <f t="shared" si="64"/>
        <v>1411</v>
      </c>
      <c r="J101" s="4">
        <f t="shared" si="65"/>
        <v>24269</v>
      </c>
      <c r="K101" s="4">
        <f t="shared" si="66"/>
        <v>140</v>
      </c>
      <c r="L101" s="5">
        <f t="shared" si="67"/>
        <v>6799</v>
      </c>
      <c r="M101" s="5">
        <f t="shared" si="68"/>
        <v>14</v>
      </c>
      <c r="N101" s="4">
        <f t="shared" si="69"/>
        <v>6953</v>
      </c>
    </row>
    <row r="102" spans="1:15" x14ac:dyDescent="0.2">
      <c r="A102" s="54" t="s">
        <v>9</v>
      </c>
      <c r="B102" s="54"/>
      <c r="C102" s="8">
        <f>SUM(C48:C101)</f>
        <v>711060</v>
      </c>
      <c r="D102" s="25">
        <f t="shared" ref="D102:N102" si="70">SUM(D48:D101)</f>
        <v>732978</v>
      </c>
      <c r="E102" s="25">
        <f t="shared" si="70"/>
        <v>71106</v>
      </c>
      <c r="F102" s="25">
        <f t="shared" si="70"/>
        <v>1444038</v>
      </c>
      <c r="G102" s="25">
        <f t="shared" si="70"/>
        <v>701340</v>
      </c>
      <c r="H102" s="25">
        <f t="shared" si="70"/>
        <v>504966</v>
      </c>
      <c r="I102" s="25">
        <f t="shared" si="70"/>
        <v>70134</v>
      </c>
      <c r="J102" s="25">
        <f t="shared" si="70"/>
        <v>1206306</v>
      </c>
      <c r="K102" s="25">
        <f t="shared" si="70"/>
        <v>9720</v>
      </c>
      <c r="L102" s="25">
        <f t="shared" si="70"/>
        <v>228012</v>
      </c>
      <c r="M102" s="25">
        <f t="shared" si="70"/>
        <v>972</v>
      </c>
      <c r="N102" s="25">
        <f t="shared" si="70"/>
        <v>238704</v>
      </c>
    </row>
    <row r="103" spans="1:15" ht="18.75" x14ac:dyDescent="0.2">
      <c r="A103" s="9"/>
      <c r="B103" s="9"/>
      <c r="C103" s="42" t="s">
        <v>10</v>
      </c>
      <c r="D103" s="42"/>
      <c r="E103" s="42"/>
      <c r="F103" s="42"/>
      <c r="G103" s="44">
        <f>N102</f>
        <v>238704</v>
      </c>
      <c r="H103" s="44"/>
      <c r="I103" s="11"/>
      <c r="J103" s="45" t="s">
        <v>11</v>
      </c>
      <c r="K103" s="45"/>
      <c r="L103" s="45"/>
      <c r="M103" s="45"/>
      <c r="N103" s="45"/>
      <c r="O103" s="45"/>
    </row>
    <row r="104" spans="1:15" ht="15.75" customHeight="1" x14ac:dyDescent="0.2">
      <c r="A104" s="9"/>
      <c r="B104" s="9"/>
      <c r="C104" s="46" t="s">
        <v>12</v>
      </c>
      <c r="D104" s="46"/>
      <c r="E104" s="46"/>
      <c r="F104" s="46"/>
      <c r="G104" s="44">
        <f>ROUND(G103*10%,0)</f>
        <v>23870</v>
      </c>
      <c r="H104" s="44"/>
      <c r="I104" s="11"/>
      <c r="J104" s="43" t="e">
        <f>[1]!SpellNumber(G105)</f>
        <v>#NAME?</v>
      </c>
      <c r="K104" s="43"/>
      <c r="L104" s="43"/>
      <c r="M104" s="43"/>
      <c r="N104" s="43"/>
      <c r="O104" s="10"/>
    </row>
    <row r="105" spans="1:15" x14ac:dyDescent="0.2">
      <c r="A105" s="9"/>
      <c r="B105" s="42" t="s">
        <v>13</v>
      </c>
      <c r="C105" s="42"/>
      <c r="D105" s="42"/>
      <c r="E105" s="42"/>
      <c r="F105" s="42"/>
      <c r="G105" s="47">
        <f>G103-G104</f>
        <v>214834</v>
      </c>
      <c r="H105" s="47"/>
      <c r="I105" s="12" t="s">
        <v>17</v>
      </c>
      <c r="J105" s="43"/>
      <c r="K105" s="43"/>
      <c r="L105" s="43"/>
      <c r="M105" s="43"/>
      <c r="N105" s="43"/>
      <c r="O105" s="10"/>
    </row>
    <row r="106" spans="1:15" x14ac:dyDescent="0.2">
      <c r="A106" s="42"/>
      <c r="B106" s="42"/>
      <c r="C106" s="42"/>
      <c r="D106" s="42"/>
      <c r="E106" s="42"/>
      <c r="F106" s="42"/>
      <c r="G106" s="48"/>
      <c r="H106" s="48"/>
      <c r="I106" s="16"/>
      <c r="J106" s="43"/>
      <c r="K106" s="43"/>
      <c r="L106" s="43"/>
      <c r="M106" s="43"/>
      <c r="N106" s="43"/>
      <c r="O106" s="10"/>
    </row>
  </sheetData>
  <mergeCells count="29">
    <mergeCell ref="A1:O1"/>
    <mergeCell ref="A2:D2"/>
    <mergeCell ref="F2:H2"/>
    <mergeCell ref="K2:L2"/>
    <mergeCell ref="A102:B102"/>
    <mergeCell ref="A3:N3"/>
    <mergeCell ref="A4:A5"/>
    <mergeCell ref="B4:B5"/>
    <mergeCell ref="C4:F4"/>
    <mergeCell ref="G4:J4"/>
    <mergeCell ref="K4:N4"/>
    <mergeCell ref="B105:F105"/>
    <mergeCell ref="J104:N106"/>
    <mergeCell ref="C103:F103"/>
    <mergeCell ref="G103:H103"/>
    <mergeCell ref="J103:O103"/>
    <mergeCell ref="C104:F104"/>
    <mergeCell ref="G104:H104"/>
    <mergeCell ref="G105:H105"/>
    <mergeCell ref="A106:F106"/>
    <mergeCell ref="G106:H106"/>
    <mergeCell ref="P51:T53"/>
    <mergeCell ref="U3:V3"/>
    <mergeCell ref="U5:V5"/>
    <mergeCell ref="T4:T5"/>
    <mergeCell ref="R3:S3"/>
    <mergeCell ref="P6:Q6"/>
    <mergeCell ref="P5:Q5"/>
    <mergeCell ref="P3:Q3"/>
  </mergeCell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2020-09-18T08:35:17Z</cp:lastPrinted>
  <dcterms:created xsi:type="dcterms:W3CDTF">2020-06-18T06:30:28Z</dcterms:created>
  <dcterms:modified xsi:type="dcterms:W3CDTF">2022-01-16T12:51:45Z</dcterms:modified>
</cp:coreProperties>
</file>