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20055" windowHeight="7440" tabRatio="916"/>
  </bookViews>
  <sheets>
    <sheet name="For Help" sheetId="15" r:id="rId1"/>
    <sheet name="OLD REGIME" sheetId="13" state="hidden" r:id="rId2"/>
    <sheet name="HRA Calculator" sheetId="16" r:id="rId3"/>
    <sheet name="Itax Calculate For All Emp." sheetId="17" r:id="rId4"/>
  </sheets>
  <externalReferences>
    <externalReference r:id="rId5"/>
  </externalReferences>
  <definedNames>
    <definedName name="_xlnm.Print_Area" localSheetId="3">'Itax Calculate For All Emp.'!$D$2:$AP$106</definedName>
    <definedName name="rstatus">[1]data!$N$4:$N$6</definedName>
    <definedName name="Yes">'[1]Annexure-I'!$I$23:$I$24</definedName>
  </definedNames>
  <calcPr calcId="124519"/>
</workbook>
</file>

<file path=xl/calcChain.xml><?xml version="1.0" encoding="utf-8"?>
<calcChain xmlns="http://schemas.openxmlformats.org/spreadsheetml/2006/main">
  <c r="AF106" i="17"/>
  <c r="AE106"/>
  <c r="AD106"/>
  <c r="AC106"/>
  <c r="AF105"/>
  <c r="AE105"/>
  <c r="AD105"/>
  <c r="AC105"/>
  <c r="AF104"/>
  <c r="AE104"/>
  <c r="AD104"/>
  <c r="AC104"/>
  <c r="AF103"/>
  <c r="AE103"/>
  <c r="AD103"/>
  <c r="AC103"/>
  <c r="AF102"/>
  <c r="AE102"/>
  <c r="AD102"/>
  <c r="AC102"/>
  <c r="AF101"/>
  <c r="AE101"/>
  <c r="AD101"/>
  <c r="AC101"/>
  <c r="AF100"/>
  <c r="AE100"/>
  <c r="AD100"/>
  <c r="AC100"/>
  <c r="AF99"/>
  <c r="AE99"/>
  <c r="AD99"/>
  <c r="AC99"/>
  <c r="AF98"/>
  <c r="AE98"/>
  <c r="AD98"/>
  <c r="AC98"/>
  <c r="AF97"/>
  <c r="AE97"/>
  <c r="AD97"/>
  <c r="AC97"/>
  <c r="AF96"/>
  <c r="AE96"/>
  <c r="AD96"/>
  <c r="AC96"/>
  <c r="AF95"/>
  <c r="AE95"/>
  <c r="AD95"/>
  <c r="AC95"/>
  <c r="AF94"/>
  <c r="AE94"/>
  <c r="AD94"/>
  <c r="AC94"/>
  <c r="AF93"/>
  <c r="AE93"/>
  <c r="AD93"/>
  <c r="AC93"/>
  <c r="AF92"/>
  <c r="AE92"/>
  <c r="AD92"/>
  <c r="AC92"/>
  <c r="AF91"/>
  <c r="AE91"/>
  <c r="AD91"/>
  <c r="AC91"/>
  <c r="AF90"/>
  <c r="AE90"/>
  <c r="AD90"/>
  <c r="AC90"/>
  <c r="AF89"/>
  <c r="AE89"/>
  <c r="AD89"/>
  <c r="AC89"/>
  <c r="AF88"/>
  <c r="AE88"/>
  <c r="AD88"/>
  <c r="AC88"/>
  <c r="AF87"/>
  <c r="AE87"/>
  <c r="AD87"/>
  <c r="AC87"/>
  <c r="AF86"/>
  <c r="AE86"/>
  <c r="AD86"/>
  <c r="AC86"/>
  <c r="AF85"/>
  <c r="AE85"/>
  <c r="AD85"/>
  <c r="AC85"/>
  <c r="AF84"/>
  <c r="AE84"/>
  <c r="AD84"/>
  <c r="AC84"/>
  <c r="AF83"/>
  <c r="AE83"/>
  <c r="AD83"/>
  <c r="AC83"/>
  <c r="AF82"/>
  <c r="AE82"/>
  <c r="AD82"/>
  <c r="AC82"/>
  <c r="AF81"/>
  <c r="AE81"/>
  <c r="AD81"/>
  <c r="AC81"/>
  <c r="AF80"/>
  <c r="AE80"/>
  <c r="AD80"/>
  <c r="AC80"/>
  <c r="AF79"/>
  <c r="AE79"/>
  <c r="AD79"/>
  <c r="AC79"/>
  <c r="AF78"/>
  <c r="AE78"/>
  <c r="AD78"/>
  <c r="AC78"/>
  <c r="AF77"/>
  <c r="AE77"/>
  <c r="AD77"/>
  <c r="AC77"/>
  <c r="AF76"/>
  <c r="AE76"/>
  <c r="AD76"/>
  <c r="AC76"/>
  <c r="AF75"/>
  <c r="AE75"/>
  <c r="AD75"/>
  <c r="AC75"/>
  <c r="AF74"/>
  <c r="AE74"/>
  <c r="AD74"/>
  <c r="AC74"/>
  <c r="AF73"/>
  <c r="AE73"/>
  <c r="AD73"/>
  <c r="AC73"/>
  <c r="AF72"/>
  <c r="AE72"/>
  <c r="AD72"/>
  <c r="AC72"/>
  <c r="AF71"/>
  <c r="AE71"/>
  <c r="AD71"/>
  <c r="AC71"/>
  <c r="AF70"/>
  <c r="AE70"/>
  <c r="AD70"/>
  <c r="AC70"/>
  <c r="AF69"/>
  <c r="AE69"/>
  <c r="AD69"/>
  <c r="AC69"/>
  <c r="AF68"/>
  <c r="AE68"/>
  <c r="AD68"/>
  <c r="AC68"/>
  <c r="AF67"/>
  <c r="AE67"/>
  <c r="AD67"/>
  <c r="AC67"/>
  <c r="AF66"/>
  <c r="AE66"/>
  <c r="AD66"/>
  <c r="AC66"/>
  <c r="AF65"/>
  <c r="AE65"/>
  <c r="AD65"/>
  <c r="AC65"/>
  <c r="AF64"/>
  <c r="AE64"/>
  <c r="AD64"/>
  <c r="AC64"/>
  <c r="AF63"/>
  <c r="AE63"/>
  <c r="AD63"/>
  <c r="AC63"/>
  <c r="AF62"/>
  <c r="AE62"/>
  <c r="AD62"/>
  <c r="AC62"/>
  <c r="AF61"/>
  <c r="AE61"/>
  <c r="AD61"/>
  <c r="AC61"/>
  <c r="AF60"/>
  <c r="AE60"/>
  <c r="AD60"/>
  <c r="AC60"/>
  <c r="AF59"/>
  <c r="AE59"/>
  <c r="AD59"/>
  <c r="AC59"/>
  <c r="AF58"/>
  <c r="AE58"/>
  <c r="AD58"/>
  <c r="AC58"/>
  <c r="AF57"/>
  <c r="AE57"/>
  <c r="AD57"/>
  <c r="AC57"/>
  <c r="AF56"/>
  <c r="AE56"/>
  <c r="AD56"/>
  <c r="AC56"/>
  <c r="AF55"/>
  <c r="AE55"/>
  <c r="AD55"/>
  <c r="AC55"/>
  <c r="AF54"/>
  <c r="AE54"/>
  <c r="AD54"/>
  <c r="AC54"/>
  <c r="AF53"/>
  <c r="AE53"/>
  <c r="AD53"/>
  <c r="AC53"/>
  <c r="AF52"/>
  <c r="AE52"/>
  <c r="AD52"/>
  <c r="AC52"/>
  <c r="AF51"/>
  <c r="AE51"/>
  <c r="AD51"/>
  <c r="AC51"/>
  <c r="AF50"/>
  <c r="AE50"/>
  <c r="AD50"/>
  <c r="AC50"/>
  <c r="AF49"/>
  <c r="AE49"/>
  <c r="AD49"/>
  <c r="AC49"/>
  <c r="AF48"/>
  <c r="AE48"/>
  <c r="AD48"/>
  <c r="AC48"/>
  <c r="AF47"/>
  <c r="AE47"/>
  <c r="AD47"/>
  <c r="AC47"/>
  <c r="AF46"/>
  <c r="AE46"/>
  <c r="AD46"/>
  <c r="AC46"/>
  <c r="AF45"/>
  <c r="AE45"/>
  <c r="AD45"/>
  <c r="AC45"/>
  <c r="AF44"/>
  <c r="AE44"/>
  <c r="AD44"/>
  <c r="AC44"/>
  <c r="AF43"/>
  <c r="AE43"/>
  <c r="AD43"/>
  <c r="AC43"/>
  <c r="AF42"/>
  <c r="AE42"/>
  <c r="AD42"/>
  <c r="AC42"/>
  <c r="AF41"/>
  <c r="AE41"/>
  <c r="AD41"/>
  <c r="AC41"/>
  <c r="AF40"/>
  <c r="AE40"/>
  <c r="AD40"/>
  <c r="AC40"/>
  <c r="AF39"/>
  <c r="AE39"/>
  <c r="AD39"/>
  <c r="AC39"/>
  <c r="AF38"/>
  <c r="AE38"/>
  <c r="AD38"/>
  <c r="AC38"/>
  <c r="AF37"/>
  <c r="AE37"/>
  <c r="AD37"/>
  <c r="AC37"/>
  <c r="AF36"/>
  <c r="AE36"/>
  <c r="AD36"/>
  <c r="AC36"/>
  <c r="AF35"/>
  <c r="AE35"/>
  <c r="AD35"/>
  <c r="AC35"/>
  <c r="AF34"/>
  <c r="AE34"/>
  <c r="AD34"/>
  <c r="AC34"/>
  <c r="AF33"/>
  <c r="AE33"/>
  <c r="AD33"/>
  <c r="AC33"/>
  <c r="AF32"/>
  <c r="AE32"/>
  <c r="AD32"/>
  <c r="AC32"/>
  <c r="AF31"/>
  <c r="AE31"/>
  <c r="AD31"/>
  <c r="AC31"/>
  <c r="AF30"/>
  <c r="AE30"/>
  <c r="AD30"/>
  <c r="AC30"/>
  <c r="AF29"/>
  <c r="AE29"/>
  <c r="AD29"/>
  <c r="AC29"/>
  <c r="AF28"/>
  <c r="AE28"/>
  <c r="AD28"/>
  <c r="AC28"/>
  <c r="AF27"/>
  <c r="AE27"/>
  <c r="AD27"/>
  <c r="AC27"/>
  <c r="AF26"/>
  <c r="AE26"/>
  <c r="AD26"/>
  <c r="AC26"/>
  <c r="AF25"/>
  <c r="AE25"/>
  <c r="AD25"/>
  <c r="AC25"/>
  <c r="AF24"/>
  <c r="AE24"/>
  <c r="AD24"/>
  <c r="AC24"/>
  <c r="AF23"/>
  <c r="AE23"/>
  <c r="AD23"/>
  <c r="AC23"/>
  <c r="AF22"/>
  <c r="AE22"/>
  <c r="AD22"/>
  <c r="AC22"/>
  <c r="AF21"/>
  <c r="AE21"/>
  <c r="AD21"/>
  <c r="AC21"/>
  <c r="AF20"/>
  <c r="AE20"/>
  <c r="AD20"/>
  <c r="AC20"/>
  <c r="AF19"/>
  <c r="AE19"/>
  <c r="AD19"/>
  <c r="AC19"/>
  <c r="AF18"/>
  <c r="AE18"/>
  <c r="AD18"/>
  <c r="AC18"/>
  <c r="AF17"/>
  <c r="AE17"/>
  <c r="AD17"/>
  <c r="AC17"/>
  <c r="AF16"/>
  <c r="AE16"/>
  <c r="AD16"/>
  <c r="AC16"/>
  <c r="AF15"/>
  <c r="AE15"/>
  <c r="AD15"/>
  <c r="AC15"/>
  <c r="AF14"/>
  <c r="AE14"/>
  <c r="AD14"/>
  <c r="AC14"/>
  <c r="AF13"/>
  <c r="AE13"/>
  <c r="AD13"/>
  <c r="AC13"/>
  <c r="AF12"/>
  <c r="AE12"/>
  <c r="AD12"/>
  <c r="AC12"/>
  <c r="AF11"/>
  <c r="AE11"/>
  <c r="AD11"/>
  <c r="AC11"/>
  <c r="AF10"/>
  <c r="AE10"/>
  <c r="AD10"/>
  <c r="AC10"/>
  <c r="AF9"/>
  <c r="AE9"/>
  <c r="AD9"/>
  <c r="AC9"/>
  <c r="AC8"/>
  <c r="AD8" s="1"/>
  <c r="AE8" s="1"/>
  <c r="AF8" s="1"/>
  <c r="AF7"/>
  <c r="AE7"/>
  <c r="AD7"/>
  <c r="AC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AI106"/>
  <c r="AB106"/>
  <c r="S106"/>
  <c r="V106" s="1"/>
  <c r="O106"/>
  <c r="Z106" s="1"/>
  <c r="N106"/>
  <c r="R106" s="1"/>
  <c r="AI105"/>
  <c r="AB105"/>
  <c r="X105"/>
  <c r="V105"/>
  <c r="T105"/>
  <c r="S105"/>
  <c r="U105" s="1"/>
  <c r="O105"/>
  <c r="Y105" s="1"/>
  <c r="N105"/>
  <c r="Q105" s="1"/>
  <c r="AI104"/>
  <c r="AB104"/>
  <c r="S104"/>
  <c r="T104" s="1"/>
  <c r="O104"/>
  <c r="AA104" s="1"/>
  <c r="N104"/>
  <c r="P104" s="1"/>
  <c r="AI103"/>
  <c r="AB103"/>
  <c r="Z103"/>
  <c r="X103"/>
  <c r="S103"/>
  <c r="T103" s="1"/>
  <c r="O103"/>
  <c r="AA103" s="1"/>
  <c r="N103"/>
  <c r="R103" s="1"/>
  <c r="AI102"/>
  <c r="AB102"/>
  <c r="Y102"/>
  <c r="S102"/>
  <c r="V102" s="1"/>
  <c r="O102"/>
  <c r="Z102" s="1"/>
  <c r="N102"/>
  <c r="R102" s="1"/>
  <c r="AI101"/>
  <c r="AB101"/>
  <c r="X101"/>
  <c r="V101"/>
  <c r="T101"/>
  <c r="S101"/>
  <c r="U101" s="1"/>
  <c r="P101"/>
  <c r="O101"/>
  <c r="Y101" s="1"/>
  <c r="N101"/>
  <c r="Q101" s="1"/>
  <c r="AI100"/>
  <c r="AB100"/>
  <c r="S100"/>
  <c r="T100" s="1"/>
  <c r="O100"/>
  <c r="AA100" s="1"/>
  <c r="N100"/>
  <c r="P100" s="1"/>
  <c r="AI99"/>
  <c r="AB99"/>
  <c r="Z99"/>
  <c r="Y99"/>
  <c r="X99"/>
  <c r="U99"/>
  <c r="S99"/>
  <c r="V99" s="1"/>
  <c r="O99"/>
  <c r="AA99" s="1"/>
  <c r="N99"/>
  <c r="R99" s="1"/>
  <c r="AI98"/>
  <c r="AB98"/>
  <c r="Y98"/>
  <c r="S98"/>
  <c r="V98" s="1"/>
  <c r="O98"/>
  <c r="Z98" s="1"/>
  <c r="N98"/>
  <c r="R98" s="1"/>
  <c r="AI97"/>
  <c r="AB97"/>
  <c r="Z97"/>
  <c r="X97"/>
  <c r="T97"/>
  <c r="S97"/>
  <c r="U97" s="1"/>
  <c r="O97"/>
  <c r="Y97" s="1"/>
  <c r="N97"/>
  <c r="Q97" s="1"/>
  <c r="AI96"/>
  <c r="AB96"/>
  <c r="S96"/>
  <c r="T96" s="1"/>
  <c r="Q96"/>
  <c r="O96"/>
  <c r="AA96" s="1"/>
  <c r="N96"/>
  <c r="P96" s="1"/>
  <c r="AI95"/>
  <c r="AB95"/>
  <c r="Z95"/>
  <c r="V95"/>
  <c r="S95"/>
  <c r="U95" s="1"/>
  <c r="O95"/>
  <c r="AA95" s="1"/>
  <c r="N95"/>
  <c r="R95" s="1"/>
  <c r="AI94"/>
  <c r="AB94"/>
  <c r="S94"/>
  <c r="V94" s="1"/>
  <c r="O94"/>
  <c r="Z94" s="1"/>
  <c r="N94"/>
  <c r="R94" s="1"/>
  <c r="AI93"/>
  <c r="AB93"/>
  <c r="Z93"/>
  <c r="S93"/>
  <c r="U93" s="1"/>
  <c r="P93"/>
  <c r="O93"/>
  <c r="Y93" s="1"/>
  <c r="N93"/>
  <c r="Q93" s="1"/>
  <c r="AI92"/>
  <c r="AB92"/>
  <c r="S92"/>
  <c r="T92" s="1"/>
  <c r="Q92"/>
  <c r="O92"/>
  <c r="AA92" s="1"/>
  <c r="N92"/>
  <c r="P92" s="1"/>
  <c r="AI91"/>
  <c r="AB91"/>
  <c r="T91"/>
  <c r="S91"/>
  <c r="U91" s="1"/>
  <c r="O91"/>
  <c r="AA91" s="1"/>
  <c r="N91"/>
  <c r="R91" s="1"/>
  <c r="AI90"/>
  <c r="AB90"/>
  <c r="U90"/>
  <c r="S90"/>
  <c r="V90" s="1"/>
  <c r="O90"/>
  <c r="Z90" s="1"/>
  <c r="N90"/>
  <c r="R90" s="1"/>
  <c r="AI89"/>
  <c r="AB89"/>
  <c r="X89"/>
  <c r="T89"/>
  <c r="S89"/>
  <c r="U89" s="1"/>
  <c r="P89"/>
  <c r="O89"/>
  <c r="Y89" s="1"/>
  <c r="N89"/>
  <c r="Q89" s="1"/>
  <c r="AI88"/>
  <c r="AB88"/>
  <c r="S88"/>
  <c r="T88" s="1"/>
  <c r="O88"/>
  <c r="AA88" s="1"/>
  <c r="N88"/>
  <c r="P88" s="1"/>
  <c r="AI87"/>
  <c r="AB87"/>
  <c r="Z87"/>
  <c r="S87"/>
  <c r="U87" s="1"/>
  <c r="O87"/>
  <c r="AA87" s="1"/>
  <c r="N87"/>
  <c r="R87" s="1"/>
  <c r="AI86"/>
  <c r="AB86"/>
  <c r="S86"/>
  <c r="V86" s="1"/>
  <c r="O86"/>
  <c r="Z86" s="1"/>
  <c r="N86"/>
  <c r="R86" s="1"/>
  <c r="AI85"/>
  <c r="AB85"/>
  <c r="V85"/>
  <c r="S85"/>
  <c r="U85" s="1"/>
  <c r="O85"/>
  <c r="Y85" s="1"/>
  <c r="N85"/>
  <c r="Q85" s="1"/>
  <c r="AI84"/>
  <c r="AB84"/>
  <c r="S84"/>
  <c r="T84" s="1"/>
  <c r="O84"/>
  <c r="AA84" s="1"/>
  <c r="N84"/>
  <c r="P84" s="1"/>
  <c r="AI83"/>
  <c r="AB83"/>
  <c r="V83"/>
  <c r="T83"/>
  <c r="S83"/>
  <c r="U83" s="1"/>
  <c r="O83"/>
  <c r="AA83" s="1"/>
  <c r="N83"/>
  <c r="R83" s="1"/>
  <c r="AI82"/>
  <c r="AB82"/>
  <c r="U82"/>
  <c r="S82"/>
  <c r="V82" s="1"/>
  <c r="Q82"/>
  <c r="O82"/>
  <c r="Z82" s="1"/>
  <c r="N82"/>
  <c r="R82" s="1"/>
  <c r="AI81"/>
  <c r="AB81"/>
  <c r="X81"/>
  <c r="T81"/>
  <c r="S81"/>
  <c r="U81" s="1"/>
  <c r="O81"/>
  <c r="Y81" s="1"/>
  <c r="N81"/>
  <c r="Q81" s="1"/>
  <c r="AI80"/>
  <c r="AB80"/>
  <c r="S80"/>
  <c r="T80" s="1"/>
  <c r="O80"/>
  <c r="AA80" s="1"/>
  <c r="N80"/>
  <c r="P80" s="1"/>
  <c r="AI79"/>
  <c r="AB79"/>
  <c r="Z79"/>
  <c r="V79"/>
  <c r="S79"/>
  <c r="U79" s="1"/>
  <c r="O79"/>
  <c r="AA79" s="1"/>
  <c r="N79"/>
  <c r="R79" s="1"/>
  <c r="AI78"/>
  <c r="AB78"/>
  <c r="S78"/>
  <c r="V78" s="1"/>
  <c r="O78"/>
  <c r="Z78" s="1"/>
  <c r="N78"/>
  <c r="R78" s="1"/>
  <c r="AI77"/>
  <c r="AB77"/>
  <c r="Z77"/>
  <c r="V77"/>
  <c r="U77"/>
  <c r="T77"/>
  <c r="S77"/>
  <c r="O77"/>
  <c r="Y77" s="1"/>
  <c r="N77"/>
  <c r="Q77" s="1"/>
  <c r="AI76"/>
  <c r="AB76"/>
  <c r="S76"/>
  <c r="O76"/>
  <c r="AA76" s="1"/>
  <c r="N76"/>
  <c r="R76" s="1"/>
  <c r="AI75"/>
  <c r="AB75"/>
  <c r="T75"/>
  <c r="S75"/>
  <c r="U75" s="1"/>
  <c r="O75"/>
  <c r="AA75" s="1"/>
  <c r="N75"/>
  <c r="AI74"/>
  <c r="AB74"/>
  <c r="S74"/>
  <c r="V74" s="1"/>
  <c r="Q74"/>
  <c r="O74"/>
  <c r="N74"/>
  <c r="R74" s="1"/>
  <c r="AI73"/>
  <c r="AB73"/>
  <c r="V73"/>
  <c r="U73"/>
  <c r="T73"/>
  <c r="S73"/>
  <c r="O73"/>
  <c r="Y73" s="1"/>
  <c r="N73"/>
  <c r="Q73" s="1"/>
  <c r="AI72"/>
  <c r="AB72"/>
  <c r="S72"/>
  <c r="U72" s="1"/>
  <c r="O72"/>
  <c r="Y72" s="1"/>
  <c r="N72"/>
  <c r="P72" s="1"/>
  <c r="AI71"/>
  <c r="AB71"/>
  <c r="Z71"/>
  <c r="S71"/>
  <c r="U71" s="1"/>
  <c r="P71"/>
  <c r="O71"/>
  <c r="AA71" s="1"/>
  <c r="N71"/>
  <c r="Q71" s="1"/>
  <c r="AI70"/>
  <c r="AB70"/>
  <c r="S70"/>
  <c r="U70" s="1"/>
  <c r="Q70"/>
  <c r="O70"/>
  <c r="Y70" s="1"/>
  <c r="N70"/>
  <c r="R70" s="1"/>
  <c r="AI69"/>
  <c r="AB69"/>
  <c r="V69"/>
  <c r="S69"/>
  <c r="U69" s="1"/>
  <c r="O69"/>
  <c r="Y69" s="1"/>
  <c r="N69"/>
  <c r="Q69" s="1"/>
  <c r="AI68"/>
  <c r="AB68"/>
  <c r="S68"/>
  <c r="U68" s="1"/>
  <c r="O68"/>
  <c r="Y68" s="1"/>
  <c r="N68"/>
  <c r="P68" s="1"/>
  <c r="AI67"/>
  <c r="AB67"/>
  <c r="Z67"/>
  <c r="S67"/>
  <c r="U67" s="1"/>
  <c r="P67"/>
  <c r="O67"/>
  <c r="AA67" s="1"/>
  <c r="N67"/>
  <c r="Q67" s="1"/>
  <c r="AI66"/>
  <c r="AB66"/>
  <c r="S66"/>
  <c r="U66" s="1"/>
  <c r="Q66"/>
  <c r="O66"/>
  <c r="Y66" s="1"/>
  <c r="N66"/>
  <c r="R66" s="1"/>
  <c r="AI65"/>
  <c r="AB65"/>
  <c r="V65"/>
  <c r="U65"/>
  <c r="T65"/>
  <c r="S65"/>
  <c r="R65"/>
  <c r="P65"/>
  <c r="O65"/>
  <c r="Y65" s="1"/>
  <c r="N65"/>
  <c r="Q65" s="1"/>
  <c r="AI64"/>
  <c r="AB64"/>
  <c r="Y64"/>
  <c r="S64"/>
  <c r="U64" s="1"/>
  <c r="P64"/>
  <c r="O64"/>
  <c r="W64" s="1"/>
  <c r="N64"/>
  <c r="R64" s="1"/>
  <c r="AI63"/>
  <c r="AB63"/>
  <c r="Z63"/>
  <c r="V63"/>
  <c r="S63"/>
  <c r="U63" s="1"/>
  <c r="O63"/>
  <c r="AA63" s="1"/>
  <c r="N63"/>
  <c r="Q63" s="1"/>
  <c r="AI62"/>
  <c r="AB62"/>
  <c r="AA62"/>
  <c r="S62"/>
  <c r="U62" s="1"/>
  <c r="O62"/>
  <c r="Y62" s="1"/>
  <c r="N62"/>
  <c r="R62" s="1"/>
  <c r="AI61"/>
  <c r="AB61"/>
  <c r="Z61"/>
  <c r="S61"/>
  <c r="U61" s="1"/>
  <c r="O61"/>
  <c r="Y61" s="1"/>
  <c r="N61"/>
  <c r="Q61" s="1"/>
  <c r="AI60"/>
  <c r="AB60"/>
  <c r="AA60"/>
  <c r="S60"/>
  <c r="U60" s="1"/>
  <c r="Q60"/>
  <c r="O60"/>
  <c r="Y60" s="1"/>
  <c r="N60"/>
  <c r="P60" s="1"/>
  <c r="AI59"/>
  <c r="AB59"/>
  <c r="V59"/>
  <c r="T59"/>
  <c r="S59"/>
  <c r="U59" s="1"/>
  <c r="O59"/>
  <c r="AA59" s="1"/>
  <c r="N59"/>
  <c r="R59" s="1"/>
  <c r="AI58"/>
  <c r="AB58"/>
  <c r="U58"/>
  <c r="S58"/>
  <c r="V58" s="1"/>
  <c r="Q58"/>
  <c r="O58"/>
  <c r="Z58" s="1"/>
  <c r="N58"/>
  <c r="R58" s="1"/>
  <c r="AI57"/>
  <c r="AB57"/>
  <c r="V57"/>
  <c r="S57"/>
  <c r="U57" s="1"/>
  <c r="O57"/>
  <c r="Y57" s="1"/>
  <c r="N57"/>
  <c r="Q57" s="1"/>
  <c r="AI56"/>
  <c r="AB56"/>
  <c r="S56"/>
  <c r="T56" s="1"/>
  <c r="O56"/>
  <c r="AA56" s="1"/>
  <c r="N56"/>
  <c r="P56" s="1"/>
  <c r="AI55"/>
  <c r="AB55"/>
  <c r="Y55"/>
  <c r="V55"/>
  <c r="T55"/>
  <c r="S55"/>
  <c r="U55" s="1"/>
  <c r="O55"/>
  <c r="AA55" s="1"/>
  <c r="N55"/>
  <c r="R55" s="1"/>
  <c r="AI54"/>
  <c r="AB54"/>
  <c r="U54"/>
  <c r="S54"/>
  <c r="V54" s="1"/>
  <c r="Q54"/>
  <c r="O54"/>
  <c r="Z54" s="1"/>
  <c r="N54"/>
  <c r="R54" s="1"/>
  <c r="AI53"/>
  <c r="AB53"/>
  <c r="Z53"/>
  <c r="S53"/>
  <c r="U53" s="1"/>
  <c r="O53"/>
  <c r="Y53" s="1"/>
  <c r="N53"/>
  <c r="Q53" s="1"/>
  <c r="AI52"/>
  <c r="AB52"/>
  <c r="S52"/>
  <c r="T52" s="1"/>
  <c r="Q52"/>
  <c r="O52"/>
  <c r="AA52" s="1"/>
  <c r="N52"/>
  <c r="P52" s="1"/>
  <c r="AI51"/>
  <c r="AB51"/>
  <c r="X51"/>
  <c r="U51"/>
  <c r="S51"/>
  <c r="T51" s="1"/>
  <c r="O51"/>
  <c r="AA51" s="1"/>
  <c r="N51"/>
  <c r="R51" s="1"/>
  <c r="AI50"/>
  <c r="AB50"/>
  <c r="U50"/>
  <c r="S50"/>
  <c r="V50" s="1"/>
  <c r="Q50"/>
  <c r="P50"/>
  <c r="O50"/>
  <c r="Y50" s="1"/>
  <c r="N50"/>
  <c r="R50" s="1"/>
  <c r="AI49"/>
  <c r="AB49"/>
  <c r="Z49"/>
  <c r="S49"/>
  <c r="U49" s="1"/>
  <c r="O49"/>
  <c r="Y49" s="1"/>
  <c r="N49"/>
  <c r="Q49" s="1"/>
  <c r="AI48"/>
  <c r="AB48"/>
  <c r="S48"/>
  <c r="T48" s="1"/>
  <c r="Q48"/>
  <c r="O48"/>
  <c r="AA48" s="1"/>
  <c r="N48"/>
  <c r="P48" s="1"/>
  <c r="AI47"/>
  <c r="AB47"/>
  <c r="V47"/>
  <c r="T47"/>
  <c r="S47"/>
  <c r="U47" s="1"/>
  <c r="O47"/>
  <c r="AA47" s="1"/>
  <c r="N47"/>
  <c r="R47" s="1"/>
  <c r="AI46"/>
  <c r="AB46"/>
  <c r="U46"/>
  <c r="S46"/>
  <c r="V46" s="1"/>
  <c r="O46"/>
  <c r="Z46" s="1"/>
  <c r="N46"/>
  <c r="R46" s="1"/>
  <c r="AI45"/>
  <c r="AB45"/>
  <c r="Z45"/>
  <c r="X45"/>
  <c r="T45"/>
  <c r="S45"/>
  <c r="U45" s="1"/>
  <c r="P45"/>
  <c r="O45"/>
  <c r="Y45" s="1"/>
  <c r="N45"/>
  <c r="Q45" s="1"/>
  <c r="AI44"/>
  <c r="AB44"/>
  <c r="S44"/>
  <c r="T44" s="1"/>
  <c r="Q44"/>
  <c r="O44"/>
  <c r="AA44" s="1"/>
  <c r="N44"/>
  <c r="P44" s="1"/>
  <c r="AI43"/>
  <c r="AB43"/>
  <c r="Z43"/>
  <c r="S43"/>
  <c r="U43" s="1"/>
  <c r="O43"/>
  <c r="AA43" s="1"/>
  <c r="N43"/>
  <c r="R43" s="1"/>
  <c r="AI42"/>
  <c r="AB42"/>
  <c r="S42"/>
  <c r="V42" s="1"/>
  <c r="O42"/>
  <c r="Z42" s="1"/>
  <c r="N42"/>
  <c r="R42" s="1"/>
  <c r="AI41"/>
  <c r="AB41"/>
  <c r="V41"/>
  <c r="S41"/>
  <c r="U41" s="1"/>
  <c r="O41"/>
  <c r="Y41" s="1"/>
  <c r="N41"/>
  <c r="Q41" s="1"/>
  <c r="AI40"/>
  <c r="AB40"/>
  <c r="S40"/>
  <c r="T40" s="1"/>
  <c r="O40"/>
  <c r="AA40" s="1"/>
  <c r="N40"/>
  <c r="P40" s="1"/>
  <c r="AI39"/>
  <c r="AB39"/>
  <c r="V39"/>
  <c r="T39"/>
  <c r="S39"/>
  <c r="U39" s="1"/>
  <c r="O39"/>
  <c r="AA39" s="1"/>
  <c r="N39"/>
  <c r="R39" s="1"/>
  <c r="AI38"/>
  <c r="AB38"/>
  <c r="U38"/>
  <c r="S38"/>
  <c r="V38" s="1"/>
  <c r="Q38"/>
  <c r="O38"/>
  <c r="Z38" s="1"/>
  <c r="N38"/>
  <c r="R38" s="1"/>
  <c r="AI37"/>
  <c r="AB37"/>
  <c r="X37"/>
  <c r="T37"/>
  <c r="S37"/>
  <c r="U37" s="1"/>
  <c r="O37"/>
  <c r="Y37" s="1"/>
  <c r="N37"/>
  <c r="Q37" s="1"/>
  <c r="AI36"/>
  <c r="AB36"/>
  <c r="AA36"/>
  <c r="S36"/>
  <c r="U36" s="1"/>
  <c r="Q36"/>
  <c r="O36"/>
  <c r="W36" s="1"/>
  <c r="N36"/>
  <c r="R36" s="1"/>
  <c r="AI35"/>
  <c r="AB35"/>
  <c r="V35"/>
  <c r="S35"/>
  <c r="U35" s="1"/>
  <c r="O35"/>
  <c r="AA35" s="1"/>
  <c r="N35"/>
  <c r="Q35" s="1"/>
  <c r="AI34"/>
  <c r="AB34"/>
  <c r="AA34"/>
  <c r="U34"/>
  <c r="S34"/>
  <c r="O34"/>
  <c r="Y34" s="1"/>
  <c r="N34"/>
  <c r="R34" s="1"/>
  <c r="AI33"/>
  <c r="AB33"/>
  <c r="V33"/>
  <c r="T33"/>
  <c r="S33"/>
  <c r="U33" s="1"/>
  <c r="R33"/>
  <c r="O33"/>
  <c r="AA33" s="1"/>
  <c r="N33"/>
  <c r="Q33" s="1"/>
  <c r="AI32"/>
  <c r="AB32"/>
  <c r="Y32"/>
  <c r="S32"/>
  <c r="U32" s="1"/>
  <c r="O32"/>
  <c r="W32" s="1"/>
  <c r="N32"/>
  <c r="R32" s="1"/>
  <c r="AI31"/>
  <c r="AB31"/>
  <c r="Z31"/>
  <c r="S31"/>
  <c r="U31" s="1"/>
  <c r="O31"/>
  <c r="AA31" s="1"/>
  <c r="N31"/>
  <c r="Q31" s="1"/>
  <c r="AI30"/>
  <c r="AB30"/>
  <c r="S30"/>
  <c r="U30" s="1"/>
  <c r="O30"/>
  <c r="Y30" s="1"/>
  <c r="N30"/>
  <c r="R30" s="1"/>
  <c r="AI29"/>
  <c r="AB29"/>
  <c r="V29"/>
  <c r="T29"/>
  <c r="S29"/>
  <c r="U29" s="1"/>
  <c r="O29"/>
  <c r="AA29" s="1"/>
  <c r="N29"/>
  <c r="Q29" s="1"/>
  <c r="AI28"/>
  <c r="AB28"/>
  <c r="Y28"/>
  <c r="S28"/>
  <c r="U28" s="1"/>
  <c r="O28"/>
  <c r="AA28" s="1"/>
  <c r="N28"/>
  <c r="R28" s="1"/>
  <c r="AI27"/>
  <c r="AB27"/>
  <c r="X27"/>
  <c r="T27"/>
  <c r="S27"/>
  <c r="U27" s="1"/>
  <c r="R27"/>
  <c r="O27"/>
  <c r="AA27" s="1"/>
  <c r="N27"/>
  <c r="Q27" s="1"/>
  <c r="AI26"/>
  <c r="AB26"/>
  <c r="U26"/>
  <c r="S26"/>
  <c r="O26"/>
  <c r="AA26" s="1"/>
  <c r="N26"/>
  <c r="R26" s="1"/>
  <c r="AI25"/>
  <c r="AB25"/>
  <c r="V25"/>
  <c r="T25"/>
  <c r="S25"/>
  <c r="U25" s="1"/>
  <c r="R25"/>
  <c r="O25"/>
  <c r="AA25" s="1"/>
  <c r="N25"/>
  <c r="Q25" s="1"/>
  <c r="AI24"/>
  <c r="AB24"/>
  <c r="Y24"/>
  <c r="S24"/>
  <c r="U24" s="1"/>
  <c r="O24"/>
  <c r="W24" s="1"/>
  <c r="N24"/>
  <c r="R24" s="1"/>
  <c r="AI23"/>
  <c r="AB23"/>
  <c r="Z23"/>
  <c r="S23"/>
  <c r="U23" s="1"/>
  <c r="O23"/>
  <c r="AA23" s="1"/>
  <c r="N23"/>
  <c r="Q23" s="1"/>
  <c r="AI22"/>
  <c r="AB22"/>
  <c r="AA22"/>
  <c r="S22"/>
  <c r="Q22"/>
  <c r="O22"/>
  <c r="Y22" s="1"/>
  <c r="N22"/>
  <c r="R22" s="1"/>
  <c r="AI21"/>
  <c r="AB21"/>
  <c r="V21"/>
  <c r="S21"/>
  <c r="U21" s="1"/>
  <c r="O21"/>
  <c r="Y21" s="1"/>
  <c r="N21"/>
  <c r="Q21" s="1"/>
  <c r="AI20"/>
  <c r="AB20"/>
  <c r="S20"/>
  <c r="U20" s="1"/>
  <c r="O20"/>
  <c r="Y20" s="1"/>
  <c r="N20"/>
  <c r="P20" s="1"/>
  <c r="AI19"/>
  <c r="AB19"/>
  <c r="Z19"/>
  <c r="S19"/>
  <c r="U19" s="1"/>
  <c r="O19"/>
  <c r="AA19" s="1"/>
  <c r="N19"/>
  <c r="Q19" s="1"/>
  <c r="AI18"/>
  <c r="AB18"/>
  <c r="S18"/>
  <c r="V18" s="1"/>
  <c r="O18"/>
  <c r="Y18" s="1"/>
  <c r="N18"/>
  <c r="R18" s="1"/>
  <c r="AI17"/>
  <c r="AB17"/>
  <c r="Z17"/>
  <c r="X17"/>
  <c r="U17"/>
  <c r="S17"/>
  <c r="T17" s="1"/>
  <c r="O17"/>
  <c r="AA17" s="1"/>
  <c r="N17"/>
  <c r="P17" s="1"/>
  <c r="AI16"/>
  <c r="AB16"/>
  <c r="Y16"/>
  <c r="S16"/>
  <c r="T16" s="1"/>
  <c r="P16"/>
  <c r="O16"/>
  <c r="AA16" s="1"/>
  <c r="N16"/>
  <c r="R16" s="1"/>
  <c r="AI15"/>
  <c r="AB15"/>
  <c r="X15"/>
  <c r="V15"/>
  <c r="T15"/>
  <c r="S15"/>
  <c r="U15" s="1"/>
  <c r="O15"/>
  <c r="AA15" s="1"/>
  <c r="N15"/>
  <c r="R15" s="1"/>
  <c r="AI14"/>
  <c r="AB14"/>
  <c r="S14"/>
  <c r="V14" s="1"/>
  <c r="O14"/>
  <c r="Z14" s="1"/>
  <c r="N14"/>
  <c r="R14" s="1"/>
  <c r="AI13"/>
  <c r="AB13"/>
  <c r="Z13"/>
  <c r="X13"/>
  <c r="S13"/>
  <c r="U13" s="1"/>
  <c r="O13"/>
  <c r="AA13" s="1"/>
  <c r="N13"/>
  <c r="P13" s="1"/>
  <c r="AI12"/>
  <c r="AB12"/>
  <c r="Y12"/>
  <c r="S12"/>
  <c r="T12" s="1"/>
  <c r="O12"/>
  <c r="AA12" s="1"/>
  <c r="N12"/>
  <c r="R12" s="1"/>
  <c r="AI11"/>
  <c r="AB11"/>
  <c r="X11"/>
  <c r="V11"/>
  <c r="T11"/>
  <c r="S11"/>
  <c r="U11" s="1"/>
  <c r="P11"/>
  <c r="O11"/>
  <c r="AA11" s="1"/>
  <c r="N11"/>
  <c r="Q11" s="1"/>
  <c r="AI10"/>
  <c r="AB10"/>
  <c r="S10"/>
  <c r="V10" s="1"/>
  <c r="O10"/>
  <c r="Z10" s="1"/>
  <c r="N10"/>
  <c r="R10" s="1"/>
  <c r="AI9"/>
  <c r="AB9"/>
  <c r="Z9"/>
  <c r="X9"/>
  <c r="U9"/>
  <c r="S9"/>
  <c r="T9" s="1"/>
  <c r="O9"/>
  <c r="AA9" s="1"/>
  <c r="N9"/>
  <c r="Q9" s="1"/>
  <c r="AI8"/>
  <c r="O8"/>
  <c r="W8" s="1"/>
  <c r="N8"/>
  <c r="R8" s="1"/>
  <c r="AN99" l="1"/>
  <c r="AO99" s="1"/>
  <c r="AP99" s="1"/>
  <c r="AN55"/>
  <c r="AO55" s="1"/>
  <c r="AP55" s="1"/>
  <c r="AN79"/>
  <c r="AO79" s="1"/>
  <c r="AP79" s="1"/>
  <c r="AN95"/>
  <c r="AO95" s="1"/>
  <c r="AP95" s="1"/>
  <c r="Q8"/>
  <c r="P15"/>
  <c r="V19"/>
  <c r="AN19" s="1"/>
  <c r="AO19" s="1"/>
  <c r="AP19" s="1"/>
  <c r="Q20"/>
  <c r="Z21"/>
  <c r="V9"/>
  <c r="Q10"/>
  <c r="Z11"/>
  <c r="U12"/>
  <c r="T13"/>
  <c r="Y13"/>
  <c r="Q16"/>
  <c r="V17"/>
  <c r="Q18"/>
  <c r="T19"/>
  <c r="P21"/>
  <c r="X21"/>
  <c r="T23"/>
  <c r="P25"/>
  <c r="Z25"/>
  <c r="Y26"/>
  <c r="Z27"/>
  <c r="W28"/>
  <c r="X29"/>
  <c r="Q30"/>
  <c r="T31"/>
  <c r="P33"/>
  <c r="Z33"/>
  <c r="R35"/>
  <c r="X35"/>
  <c r="V37"/>
  <c r="Z39"/>
  <c r="P41"/>
  <c r="X41"/>
  <c r="U42"/>
  <c r="T43"/>
  <c r="Y46"/>
  <c r="T49"/>
  <c r="V51"/>
  <c r="T53"/>
  <c r="P54"/>
  <c r="Y54"/>
  <c r="Z55"/>
  <c r="P57"/>
  <c r="X57"/>
  <c r="X59"/>
  <c r="T61"/>
  <c r="X63"/>
  <c r="Q64"/>
  <c r="X65"/>
  <c r="T67"/>
  <c r="P69"/>
  <c r="X69"/>
  <c r="T71"/>
  <c r="X73"/>
  <c r="U74"/>
  <c r="V75"/>
  <c r="AN75" s="1"/>
  <c r="AO75" s="1"/>
  <c r="AP75" s="1"/>
  <c r="Q76"/>
  <c r="X77"/>
  <c r="U78"/>
  <c r="T79"/>
  <c r="Q80"/>
  <c r="Z81"/>
  <c r="Y82"/>
  <c r="T85"/>
  <c r="Q86"/>
  <c r="X87"/>
  <c r="V89"/>
  <c r="Z91"/>
  <c r="X93"/>
  <c r="U94"/>
  <c r="T95"/>
  <c r="U98"/>
  <c r="T99"/>
  <c r="Q102"/>
  <c r="V103"/>
  <c r="AN103" s="1"/>
  <c r="AO103" s="1"/>
  <c r="AP103" s="1"/>
  <c r="Q104"/>
  <c r="Z105"/>
  <c r="U106"/>
  <c r="Y33"/>
  <c r="X39"/>
  <c r="P76"/>
  <c r="P77"/>
  <c r="P81"/>
  <c r="Q84"/>
  <c r="Z85"/>
  <c r="Y86"/>
  <c r="V87"/>
  <c r="AN87" s="1"/>
  <c r="AO87" s="1"/>
  <c r="AP87" s="1"/>
  <c r="Q90"/>
  <c r="X91"/>
  <c r="V93"/>
  <c r="P97"/>
  <c r="P102"/>
  <c r="U103"/>
  <c r="P105"/>
  <c r="Y25"/>
  <c r="Y9"/>
  <c r="Q12"/>
  <c r="V13"/>
  <c r="AN13" s="1"/>
  <c r="AO13" s="1"/>
  <c r="AP13" s="1"/>
  <c r="Q14"/>
  <c r="Z15"/>
  <c r="U16"/>
  <c r="Y17"/>
  <c r="X19"/>
  <c r="T21"/>
  <c r="X23"/>
  <c r="Q24"/>
  <c r="X25"/>
  <c r="V27"/>
  <c r="Q28"/>
  <c r="Z29"/>
  <c r="X31"/>
  <c r="Q32"/>
  <c r="X33"/>
  <c r="T35"/>
  <c r="P36"/>
  <c r="Y36"/>
  <c r="Z37"/>
  <c r="Y38"/>
  <c r="T41"/>
  <c r="Q42"/>
  <c r="AN42"/>
  <c r="AO42" s="1"/>
  <c r="AP42" s="1"/>
  <c r="X43"/>
  <c r="V45"/>
  <c r="Z47"/>
  <c r="P49"/>
  <c r="X49"/>
  <c r="Z51"/>
  <c r="P53"/>
  <c r="X53"/>
  <c r="X55"/>
  <c r="T57"/>
  <c r="P58"/>
  <c r="Y58"/>
  <c r="Z59"/>
  <c r="X61"/>
  <c r="T63"/>
  <c r="X67"/>
  <c r="T69"/>
  <c r="X71"/>
  <c r="Z75"/>
  <c r="Q78"/>
  <c r="X79"/>
  <c r="V81"/>
  <c r="Z83"/>
  <c r="P85"/>
  <c r="X85"/>
  <c r="U86"/>
  <c r="T87"/>
  <c r="Q88"/>
  <c r="Z89"/>
  <c r="Y90"/>
  <c r="V91"/>
  <c r="T93"/>
  <c r="Q94"/>
  <c r="X95"/>
  <c r="V97"/>
  <c r="Q98"/>
  <c r="Q100"/>
  <c r="Z101"/>
  <c r="U102"/>
  <c r="Y103"/>
  <c r="Q106"/>
  <c r="P12"/>
  <c r="V23"/>
  <c r="P24"/>
  <c r="Q26"/>
  <c r="P28"/>
  <c r="Y29"/>
  <c r="V31"/>
  <c r="P32"/>
  <c r="Q34"/>
  <c r="Z35"/>
  <c r="P37"/>
  <c r="Q40"/>
  <c r="Z41"/>
  <c r="Y42"/>
  <c r="V43"/>
  <c r="Q46"/>
  <c r="X47"/>
  <c r="V49"/>
  <c r="V53"/>
  <c r="Q56"/>
  <c r="Z57"/>
  <c r="Y59"/>
  <c r="V61"/>
  <c r="Q62"/>
  <c r="Z65"/>
  <c r="V67"/>
  <c r="Q68"/>
  <c r="Z69"/>
  <c r="V71"/>
  <c r="Q72"/>
  <c r="Z73"/>
  <c r="X75"/>
  <c r="Y78"/>
  <c r="X83"/>
  <c r="Y94"/>
  <c r="P98"/>
  <c r="P106"/>
  <c r="Y106"/>
  <c r="P8"/>
  <c r="S8" s="1"/>
  <c r="Y8"/>
  <c r="AN18"/>
  <c r="AO18" s="1"/>
  <c r="AP18" s="1"/>
  <c r="AN14"/>
  <c r="AO14" s="1"/>
  <c r="AP14" s="1"/>
  <c r="AN10"/>
  <c r="AO10" s="1"/>
  <c r="AP10" s="1"/>
  <c r="V22"/>
  <c r="T22"/>
  <c r="V26"/>
  <c r="T26"/>
  <c r="T32"/>
  <c r="V32"/>
  <c r="Z34"/>
  <c r="X34"/>
  <c r="X36"/>
  <c r="Z36"/>
  <c r="AN38"/>
  <c r="AO38" s="1"/>
  <c r="AP38" s="1"/>
  <c r="AN58"/>
  <c r="AO58" s="1"/>
  <c r="AP58" s="1"/>
  <c r="AA8"/>
  <c r="P9"/>
  <c r="U10"/>
  <c r="Y10"/>
  <c r="R11"/>
  <c r="W12"/>
  <c r="U14"/>
  <c r="Y14"/>
  <c r="AN15"/>
  <c r="AO15" s="1"/>
  <c r="AP15" s="1"/>
  <c r="W16"/>
  <c r="U18"/>
  <c r="AA18"/>
  <c r="Z8"/>
  <c r="W9"/>
  <c r="P10"/>
  <c r="T10"/>
  <c r="X10"/>
  <c r="Y11"/>
  <c r="V12"/>
  <c r="Z12"/>
  <c r="W13"/>
  <c r="P14"/>
  <c r="T14"/>
  <c r="X14"/>
  <c r="Q15"/>
  <c r="Y15"/>
  <c r="V16"/>
  <c r="Z16"/>
  <c r="W17"/>
  <c r="P18"/>
  <c r="T18"/>
  <c r="R19"/>
  <c r="R21"/>
  <c r="AN21"/>
  <c r="AO21" s="1"/>
  <c r="AP21" s="1"/>
  <c r="R23"/>
  <c r="AN23"/>
  <c r="AO23" s="1"/>
  <c r="AP23" s="1"/>
  <c r="R29"/>
  <c r="AA32"/>
  <c r="W34"/>
  <c r="P35"/>
  <c r="AN51"/>
  <c r="AO51" s="1"/>
  <c r="AP51" s="1"/>
  <c r="Z18"/>
  <c r="X18"/>
  <c r="X20"/>
  <c r="Z20"/>
  <c r="Z22"/>
  <c r="X22"/>
  <c r="X24"/>
  <c r="Z24"/>
  <c r="V30"/>
  <c r="T30"/>
  <c r="T36"/>
  <c r="V36"/>
  <c r="R9"/>
  <c r="AN9"/>
  <c r="AO9" s="1"/>
  <c r="AP9" s="1"/>
  <c r="W10"/>
  <c r="R13"/>
  <c r="AN17"/>
  <c r="AO17" s="1"/>
  <c r="AP17" s="1"/>
  <c r="W18"/>
  <c r="P19"/>
  <c r="W20"/>
  <c r="W22"/>
  <c r="P23"/>
  <c r="P29"/>
  <c r="AA30"/>
  <c r="T24"/>
  <c r="V24"/>
  <c r="Z26"/>
  <c r="X26"/>
  <c r="X28"/>
  <c r="Z28"/>
  <c r="V34"/>
  <c r="T34"/>
  <c r="AN46"/>
  <c r="AO46" s="1"/>
  <c r="AP46" s="1"/>
  <c r="AN50"/>
  <c r="AO50" s="1"/>
  <c r="AP50" s="1"/>
  <c r="AN54"/>
  <c r="AO54" s="1"/>
  <c r="AP54" s="1"/>
  <c r="AA10"/>
  <c r="W14"/>
  <c r="AA14"/>
  <c r="R17"/>
  <c r="X8"/>
  <c r="W11"/>
  <c r="X12"/>
  <c r="Q13"/>
  <c r="W15"/>
  <c r="X16"/>
  <c r="Q17"/>
  <c r="U22"/>
  <c r="AA24"/>
  <c r="W26"/>
  <c r="P27"/>
  <c r="R31"/>
  <c r="AN31"/>
  <c r="AO31" s="1"/>
  <c r="AP31" s="1"/>
  <c r="AN39"/>
  <c r="AO39" s="1"/>
  <c r="AP39" s="1"/>
  <c r="T20"/>
  <c r="V20"/>
  <c r="T28"/>
  <c r="V28"/>
  <c r="Z30"/>
  <c r="X30"/>
  <c r="X32"/>
  <c r="Z32"/>
  <c r="AA20"/>
  <c r="W30"/>
  <c r="P31"/>
  <c r="AN74"/>
  <c r="AO74" s="1"/>
  <c r="AP74" s="1"/>
  <c r="T76"/>
  <c r="U76"/>
  <c r="V76"/>
  <c r="AN90"/>
  <c r="AO90" s="1"/>
  <c r="AP90" s="1"/>
  <c r="Y19"/>
  <c r="R20"/>
  <c r="W21"/>
  <c r="AA21"/>
  <c r="P22"/>
  <c r="Y23"/>
  <c r="W25"/>
  <c r="P26"/>
  <c r="Y27"/>
  <c r="W29"/>
  <c r="P30"/>
  <c r="Y31"/>
  <c r="W33"/>
  <c r="P34"/>
  <c r="Y35"/>
  <c r="W37"/>
  <c r="AA37"/>
  <c r="P38"/>
  <c r="T38"/>
  <c r="X38"/>
  <c r="Q39"/>
  <c r="Y39"/>
  <c r="R40"/>
  <c r="V40"/>
  <c r="Z40"/>
  <c r="W41"/>
  <c r="AA41"/>
  <c r="P42"/>
  <c r="T42"/>
  <c r="X42"/>
  <c r="Q43"/>
  <c r="Y43"/>
  <c r="R44"/>
  <c r="V44"/>
  <c r="Z44"/>
  <c r="W45"/>
  <c r="AA45"/>
  <c r="P46"/>
  <c r="T46"/>
  <c r="X46"/>
  <c r="Q47"/>
  <c r="Y47"/>
  <c r="R48"/>
  <c r="V48"/>
  <c r="Z48"/>
  <c r="W49"/>
  <c r="AA49"/>
  <c r="T50"/>
  <c r="X50"/>
  <c r="Q51"/>
  <c r="Y51"/>
  <c r="R52"/>
  <c r="V52"/>
  <c r="Z52"/>
  <c r="W53"/>
  <c r="AA53"/>
  <c r="T54"/>
  <c r="X54"/>
  <c r="Q55"/>
  <c r="R56"/>
  <c r="V56"/>
  <c r="Z56"/>
  <c r="W57"/>
  <c r="AA57"/>
  <c r="T58"/>
  <c r="X58"/>
  <c r="Q59"/>
  <c r="AN59"/>
  <c r="AO59" s="1"/>
  <c r="AP59" s="1"/>
  <c r="R61"/>
  <c r="AN61"/>
  <c r="AO61" s="1"/>
  <c r="AP61" s="1"/>
  <c r="R63"/>
  <c r="AN63"/>
  <c r="AO63" s="1"/>
  <c r="AP63" s="1"/>
  <c r="AN83"/>
  <c r="AO83" s="1"/>
  <c r="AP83" s="1"/>
  <c r="X60"/>
  <c r="Z60"/>
  <c r="Z62"/>
  <c r="X62"/>
  <c r="X64"/>
  <c r="Z64"/>
  <c r="V66"/>
  <c r="T66"/>
  <c r="T68"/>
  <c r="V68"/>
  <c r="V70"/>
  <c r="T70"/>
  <c r="T72"/>
  <c r="V72"/>
  <c r="P75"/>
  <c r="Q75"/>
  <c r="AN78"/>
  <c r="AO78" s="1"/>
  <c r="AP78" s="1"/>
  <c r="AN94"/>
  <c r="AO94" s="1"/>
  <c r="AP94" s="1"/>
  <c r="AN98"/>
  <c r="AO98" s="1"/>
  <c r="AP98" s="1"/>
  <c r="AN106"/>
  <c r="AO106" s="1"/>
  <c r="AP106" s="1"/>
  <c r="R37"/>
  <c r="W38"/>
  <c r="AA38"/>
  <c r="P39"/>
  <c r="U40"/>
  <c r="Y40"/>
  <c r="R41"/>
  <c r="W42"/>
  <c r="AA42"/>
  <c r="P43"/>
  <c r="U44"/>
  <c r="Y44"/>
  <c r="R45"/>
  <c r="W46"/>
  <c r="AA46"/>
  <c r="P47"/>
  <c r="U48"/>
  <c r="Y48"/>
  <c r="R49"/>
  <c r="W50"/>
  <c r="AA50"/>
  <c r="P51"/>
  <c r="U52"/>
  <c r="Y52"/>
  <c r="R53"/>
  <c r="W54"/>
  <c r="AA54"/>
  <c r="P55"/>
  <c r="U56"/>
  <c r="Y56"/>
  <c r="R57"/>
  <c r="W58"/>
  <c r="AA58"/>
  <c r="P59"/>
  <c r="W60"/>
  <c r="P61"/>
  <c r="W62"/>
  <c r="P63"/>
  <c r="AA66"/>
  <c r="AA68"/>
  <c r="AA70"/>
  <c r="AA72"/>
  <c r="T64"/>
  <c r="V64"/>
  <c r="Z74"/>
  <c r="AA74"/>
  <c r="W74"/>
  <c r="X74"/>
  <c r="AN82"/>
  <c r="AO82" s="1"/>
  <c r="AP82" s="1"/>
  <c r="W19"/>
  <c r="W23"/>
  <c r="W27"/>
  <c r="W31"/>
  <c r="W35"/>
  <c r="W39"/>
  <c r="X40"/>
  <c r="W43"/>
  <c r="X44"/>
  <c r="W47"/>
  <c r="X48"/>
  <c r="Z50"/>
  <c r="W51"/>
  <c r="X52"/>
  <c r="W55"/>
  <c r="X56"/>
  <c r="W59"/>
  <c r="AA64"/>
  <c r="AN65"/>
  <c r="AO65" s="1"/>
  <c r="AP65" s="1"/>
  <c r="R67"/>
  <c r="AN67"/>
  <c r="AO67" s="1"/>
  <c r="AP67" s="1"/>
  <c r="R69"/>
  <c r="AN69"/>
  <c r="AO69" s="1"/>
  <c r="AP69" s="1"/>
  <c r="R71"/>
  <c r="AN71"/>
  <c r="AO71" s="1"/>
  <c r="AP71" s="1"/>
  <c r="R73"/>
  <c r="Y74"/>
  <c r="AN91"/>
  <c r="AO91" s="1"/>
  <c r="AP91" s="1"/>
  <c r="T60"/>
  <c r="V60"/>
  <c r="V62"/>
  <c r="T62"/>
  <c r="Z66"/>
  <c r="X66"/>
  <c r="X68"/>
  <c r="Z68"/>
  <c r="Z70"/>
  <c r="X70"/>
  <c r="X72"/>
  <c r="Z72"/>
  <c r="X76"/>
  <c r="Y76"/>
  <c r="Z76"/>
  <c r="AN86"/>
  <c r="AO86" s="1"/>
  <c r="AP86" s="1"/>
  <c r="AN102"/>
  <c r="AO102" s="1"/>
  <c r="AP102" s="1"/>
  <c r="W40"/>
  <c r="W44"/>
  <c r="W48"/>
  <c r="W52"/>
  <c r="W56"/>
  <c r="W66"/>
  <c r="W68"/>
  <c r="W70"/>
  <c r="W72"/>
  <c r="P73"/>
  <c r="R75"/>
  <c r="W76"/>
  <c r="R60"/>
  <c r="W61"/>
  <c r="AA61"/>
  <c r="P62"/>
  <c r="Y63"/>
  <c r="W65"/>
  <c r="AA65"/>
  <c r="P66"/>
  <c r="Y67"/>
  <c r="R68"/>
  <c r="W69"/>
  <c r="AA69"/>
  <c r="P70"/>
  <c r="Y71"/>
  <c r="R72"/>
  <c r="W73"/>
  <c r="AA73"/>
  <c r="P74"/>
  <c r="T74"/>
  <c r="Y75"/>
  <c r="W77"/>
  <c r="AA77"/>
  <c r="P78"/>
  <c r="T78"/>
  <c r="X78"/>
  <c r="Q79"/>
  <c r="Y79"/>
  <c r="R80"/>
  <c r="V80"/>
  <c r="Z80"/>
  <c r="W81"/>
  <c r="AA81"/>
  <c r="P82"/>
  <c r="T82"/>
  <c r="X82"/>
  <c r="Q83"/>
  <c r="Y83"/>
  <c r="R84"/>
  <c r="V84"/>
  <c r="Z84"/>
  <c r="W85"/>
  <c r="AA85"/>
  <c r="P86"/>
  <c r="T86"/>
  <c r="X86"/>
  <c r="Q87"/>
  <c r="Y87"/>
  <c r="R88"/>
  <c r="V88"/>
  <c r="Z88"/>
  <c r="W89"/>
  <c r="AA89"/>
  <c r="P90"/>
  <c r="T90"/>
  <c r="X90"/>
  <c r="Q91"/>
  <c r="Y91"/>
  <c r="R92"/>
  <c r="V92"/>
  <c r="Z92"/>
  <c r="W93"/>
  <c r="AA93"/>
  <c r="P94"/>
  <c r="T94"/>
  <c r="X94"/>
  <c r="Q95"/>
  <c r="Y95"/>
  <c r="R96"/>
  <c r="V96"/>
  <c r="Z96"/>
  <c r="W97"/>
  <c r="AA97"/>
  <c r="T98"/>
  <c r="X98"/>
  <c r="Q99"/>
  <c r="R100"/>
  <c r="V100"/>
  <c r="Z100"/>
  <c r="W101"/>
  <c r="AA101"/>
  <c r="T102"/>
  <c r="X102"/>
  <c r="Q103"/>
  <c r="R104"/>
  <c r="V104"/>
  <c r="Z104"/>
  <c r="W105"/>
  <c r="AA105"/>
  <c r="T106"/>
  <c r="X106"/>
  <c r="R77"/>
  <c r="W78"/>
  <c r="AA78"/>
  <c r="P79"/>
  <c r="U80"/>
  <c r="Y80"/>
  <c r="R81"/>
  <c r="W82"/>
  <c r="AA82"/>
  <c r="P83"/>
  <c r="U84"/>
  <c r="Y84"/>
  <c r="R85"/>
  <c r="W86"/>
  <c r="AA86"/>
  <c r="P87"/>
  <c r="U88"/>
  <c r="Y88"/>
  <c r="R89"/>
  <c r="W90"/>
  <c r="AA90"/>
  <c r="P91"/>
  <c r="U92"/>
  <c r="Y92"/>
  <c r="R93"/>
  <c r="W94"/>
  <c r="AA94"/>
  <c r="P95"/>
  <c r="U96"/>
  <c r="Y96"/>
  <c r="R97"/>
  <c r="W98"/>
  <c r="AA98"/>
  <c r="P99"/>
  <c r="U100"/>
  <c r="Y100"/>
  <c r="R101"/>
  <c r="W102"/>
  <c r="AA102"/>
  <c r="P103"/>
  <c r="U104"/>
  <c r="Y104"/>
  <c r="R105"/>
  <c r="W106"/>
  <c r="AA106"/>
  <c r="W63"/>
  <c r="W67"/>
  <c r="W71"/>
  <c r="W75"/>
  <c r="W79"/>
  <c r="X80"/>
  <c r="W83"/>
  <c r="X84"/>
  <c r="W87"/>
  <c r="X88"/>
  <c r="W91"/>
  <c r="X92"/>
  <c r="W95"/>
  <c r="X96"/>
  <c r="W99"/>
  <c r="X100"/>
  <c r="W103"/>
  <c r="X104"/>
  <c r="W80"/>
  <c r="W84"/>
  <c r="W88"/>
  <c r="W92"/>
  <c r="W96"/>
  <c r="W100"/>
  <c r="W104"/>
  <c r="AN85" l="1"/>
  <c r="AO85" s="1"/>
  <c r="AP85" s="1"/>
  <c r="AN105"/>
  <c r="AO105" s="1"/>
  <c r="AP105" s="1"/>
  <c r="AN101"/>
  <c r="AO101" s="1"/>
  <c r="AP101" s="1"/>
  <c r="AN37"/>
  <c r="AO37" s="1"/>
  <c r="AP37" s="1"/>
  <c r="AB8"/>
  <c r="T8"/>
  <c r="U8" s="1"/>
  <c r="V8" s="1"/>
  <c r="AN11"/>
  <c r="AO11" s="1"/>
  <c r="AP11" s="1"/>
  <c r="AN47"/>
  <c r="AO47" s="1"/>
  <c r="AP47" s="1"/>
  <c r="AN43"/>
  <c r="AO43" s="1"/>
  <c r="AP43" s="1"/>
  <c r="AN70"/>
  <c r="AO70" s="1"/>
  <c r="AP70" s="1"/>
  <c r="AN66"/>
  <c r="AO66" s="1"/>
  <c r="AP66" s="1"/>
  <c r="AN52"/>
  <c r="AO52" s="1"/>
  <c r="AP52" s="1"/>
  <c r="AN76"/>
  <c r="AO76" s="1"/>
  <c r="AP76" s="1"/>
  <c r="AN20"/>
  <c r="AO20" s="1"/>
  <c r="AP20" s="1"/>
  <c r="AN16"/>
  <c r="AO16" s="1"/>
  <c r="AP16" s="1"/>
  <c r="AN22"/>
  <c r="AO22" s="1"/>
  <c r="AP22" s="1"/>
  <c r="AN89"/>
  <c r="AO89" s="1"/>
  <c r="AP89" s="1"/>
  <c r="AN57"/>
  <c r="AO57" s="1"/>
  <c r="AP57" s="1"/>
  <c r="AN80"/>
  <c r="AO80" s="1"/>
  <c r="AP80" s="1"/>
  <c r="AN60"/>
  <c r="AO60" s="1"/>
  <c r="AP60" s="1"/>
  <c r="AN100"/>
  <c r="AO100" s="1"/>
  <c r="AP100" s="1"/>
  <c r="AN92"/>
  <c r="AO92" s="1"/>
  <c r="AP92" s="1"/>
  <c r="AN62"/>
  <c r="AO62" s="1"/>
  <c r="AP62" s="1"/>
  <c r="AN56"/>
  <c r="AO56" s="1"/>
  <c r="AP56" s="1"/>
  <c r="AN27"/>
  <c r="AO27" s="1"/>
  <c r="AP27" s="1"/>
  <c r="AN36"/>
  <c r="AO36" s="1"/>
  <c r="AP36" s="1"/>
  <c r="AN32"/>
  <c r="AO32" s="1"/>
  <c r="AP32" s="1"/>
  <c r="AN93"/>
  <c r="AO93" s="1"/>
  <c r="AP93" s="1"/>
  <c r="AN97"/>
  <c r="AO97" s="1"/>
  <c r="AP97" s="1"/>
  <c r="AN45"/>
  <c r="AO45" s="1"/>
  <c r="AP45" s="1"/>
  <c r="AN53"/>
  <c r="AO53" s="1"/>
  <c r="AP53" s="1"/>
  <c r="AN25"/>
  <c r="AO25" s="1"/>
  <c r="AP25" s="1"/>
  <c r="AN104"/>
  <c r="AO104" s="1"/>
  <c r="AP104" s="1"/>
  <c r="AN88"/>
  <c r="AO88" s="1"/>
  <c r="AP88" s="1"/>
  <c r="AN64"/>
  <c r="AO64" s="1"/>
  <c r="AP64" s="1"/>
  <c r="AN48"/>
  <c r="AO48" s="1"/>
  <c r="AP48" s="1"/>
  <c r="AN44"/>
  <c r="AO44" s="1"/>
  <c r="AP44" s="1"/>
  <c r="AN40"/>
  <c r="AO40" s="1"/>
  <c r="AP40" s="1"/>
  <c r="AN28"/>
  <c r="AO28" s="1"/>
  <c r="AP28" s="1"/>
  <c r="AN24"/>
  <c r="AO24" s="1"/>
  <c r="AP24" s="1"/>
  <c r="AN30"/>
  <c r="AO30" s="1"/>
  <c r="AP30" s="1"/>
  <c r="AN26"/>
  <c r="AO26" s="1"/>
  <c r="AP26" s="1"/>
  <c r="AN96"/>
  <c r="AO96" s="1"/>
  <c r="AP96" s="1"/>
  <c r="AN84"/>
  <c r="AO84" s="1"/>
  <c r="AP84" s="1"/>
  <c r="AN73"/>
  <c r="AO73" s="1"/>
  <c r="AP73" s="1"/>
  <c r="AN72"/>
  <c r="AO72" s="1"/>
  <c r="AP72" s="1"/>
  <c r="AN68"/>
  <c r="AO68" s="1"/>
  <c r="AP68" s="1"/>
  <c r="AN34"/>
  <c r="AO34" s="1"/>
  <c r="AP34" s="1"/>
  <c r="AN35"/>
  <c r="AO35" s="1"/>
  <c r="AP35" s="1"/>
  <c r="AN12"/>
  <c r="AO12" s="1"/>
  <c r="AP12" s="1"/>
  <c r="AN81"/>
  <c r="AO81" s="1"/>
  <c r="AP81" s="1"/>
  <c r="AN77"/>
  <c r="AO77" s="1"/>
  <c r="AP77" s="1"/>
  <c r="AN41" l="1"/>
  <c r="AO41" s="1"/>
  <c r="AP41" s="1"/>
  <c r="AN29"/>
  <c r="AO29" s="1"/>
  <c r="AP29" s="1"/>
  <c r="AN33"/>
  <c r="AO33" s="1"/>
  <c r="AP33" s="1"/>
  <c r="AN49"/>
  <c r="AO49" s="1"/>
  <c r="AP49" s="1"/>
  <c r="AN8"/>
  <c r="C3" i="16" l="1"/>
  <c r="D2" i="17"/>
  <c r="B106"/>
  <c r="AS105"/>
  <c r="B105"/>
  <c r="B104"/>
  <c r="B103"/>
  <c r="B102"/>
  <c r="B101"/>
  <c r="B100"/>
  <c r="B99"/>
  <c r="B98"/>
  <c r="AS97"/>
  <c r="B97"/>
  <c r="B96"/>
  <c r="AR95"/>
  <c r="B95"/>
  <c r="B94"/>
  <c r="B93"/>
  <c r="B92"/>
  <c r="B91"/>
  <c r="B90"/>
  <c r="AS89"/>
  <c r="B89"/>
  <c r="B88"/>
  <c r="AR87"/>
  <c r="B87"/>
  <c r="B86"/>
  <c r="B85"/>
  <c r="B84"/>
  <c r="B83"/>
  <c r="B82"/>
  <c r="AS81"/>
  <c r="B81"/>
  <c r="B80"/>
  <c r="B79"/>
  <c r="B78"/>
  <c r="B77"/>
  <c r="B76"/>
  <c r="B75"/>
  <c r="B74"/>
  <c r="B73"/>
  <c r="B72"/>
  <c r="AS71"/>
  <c r="B71"/>
  <c r="B70"/>
  <c r="B69"/>
  <c r="B68"/>
  <c r="B67"/>
  <c r="B66"/>
  <c r="B65"/>
  <c r="B64"/>
  <c r="AR63"/>
  <c r="B63"/>
  <c r="B62"/>
  <c r="B61"/>
  <c r="B60"/>
  <c r="B59"/>
  <c r="B58"/>
  <c r="B57"/>
  <c r="B56"/>
  <c r="B55"/>
  <c r="B54"/>
  <c r="B53"/>
  <c r="B52"/>
  <c r="AS51"/>
  <c r="B51"/>
  <c r="B50"/>
  <c r="B49"/>
  <c r="B48"/>
  <c r="AS47"/>
  <c r="AR47"/>
  <c r="B47"/>
  <c r="B46"/>
  <c r="B45"/>
  <c r="B44"/>
  <c r="B43"/>
  <c r="B42"/>
  <c r="AT41"/>
  <c r="B41"/>
  <c r="B40"/>
  <c r="B39"/>
  <c r="B38"/>
  <c r="AT37"/>
  <c r="B37"/>
  <c r="B36"/>
  <c r="B35"/>
  <c r="AR34"/>
  <c r="B34"/>
  <c r="AT33"/>
  <c r="B33"/>
  <c r="B32"/>
  <c r="B31"/>
  <c r="AR30"/>
  <c r="B30"/>
  <c r="AT29"/>
  <c r="B29"/>
  <c r="B28"/>
  <c r="B27"/>
  <c r="B26"/>
  <c r="AT25"/>
  <c r="B25"/>
  <c r="B24"/>
  <c r="B23"/>
  <c r="B22"/>
  <c r="AT21"/>
  <c r="B21"/>
  <c r="B20"/>
  <c r="B19"/>
  <c r="AR18"/>
  <c r="B18"/>
  <c r="AT17"/>
  <c r="B17"/>
  <c r="B16"/>
  <c r="B15"/>
  <c r="AR14"/>
  <c r="B14"/>
  <c r="AT13"/>
  <c r="B13"/>
  <c r="B12"/>
  <c r="B11"/>
  <c r="B10"/>
  <c r="B9"/>
  <c r="B8"/>
  <c r="AI7"/>
  <c r="O7"/>
  <c r="AA7" s="1"/>
  <c r="N7"/>
  <c r="R7" s="1"/>
  <c r="AK5"/>
  <c r="AJ5"/>
  <c r="D13" i="16"/>
  <c r="M5"/>
  <c r="H5"/>
  <c r="H13" s="1"/>
  <c r="N4"/>
  <c r="N10" s="1"/>
  <c r="N11" s="1"/>
  <c r="M4"/>
  <c r="M10" s="1"/>
  <c r="M11" s="1"/>
  <c r="AT77" i="17" l="1"/>
  <c r="AT69"/>
  <c r="AT61"/>
  <c r="AT73"/>
  <c r="AT65"/>
  <c r="AT57"/>
  <c r="Q7"/>
  <c r="Y7"/>
  <c r="X7"/>
  <c r="P7"/>
  <c r="Z7"/>
  <c r="AR8"/>
  <c r="AS8"/>
  <c r="AT8"/>
  <c r="AT67"/>
  <c r="AR67"/>
  <c r="AS67"/>
  <c r="AS10"/>
  <c r="AT10"/>
  <c r="AS22"/>
  <c r="AT22"/>
  <c r="AS26"/>
  <c r="AT26"/>
  <c r="AS38"/>
  <c r="AT38"/>
  <c r="AS42"/>
  <c r="AT42"/>
  <c r="AT55"/>
  <c r="AT47"/>
  <c r="AU47" s="1"/>
  <c r="AV47" s="1"/>
  <c r="AW47" s="1"/>
  <c r="AT59"/>
  <c r="AT75"/>
  <c r="AT85"/>
  <c r="AR85"/>
  <c r="AS85"/>
  <c r="AT93"/>
  <c r="AR93"/>
  <c r="AS93"/>
  <c r="AT103"/>
  <c r="AS103"/>
  <c r="AS13"/>
  <c r="AS17"/>
  <c r="AS21"/>
  <c r="AS25"/>
  <c r="AS33"/>
  <c r="W7"/>
  <c r="AR10"/>
  <c r="AR13"/>
  <c r="AR17"/>
  <c r="AR21"/>
  <c r="AR22"/>
  <c r="AR25"/>
  <c r="AR26"/>
  <c r="AR29"/>
  <c r="AR33"/>
  <c r="AU33" s="1"/>
  <c r="AV33" s="1"/>
  <c r="AR37"/>
  <c r="AR38"/>
  <c r="AR41"/>
  <c r="AR42"/>
  <c r="AS55"/>
  <c r="AS59"/>
  <c r="AS75"/>
  <c r="AS14"/>
  <c r="AT14"/>
  <c r="AS18"/>
  <c r="AT18"/>
  <c r="AS30"/>
  <c r="AT30"/>
  <c r="AS34"/>
  <c r="AT34"/>
  <c r="AT63"/>
  <c r="AS63"/>
  <c r="AT79"/>
  <c r="AS79"/>
  <c r="AT101"/>
  <c r="AR101"/>
  <c r="AS101"/>
  <c r="AT45"/>
  <c r="AR45"/>
  <c r="AS45"/>
  <c r="AT49"/>
  <c r="AR49"/>
  <c r="AS49"/>
  <c r="AT71"/>
  <c r="AR71"/>
  <c r="AT87"/>
  <c r="AS87"/>
  <c r="AT95"/>
  <c r="AS95"/>
  <c r="AS29"/>
  <c r="AS37"/>
  <c r="AS41"/>
  <c r="AR79"/>
  <c r="AR55"/>
  <c r="AR59"/>
  <c r="AU59" s="1"/>
  <c r="AV59" s="1"/>
  <c r="AW59" s="1"/>
  <c r="AR75"/>
  <c r="AR103"/>
  <c r="AT51"/>
  <c r="AT53"/>
  <c r="AR53"/>
  <c r="AT83"/>
  <c r="AS83"/>
  <c r="AT91"/>
  <c r="AS91"/>
  <c r="AT99"/>
  <c r="AS99"/>
  <c r="AR51"/>
  <c r="AU51" s="1"/>
  <c r="AV51" s="1"/>
  <c r="AS53"/>
  <c r="AT81"/>
  <c r="AR81"/>
  <c r="AT89"/>
  <c r="AR89"/>
  <c r="AT97"/>
  <c r="AR97"/>
  <c r="AT105"/>
  <c r="AR105"/>
  <c r="AR83"/>
  <c r="AR91"/>
  <c r="AR99"/>
  <c r="AS57"/>
  <c r="AS61"/>
  <c r="AS65"/>
  <c r="AS69"/>
  <c r="AS73"/>
  <c r="AS77"/>
  <c r="AR57"/>
  <c r="AR61"/>
  <c r="AR65"/>
  <c r="AR69"/>
  <c r="AR73"/>
  <c r="AR77"/>
  <c r="N5" i="16"/>
  <c r="N7" s="1"/>
  <c r="N8" s="1"/>
  <c r="M12"/>
  <c r="H4" s="1"/>
  <c r="I4" s="1"/>
  <c r="M7"/>
  <c r="M8" s="1"/>
  <c r="AB7" i="17" l="1"/>
  <c r="S7"/>
  <c r="T7" s="1"/>
  <c r="U7" s="1"/>
  <c r="V7" s="1"/>
  <c r="AU65"/>
  <c r="AV65" s="1"/>
  <c r="AW65" s="1"/>
  <c r="AU69"/>
  <c r="AV69" s="1"/>
  <c r="AW69" s="1"/>
  <c r="AU87"/>
  <c r="AV87" s="1"/>
  <c r="AW87" s="1"/>
  <c r="AU25"/>
  <c r="AV25" s="1"/>
  <c r="AU91"/>
  <c r="AV91" s="1"/>
  <c r="AW91" s="1"/>
  <c r="AU79"/>
  <c r="AV79" s="1"/>
  <c r="AW79" s="1"/>
  <c r="AU95"/>
  <c r="AV95" s="1"/>
  <c r="AW95" s="1"/>
  <c r="AU30"/>
  <c r="AV30" s="1"/>
  <c r="AW30" s="1"/>
  <c r="AU18"/>
  <c r="AV18" s="1"/>
  <c r="AW18" s="1"/>
  <c r="AU14"/>
  <c r="AV14" s="1"/>
  <c r="AW14" s="1"/>
  <c r="AU26"/>
  <c r="AV26" s="1"/>
  <c r="AW26" s="1"/>
  <c r="AU17"/>
  <c r="AV17" s="1"/>
  <c r="AU13"/>
  <c r="AV13" s="1"/>
  <c r="AW13" s="1"/>
  <c r="AU93"/>
  <c r="AV93" s="1"/>
  <c r="AW93" s="1"/>
  <c r="AU97"/>
  <c r="AV97" s="1"/>
  <c r="AW97" s="1"/>
  <c r="AU81"/>
  <c r="AV81" s="1"/>
  <c r="AW81" s="1"/>
  <c r="AU71"/>
  <c r="AV71" s="1"/>
  <c r="AW71" s="1"/>
  <c r="AU63"/>
  <c r="AV63" s="1"/>
  <c r="AW63" s="1"/>
  <c r="AU34"/>
  <c r="AV34" s="1"/>
  <c r="AW34" s="1"/>
  <c r="AU29"/>
  <c r="AV29" s="1"/>
  <c r="AU21"/>
  <c r="AV21" s="1"/>
  <c r="AW21" s="1"/>
  <c r="AR96"/>
  <c r="AS96"/>
  <c r="AT96"/>
  <c r="AS44"/>
  <c r="AT44"/>
  <c r="AR44"/>
  <c r="AR32"/>
  <c r="AT32"/>
  <c r="AS32"/>
  <c r="AR56"/>
  <c r="AS56"/>
  <c r="AT56"/>
  <c r="AS7"/>
  <c r="AR7"/>
  <c r="AR82"/>
  <c r="AT82"/>
  <c r="AS82"/>
  <c r="AR104"/>
  <c r="AS104"/>
  <c r="AT104"/>
  <c r="AR28"/>
  <c r="AT28"/>
  <c r="AS28"/>
  <c r="AR72"/>
  <c r="AS72"/>
  <c r="AT72"/>
  <c r="AR16"/>
  <c r="AT16"/>
  <c r="AS16"/>
  <c r="AR58"/>
  <c r="AS58"/>
  <c r="AT58"/>
  <c r="AR60"/>
  <c r="AS60"/>
  <c r="AT60"/>
  <c r="AR102"/>
  <c r="AT102"/>
  <c r="AS102"/>
  <c r="AR36"/>
  <c r="AT36"/>
  <c r="AS36"/>
  <c r="AR68"/>
  <c r="AS68"/>
  <c r="AT68"/>
  <c r="AR40"/>
  <c r="AT40"/>
  <c r="AS40"/>
  <c r="AR70"/>
  <c r="AS70"/>
  <c r="AT70"/>
  <c r="AR86"/>
  <c r="AT86"/>
  <c r="AS86"/>
  <c r="AR64"/>
  <c r="AS64"/>
  <c r="AT64"/>
  <c r="AR100"/>
  <c r="AS100"/>
  <c r="AT100"/>
  <c r="AR92"/>
  <c r="AS92"/>
  <c r="AT92"/>
  <c r="AR52"/>
  <c r="AS52"/>
  <c r="AT52"/>
  <c r="AR43"/>
  <c r="AS43"/>
  <c r="AT43"/>
  <c r="AR39"/>
  <c r="AS39"/>
  <c r="AT39"/>
  <c r="AR35"/>
  <c r="AS35"/>
  <c r="AT35"/>
  <c r="AR31"/>
  <c r="AS31"/>
  <c r="AT31"/>
  <c r="AR27"/>
  <c r="AS27"/>
  <c r="AT27"/>
  <c r="AR23"/>
  <c r="AS23"/>
  <c r="AT23"/>
  <c r="AR19"/>
  <c r="AS19"/>
  <c r="AT19"/>
  <c r="AR15"/>
  <c r="AS15"/>
  <c r="AT15"/>
  <c r="AR11"/>
  <c r="AS11"/>
  <c r="AT11"/>
  <c r="AR88"/>
  <c r="AS88"/>
  <c r="AT88"/>
  <c r="AR9"/>
  <c r="AS9"/>
  <c r="AT9"/>
  <c r="AR80"/>
  <c r="AS80"/>
  <c r="AT80"/>
  <c r="AR66"/>
  <c r="AT66"/>
  <c r="AS66"/>
  <c r="AR54"/>
  <c r="AS54"/>
  <c r="AT54"/>
  <c r="AR94"/>
  <c r="AT94"/>
  <c r="AS94"/>
  <c r="AR84"/>
  <c r="AS84"/>
  <c r="AT84"/>
  <c r="AR90"/>
  <c r="AT90"/>
  <c r="AS90"/>
  <c r="AW29"/>
  <c r="AU105"/>
  <c r="AV105" s="1"/>
  <c r="AW105" s="1"/>
  <c r="AW51"/>
  <c r="AU22"/>
  <c r="AV22" s="1"/>
  <c r="AW22" s="1"/>
  <c r="AW17"/>
  <c r="AU85"/>
  <c r="AV85" s="1"/>
  <c r="AW85" s="1"/>
  <c r="AU77"/>
  <c r="AV77" s="1"/>
  <c r="AW77" s="1"/>
  <c r="AU61"/>
  <c r="AV61" s="1"/>
  <c r="AW61" s="1"/>
  <c r="AU99"/>
  <c r="AV99" s="1"/>
  <c r="AW99" s="1"/>
  <c r="AU83"/>
  <c r="AV83" s="1"/>
  <c r="AW83" s="1"/>
  <c r="AU53"/>
  <c r="AV53" s="1"/>
  <c r="AW53" s="1"/>
  <c r="AU103"/>
  <c r="AV103" s="1"/>
  <c r="AW103" s="1"/>
  <c r="AU75"/>
  <c r="AV75" s="1"/>
  <c r="AW75" s="1"/>
  <c r="AU49"/>
  <c r="AV49" s="1"/>
  <c r="AW49" s="1"/>
  <c r="AU101"/>
  <c r="AV101" s="1"/>
  <c r="AW101" s="1"/>
  <c r="AU41"/>
  <c r="AV41" s="1"/>
  <c r="AW41" s="1"/>
  <c r="AU37"/>
  <c r="AV37" s="1"/>
  <c r="AW37" s="1"/>
  <c r="AR74"/>
  <c r="AS74"/>
  <c r="AT74"/>
  <c r="AR76"/>
  <c r="AS76"/>
  <c r="AT76"/>
  <c r="AR48"/>
  <c r="AS48"/>
  <c r="AT48"/>
  <c r="AR20"/>
  <c r="AT20"/>
  <c r="AS20"/>
  <c r="AR98"/>
  <c r="AT98"/>
  <c r="AS98"/>
  <c r="AR106"/>
  <c r="AT106"/>
  <c r="AS106"/>
  <c r="AR24"/>
  <c r="AT24"/>
  <c r="AS24"/>
  <c r="AR50"/>
  <c r="AS50"/>
  <c r="AT50"/>
  <c r="AR78"/>
  <c r="AT78"/>
  <c r="AS78"/>
  <c r="AR62"/>
  <c r="AT62"/>
  <c r="AS62"/>
  <c r="AR46"/>
  <c r="AS46"/>
  <c r="AT46"/>
  <c r="AR12"/>
  <c r="AT12"/>
  <c r="AS12"/>
  <c r="AW25"/>
  <c r="AU89"/>
  <c r="AV89" s="1"/>
  <c r="AW89" s="1"/>
  <c r="AU73"/>
  <c r="AV73" s="1"/>
  <c r="AW73" s="1"/>
  <c r="AU57"/>
  <c r="AV57" s="1"/>
  <c r="AW57" s="1"/>
  <c r="AU55"/>
  <c r="AV55" s="1"/>
  <c r="AW55" s="1"/>
  <c r="AU45"/>
  <c r="AV45" s="1"/>
  <c r="AW45" s="1"/>
  <c r="AU42"/>
  <c r="AV42" s="1"/>
  <c r="AW42" s="1"/>
  <c r="AU38"/>
  <c r="AV38" s="1"/>
  <c r="AW38" s="1"/>
  <c r="AW33"/>
  <c r="AU10"/>
  <c r="AV10" s="1"/>
  <c r="AW10" s="1"/>
  <c r="AU67"/>
  <c r="AV67" s="1"/>
  <c r="AW67" s="1"/>
  <c r="AU8"/>
  <c r="AV8" s="1"/>
  <c r="AW8" s="1"/>
  <c r="M9" i="16"/>
  <c r="H7" s="1"/>
  <c r="AT7" i="17" l="1"/>
  <c r="AU7" s="1"/>
  <c r="AV7" s="1"/>
  <c r="AW7" s="1"/>
  <c r="AU104"/>
  <c r="AV104" s="1"/>
  <c r="AW104" s="1"/>
  <c r="AU82"/>
  <c r="AV82" s="1"/>
  <c r="AW82" s="1"/>
  <c r="AU96"/>
  <c r="AV96" s="1"/>
  <c r="AW96" s="1"/>
  <c r="AU24"/>
  <c r="AV24" s="1"/>
  <c r="AW24" s="1"/>
  <c r="AU60"/>
  <c r="AV60" s="1"/>
  <c r="AW60" s="1"/>
  <c r="AU58"/>
  <c r="AV58" s="1"/>
  <c r="AW58" s="1"/>
  <c r="AU16"/>
  <c r="AV16" s="1"/>
  <c r="AW16" s="1"/>
  <c r="AU78"/>
  <c r="AV78" s="1"/>
  <c r="AW78" s="1"/>
  <c r="AU56"/>
  <c r="AV56" s="1"/>
  <c r="AW56" s="1"/>
  <c r="AU32"/>
  <c r="AV32" s="1"/>
  <c r="AW32" s="1"/>
  <c r="AX47"/>
  <c r="AJ47" s="1"/>
  <c r="AZ47"/>
  <c r="AL47" s="1"/>
  <c r="AY47"/>
  <c r="AK47" s="1"/>
  <c r="AZ88"/>
  <c r="AL88" s="1"/>
  <c r="AY88"/>
  <c r="AK88" s="1"/>
  <c r="AX88"/>
  <c r="AJ88" s="1"/>
  <c r="AM88" s="1"/>
  <c r="AY12"/>
  <c r="AK12" s="1"/>
  <c r="AZ12"/>
  <c r="AL12" s="1"/>
  <c r="AX12"/>
  <c r="AJ12" s="1"/>
  <c r="AZ23"/>
  <c r="AL23" s="1"/>
  <c r="AY23"/>
  <c r="AK23" s="1"/>
  <c r="AX23"/>
  <c r="AJ23" s="1"/>
  <c r="AM23" s="1"/>
  <c r="AZ74"/>
  <c r="AL74" s="1"/>
  <c r="AY74"/>
  <c r="AK74" s="1"/>
  <c r="AX74"/>
  <c r="AJ74" s="1"/>
  <c r="AX83"/>
  <c r="AJ83" s="1"/>
  <c r="AY83"/>
  <c r="AK83" s="1"/>
  <c r="AZ83"/>
  <c r="AL83" s="1"/>
  <c r="AY24"/>
  <c r="AK24" s="1"/>
  <c r="AZ24"/>
  <c r="AL24" s="1"/>
  <c r="AX24"/>
  <c r="AJ24" s="1"/>
  <c r="AX41"/>
  <c r="AJ41" s="1"/>
  <c r="AY41"/>
  <c r="AK41" s="1"/>
  <c r="AZ41"/>
  <c r="AL41" s="1"/>
  <c r="AZ58"/>
  <c r="AL58" s="1"/>
  <c r="A58"/>
  <c r="AY58"/>
  <c r="AK58" s="1"/>
  <c r="AX58"/>
  <c r="AJ58" s="1"/>
  <c r="AM58" s="1"/>
  <c r="AZ46"/>
  <c r="AL46" s="1"/>
  <c r="AX46"/>
  <c r="AJ46" s="1"/>
  <c r="AY46"/>
  <c r="AK46" s="1"/>
  <c r="AX55"/>
  <c r="AJ55" s="1"/>
  <c r="AZ55"/>
  <c r="AL55" s="1"/>
  <c r="AY55"/>
  <c r="AK55" s="1"/>
  <c r="AY36"/>
  <c r="AK36" s="1"/>
  <c r="AZ36"/>
  <c r="AL36" s="1"/>
  <c r="AX36"/>
  <c r="AJ36" s="1"/>
  <c r="AM36" s="1"/>
  <c r="AZ100"/>
  <c r="AL100" s="1"/>
  <c r="AY100"/>
  <c r="AK100" s="1"/>
  <c r="AX100"/>
  <c r="AJ100" s="1"/>
  <c r="AM100" s="1"/>
  <c r="AZ72"/>
  <c r="AL72" s="1"/>
  <c r="AX72"/>
  <c r="AJ72" s="1"/>
  <c r="AY72"/>
  <c r="AK72" s="1"/>
  <c r="AZ104"/>
  <c r="AL104" s="1"/>
  <c r="AY104"/>
  <c r="AK104" s="1"/>
  <c r="AX104"/>
  <c r="AJ104" s="1"/>
  <c r="AZ84"/>
  <c r="AL84" s="1"/>
  <c r="AY84"/>
  <c r="AK84" s="1"/>
  <c r="AX84"/>
  <c r="AJ84" s="1"/>
  <c r="AM84" s="1"/>
  <c r="AX17"/>
  <c r="AJ17" s="1"/>
  <c r="AY17"/>
  <c r="AK17" s="1"/>
  <c r="AZ17"/>
  <c r="AL17" s="1"/>
  <c r="AX63"/>
  <c r="AJ63" s="1"/>
  <c r="AM63" s="1"/>
  <c r="AZ63"/>
  <c r="AL63" s="1"/>
  <c r="AY63"/>
  <c r="AK63" s="1"/>
  <c r="AZ66"/>
  <c r="AL66" s="1"/>
  <c r="A66"/>
  <c r="AX66"/>
  <c r="AJ66" s="1"/>
  <c r="AY66"/>
  <c r="AK66" s="1"/>
  <c r="AY40"/>
  <c r="AK40" s="1"/>
  <c r="AZ40"/>
  <c r="AL40" s="1"/>
  <c r="AX40"/>
  <c r="AJ40" s="1"/>
  <c r="AX45"/>
  <c r="AJ45" s="1"/>
  <c r="AY45"/>
  <c r="AK45" s="1"/>
  <c r="AZ45"/>
  <c r="AL45" s="1"/>
  <c r="AY7"/>
  <c r="AX7"/>
  <c r="A7"/>
  <c r="AZ7"/>
  <c r="AZ8"/>
  <c r="AL8" s="1"/>
  <c r="AX8"/>
  <c r="AJ8" s="1"/>
  <c r="AY8"/>
  <c r="AK8" s="1"/>
  <c r="AZ27"/>
  <c r="AL27" s="1"/>
  <c r="AY27"/>
  <c r="AK27" s="1"/>
  <c r="AX27"/>
  <c r="AJ27" s="1"/>
  <c r="AZ96"/>
  <c r="AL96" s="1"/>
  <c r="AY96"/>
  <c r="AK96" s="1"/>
  <c r="AX96"/>
  <c r="AJ96" s="1"/>
  <c r="AY44"/>
  <c r="AK44" s="1"/>
  <c r="AX44"/>
  <c r="AJ44" s="1"/>
  <c r="AZ44"/>
  <c r="AL44" s="1"/>
  <c r="AZ92"/>
  <c r="AL92" s="1"/>
  <c r="AY92"/>
  <c r="AK92" s="1"/>
  <c r="AX92"/>
  <c r="AJ92" s="1"/>
  <c r="AM92" s="1"/>
  <c r="AX71"/>
  <c r="AJ71" s="1"/>
  <c r="AM71" s="1"/>
  <c r="AZ71"/>
  <c r="AL71" s="1"/>
  <c r="AY71"/>
  <c r="AK71" s="1"/>
  <c r="AY32"/>
  <c r="AK32" s="1"/>
  <c r="AZ32"/>
  <c r="AL32" s="1"/>
  <c r="AX32"/>
  <c r="AJ32" s="1"/>
  <c r="AZ11"/>
  <c r="AL11" s="1"/>
  <c r="AY11"/>
  <c r="AK11" s="1"/>
  <c r="AX11"/>
  <c r="AJ11" s="1"/>
  <c r="AM11" s="1"/>
  <c r="A72"/>
  <c r="AX33"/>
  <c r="AJ33" s="1"/>
  <c r="AY33"/>
  <c r="AK33" s="1"/>
  <c r="AZ33"/>
  <c r="AL33" s="1"/>
  <c r="AX99"/>
  <c r="AJ99" s="1"/>
  <c r="AY99"/>
  <c r="AK99" s="1"/>
  <c r="AZ99"/>
  <c r="AL99" s="1"/>
  <c r="AX25"/>
  <c r="AJ25" s="1"/>
  <c r="AY25"/>
  <c r="AK25" s="1"/>
  <c r="AZ25"/>
  <c r="AL25" s="1"/>
  <c r="A24"/>
  <c r="AX29"/>
  <c r="AJ29" s="1"/>
  <c r="AM29" s="1"/>
  <c r="AY29"/>
  <c r="AK29" s="1"/>
  <c r="AZ29"/>
  <c r="AL29" s="1"/>
  <c r="A16"/>
  <c r="A104"/>
  <c r="A32"/>
  <c r="A44"/>
  <c r="A96"/>
  <c r="AU76"/>
  <c r="AV76" s="1"/>
  <c r="AW76" s="1"/>
  <c r="AU9"/>
  <c r="AV9" s="1"/>
  <c r="AW9" s="1"/>
  <c r="AU15"/>
  <c r="AV15" s="1"/>
  <c r="AW15" s="1"/>
  <c r="AU23"/>
  <c r="AV23" s="1"/>
  <c r="AW23" s="1"/>
  <c r="AU27"/>
  <c r="AV27" s="1"/>
  <c r="AW27" s="1"/>
  <c r="AU35"/>
  <c r="AV35" s="1"/>
  <c r="AW35" s="1"/>
  <c r="AU43"/>
  <c r="AV43" s="1"/>
  <c r="AW43" s="1"/>
  <c r="AU92"/>
  <c r="AV92" s="1"/>
  <c r="AW92" s="1"/>
  <c r="AU64"/>
  <c r="AV64" s="1"/>
  <c r="AW64" s="1"/>
  <c r="AU62"/>
  <c r="AV62" s="1"/>
  <c r="AW62" s="1"/>
  <c r="AU50"/>
  <c r="AV50" s="1"/>
  <c r="AW50" s="1"/>
  <c r="AU106"/>
  <c r="AV106" s="1"/>
  <c r="AW106" s="1"/>
  <c r="AU98"/>
  <c r="AV98" s="1"/>
  <c r="AW98" s="1"/>
  <c r="AU48"/>
  <c r="AV48" s="1"/>
  <c r="AW48" s="1"/>
  <c r="AU84"/>
  <c r="AV84" s="1"/>
  <c r="AW84" s="1"/>
  <c r="AU94"/>
  <c r="AV94" s="1"/>
  <c r="AW94" s="1"/>
  <c r="AU102"/>
  <c r="AV102" s="1"/>
  <c r="AW102" s="1"/>
  <c r="AU72"/>
  <c r="AV72" s="1"/>
  <c r="AW72" s="1"/>
  <c r="AU28"/>
  <c r="AV28" s="1"/>
  <c r="AW28" s="1"/>
  <c r="AY16"/>
  <c r="AK16" s="1"/>
  <c r="AZ16"/>
  <c r="AL16" s="1"/>
  <c r="AX16"/>
  <c r="AJ16" s="1"/>
  <c r="A84"/>
  <c r="AX13"/>
  <c r="AJ13" s="1"/>
  <c r="AY13"/>
  <c r="AK13" s="1"/>
  <c r="AZ13"/>
  <c r="AL13" s="1"/>
  <c r="AX21"/>
  <c r="AJ21" s="1"/>
  <c r="AY21"/>
  <c r="AK21" s="1"/>
  <c r="AZ21"/>
  <c r="AL21" s="1"/>
  <c r="A12"/>
  <c r="AX37"/>
  <c r="AJ37" s="1"/>
  <c r="AY37"/>
  <c r="AK37" s="1"/>
  <c r="AZ37"/>
  <c r="AL37" s="1"/>
  <c r="A40"/>
  <c r="A36"/>
  <c r="A46"/>
  <c r="A74"/>
  <c r="A80"/>
  <c r="A88"/>
  <c r="A11"/>
  <c r="A23"/>
  <c r="A27"/>
  <c r="A39"/>
  <c r="A92"/>
  <c r="A100"/>
  <c r="AZ35"/>
  <c r="AL35" s="1"/>
  <c r="AY35"/>
  <c r="AK35" s="1"/>
  <c r="AX35"/>
  <c r="AJ35" s="1"/>
  <c r="AM35" s="1"/>
  <c r="AZ68"/>
  <c r="AL68" s="1"/>
  <c r="AX68"/>
  <c r="AJ68" s="1"/>
  <c r="AY68"/>
  <c r="AK68" s="1"/>
  <c r="AZ43"/>
  <c r="AL43" s="1"/>
  <c r="AX43"/>
  <c r="AJ43" s="1"/>
  <c r="AM43" s="1"/>
  <c r="AY43"/>
  <c r="AK43" s="1"/>
  <c r="AZ80"/>
  <c r="AL80" s="1"/>
  <c r="AY80"/>
  <c r="AK80" s="1"/>
  <c r="AX80"/>
  <c r="AJ80" s="1"/>
  <c r="AM80" s="1"/>
  <c r="AZ78"/>
  <c r="AL78" s="1"/>
  <c r="AY78"/>
  <c r="AK78" s="1"/>
  <c r="AX78"/>
  <c r="AJ78" s="1"/>
  <c r="AM78" s="1"/>
  <c r="AN7"/>
  <c r="AZ62"/>
  <c r="AL62" s="1"/>
  <c r="AX62"/>
  <c r="AJ62" s="1"/>
  <c r="AY62"/>
  <c r="AK62" s="1"/>
  <c r="AZ39"/>
  <c r="AL39" s="1"/>
  <c r="AY39"/>
  <c r="AK39" s="1"/>
  <c r="AX39"/>
  <c r="AJ39" s="1"/>
  <c r="AU46"/>
  <c r="AV46" s="1"/>
  <c r="AW46" s="1"/>
  <c r="AU20"/>
  <c r="AV20" s="1"/>
  <c r="AW20" s="1"/>
  <c r="AU74"/>
  <c r="AV74" s="1"/>
  <c r="AW74" s="1"/>
  <c r="AU90"/>
  <c r="AV90" s="1"/>
  <c r="AW90" s="1"/>
  <c r="AU80"/>
  <c r="AV80" s="1"/>
  <c r="AW80" s="1"/>
  <c r="AU88"/>
  <c r="AV88" s="1"/>
  <c r="AW88" s="1"/>
  <c r="AU11"/>
  <c r="AV11" s="1"/>
  <c r="AW11" s="1"/>
  <c r="AU19"/>
  <c r="AV19" s="1"/>
  <c r="AW19" s="1"/>
  <c r="AU31"/>
  <c r="AV31" s="1"/>
  <c r="AW31" s="1"/>
  <c r="AU39"/>
  <c r="AV39" s="1"/>
  <c r="AW39" s="1"/>
  <c r="AU52"/>
  <c r="AV52" s="1"/>
  <c r="AW52" s="1"/>
  <c r="AU100"/>
  <c r="AV100" s="1"/>
  <c r="AW100" s="1"/>
  <c r="AU86"/>
  <c r="AV86" s="1"/>
  <c r="AW86" s="1"/>
  <c r="AU12"/>
  <c r="AV12" s="1"/>
  <c r="AW12" s="1"/>
  <c r="AU54"/>
  <c r="AV54" s="1"/>
  <c r="AW54" s="1"/>
  <c r="AU66"/>
  <c r="AV66" s="1"/>
  <c r="AW66" s="1"/>
  <c r="AU70"/>
  <c r="AV70" s="1"/>
  <c r="AW70" s="1"/>
  <c r="AU40"/>
  <c r="AV40" s="1"/>
  <c r="AW40" s="1"/>
  <c r="AU68"/>
  <c r="AV68" s="1"/>
  <c r="AW68" s="1"/>
  <c r="AU36"/>
  <c r="AV36" s="1"/>
  <c r="AW36" s="1"/>
  <c r="AU44"/>
  <c r="AV44" s="1"/>
  <c r="AW44" s="1"/>
  <c r="H8" i="16"/>
  <c r="I8" s="1"/>
  <c r="I5"/>
  <c r="AM68" i="17" l="1"/>
  <c r="AM16"/>
  <c r="AM99"/>
  <c r="AM32"/>
  <c r="AM96"/>
  <c r="AM40"/>
  <c r="AM66"/>
  <c r="AM17"/>
  <c r="AM104"/>
  <c r="AM72"/>
  <c r="AM46"/>
  <c r="AM39"/>
  <c r="AM62"/>
  <c r="AM37"/>
  <c r="AM21"/>
  <c r="AM25"/>
  <c r="AM33"/>
  <c r="AM27"/>
  <c r="AM45"/>
  <c r="AM41"/>
  <c r="AM74"/>
  <c r="AM13"/>
  <c r="AM44"/>
  <c r="AM55"/>
  <c r="AM83"/>
  <c r="AM24"/>
  <c r="AM12"/>
  <c r="AM47"/>
  <c r="AM8"/>
  <c r="AO8" s="1"/>
  <c r="AP8" s="1"/>
  <c r="AL7"/>
  <c r="B7"/>
  <c r="BA37"/>
  <c r="BB37" s="1"/>
  <c r="BC37" s="1"/>
  <c r="BA11"/>
  <c r="BB11" s="1"/>
  <c r="BC11" s="1"/>
  <c r="BA32"/>
  <c r="BB32" s="1"/>
  <c r="BC32" s="1"/>
  <c r="BA78"/>
  <c r="BB78" s="1"/>
  <c r="BC78" s="1"/>
  <c r="BA71"/>
  <c r="BB71" s="1"/>
  <c r="BC71" s="1"/>
  <c r="BA45"/>
  <c r="BB45" s="1"/>
  <c r="BC45" s="1"/>
  <c r="BA63"/>
  <c r="BB63" s="1"/>
  <c r="BC63" s="1"/>
  <c r="BA17"/>
  <c r="BB17" s="1"/>
  <c r="BC17" s="1"/>
  <c r="BA55"/>
  <c r="BB55" s="1"/>
  <c r="BC55" s="1"/>
  <c r="BA41"/>
  <c r="BB41" s="1"/>
  <c r="BC41" s="1"/>
  <c r="BA83"/>
  <c r="BB83" s="1"/>
  <c r="BC83" s="1"/>
  <c r="BA47"/>
  <c r="BB47" s="1"/>
  <c r="BC47" s="1"/>
  <c r="BA80"/>
  <c r="BB80" s="1"/>
  <c r="BC80" s="1"/>
  <c r="BA35"/>
  <c r="BB35" s="1"/>
  <c r="BC35" s="1"/>
  <c r="BA99"/>
  <c r="BB99" s="1"/>
  <c r="BC99" s="1"/>
  <c r="BA33"/>
  <c r="BB33" s="1"/>
  <c r="BC33" s="1"/>
  <c r="BA25"/>
  <c r="BB25" s="1"/>
  <c r="BC25" s="1"/>
  <c r="AZ70"/>
  <c r="AL70" s="1"/>
  <c r="AX70"/>
  <c r="AJ70" s="1"/>
  <c r="AM70" s="1"/>
  <c r="AY70"/>
  <c r="AK70" s="1"/>
  <c r="AZ82"/>
  <c r="AL82" s="1"/>
  <c r="AY82"/>
  <c r="AK82" s="1"/>
  <c r="AX82"/>
  <c r="AJ82" s="1"/>
  <c r="AZ106"/>
  <c r="AL106" s="1"/>
  <c r="AY106"/>
  <c r="AK106" s="1"/>
  <c r="AX106"/>
  <c r="AJ106" s="1"/>
  <c r="AX75"/>
  <c r="AJ75" s="1"/>
  <c r="AZ75"/>
  <c r="AL75" s="1"/>
  <c r="AY75"/>
  <c r="AK75" s="1"/>
  <c r="AX105"/>
  <c r="AJ105" s="1"/>
  <c r="AY105"/>
  <c r="AK105" s="1"/>
  <c r="AZ105"/>
  <c r="AL105" s="1"/>
  <c r="AZ86"/>
  <c r="AL86" s="1"/>
  <c r="AY86"/>
  <c r="AK86" s="1"/>
  <c r="AX86"/>
  <c r="AJ86" s="1"/>
  <c r="AX103"/>
  <c r="AJ103" s="1"/>
  <c r="AY103"/>
  <c r="AK103" s="1"/>
  <c r="AZ103"/>
  <c r="AL103" s="1"/>
  <c r="AZ64"/>
  <c r="AL64" s="1"/>
  <c r="AX64"/>
  <c r="AJ64" s="1"/>
  <c r="AY64"/>
  <c r="AK64" s="1"/>
  <c r="AY28"/>
  <c r="AK28" s="1"/>
  <c r="AZ28"/>
  <c r="AL28" s="1"/>
  <c r="AX28"/>
  <c r="AJ28" s="1"/>
  <c r="AX69"/>
  <c r="AJ69" s="1"/>
  <c r="AY69"/>
  <c r="AK69" s="1"/>
  <c r="AZ69"/>
  <c r="AL69" s="1"/>
  <c r="AZ60"/>
  <c r="AL60" s="1"/>
  <c r="AX60"/>
  <c r="AJ60" s="1"/>
  <c r="AM60" s="1"/>
  <c r="AY60"/>
  <c r="AK60" s="1"/>
  <c r="AX10"/>
  <c r="AJ10" s="1"/>
  <c r="AY10"/>
  <c r="AK10" s="1"/>
  <c r="AZ10"/>
  <c r="AL10" s="1"/>
  <c r="AX91"/>
  <c r="AJ91" s="1"/>
  <c r="AY91"/>
  <c r="AK91" s="1"/>
  <c r="AZ91"/>
  <c r="AL91" s="1"/>
  <c r="AZ94"/>
  <c r="AL94" s="1"/>
  <c r="AY94"/>
  <c r="AK94" s="1"/>
  <c r="AX94"/>
  <c r="AJ94" s="1"/>
  <c r="AM94" s="1"/>
  <c r="AY9"/>
  <c r="AK9" s="1"/>
  <c r="AX9"/>
  <c r="AJ9" s="1"/>
  <c r="AM9" s="1"/>
  <c r="AZ9"/>
  <c r="AL9" s="1"/>
  <c r="AX22"/>
  <c r="AJ22" s="1"/>
  <c r="AY22"/>
  <c r="AK22" s="1"/>
  <c r="AZ22"/>
  <c r="AL22" s="1"/>
  <c r="AX30"/>
  <c r="AJ30" s="1"/>
  <c r="AY30"/>
  <c r="AK30" s="1"/>
  <c r="AZ30"/>
  <c r="AL30" s="1"/>
  <c r="AZ102"/>
  <c r="AL102" s="1"/>
  <c r="AY102"/>
  <c r="AK102" s="1"/>
  <c r="AX102"/>
  <c r="AJ102" s="1"/>
  <c r="AX49"/>
  <c r="AJ49" s="1"/>
  <c r="AY49"/>
  <c r="AK49" s="1"/>
  <c r="AZ49"/>
  <c r="AL49" s="1"/>
  <c r="AX87"/>
  <c r="AJ87" s="1"/>
  <c r="AY87"/>
  <c r="AK87" s="1"/>
  <c r="AZ87"/>
  <c r="AL87" s="1"/>
  <c r="AZ54"/>
  <c r="AL54" s="1"/>
  <c r="AY54"/>
  <c r="AK54" s="1"/>
  <c r="AX54"/>
  <c r="AJ54" s="1"/>
  <c r="AZ31"/>
  <c r="AL31" s="1"/>
  <c r="AY31"/>
  <c r="AK31" s="1"/>
  <c r="AX31"/>
  <c r="AJ31" s="1"/>
  <c r="AX89"/>
  <c r="AJ89" s="1"/>
  <c r="AY89"/>
  <c r="AK89" s="1"/>
  <c r="AZ89"/>
  <c r="AL89" s="1"/>
  <c r="AX61"/>
  <c r="AJ61" s="1"/>
  <c r="AY61"/>
  <c r="AK61" s="1"/>
  <c r="AZ61"/>
  <c r="AL61" s="1"/>
  <c r="AZ50"/>
  <c r="AL50" s="1"/>
  <c r="AX50"/>
  <c r="AJ50" s="1"/>
  <c r="AM50" s="1"/>
  <c r="AY50"/>
  <c r="AK50" s="1"/>
  <c r="AX59"/>
  <c r="AJ59" s="1"/>
  <c r="AM59" s="1"/>
  <c r="AZ59"/>
  <c r="AL59" s="1"/>
  <c r="AY59"/>
  <c r="AK59" s="1"/>
  <c r="AZ15"/>
  <c r="AL15" s="1"/>
  <c r="AY15"/>
  <c r="AK15" s="1"/>
  <c r="AX15"/>
  <c r="AJ15" s="1"/>
  <c r="AX51"/>
  <c r="AJ51" s="1"/>
  <c r="AZ51"/>
  <c r="AL51" s="1"/>
  <c r="AY51"/>
  <c r="AK51" s="1"/>
  <c r="AZ76"/>
  <c r="AL76" s="1"/>
  <c r="AX76"/>
  <c r="AJ76" s="1"/>
  <c r="AM76" s="1"/>
  <c r="AY76"/>
  <c r="AK76" s="1"/>
  <c r="AX38"/>
  <c r="AJ38" s="1"/>
  <c r="AM38" s="1"/>
  <c r="AY38"/>
  <c r="AK38" s="1"/>
  <c r="AZ38"/>
  <c r="AL38" s="1"/>
  <c r="AX65"/>
  <c r="AJ65" s="1"/>
  <c r="AY65"/>
  <c r="AK65" s="1"/>
  <c r="AZ65"/>
  <c r="AL65" s="1"/>
  <c r="AX42"/>
  <c r="AJ42" s="1"/>
  <c r="AY42"/>
  <c r="AK42" s="1"/>
  <c r="AZ42"/>
  <c r="AL42" s="1"/>
  <c r="AX77"/>
  <c r="AJ77" s="1"/>
  <c r="AY77"/>
  <c r="AK77" s="1"/>
  <c r="AZ77"/>
  <c r="AL77" s="1"/>
  <c r="AX79"/>
  <c r="AJ79" s="1"/>
  <c r="AY79"/>
  <c r="AK79" s="1"/>
  <c r="AZ79"/>
  <c r="AL79" s="1"/>
  <c r="AX18"/>
  <c r="AJ18" s="1"/>
  <c r="AY18"/>
  <c r="AK18" s="1"/>
  <c r="AZ18"/>
  <c r="AL18" s="1"/>
  <c r="A25"/>
  <c r="A99"/>
  <c r="A33"/>
  <c r="A71"/>
  <c r="A45"/>
  <c r="A63"/>
  <c r="A17"/>
  <c r="A55"/>
  <c r="A41"/>
  <c r="A83"/>
  <c r="A47"/>
  <c r="A68"/>
  <c r="A62"/>
  <c r="BA21"/>
  <c r="BB21" s="1"/>
  <c r="BC21" s="1"/>
  <c r="BA13"/>
  <c r="BB13" s="1"/>
  <c r="BC13" s="1"/>
  <c r="BA44"/>
  <c r="BB44" s="1"/>
  <c r="BC44" s="1"/>
  <c r="BA8"/>
  <c r="BB8" s="1"/>
  <c r="BC8" s="1"/>
  <c r="BA7"/>
  <c r="BB7" s="1"/>
  <c r="BC7" s="1"/>
  <c r="BA72"/>
  <c r="BB72" s="1"/>
  <c r="BC72" s="1"/>
  <c r="AX67"/>
  <c r="AJ67" s="1"/>
  <c r="AZ67"/>
  <c r="AL67" s="1"/>
  <c r="AY67"/>
  <c r="AK67" s="1"/>
  <c r="AX95"/>
  <c r="AJ95" s="1"/>
  <c r="AY95"/>
  <c r="AK95" s="1"/>
  <c r="AZ95"/>
  <c r="AL95" s="1"/>
  <c r="AX26"/>
  <c r="AJ26" s="1"/>
  <c r="AY26"/>
  <c r="AK26" s="1"/>
  <c r="AZ26"/>
  <c r="AL26" s="1"/>
  <c r="AX14"/>
  <c r="AJ14" s="1"/>
  <c r="AY14"/>
  <c r="AK14" s="1"/>
  <c r="AZ14"/>
  <c r="AL14" s="1"/>
  <c r="AX34"/>
  <c r="AJ34" s="1"/>
  <c r="AY34"/>
  <c r="AK34" s="1"/>
  <c r="AZ34"/>
  <c r="AL34" s="1"/>
  <c r="A21"/>
  <c r="A13"/>
  <c r="A78"/>
  <c r="BA62"/>
  <c r="BB62" s="1"/>
  <c r="BC62" s="1"/>
  <c r="BA43"/>
  <c r="BB43" s="1"/>
  <c r="BC43" s="1"/>
  <c r="BA68"/>
  <c r="BB68" s="1"/>
  <c r="BC68" s="1"/>
  <c r="A43"/>
  <c r="A35"/>
  <c r="BA16"/>
  <c r="BB16" s="1"/>
  <c r="BC16" s="1"/>
  <c r="BA29"/>
  <c r="BB29" s="1"/>
  <c r="BC29" s="1"/>
  <c r="BA40"/>
  <c r="BB40" s="1"/>
  <c r="BC40" s="1"/>
  <c r="BA66"/>
  <c r="BB66" s="1"/>
  <c r="BC66" s="1"/>
  <c r="BA36"/>
  <c r="BB36" s="1"/>
  <c r="BC36" s="1"/>
  <c r="BA46"/>
  <c r="BB46" s="1"/>
  <c r="BC46" s="1"/>
  <c r="BA23"/>
  <c r="BB23" s="1"/>
  <c r="BC23" s="1"/>
  <c r="BA12"/>
  <c r="BB12" s="1"/>
  <c r="BC12" s="1"/>
  <c r="AZ19"/>
  <c r="AL19" s="1"/>
  <c r="AY19"/>
  <c r="AK19" s="1"/>
  <c r="AX19"/>
  <c r="AJ19" s="1"/>
  <c r="A37"/>
  <c r="A29"/>
  <c r="AZ48"/>
  <c r="AL48" s="1"/>
  <c r="AX48"/>
  <c r="AJ48" s="1"/>
  <c r="AM48" s="1"/>
  <c r="AY48"/>
  <c r="AK48" s="1"/>
  <c r="AZ90"/>
  <c r="AL90" s="1"/>
  <c r="AY90"/>
  <c r="AK90" s="1"/>
  <c r="AX90"/>
  <c r="AJ90" s="1"/>
  <c r="AZ98"/>
  <c r="AL98" s="1"/>
  <c r="AY98"/>
  <c r="AK98" s="1"/>
  <c r="AX98"/>
  <c r="AJ98" s="1"/>
  <c r="AZ56"/>
  <c r="AL56" s="1"/>
  <c r="AX56"/>
  <c r="AJ56" s="1"/>
  <c r="AY56"/>
  <c r="AK56" s="1"/>
  <c r="AY20"/>
  <c r="AK20" s="1"/>
  <c r="AZ20"/>
  <c r="AL20" s="1"/>
  <c r="AX20"/>
  <c r="AJ20" s="1"/>
  <c r="AZ52"/>
  <c r="AL52" s="1"/>
  <c r="AX52"/>
  <c r="AJ52" s="1"/>
  <c r="AY52"/>
  <c r="AK52" s="1"/>
  <c r="A8"/>
  <c r="BA39"/>
  <c r="BB39" s="1"/>
  <c r="BC39" s="1"/>
  <c r="BA92"/>
  <c r="BB92" s="1"/>
  <c r="BC92" s="1"/>
  <c r="BA96"/>
  <c r="BB96" s="1"/>
  <c r="BC96" s="1"/>
  <c r="BA27"/>
  <c r="BB27" s="1"/>
  <c r="BC27" s="1"/>
  <c r="BA84"/>
  <c r="BB84" s="1"/>
  <c r="BC84" s="1"/>
  <c r="BA104"/>
  <c r="BB104" s="1"/>
  <c r="BC104" s="1"/>
  <c r="BA100"/>
  <c r="BB100" s="1"/>
  <c r="BC100" s="1"/>
  <c r="BA58"/>
  <c r="BB58" s="1"/>
  <c r="BC58" s="1"/>
  <c r="BA24"/>
  <c r="BB24" s="1"/>
  <c r="BC24" s="1"/>
  <c r="BA74"/>
  <c r="BB74" s="1"/>
  <c r="BC74" s="1"/>
  <c r="BA88"/>
  <c r="BB88" s="1"/>
  <c r="BC88" s="1"/>
  <c r="P4" i="16"/>
  <c r="H10" s="1"/>
  <c r="AM52" i="17" l="1"/>
  <c r="AM98"/>
  <c r="AM34"/>
  <c r="AM67"/>
  <c r="AM77"/>
  <c r="AM15"/>
  <c r="AM30"/>
  <c r="AM91"/>
  <c r="AM105"/>
  <c r="AM106"/>
  <c r="AM42"/>
  <c r="AM51"/>
  <c r="AM61"/>
  <c r="AM31"/>
  <c r="AM87"/>
  <c r="AM102"/>
  <c r="AM22"/>
  <c r="AM10"/>
  <c r="AM86"/>
  <c r="AM75"/>
  <c r="AM82"/>
  <c r="AM90"/>
  <c r="AM19"/>
  <c r="AM14"/>
  <c r="AM20"/>
  <c r="AM56"/>
  <c r="AM26"/>
  <c r="AM18"/>
  <c r="AM65"/>
  <c r="AM89"/>
  <c r="AM54"/>
  <c r="AM49"/>
  <c r="AM28"/>
  <c r="AM64"/>
  <c r="AM103"/>
  <c r="AM95"/>
  <c r="AM79"/>
  <c r="AM69"/>
  <c r="AK7"/>
  <c r="AJ7"/>
  <c r="BA52"/>
  <c r="BB52" s="1"/>
  <c r="BC52" s="1"/>
  <c r="BA56"/>
  <c r="BB56" s="1"/>
  <c r="BC56" s="1"/>
  <c r="BA48"/>
  <c r="BB48" s="1"/>
  <c r="BC48" s="1"/>
  <c r="BA50"/>
  <c r="BB50" s="1"/>
  <c r="BC50" s="1"/>
  <c r="BA102"/>
  <c r="BB102" s="1"/>
  <c r="BC102" s="1"/>
  <c r="BA15"/>
  <c r="BB15" s="1"/>
  <c r="BA31"/>
  <c r="BB31" s="1"/>
  <c r="BA54"/>
  <c r="BB54" s="1"/>
  <c r="BA28"/>
  <c r="BB28" s="1"/>
  <c r="BC28" s="1"/>
  <c r="AX97"/>
  <c r="AJ97" s="1"/>
  <c r="AY97"/>
  <c r="AK97" s="1"/>
  <c r="AZ97"/>
  <c r="AL97" s="1"/>
  <c r="AX85"/>
  <c r="AJ85" s="1"/>
  <c r="AY85"/>
  <c r="AK85" s="1"/>
  <c r="AZ85"/>
  <c r="AL85" s="1"/>
  <c r="AX81"/>
  <c r="AJ81" s="1"/>
  <c r="AY81"/>
  <c r="AK81" s="1"/>
  <c r="AZ81"/>
  <c r="AL81" s="1"/>
  <c r="A34"/>
  <c r="A26"/>
  <c r="A95"/>
  <c r="A67"/>
  <c r="AX93"/>
  <c r="AJ93" s="1"/>
  <c r="AY93"/>
  <c r="AK93" s="1"/>
  <c r="AZ93"/>
  <c r="AL93" s="1"/>
  <c r="A52"/>
  <c r="A20"/>
  <c r="AX73"/>
  <c r="AJ73" s="1"/>
  <c r="AM73" s="1"/>
  <c r="AY73"/>
  <c r="AK73" s="1"/>
  <c r="AZ73"/>
  <c r="AL73" s="1"/>
  <c r="A56"/>
  <c r="A98"/>
  <c r="A90"/>
  <c r="A48"/>
  <c r="A91"/>
  <c r="A10"/>
  <c r="A69"/>
  <c r="A103"/>
  <c r="A105"/>
  <c r="A75"/>
  <c r="BA98"/>
  <c r="BB98" s="1"/>
  <c r="BC98" s="1"/>
  <c r="BA20"/>
  <c r="BB20" s="1"/>
  <c r="BC20" s="1"/>
  <c r="BA19"/>
  <c r="BB19" s="1"/>
  <c r="BC19" s="1"/>
  <c r="BA18"/>
  <c r="BB18" s="1"/>
  <c r="BC18" s="1"/>
  <c r="BA79"/>
  <c r="BB79" s="1"/>
  <c r="BC79" s="1"/>
  <c r="BA77"/>
  <c r="BB77" s="1"/>
  <c r="BC77" s="1"/>
  <c r="BA42"/>
  <c r="BB42" s="1"/>
  <c r="BC42" s="1"/>
  <c r="BA65"/>
  <c r="BB65" s="1"/>
  <c r="BC65" s="1"/>
  <c r="BA38"/>
  <c r="BB38" s="1"/>
  <c r="BC38" s="1"/>
  <c r="BA51"/>
  <c r="BB51" s="1"/>
  <c r="BC51" s="1"/>
  <c r="BA59"/>
  <c r="BB59" s="1"/>
  <c r="BC59" s="1"/>
  <c r="BA61"/>
  <c r="BB61" s="1"/>
  <c r="BC61" s="1"/>
  <c r="BA89"/>
  <c r="BB89" s="1"/>
  <c r="BC89" s="1"/>
  <c r="BA87"/>
  <c r="BB87" s="1"/>
  <c r="BC87" s="1"/>
  <c r="BA49"/>
  <c r="BB49" s="1"/>
  <c r="BC49" s="1"/>
  <c r="BA30"/>
  <c r="BB30" s="1"/>
  <c r="BC30" s="1"/>
  <c r="BA22"/>
  <c r="BB22" s="1"/>
  <c r="BC22" s="1"/>
  <c r="BA60"/>
  <c r="BB60" s="1"/>
  <c r="BC60" s="1"/>
  <c r="BA64"/>
  <c r="BB64" s="1"/>
  <c r="BC64" s="1"/>
  <c r="BA70"/>
  <c r="BB70" s="1"/>
  <c r="BC70" s="1"/>
  <c r="AX53"/>
  <c r="AJ53" s="1"/>
  <c r="AY53"/>
  <c r="AK53" s="1"/>
  <c r="AZ53"/>
  <c r="AL53" s="1"/>
  <c r="AX57"/>
  <c r="AJ57" s="1"/>
  <c r="AY57"/>
  <c r="AK57" s="1"/>
  <c r="AZ57"/>
  <c r="AL57" s="1"/>
  <c r="AX101"/>
  <c r="AJ101" s="1"/>
  <c r="AY101"/>
  <c r="AK101" s="1"/>
  <c r="AZ101"/>
  <c r="AL101" s="1"/>
  <c r="A14"/>
  <c r="A15"/>
  <c r="A31"/>
  <c r="A54"/>
  <c r="A9"/>
  <c r="A94"/>
  <c r="A60"/>
  <c r="A64"/>
  <c r="A86"/>
  <c r="A106"/>
  <c r="A82"/>
  <c r="A19"/>
  <c r="A76"/>
  <c r="A102"/>
  <c r="A70"/>
  <c r="A18"/>
  <c r="A79"/>
  <c r="A77"/>
  <c r="A42"/>
  <c r="A65"/>
  <c r="A38"/>
  <c r="A51"/>
  <c r="A59"/>
  <c r="A50"/>
  <c r="A61"/>
  <c r="A89"/>
  <c r="A87"/>
  <c r="A49"/>
  <c r="A30"/>
  <c r="A22"/>
  <c r="A28"/>
  <c r="BA90"/>
  <c r="BB90" s="1"/>
  <c r="BC90" s="1"/>
  <c r="BC15"/>
  <c r="BC31"/>
  <c r="BC54"/>
  <c r="BA91"/>
  <c r="BB91" s="1"/>
  <c r="BC91" s="1"/>
  <c r="BA10"/>
  <c r="BB10" s="1"/>
  <c r="BC10" s="1"/>
  <c r="BA69"/>
  <c r="BB69" s="1"/>
  <c r="BC69" s="1"/>
  <c r="BA103"/>
  <c r="BB103" s="1"/>
  <c r="BC103" s="1"/>
  <c r="BA105"/>
  <c r="BB105" s="1"/>
  <c r="BC105" s="1"/>
  <c r="BA75"/>
  <c r="BB75" s="1"/>
  <c r="BC75" s="1"/>
  <c r="BA34"/>
  <c r="BB34" s="1"/>
  <c r="BC34" s="1"/>
  <c r="BA14"/>
  <c r="BB14" s="1"/>
  <c r="BC14" s="1"/>
  <c r="BA26"/>
  <c r="BB26" s="1"/>
  <c r="BC26" s="1"/>
  <c r="BA95"/>
  <c r="BB95" s="1"/>
  <c r="BC95" s="1"/>
  <c r="BA67"/>
  <c r="BB67" s="1"/>
  <c r="BC67" s="1"/>
  <c r="BA76"/>
  <c r="BB76" s="1"/>
  <c r="BC76" s="1"/>
  <c r="BA9"/>
  <c r="BB9" s="1"/>
  <c r="BC9" s="1"/>
  <c r="BA94"/>
  <c r="BB94" s="1"/>
  <c r="BC94" s="1"/>
  <c r="BA86"/>
  <c r="BB86" s="1"/>
  <c r="BC86" s="1"/>
  <c r="BA106"/>
  <c r="BB106" s="1"/>
  <c r="BC106" s="1"/>
  <c r="BA82"/>
  <c r="BB82" s="1"/>
  <c r="BC82" s="1"/>
  <c r="AM57" l="1"/>
  <c r="AM53"/>
  <c r="AM85"/>
  <c r="AM97"/>
  <c r="AM101"/>
  <c r="AM93"/>
  <c r="AM81"/>
  <c r="AM7"/>
  <c r="AO7" s="1"/>
  <c r="AP7" s="1"/>
  <c r="BA101"/>
  <c r="BB101" s="1"/>
  <c r="BC101" s="1"/>
  <c r="BA57"/>
  <c r="BB57" s="1"/>
  <c r="BC57" s="1"/>
  <c r="BA53"/>
  <c r="BB53" s="1"/>
  <c r="BC53" s="1"/>
  <c r="BA93"/>
  <c r="BB93" s="1"/>
  <c r="BC93" s="1"/>
  <c r="BA81"/>
  <c r="BB81" s="1"/>
  <c r="BC81" s="1"/>
  <c r="BA85"/>
  <c r="BB85" s="1"/>
  <c r="BC85" s="1"/>
  <c r="BA97"/>
  <c r="BB97" s="1"/>
  <c r="BC97" s="1"/>
  <c r="A101"/>
  <c r="A57"/>
  <c r="A53"/>
  <c r="A93"/>
  <c r="A81"/>
  <c r="A85"/>
  <c r="A97"/>
  <c r="BA73"/>
  <c r="BB73" s="1"/>
  <c r="BC73" s="1"/>
  <c r="A73"/>
  <c r="O66" i="13" l="1"/>
  <c r="U48"/>
  <c r="M56"/>
  <c r="K56"/>
  <c r="I56"/>
  <c r="C56"/>
  <c r="M55"/>
  <c r="K55"/>
  <c r="I55"/>
  <c r="C55"/>
  <c r="M54"/>
  <c r="K54"/>
  <c r="I54"/>
  <c r="C54"/>
  <c r="M53"/>
  <c r="K53"/>
  <c r="I53"/>
  <c r="C53"/>
  <c r="M52"/>
  <c r="K52"/>
  <c r="I52"/>
  <c r="C52"/>
  <c r="M51"/>
  <c r="K51"/>
  <c r="I51"/>
  <c r="C51"/>
  <c r="Q43" l="1"/>
  <c r="B68"/>
  <c r="M66"/>
  <c r="Q44"/>
  <c r="Q42"/>
  <c r="Q41"/>
  <c r="Q39"/>
  <c r="Q38"/>
  <c r="Q37"/>
  <c r="Q34"/>
  <c r="I31"/>
  <c r="I30"/>
  <c r="O29"/>
  <c r="O28"/>
  <c r="I27"/>
  <c r="O26"/>
  <c r="I26"/>
  <c r="O25"/>
  <c r="I25"/>
  <c r="O24"/>
  <c r="O23"/>
  <c r="Q18"/>
  <c r="E18"/>
  <c r="Q17"/>
  <c r="E17"/>
  <c r="Q16"/>
  <c r="E16"/>
  <c r="K13"/>
  <c r="H13"/>
  <c r="M11"/>
  <c r="E13" s="1"/>
  <c r="M8"/>
  <c r="M7"/>
  <c r="Q19" l="1"/>
  <c r="Q9"/>
  <c r="M13"/>
  <c r="Q14" s="1"/>
  <c r="D66" l="1"/>
  <c r="T48"/>
  <c r="V48" s="1"/>
  <c r="K68" l="1"/>
  <c r="F66" l="1"/>
  <c r="P3" l="1"/>
  <c r="E3"/>
  <c r="I66" l="1"/>
  <c r="B1" l="1"/>
  <c r="J66" l="1"/>
  <c r="L66" l="1"/>
  <c r="K66"/>
  <c r="Q66" s="1"/>
  <c r="L3"/>
  <c r="I29" l="1"/>
  <c r="I23"/>
  <c r="I24"/>
  <c r="I28" l="1"/>
  <c r="Q4" l="1"/>
  <c r="O27" l="1"/>
  <c r="Q40" l="1"/>
  <c r="Q45" s="1"/>
  <c r="O30" l="1"/>
  <c r="O32" s="1"/>
  <c r="Q33" s="1"/>
  <c r="Q35" s="1"/>
  <c r="Q46" s="1"/>
  <c r="Q5" l="1"/>
  <c r="Q6" s="1"/>
  <c r="Q10" s="1"/>
  <c r="Q15" s="1"/>
  <c r="Q20" s="1"/>
  <c r="Q47" s="1"/>
  <c r="Q48" s="1"/>
  <c r="Z42" l="1"/>
  <c r="W42"/>
  <c r="W43" s="1"/>
  <c r="Q52" s="1"/>
  <c r="Y42"/>
  <c r="X42"/>
  <c r="X43" l="1"/>
  <c r="Q53" s="1"/>
  <c r="X44"/>
  <c r="Z43"/>
  <c r="Q55" s="1"/>
  <c r="Z44"/>
  <c r="Z45"/>
  <c r="Y44"/>
  <c r="Y45"/>
  <c r="Y43"/>
  <c r="Q54" s="1"/>
  <c r="Q57" l="1"/>
  <c r="Q58" s="1"/>
  <c r="Q59" l="1"/>
  <c r="Q60" l="1"/>
  <c r="Q61" s="1"/>
  <c r="Q62" l="1"/>
  <c r="Q63" s="1"/>
  <c r="Q64" s="1"/>
  <c r="L67" l="1"/>
  <c r="Q67"/>
</calcChain>
</file>

<file path=xl/comments1.xml><?xml version="1.0" encoding="utf-8"?>
<comments xmlns="http://schemas.openxmlformats.org/spreadsheetml/2006/main">
  <authors>
    <author>DELL</author>
  </authors>
  <commentList>
    <comment ref="V5" authorId="0">
      <text>
        <r>
          <rPr>
            <b/>
            <sz val="11"/>
            <color indexed="81"/>
            <rFont val="Tahoma"/>
            <family val="2"/>
          </rPr>
          <t>उम्मेद: कॉलम संख्या 13 में अंकित Itax निकटतम दशांक में मान पर्दर्शित होगा, पुरानी Regime में U/S 87(A) के तहत 12500 तक के Itax की स्थिति में  राहत मिलने के कारण यहाँ 0 राशि पर्दर्शित होगी .</t>
        </r>
        <r>
          <rPr>
            <sz val="9"/>
            <color indexed="81"/>
            <rFont val="Tahoma"/>
            <family val="2"/>
          </rPr>
          <t xml:space="preserve">
</t>
        </r>
      </text>
    </comment>
    <comment ref="AE5" authorId="0">
      <text>
        <r>
          <rPr>
            <b/>
            <sz val="10"/>
            <color indexed="81"/>
            <rFont val="Tahoma"/>
            <family val="2"/>
          </rPr>
          <t>उम्मेद:    कॉलम संख्या 13 में अंकित Itax निकटतम दशांक में मान पर्दर्शित होगा, नई Regime में U/S 87(A) के तहत 25000 तक के Itax की स्थिति में  राहत मिलने के कारण यहाँ 0 राशि पर्दर्शित होगी .</t>
        </r>
      </text>
    </comment>
  </commentList>
</comments>
</file>

<file path=xl/sharedStrings.xml><?xml version="1.0" encoding="utf-8"?>
<sst xmlns="http://schemas.openxmlformats.org/spreadsheetml/2006/main" count="257" uniqueCount="191">
  <si>
    <t>Sr. No.</t>
  </si>
  <si>
    <t>Total</t>
  </si>
  <si>
    <t>Basic</t>
  </si>
  <si>
    <t>DA</t>
  </si>
  <si>
    <t>HRA</t>
  </si>
  <si>
    <t>PAN :</t>
  </si>
  <si>
    <t>(i)</t>
  </si>
  <si>
    <t>(x)</t>
  </si>
  <si>
    <t>(ii)</t>
  </si>
  <si>
    <t>(xi)</t>
  </si>
  <si>
    <t>(iii)</t>
  </si>
  <si>
    <t>(xii)</t>
  </si>
  <si>
    <t>(iv)</t>
  </si>
  <si>
    <t>(xiii)</t>
  </si>
  <si>
    <t>(v)</t>
  </si>
  <si>
    <t>(xv)</t>
  </si>
  <si>
    <t>(vi)</t>
  </si>
  <si>
    <t>(xiv)</t>
  </si>
  <si>
    <t>(vii)</t>
  </si>
  <si>
    <t>(xvi)</t>
  </si>
  <si>
    <t>(viii)</t>
  </si>
  <si>
    <t>(xvii)</t>
  </si>
  <si>
    <t>(ix)</t>
  </si>
  <si>
    <t>(xviii)</t>
  </si>
  <si>
    <t>Income Tax Calculation F.Y. 2022-22 (A.Y.2023-24)</t>
  </si>
  <si>
    <t>9(i)</t>
  </si>
  <si>
    <t>9(ii)</t>
  </si>
  <si>
    <t>9(iii)</t>
  </si>
  <si>
    <t>GPF/GPF 2004</t>
  </si>
  <si>
    <t>B</t>
  </si>
  <si>
    <t>Income Tax Refundable/Payble</t>
  </si>
  <si>
    <t>Rs.</t>
  </si>
  <si>
    <t>गृहकर</t>
  </si>
  <si>
    <t>ट्यूशन फी</t>
  </si>
  <si>
    <t>UPLI/वार्षिक प्लान</t>
  </si>
  <si>
    <t>राष्ट्रीय बचत पत्र (NSC)</t>
  </si>
  <si>
    <t>राष्ट्रीय बचत पत्र पर अदत ब्याज</t>
  </si>
  <si>
    <t>लोक भविष्य निधि (PPF)</t>
  </si>
  <si>
    <t>अन्य जमा राशी (80 C धारा के अंतर्गत)</t>
  </si>
  <si>
    <t>इक्विटी लिंक सेविंग स्कीम</t>
  </si>
  <si>
    <t>अन्य आय</t>
  </si>
  <si>
    <t>कर्मचारी का नाम :-</t>
  </si>
  <si>
    <t>पद :-</t>
  </si>
  <si>
    <t>आयकर कटौती का विवरण</t>
  </si>
  <si>
    <t>आय:वर्ष 2022-23 में कुल प्राप्त वेतन (कर योग्य सुविधाओं के मूल्य सहित)</t>
  </si>
  <si>
    <t xml:space="preserve">                                                             शेष (2-3)</t>
  </si>
  <si>
    <t>(i)  मनोरंजन भत्ता धारा 16 (ii) के अंतर्गत (अधिकतम 5000 रूपये)</t>
  </si>
  <si>
    <t>(ii)  व्यवसाय कर धारा 16 (iii) के अंतर्गत (अधिकतम 5000 रूपये)</t>
  </si>
  <si>
    <t>(iii) स्टेंडर्ड डिडक्शन (Standard Deduction)-अधिकतम 50,000</t>
  </si>
  <si>
    <t xml:space="preserve">                                                             शेष (4-5)</t>
  </si>
  <si>
    <r>
      <t>गृह किराया धारा 10 (13-A) के अंतर्गत एवं 10(14) के अंतर्गत वेतन भत्ते जो कर मुक्त है l</t>
    </r>
    <r>
      <rPr>
        <sz val="10"/>
        <rFont val="DevLys 010"/>
      </rPr>
      <t/>
    </r>
  </si>
  <si>
    <t xml:space="preserve">(अ) गृह सम्पति से आय (1) स्वयं के उपयोग में शून्य </t>
  </si>
  <si>
    <t xml:space="preserve">(2) प्राप्त किराया </t>
  </si>
  <si>
    <t>(ब) घटाइए</t>
  </si>
  <si>
    <t>किराये का 30%</t>
  </si>
  <si>
    <t>गृह ऋण पर ब्याज</t>
  </si>
  <si>
    <t>योग 7 (ब)</t>
  </si>
  <si>
    <t xml:space="preserve">                                                             कुल शेष -/+ (6 एवं 7)</t>
  </si>
  <si>
    <t xml:space="preserve">                                                     शेष -/+  {7(अ) एवं योग 7(ब)} </t>
  </si>
  <si>
    <t>कुल (बिंदु संख्या -9)</t>
  </si>
  <si>
    <t>सकल आय                                                                                                                                       योग (8+9)</t>
  </si>
  <si>
    <t>घटाइए कटौतियां :- धारा  US 80C, 80CCC,80CCD (1)</t>
  </si>
  <si>
    <t xml:space="preserve">(A) अधिकतम सीमा 1.50 लाख (धारा 80 CCE) के अलावा </t>
  </si>
  <si>
    <t>राज्य बीमा (SI)</t>
  </si>
  <si>
    <t>जीवन बीमा प्रीमियम (LIC)</t>
  </si>
  <si>
    <t>राष्ट्रीय बचत स्कीम  (NSS)</t>
  </si>
  <si>
    <t>सामूहिक दुर्घटना बीमा (GIS)</t>
  </si>
  <si>
    <t>गृह ऋण किश्त(HBA Premium)</t>
  </si>
  <si>
    <t>पेंशन प्लान हेतु अंशदान (धारा 80CCC)</t>
  </si>
  <si>
    <t>सुकन्या समृद्धि योजना में जमा राशि</t>
  </si>
  <si>
    <t>पी.एल.आई. (PLI)</t>
  </si>
  <si>
    <t>स्थिगित वार्षिकी (Defferred Annuty)</t>
  </si>
  <si>
    <t>योग (i से xvii तक)</t>
  </si>
  <si>
    <t xml:space="preserve">                      अधिकतम कटौती की राशि  1.50 लाख रूपये तक</t>
  </si>
  <si>
    <t>(B) घटाइए - धारा 80CCD (1B) नवीन पेंशन योजना में अतिरिक्त अंशदान (अधिकतम रु.50,000)</t>
  </si>
  <si>
    <t>अन्य कटौतियां</t>
  </si>
  <si>
    <r>
      <rPr>
        <b/>
        <sz val="10"/>
        <color rgb="FFFF0000"/>
        <rFont val="Cambria"/>
        <family val="1"/>
        <scheme val="major"/>
      </rPr>
      <t xml:space="preserve">योग 11(A+B+C)  </t>
    </r>
    <r>
      <rPr>
        <b/>
        <sz val="11"/>
        <color rgb="FFFF0000"/>
        <rFont val="Cambria"/>
        <family val="1"/>
        <scheme val="major"/>
      </rPr>
      <t xml:space="preserve">    </t>
    </r>
  </si>
  <si>
    <t>3. धारा 80DDB -विशिष्ठ रोगों के उपचार हेतु कटौती (सामान्य 40,000 एवं वरिष्ठ नागरिक 1 लाख)</t>
  </si>
  <si>
    <t>4. धारा 80E - उच्च शिक्षा हेतु लिए ऋण पर ब्याज (धारा 80E)</t>
  </si>
  <si>
    <t xml:space="preserve">5. धारा 80G -धर्मार्थ संस्थाओं को दिए दान (श्रेणी 'क' 100% एवं श्रेणी 'ख' 50%) </t>
  </si>
  <si>
    <t>2. धारा 80DD - विकलांग आश्रितों का चिकित्सा उपचार (अधिकतम 75,000,  80% या अधिक विक्लांगता 1,25,000)</t>
  </si>
  <si>
    <t>6. धारा 80U -स्थाई शारीरिक विक्लांगता की दशा में (अधिकतम 75,000 तथा अधिनियम 1995 के अनुसार 80% विक्लांगता 1,25,000)</t>
  </si>
  <si>
    <t>7. अधिनियम 1995 के अनुसार धारा 80 TTA के तहत बचत खाते की जमा राशी पर प्राप्त ब्याज में छूट 10000 (80 TTB-वरिष्ठ नागरिक अधिकतम 50,000)</t>
  </si>
  <si>
    <t>8. धारा 80 GGA -अनुमोदित वैज्ञानिक,सामाजिक,ग्रामीण विकास आदि हेतु दिया गया दान</t>
  </si>
  <si>
    <t>कुल योग 12 (1 से 8)</t>
  </si>
  <si>
    <t>कुल कटौती (11 एवं 12)</t>
  </si>
  <si>
    <t>कर योग्य आय (10-13)</t>
  </si>
  <si>
    <t>कुल आय की राशि को सम्पूर्ण करना (दस के गुणक में) धारा 288A</t>
  </si>
  <si>
    <t xml:space="preserve">उपरोक्त बिंदु 15 के आधार पर आयकर की गणना </t>
  </si>
  <si>
    <t>सामान्य करदाता</t>
  </si>
  <si>
    <t>वरिष्ठ नागरिक (आयु 60 से 80 वर्ष)</t>
  </si>
  <si>
    <t>(1) योग आयकर</t>
  </si>
  <si>
    <r>
      <rPr>
        <b/>
        <sz val="10"/>
        <rFont val="Cambria"/>
        <family val="1"/>
        <scheme val="major"/>
      </rPr>
      <t>(2) छूट धारा 87 (A) (2.50 लाख से 5.00 लाख तक की कर योग्य आय पर आयकर की छूट अधिकतम रूपये 12,500 तक)</t>
    </r>
    <r>
      <rPr>
        <sz val="10"/>
        <rFont val="Calibri"/>
        <family val="2"/>
        <scheme val="minor"/>
      </rPr>
      <t/>
    </r>
  </si>
  <si>
    <t>(3) शेष आयकर (1-2)</t>
  </si>
  <si>
    <t>(4) शिक्षा उपकर 2% एवं उच्च शिक्षा के लिए अधिभार 2% (योग 4%)</t>
  </si>
  <si>
    <t>कुल आयकर (3+4)</t>
  </si>
  <si>
    <t>घटाइए :- धारा 89 के अंतर्गत राहत Rule 21A(2)</t>
  </si>
  <si>
    <t>कुल शेष आयकर</t>
  </si>
  <si>
    <t>कुल शेष आयकर की राशि (दस के गुणक में)</t>
  </si>
  <si>
    <t>Itax deducted Till Jun-2022 (First Quarter)</t>
  </si>
  <si>
    <t>Itax deducted  July-22 to Sep.-22      (Second Quarter)</t>
  </si>
  <si>
    <t>Itax deducted Oct-22 to Dec.-22 (Third Quarter)</t>
  </si>
  <si>
    <t>Itax Deducted/Dedctable by Dec.22 Salary</t>
  </si>
  <si>
    <t>Itax Deducted/Dedctable by Jan-23 Salary</t>
  </si>
  <si>
    <t>Itax Deducted/Dedctable by Feb-23 Salary</t>
  </si>
  <si>
    <t xml:space="preserve">Itax Deducted addition to Salary </t>
  </si>
  <si>
    <t>Itax submitted by other means</t>
  </si>
  <si>
    <t xml:space="preserve">बिंदु 19 का योग </t>
  </si>
  <si>
    <t>1. धारा 80D - चिकित्सा बीमा प्रीमियम {स्वयं/पति/पत्नी  हेतु 25,000 माता/पिता हेतु 25,000, वरिष्ठ नागरिक 50,000}</t>
  </si>
  <si>
    <t>C</t>
  </si>
  <si>
    <t>A</t>
  </si>
  <si>
    <t>Old Tax Regime</t>
  </si>
  <si>
    <t>&gt;250000</t>
  </si>
  <si>
    <t>&gt;300000</t>
  </si>
  <si>
    <t>&gt;500000</t>
  </si>
  <si>
    <t>&gt;1000000</t>
  </si>
  <si>
    <t>Total Income</t>
  </si>
  <si>
    <t xml:space="preserve">नोट :- हालाँकि इस प्रोग्राम को बनाते समय पूर्ण सावधानी के साथ तैयार किया गया है. मानवीय भूल सहज है. यदि किसी भी प्रकार की कोई समस्या, शंका तथा आपत्ति की स्थिति में आप अपने विवेक को प्रमुखता दें. </t>
  </si>
  <si>
    <t xml:space="preserve">81 वर्ष या अधिक आयु </t>
  </si>
  <si>
    <t>Income Slab</t>
  </si>
  <si>
    <t>Email Id-ummedtrdedu@gmail.com</t>
  </si>
  <si>
    <t xml:space="preserve">Prepared By :- Ummed Tarad (GSSS Raimalwada) </t>
  </si>
  <si>
    <t>Employee Related Details</t>
  </si>
  <si>
    <t>HRA Calculation</t>
  </si>
  <si>
    <t>Name of Office:-</t>
  </si>
  <si>
    <t>Perticulars</t>
  </si>
  <si>
    <t>Amount (in Rs.)</t>
  </si>
  <si>
    <t>Examption Amount (in Rs.)</t>
  </si>
  <si>
    <t>Type of official Location :-</t>
  </si>
  <si>
    <t>Rural Area</t>
  </si>
  <si>
    <t>Actual HRA received</t>
  </si>
  <si>
    <t>Name of Employee :-</t>
  </si>
  <si>
    <t>Ummed</t>
  </si>
  <si>
    <t>(i) Rent Paid (Per month rent*12 months)</t>
  </si>
  <si>
    <t>Designation of Employee :-</t>
  </si>
  <si>
    <t>Teacher</t>
  </si>
  <si>
    <t xml:space="preserve"> Employee's PAN :-</t>
  </si>
  <si>
    <t>ABCDE1234F</t>
  </si>
  <si>
    <t>(ii) 10% of (Basic Pay*12 months)+(D.A.*12 months)</t>
  </si>
  <si>
    <t>Basic Pay (March-2022) :-</t>
  </si>
  <si>
    <t>50 % of (Basic Pay*12 months)+(D.A.*12 months) For Metro cities (Chennai, Dehli, Mumbai, Kolkata) Or 40 % of (Basic Pay*12 months)+(D.A.*12 months) For Non Metro cities</t>
  </si>
  <si>
    <t>Rent Pay (Per Month) :-</t>
  </si>
  <si>
    <t>12 Month's Total</t>
  </si>
  <si>
    <t>House Owner's Name :-</t>
  </si>
  <si>
    <t>XYZ</t>
  </si>
  <si>
    <t>Saction 10(13A) {i.e. Exempt HRA u/s 10(13A)}</t>
  </si>
  <si>
    <t>House Owner's PAN :-</t>
  </si>
  <si>
    <t>ZYXWV9876U</t>
  </si>
  <si>
    <t>(Lowest of the three)</t>
  </si>
  <si>
    <t>Quarterly Receipt Amount :-</t>
  </si>
  <si>
    <t>Yearly Receipt Amount :-</t>
  </si>
  <si>
    <r>
      <t xml:space="preserve">Prepared By :- Ummed Tarad (GSSS Raimalwada) </t>
    </r>
    <r>
      <rPr>
        <sz val="20"/>
        <color theme="0"/>
        <rFont val="Aachen BT"/>
        <family val="1"/>
      </rPr>
      <t>(Updated On 20-10-2023)</t>
    </r>
  </si>
  <si>
    <t>Tax Calculation For All Employee For F.Y. 2023-24 (A.Y. 2024-25)</t>
  </si>
  <si>
    <t>Name Of Employee</t>
  </si>
  <si>
    <t>Standard Deduction</t>
  </si>
  <si>
    <t>HRA Examption</t>
  </si>
  <si>
    <t>Examption Uder Home Loan</t>
  </si>
  <si>
    <t>Examption U/S VI [80 C/80 CCC/ 80CCD(1)] Up To 1.5 Lac</t>
  </si>
  <si>
    <t>Exapmtion U/S 80 CCD(1B) Up To 50000</t>
  </si>
  <si>
    <t xml:space="preserve">Exapmtion U/S 80 D/80 DD/80/ 80DDB </t>
  </si>
  <si>
    <t>Exapmtion U/S 80 G</t>
  </si>
  <si>
    <t>NET TAXABLE INCOME (For Old Tax Regime)</t>
  </si>
  <si>
    <t>NET TAXABLE INCOME (For New Tax Regime)</t>
  </si>
  <si>
    <t>TAX (OLD TAX REGIME)</t>
  </si>
  <si>
    <t>TAX (NEW TAX REGIME)</t>
  </si>
  <si>
    <r>
      <t xml:space="preserve">CHOICE </t>
    </r>
    <r>
      <rPr>
        <sz val="9"/>
        <color theme="1"/>
        <rFont val="Calibri"/>
        <family val="2"/>
        <scheme val="minor"/>
      </rPr>
      <t>(Old Rate/New Rate)</t>
    </r>
  </si>
  <si>
    <t>अग्रिम शेष माह में की जाने वाली Itax कटौती</t>
  </si>
  <si>
    <t>Total Deductable Itax</t>
  </si>
  <si>
    <t>Payble (P), Refundable (R) Itax</t>
  </si>
  <si>
    <t>2.5 Lac to 5 Lac</t>
  </si>
  <si>
    <t>5 Lac to 10 Lac</t>
  </si>
  <si>
    <t>&gt;10 Lac</t>
  </si>
  <si>
    <t>Edu. Cess (4%)</t>
  </si>
  <si>
    <t>Grand Total</t>
  </si>
  <si>
    <t>Round Up Value of Total Itax</t>
  </si>
  <si>
    <t>3 Lac to 6 Lac</t>
  </si>
  <si>
    <t>6 Lac to 9 Lac</t>
  </si>
  <si>
    <t>9 Lac to 12 Lac</t>
  </si>
  <si>
    <t>12 Lac to 15 Lac</t>
  </si>
  <si>
    <t>&gt;15 Lac</t>
  </si>
  <si>
    <t>From Salary</t>
  </si>
  <si>
    <t>Via Challan</t>
  </si>
  <si>
    <t>old</t>
  </si>
  <si>
    <t>new</t>
  </si>
  <si>
    <r>
      <rPr>
        <b/>
        <sz val="36"/>
        <color theme="1"/>
        <rFont val="Aldine721 BT"/>
        <family val="1"/>
      </rPr>
      <t>FOR HELP CLICK HERE</t>
    </r>
    <r>
      <rPr>
        <b/>
        <sz val="36"/>
        <color theme="1"/>
        <rFont val="Times New Roman"/>
        <family val="1"/>
      </rPr>
      <t>→</t>
    </r>
    <r>
      <rPr>
        <b/>
        <sz val="14"/>
        <color theme="1"/>
        <rFont val="Aldine721 BT"/>
        <family val="1"/>
      </rPr>
      <t xml:space="preserve">
(PLEASE SUBSCRIBE MY YOUTUBE CHANNEL)</t>
    </r>
  </si>
  <si>
    <t>जन.-2024 के वेतन तक की गई Itax कटौती</t>
  </si>
  <si>
    <t xml:space="preserve"> </t>
  </si>
  <si>
    <t>Click Here For Help Video</t>
  </si>
  <si>
    <t xml:space="preserve"> HRA Calculator द्वारा कोई कार्मिक अपने HRA में राहत तथा आवश्यक रेसिप्ट की जानकारी प्राप्त कर सकता है एवं शीट Itax Calculate For All Employee द्वारा किसी DDO द्वारा अपने कार्यालय में पदस्थापित सम्पूर्ण कार्मिकों के एक साथ Itax की गणना कर आगामी अंतिम तीन माह दिसम्बर-23, जनवरी-24 तथा फरवरी-24 माह में काटे जाने वाले Itax की गणना कर समेकित ब्यौरा तैयार कर सकते है.</t>
  </si>
  <si>
    <r>
      <rPr>
        <b/>
        <sz val="22"/>
        <color theme="0"/>
        <rFont val="Cambria"/>
        <family val="1"/>
        <scheme val="major"/>
      </rPr>
      <t>Ummed Tarad</t>
    </r>
    <r>
      <rPr>
        <b/>
        <sz val="16"/>
        <color theme="0"/>
        <rFont val="Cambria"/>
        <family val="1"/>
        <scheme val="major"/>
      </rPr>
      <t xml:space="preserve">
(GSSS RAIMALWADA, BAPINI-PHALODI)</t>
    </r>
  </si>
  <si>
    <t>Updated On  02-11-2023</t>
  </si>
</sst>
</file>

<file path=xl/styles.xml><?xml version="1.0" encoding="utf-8"?>
<styleSheet xmlns="http://schemas.openxmlformats.org/spreadsheetml/2006/main">
  <numFmts count="2">
    <numFmt numFmtId="171" formatCode="[$-4009]dd\ mmmm\ yyyy"/>
    <numFmt numFmtId="174" formatCode="&quot;₹&quot;\ #,##0"/>
  </numFmts>
  <fonts count="77">
    <font>
      <sz val="11"/>
      <color theme="1"/>
      <name val="Calibri"/>
      <family val="2"/>
      <scheme val="minor"/>
    </font>
    <font>
      <b/>
      <sz val="14"/>
      <color rgb="FF002060"/>
      <name val="Calibri"/>
      <family val="2"/>
      <scheme val="minor"/>
    </font>
    <font>
      <sz val="11"/>
      <color rgb="FF002060"/>
      <name val="Cambria"/>
      <family val="1"/>
      <scheme val="major"/>
    </font>
    <font>
      <sz val="11"/>
      <color theme="1"/>
      <name val="Cambria"/>
      <family val="1"/>
      <scheme val="major"/>
    </font>
    <font>
      <b/>
      <sz val="11"/>
      <color theme="1"/>
      <name val="Cambria"/>
      <family val="1"/>
      <scheme val="major"/>
    </font>
    <font>
      <b/>
      <sz val="10"/>
      <color theme="1"/>
      <name val="Cambria"/>
      <family val="1"/>
      <scheme val="major"/>
    </font>
    <font>
      <b/>
      <sz val="16"/>
      <color theme="1"/>
      <name val="Cambria"/>
      <family val="1"/>
      <scheme val="major"/>
    </font>
    <font>
      <b/>
      <sz val="12"/>
      <color rgb="FF002060"/>
      <name val="Cambria"/>
      <family val="1"/>
      <scheme val="major"/>
    </font>
    <font>
      <b/>
      <sz val="22"/>
      <color theme="1"/>
      <name val="Cambria"/>
      <family val="1"/>
      <scheme val="major"/>
    </font>
    <font>
      <b/>
      <sz val="16"/>
      <color rgb="FF002060"/>
      <name val="Cambria"/>
      <family val="1"/>
      <scheme val="major"/>
    </font>
    <font>
      <b/>
      <sz val="12"/>
      <color theme="1"/>
      <name val="Calibri"/>
      <family val="2"/>
      <scheme val="minor"/>
    </font>
    <font>
      <b/>
      <sz val="10"/>
      <color rgb="FF002060"/>
      <name val="Cambria"/>
      <family val="1"/>
      <scheme val="major"/>
    </font>
    <font>
      <b/>
      <sz val="12"/>
      <color theme="1"/>
      <name val="Cambria"/>
      <family val="1"/>
      <scheme val="major"/>
    </font>
    <font>
      <b/>
      <sz val="14"/>
      <color theme="1"/>
      <name val="Cambria"/>
      <family val="1"/>
      <scheme val="major"/>
    </font>
    <font>
      <sz val="14"/>
      <color theme="1"/>
      <name val="Cambria"/>
      <family val="1"/>
      <scheme val="major"/>
    </font>
    <font>
      <b/>
      <sz val="18"/>
      <color theme="1"/>
      <name val="Cambria"/>
      <family val="1"/>
      <scheme val="major"/>
    </font>
    <font>
      <b/>
      <sz val="11"/>
      <color theme="1"/>
      <name val="Calibri"/>
      <family val="2"/>
      <scheme val="minor"/>
    </font>
    <font>
      <b/>
      <sz val="11"/>
      <color rgb="FFFF0000"/>
      <name val="Cambria"/>
      <family val="1"/>
      <scheme val="major"/>
    </font>
    <font>
      <sz val="13"/>
      <color theme="1"/>
      <name val="Cambria"/>
      <family val="1"/>
      <scheme val="major"/>
    </font>
    <font>
      <sz val="14"/>
      <color theme="1"/>
      <name val="Calibri"/>
      <family val="2"/>
      <scheme val="minor"/>
    </font>
    <font>
      <sz val="10"/>
      <name val="Calibri"/>
      <family val="2"/>
      <scheme val="minor"/>
    </font>
    <font>
      <sz val="10"/>
      <name val="Cambria"/>
      <family val="1"/>
      <scheme val="major"/>
    </font>
    <font>
      <sz val="10"/>
      <name val="Arial"/>
      <family val="2"/>
    </font>
    <font>
      <sz val="10"/>
      <name val="DevLys 010"/>
    </font>
    <font>
      <sz val="10"/>
      <color theme="1"/>
      <name val="Cambria"/>
      <family val="1"/>
      <scheme val="major"/>
    </font>
    <font>
      <sz val="10"/>
      <color theme="1"/>
      <name val="Calibri"/>
      <family val="2"/>
      <scheme val="minor"/>
    </font>
    <font>
      <sz val="12"/>
      <color theme="1"/>
      <name val="Cambria"/>
      <family val="1"/>
      <scheme val="major"/>
    </font>
    <font>
      <b/>
      <sz val="12"/>
      <color rgb="FF002060"/>
      <name val="Calibri"/>
      <family val="2"/>
      <scheme val="minor"/>
    </font>
    <font>
      <sz val="12"/>
      <name val="Cambria"/>
      <family val="1"/>
      <scheme val="major"/>
    </font>
    <font>
      <sz val="11"/>
      <name val="Cambria"/>
      <family val="1"/>
      <scheme val="major"/>
    </font>
    <font>
      <b/>
      <sz val="10"/>
      <color rgb="FFFF0000"/>
      <name val="Cambria"/>
      <family val="1"/>
      <scheme val="major"/>
    </font>
    <font>
      <sz val="11"/>
      <color rgb="FFFF0000"/>
      <name val="Cambria"/>
      <family val="1"/>
      <scheme val="major"/>
    </font>
    <font>
      <sz val="9"/>
      <name val="Cambria"/>
      <family val="1"/>
      <scheme val="major"/>
    </font>
    <font>
      <b/>
      <sz val="9"/>
      <color rgb="FF002060"/>
      <name val="Cambria"/>
      <family val="1"/>
      <scheme val="major"/>
    </font>
    <font>
      <b/>
      <sz val="12"/>
      <name val="Cambria"/>
      <family val="1"/>
      <scheme val="major"/>
    </font>
    <font>
      <b/>
      <sz val="11"/>
      <name val="Cambria"/>
      <family val="1"/>
      <scheme val="major"/>
    </font>
    <font>
      <b/>
      <sz val="10"/>
      <name val="Cambria"/>
      <family val="1"/>
      <scheme val="major"/>
    </font>
    <font>
      <b/>
      <sz val="10"/>
      <color rgb="FFC00000"/>
      <name val="Cambria"/>
      <family val="1"/>
      <scheme val="major"/>
    </font>
    <font>
      <b/>
      <sz val="8"/>
      <name val="Cambria"/>
      <family val="1"/>
      <scheme val="major"/>
    </font>
    <font>
      <b/>
      <sz val="9"/>
      <name val="Cambria"/>
      <family val="1"/>
      <scheme val="major"/>
    </font>
    <font>
      <b/>
      <sz val="16"/>
      <name val="Cambria"/>
      <family val="1"/>
      <scheme val="major"/>
    </font>
    <font>
      <b/>
      <i/>
      <sz val="16"/>
      <name val="Cambria"/>
      <family val="1"/>
      <scheme val="major"/>
    </font>
    <font>
      <b/>
      <i/>
      <sz val="9"/>
      <name val="Cambria"/>
      <family val="1"/>
      <scheme val="major"/>
    </font>
    <font>
      <b/>
      <sz val="9"/>
      <color rgb="FFFF0000"/>
      <name val="Cambria"/>
      <family val="1"/>
      <scheme val="major"/>
    </font>
    <font>
      <i/>
      <sz val="9"/>
      <name val="Cambria"/>
      <family val="1"/>
      <scheme val="major"/>
    </font>
    <font>
      <b/>
      <i/>
      <sz val="14"/>
      <color rgb="FFFF0000"/>
      <name val="Cambria"/>
      <family val="1"/>
      <scheme val="major"/>
    </font>
    <font>
      <sz val="8"/>
      <name val="Cambria"/>
      <family val="1"/>
      <scheme val="major"/>
    </font>
    <font>
      <sz val="18"/>
      <color theme="1"/>
      <name val="Cambria"/>
      <family val="1"/>
      <scheme val="major"/>
    </font>
    <font>
      <b/>
      <sz val="20"/>
      <color theme="1"/>
      <name val="Cambria"/>
      <family val="1"/>
      <scheme val="major"/>
    </font>
    <font>
      <sz val="9"/>
      <color theme="1"/>
      <name val="Calibri"/>
      <family val="2"/>
      <scheme val="minor"/>
    </font>
    <font>
      <b/>
      <sz val="14"/>
      <color theme="1"/>
      <name val="Calibri"/>
      <family val="2"/>
      <scheme val="minor"/>
    </font>
    <font>
      <sz val="18"/>
      <color rgb="FF006600"/>
      <name val="Calibri"/>
      <family val="2"/>
      <scheme val="minor"/>
    </font>
    <font>
      <u/>
      <sz val="11"/>
      <color theme="10"/>
      <name val="Calibri"/>
      <family val="2"/>
    </font>
    <font>
      <b/>
      <sz val="18"/>
      <color theme="0"/>
      <name val="Calibri"/>
      <family val="2"/>
    </font>
    <font>
      <b/>
      <sz val="11"/>
      <color indexed="81"/>
      <name val="Tahoma"/>
      <family val="2"/>
    </font>
    <font>
      <b/>
      <sz val="10"/>
      <color indexed="81"/>
      <name val="Tahoma"/>
      <family val="2"/>
    </font>
    <font>
      <b/>
      <sz val="36"/>
      <color theme="1"/>
      <name val="Aldine721 BT"/>
      <family val="1"/>
    </font>
    <font>
      <b/>
      <sz val="36"/>
      <color theme="1"/>
      <name val="Times New Roman"/>
      <family val="1"/>
    </font>
    <font>
      <sz val="22"/>
      <color rgb="FFFFC000"/>
      <name val="Aachen BT"/>
      <family val="1"/>
    </font>
    <font>
      <sz val="24"/>
      <color theme="1"/>
      <name val="Cambria"/>
      <family val="1"/>
      <scheme val="major"/>
    </font>
    <font>
      <sz val="26"/>
      <color theme="1"/>
      <name val="Cambria"/>
      <family val="1"/>
      <scheme val="major"/>
    </font>
    <font>
      <b/>
      <sz val="16"/>
      <color rgb="FFC00000"/>
      <name val="Cambria"/>
      <family val="1"/>
      <scheme val="major"/>
    </font>
    <font>
      <b/>
      <sz val="8"/>
      <color theme="1"/>
      <name val="Calibri"/>
      <family val="2"/>
      <scheme val="minor"/>
    </font>
    <font>
      <sz val="20"/>
      <color rgb="FFFFC000"/>
      <name val="Aachen BT"/>
      <family val="1"/>
    </font>
    <font>
      <sz val="20"/>
      <color theme="0"/>
      <name val="Aachen BT"/>
      <family val="1"/>
    </font>
    <font>
      <sz val="18"/>
      <color theme="1"/>
      <name val="Calibri"/>
      <family val="2"/>
      <scheme val="minor"/>
    </font>
    <font>
      <sz val="12"/>
      <color theme="1"/>
      <name val="Calibri"/>
      <family val="2"/>
      <scheme val="minor"/>
    </font>
    <font>
      <b/>
      <sz val="10"/>
      <color theme="1"/>
      <name val="Calibri"/>
      <family val="2"/>
      <scheme val="minor"/>
    </font>
    <font>
      <sz val="9"/>
      <color indexed="81"/>
      <name val="Tahoma"/>
      <family val="2"/>
    </font>
    <font>
      <b/>
      <sz val="14"/>
      <color theme="1"/>
      <name val="Aldine721 BT"/>
      <family val="1"/>
    </font>
    <font>
      <b/>
      <sz val="18"/>
      <color theme="0"/>
      <name val="Calibri"/>
      <family val="2"/>
      <scheme val="minor"/>
    </font>
    <font>
      <b/>
      <sz val="28"/>
      <color theme="0"/>
      <name val="BookmanITC Lt BT"/>
      <family val="1"/>
    </font>
    <font>
      <b/>
      <sz val="16"/>
      <color theme="0"/>
      <name val="Cambria"/>
      <family val="1"/>
      <scheme val="major"/>
    </font>
    <font>
      <b/>
      <sz val="11"/>
      <color theme="0"/>
      <name val="Cambria"/>
      <family val="1"/>
      <scheme val="major"/>
    </font>
    <font>
      <b/>
      <sz val="22"/>
      <color theme="0"/>
      <name val="Cambria"/>
      <family val="1"/>
      <scheme val="major"/>
    </font>
    <font>
      <b/>
      <sz val="12"/>
      <color theme="0"/>
      <name val="Calibri"/>
      <family val="2"/>
      <scheme val="minor"/>
    </font>
    <font>
      <b/>
      <sz val="36"/>
      <color rgb="FF002060"/>
      <name val="Cambria"/>
      <family val="1"/>
      <scheme val="major"/>
    </font>
  </fonts>
  <fills count="2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F0"/>
        <bgColor indexed="64"/>
      </patternFill>
    </fill>
    <fill>
      <gradientFill degree="90">
        <stop position="0">
          <color theme="9" tint="0.40000610370189521"/>
        </stop>
        <stop position="1">
          <color theme="0" tint="-0.1490218817712943"/>
        </stop>
      </gradientFill>
    </fill>
    <fill>
      <gradientFill degree="90">
        <stop position="0">
          <color rgb="FFC00000"/>
        </stop>
        <stop position="1">
          <color theme="1"/>
        </stop>
      </gradientFill>
    </fill>
    <fill>
      <gradientFill type="path" left="0.5" right="0.5" top="0.5" bottom="0.5">
        <stop position="0">
          <color theme="1"/>
        </stop>
        <stop position="1">
          <color rgb="FF002060"/>
        </stop>
      </gradientFill>
    </fill>
    <fill>
      <gradientFill type="path" left="0.5" right="0.5" top="0.5" bottom="0.5">
        <stop position="0">
          <color theme="5" tint="-0.25098422193060094"/>
        </stop>
        <stop position="1">
          <color theme="1"/>
        </stop>
      </gradientFill>
    </fill>
    <fill>
      <gradientFill type="path" left="0.5" right="0.5" top="0.5" bottom="0.5">
        <stop position="0">
          <color theme="0"/>
        </stop>
        <stop position="1">
          <color rgb="FFFF0000"/>
        </stop>
      </gradientFill>
    </fill>
    <fill>
      <patternFill patternType="solid">
        <fgColor rgb="FFFF0000"/>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BAE18F"/>
        <bgColor indexed="64"/>
      </patternFill>
    </fill>
    <fill>
      <patternFill patternType="solid">
        <fgColor theme="9" tint="0.39997558519241921"/>
        <bgColor indexed="64"/>
      </patternFill>
    </fill>
    <fill>
      <gradientFill type="path" left="0.5" right="0.5" top="0.5" bottom="0.5">
        <stop position="0">
          <color rgb="FFFF0000"/>
        </stop>
        <stop position="1">
          <color theme="1"/>
        </stop>
      </gradientFill>
    </fill>
    <fill>
      <patternFill patternType="solid">
        <fgColor rgb="FF00B0F0"/>
        <bgColor auto="1"/>
      </patternFill>
    </fill>
  </fills>
  <borders count="102">
    <border>
      <left/>
      <right/>
      <top/>
      <bottom/>
      <diagonal/>
    </border>
    <border>
      <left style="thin">
        <color rgb="FF7030A0"/>
      </left>
      <right style="thin">
        <color rgb="FF7030A0"/>
      </right>
      <top style="thin">
        <color rgb="FF7030A0"/>
      </top>
      <bottom style="thin">
        <color rgb="FF7030A0"/>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rgb="FF7030A0"/>
      </left>
      <right style="thin">
        <color rgb="FF7030A0"/>
      </right>
      <top/>
      <bottom/>
      <diagonal/>
    </border>
    <border>
      <left style="medium">
        <color rgb="FF7030A0"/>
      </left>
      <right style="thin">
        <color rgb="FF7030A0"/>
      </right>
      <top style="medium">
        <color rgb="FF7030A0"/>
      </top>
      <bottom style="thin">
        <color rgb="FF7030A0"/>
      </bottom>
      <diagonal/>
    </border>
    <border>
      <left style="thin">
        <color rgb="FF7030A0"/>
      </left>
      <right style="thin">
        <color rgb="FF7030A0"/>
      </right>
      <top style="medium">
        <color rgb="FF7030A0"/>
      </top>
      <bottom style="thin">
        <color rgb="FF7030A0"/>
      </bottom>
      <diagonal/>
    </border>
    <border>
      <left style="thin">
        <color rgb="FF7030A0"/>
      </left>
      <right style="medium">
        <color rgb="FF7030A0"/>
      </right>
      <top style="medium">
        <color rgb="FF7030A0"/>
      </top>
      <bottom style="thin">
        <color rgb="FF7030A0"/>
      </bottom>
      <diagonal/>
    </border>
    <border>
      <left style="medium">
        <color rgb="FF7030A0"/>
      </left>
      <right style="thin">
        <color rgb="FF7030A0"/>
      </right>
      <top style="thin">
        <color rgb="FF7030A0"/>
      </top>
      <bottom style="thin">
        <color rgb="FF7030A0"/>
      </bottom>
      <diagonal/>
    </border>
    <border>
      <left style="thin">
        <color rgb="FF7030A0"/>
      </left>
      <right style="medium">
        <color rgb="FF7030A0"/>
      </right>
      <top style="thin">
        <color rgb="FF7030A0"/>
      </top>
      <bottom style="thin">
        <color rgb="FF7030A0"/>
      </bottom>
      <diagonal/>
    </border>
    <border>
      <left style="medium">
        <color rgb="FF7030A0"/>
      </left>
      <right style="thin">
        <color rgb="FF7030A0"/>
      </right>
      <top style="thin">
        <color rgb="FF7030A0"/>
      </top>
      <bottom style="medium">
        <color rgb="FF7030A0"/>
      </bottom>
      <diagonal/>
    </border>
    <border>
      <left style="thin">
        <color rgb="FF7030A0"/>
      </left>
      <right style="thin">
        <color rgb="FF7030A0"/>
      </right>
      <top style="thin">
        <color rgb="FF7030A0"/>
      </top>
      <bottom style="medium">
        <color rgb="FF7030A0"/>
      </bottom>
      <diagonal/>
    </border>
    <border>
      <left style="thin">
        <color rgb="FF7030A0"/>
      </left>
      <right style="medium">
        <color rgb="FF7030A0"/>
      </right>
      <top style="thin">
        <color rgb="FF7030A0"/>
      </top>
      <bottom style="medium">
        <color rgb="FF7030A0"/>
      </bottom>
      <diagonal/>
    </border>
    <border>
      <left style="medium">
        <color rgb="FF7030A0"/>
      </left>
      <right style="thin">
        <color rgb="FF7030A0"/>
      </right>
      <top style="thin">
        <color rgb="FF7030A0"/>
      </top>
      <bottom/>
      <diagonal/>
    </border>
    <border>
      <left style="thin">
        <color rgb="FF7030A0"/>
      </left>
      <right style="medium">
        <color rgb="FF7030A0"/>
      </right>
      <top style="thin">
        <color rgb="FF7030A0"/>
      </top>
      <bottom/>
      <diagonal/>
    </border>
    <border>
      <left style="medium">
        <color rgb="FF7030A0"/>
      </left>
      <right style="thin">
        <color rgb="FF7030A0"/>
      </right>
      <top/>
      <bottom/>
      <diagonal/>
    </border>
    <border>
      <left style="thin">
        <color rgb="FF7030A0"/>
      </left>
      <right style="medium">
        <color rgb="FF7030A0"/>
      </right>
      <top/>
      <bottom/>
      <diagonal/>
    </border>
    <border>
      <left style="medium">
        <color rgb="FF7030A0"/>
      </left>
      <right style="thin">
        <color rgb="FF7030A0"/>
      </right>
      <top style="medium">
        <color rgb="FF7030A0"/>
      </top>
      <bottom style="medium">
        <color rgb="FF7030A0"/>
      </bottom>
      <diagonal/>
    </border>
    <border>
      <left style="thin">
        <color rgb="FF7030A0"/>
      </left>
      <right style="thin">
        <color rgb="FF7030A0"/>
      </right>
      <top style="medium">
        <color rgb="FF7030A0"/>
      </top>
      <bottom style="medium">
        <color rgb="FF7030A0"/>
      </bottom>
      <diagonal/>
    </border>
    <border>
      <left style="thin">
        <color rgb="FF7030A0"/>
      </left>
      <right style="medium">
        <color rgb="FF7030A0"/>
      </right>
      <top style="medium">
        <color rgb="FF7030A0"/>
      </top>
      <bottom style="medium">
        <color rgb="FF7030A0"/>
      </bottom>
      <diagonal/>
    </border>
    <border>
      <left/>
      <right/>
      <top style="medium">
        <color rgb="FF7030A0"/>
      </top>
      <bottom/>
      <diagonal/>
    </border>
    <border>
      <left/>
      <right/>
      <top style="thin">
        <color rgb="FF7030A0"/>
      </top>
      <bottom style="thin">
        <color rgb="FF7030A0"/>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theme="5" tint="-0.249977111117893"/>
      </left>
      <right style="medium">
        <color theme="5" tint="-0.249977111117893"/>
      </right>
      <top style="medium">
        <color theme="5" tint="-0.249977111117893"/>
      </top>
      <bottom style="thin">
        <color theme="5" tint="-0.249977111117893"/>
      </bottom>
      <diagonal/>
    </border>
    <border>
      <left style="medium">
        <color theme="5" tint="-0.249977111117893"/>
      </left>
      <right style="medium">
        <color theme="5" tint="-0.249977111117893"/>
      </right>
      <top style="thin">
        <color theme="5" tint="-0.249977111117893"/>
      </top>
      <bottom style="medium">
        <color theme="5" tint="-0.249977111117893"/>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style="thin">
        <color theme="5" tint="-0.249977111117893"/>
      </top>
      <bottom/>
      <diagonal/>
    </border>
    <border>
      <left style="medium">
        <color theme="5" tint="-0.249977111117893"/>
      </left>
      <right style="medium">
        <color theme="5" tint="-0.249977111117893"/>
      </right>
      <top/>
      <bottom style="thin">
        <color theme="5" tint="-0.249977111117893"/>
      </bottom>
      <diagonal/>
    </border>
    <border>
      <left style="medium">
        <color theme="0"/>
      </left>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medium">
        <color theme="5" tint="-0.499984740745262"/>
      </left>
      <right style="thin">
        <color theme="5" tint="-0.499984740745262"/>
      </right>
      <top style="medium">
        <color theme="5" tint="-0.499984740745262"/>
      </top>
      <bottom style="medium">
        <color theme="5" tint="-0.499984740745262"/>
      </bottom>
      <diagonal/>
    </border>
    <border>
      <left style="thin">
        <color theme="5" tint="-0.499984740745262"/>
      </left>
      <right style="thin">
        <color theme="5" tint="-0.499984740745262"/>
      </right>
      <top style="medium">
        <color theme="5" tint="-0.499984740745262"/>
      </top>
      <bottom style="medium">
        <color theme="5" tint="-0.499984740745262"/>
      </bottom>
      <diagonal/>
    </border>
    <border>
      <left style="thin">
        <color theme="5" tint="-0.499984740745262"/>
      </left>
      <right style="medium">
        <color theme="5" tint="-0.499984740745262"/>
      </right>
      <top style="medium">
        <color theme="5" tint="-0.499984740745262"/>
      </top>
      <bottom style="medium">
        <color theme="5" tint="-0.499984740745262"/>
      </bottom>
      <diagonal/>
    </border>
    <border>
      <left style="medium">
        <color theme="5" tint="-0.499984740745262"/>
      </left>
      <right style="thin">
        <color theme="5" tint="-0.499984740745262"/>
      </right>
      <top style="medium">
        <color theme="5" tint="-0.499984740745262"/>
      </top>
      <bottom style="thin">
        <color theme="5" tint="-0.499984740745262"/>
      </bottom>
      <diagonal/>
    </border>
    <border>
      <left style="thin">
        <color theme="5" tint="-0.499984740745262"/>
      </left>
      <right/>
      <top style="medium">
        <color theme="5" tint="-0.499984740745262"/>
      </top>
      <bottom style="thin">
        <color theme="5" tint="-0.499984740745262"/>
      </bottom>
      <diagonal/>
    </border>
    <border>
      <left/>
      <right style="medium">
        <color theme="5" tint="-0.499984740745262"/>
      </right>
      <top style="medium">
        <color theme="5" tint="-0.499984740745262"/>
      </top>
      <bottom style="thin">
        <color theme="5" tint="-0.499984740745262"/>
      </bottom>
      <diagonal/>
    </border>
    <border>
      <left/>
      <right style="thin">
        <color theme="5" tint="-0.499984740745262"/>
      </right>
      <top style="medium">
        <color theme="5" tint="-0.499984740745262"/>
      </top>
      <bottom style="thin">
        <color theme="5" tint="-0.499984740745262"/>
      </bottom>
      <diagonal/>
    </border>
    <border>
      <left style="thin">
        <color theme="5" tint="-0.499984740745262"/>
      </left>
      <right style="thin">
        <color theme="5" tint="-0.499984740745262"/>
      </right>
      <top style="medium">
        <color theme="5" tint="-0.499984740745262"/>
      </top>
      <bottom style="thin">
        <color theme="5" tint="-0.499984740745262"/>
      </bottom>
      <diagonal/>
    </border>
    <border>
      <left style="thin">
        <color theme="5" tint="-0.499984740745262"/>
      </left>
      <right style="medium">
        <color theme="5" tint="-0.499984740745262"/>
      </right>
      <top style="medium">
        <color theme="5" tint="-0.499984740745262"/>
      </top>
      <bottom style="thin">
        <color theme="5" tint="-0.499984740745262"/>
      </bottom>
      <diagonal/>
    </border>
    <border>
      <left style="medium">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top style="thin">
        <color theme="5" tint="-0.499984740745262"/>
      </top>
      <bottom style="thin">
        <color theme="5" tint="-0.499984740745262"/>
      </bottom>
      <diagonal/>
    </border>
    <border>
      <left/>
      <right style="medium">
        <color theme="5" tint="-0.499984740745262"/>
      </right>
      <top style="thin">
        <color theme="5" tint="-0.499984740745262"/>
      </top>
      <bottom style="thin">
        <color theme="5" tint="-0.499984740745262"/>
      </bottom>
      <diagonal/>
    </border>
    <border>
      <left style="medium">
        <color theme="5" tint="-0.499984740745262"/>
      </left>
      <right style="thin">
        <color theme="5" tint="-0.499984740745262"/>
      </right>
      <top/>
      <bottom style="thin">
        <color theme="5"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style="medium">
        <color theme="5" tint="-0.499984740745262"/>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medium">
        <color theme="5" tint="-0.499984740745262"/>
      </right>
      <top style="thin">
        <color theme="5" tint="-0.499984740745262"/>
      </top>
      <bottom/>
      <diagonal/>
    </border>
    <border>
      <left style="thin">
        <color theme="5" tint="-0.499984740745262"/>
      </left>
      <right style="thin">
        <color theme="5" tint="-0.499984740745262"/>
      </right>
      <top/>
      <bottom style="thin">
        <color theme="5" tint="-0.499984740745262"/>
      </bottom>
      <diagonal/>
    </border>
    <border>
      <left style="thin">
        <color theme="5" tint="-0.499984740745262"/>
      </left>
      <right style="medium">
        <color theme="5" tint="-0.499984740745262"/>
      </right>
      <top/>
      <bottom/>
      <diagonal/>
    </border>
    <border>
      <left style="thin">
        <color theme="5" tint="-0.499984740745262"/>
      </left>
      <right style="medium">
        <color theme="5" tint="-0.499984740745262"/>
      </right>
      <top/>
      <bottom style="thin">
        <color theme="5" tint="-0.499984740745262"/>
      </bottom>
      <diagonal/>
    </border>
    <border>
      <left style="medium">
        <color theme="5" tint="-0.499984740745262"/>
      </left>
      <right style="thin">
        <color theme="5" tint="-0.499984740745262"/>
      </right>
      <top style="thin">
        <color theme="5" tint="-0.499984740745262"/>
      </top>
      <bottom/>
      <diagonal/>
    </border>
    <border>
      <left style="medium">
        <color theme="5" tint="-0.499984740745262"/>
      </left>
      <right style="thin">
        <color theme="5" tint="-0.499984740745262"/>
      </right>
      <top/>
      <bottom/>
      <diagonal/>
    </border>
    <border>
      <left style="thin">
        <color theme="5" tint="-0.499984740745262"/>
      </left>
      <right style="thin">
        <color theme="5" tint="-0.499984740745262"/>
      </right>
      <top/>
      <bottom/>
      <diagonal/>
    </border>
    <border>
      <left style="medium">
        <color theme="5" tint="-0.499984740745262"/>
      </left>
      <right/>
      <top style="medium">
        <color theme="5" tint="-0.499984740745262"/>
      </top>
      <bottom/>
      <diagonal/>
    </border>
    <border>
      <left/>
      <right style="medium">
        <color theme="5" tint="-0.499984740745262"/>
      </right>
      <top style="medium">
        <color theme="5" tint="-0.499984740745262"/>
      </top>
      <bottom/>
      <diagonal/>
    </border>
    <border>
      <left/>
      <right/>
      <top style="medium">
        <color theme="5" tint="-0.499984740745262"/>
      </top>
      <bottom/>
      <diagonal/>
    </border>
    <border>
      <left style="medium">
        <color theme="5" tint="-0.499984740745262"/>
      </left>
      <right style="thin">
        <color theme="5" tint="-0.499984740745262"/>
      </right>
      <top style="thin">
        <color theme="5" tint="-0.499984740745262"/>
      </top>
      <bottom style="medium">
        <color theme="5" tint="-0.499984740745262"/>
      </bottom>
      <diagonal/>
    </border>
    <border>
      <left style="thin">
        <color theme="5" tint="-0.499984740745262"/>
      </left>
      <right/>
      <top style="thin">
        <color theme="5" tint="-0.499984740745262"/>
      </top>
      <bottom style="medium">
        <color theme="5" tint="-0.499984740745262"/>
      </bottom>
      <diagonal/>
    </border>
    <border>
      <left/>
      <right style="medium">
        <color theme="5" tint="-0.499984740745262"/>
      </right>
      <top style="thin">
        <color theme="5" tint="-0.499984740745262"/>
      </top>
      <bottom style="medium">
        <color theme="5" tint="-0.499984740745262"/>
      </bottom>
      <diagonal/>
    </border>
    <border>
      <left style="medium">
        <color theme="5" tint="-0.499984740745262"/>
      </left>
      <right/>
      <top/>
      <bottom style="medium">
        <color theme="5" tint="-0.499984740745262"/>
      </bottom>
      <diagonal/>
    </border>
    <border>
      <left/>
      <right style="medium">
        <color theme="5" tint="-0.499984740745262"/>
      </right>
      <top/>
      <bottom style="medium">
        <color theme="5" tint="-0.499984740745262"/>
      </bottom>
      <diagonal/>
    </border>
    <border>
      <left/>
      <right/>
      <top/>
      <bottom style="medium">
        <color theme="5" tint="-0.499984740745262"/>
      </bottom>
      <diagonal/>
    </border>
    <border>
      <left style="medium">
        <color theme="0"/>
      </left>
      <right/>
      <top/>
      <bottom style="medium">
        <color theme="1"/>
      </bottom>
      <diagonal/>
    </border>
    <border>
      <left/>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style="medium">
        <color theme="1"/>
      </right>
      <top/>
      <bottom style="medium">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thin">
        <color indexed="64"/>
      </right>
      <top style="medium">
        <color theme="1"/>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top style="medium">
        <color theme="1"/>
      </top>
      <bottom/>
      <diagonal/>
    </border>
    <border>
      <left/>
      <right style="thin">
        <color indexed="64"/>
      </right>
      <top style="medium">
        <color theme="1"/>
      </top>
      <bottom/>
      <diagonal/>
    </border>
    <border>
      <left style="medium">
        <color theme="1"/>
      </left>
      <right style="thin">
        <color indexed="64"/>
      </right>
      <top style="thin">
        <color indexed="64"/>
      </top>
      <bottom style="thin">
        <color indexed="64"/>
      </bottom>
      <diagonal/>
    </border>
    <border>
      <left/>
      <right style="medium">
        <color theme="1"/>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right style="medium">
        <color theme="1"/>
      </right>
      <top style="thin">
        <color indexed="64"/>
      </top>
      <bottom style="medium">
        <color theme="1"/>
      </bottom>
      <diagonal/>
    </border>
    <border>
      <left style="medium">
        <color theme="5" tint="-0.249977111117893"/>
      </left>
      <right/>
      <top/>
      <bottom/>
      <diagonal/>
    </border>
  </borders>
  <cellStyleXfs count="6">
    <xf numFmtId="0" fontId="0" fillId="0" borderId="0"/>
    <xf numFmtId="0" fontId="22" fillId="0" borderId="0"/>
    <xf numFmtId="0" fontId="22" fillId="0" borderId="0"/>
    <xf numFmtId="0" fontId="22" fillId="0" borderId="0"/>
    <xf numFmtId="171" fontId="22" fillId="0" borderId="0" applyFont="0" applyFill="0" applyBorder="0" applyAlignment="0" applyProtection="0"/>
    <xf numFmtId="0" fontId="52" fillId="0" borderId="0" applyNumberFormat="0" applyFill="0" applyBorder="0" applyAlignment="0" applyProtection="0">
      <alignment vertical="top"/>
      <protection locked="0"/>
    </xf>
  </cellStyleXfs>
  <cellXfs count="341">
    <xf numFmtId="0" fontId="0" fillId="0" borderId="0" xfId="0"/>
    <xf numFmtId="0" fontId="0" fillId="0" borderId="0" xfId="0" applyProtection="1">
      <protection hidden="1"/>
    </xf>
    <xf numFmtId="0" fontId="0" fillId="0" borderId="0" xfId="0" applyAlignment="1" applyProtection="1">
      <alignment horizontal="center" vertical="center" wrapText="1"/>
      <protection hidden="1"/>
    </xf>
    <xf numFmtId="0" fontId="0" fillId="0" borderId="0" xfId="0" applyAlignment="1" applyProtection="1">
      <alignment wrapText="1"/>
      <protection hidden="1"/>
    </xf>
    <xf numFmtId="0" fontId="0" fillId="0" borderId="0" xfId="0" applyAlignment="1" applyProtection="1">
      <protection hidden="1"/>
    </xf>
    <xf numFmtId="0" fontId="3" fillId="0" borderId="0" xfId="0" applyFont="1" applyProtection="1">
      <protection hidden="1"/>
    </xf>
    <xf numFmtId="0" fontId="29" fillId="0" borderId="1" xfId="1" applyFont="1" applyBorder="1" applyAlignment="1" applyProtection="1">
      <alignment vertical="center"/>
      <protection hidden="1"/>
    </xf>
    <xf numFmtId="0" fontId="31" fillId="0" borderId="1" xfId="1" applyFont="1" applyBorder="1" applyAlignment="1" applyProtection="1">
      <alignment vertical="center"/>
      <protection hidden="1"/>
    </xf>
    <xf numFmtId="0" fontId="2" fillId="0" borderId="1" xfId="1" applyFont="1" applyBorder="1" applyAlignment="1" applyProtection="1">
      <alignment vertical="center"/>
      <protection hidden="1"/>
    </xf>
    <xf numFmtId="0" fontId="29" fillId="0" borderId="4" xfId="1" applyFont="1" applyBorder="1" applyAlignment="1" applyProtection="1">
      <alignment vertical="center"/>
      <protection hidden="1"/>
    </xf>
    <xf numFmtId="0" fontId="29" fillId="0" borderId="15" xfId="1" applyFont="1" applyBorder="1" applyAlignment="1" applyProtection="1">
      <alignment vertical="center"/>
      <protection hidden="1"/>
    </xf>
    <xf numFmtId="0" fontId="2" fillId="0" borderId="10" xfId="1" applyFont="1" applyBorder="1" applyAlignment="1" applyProtection="1">
      <alignment vertical="center"/>
      <protection hidden="1"/>
    </xf>
    <xf numFmtId="0" fontId="2" fillId="0" borderId="15" xfId="1" applyFont="1" applyBorder="1" applyAlignment="1" applyProtection="1">
      <alignment vertical="center"/>
      <protection hidden="1"/>
    </xf>
    <xf numFmtId="0" fontId="2" fillId="0" borderId="8" xfId="1" applyFont="1" applyBorder="1" applyAlignment="1" applyProtection="1">
      <alignment vertical="center"/>
      <protection hidden="1"/>
    </xf>
    <xf numFmtId="0" fontId="29" fillId="0" borderId="10" xfId="1" applyFont="1" applyBorder="1" applyAlignment="1" applyProtection="1">
      <alignment vertical="center"/>
      <protection hidden="1"/>
    </xf>
    <xf numFmtId="0" fontId="31" fillId="0" borderId="22" xfId="1" applyFont="1" applyBorder="1" applyAlignment="1" applyProtection="1">
      <alignment vertical="center"/>
      <protection hidden="1"/>
    </xf>
    <xf numFmtId="0" fontId="28" fillId="0" borderId="19" xfId="1" applyFont="1" applyBorder="1" applyAlignment="1" applyProtection="1">
      <alignment horizontal="center" vertical="center"/>
      <protection hidden="1"/>
    </xf>
    <xf numFmtId="0" fontId="28" fillId="0" borderId="21" xfId="1" applyFont="1" applyBorder="1" applyAlignment="1" applyProtection="1">
      <alignment horizontal="center" vertical="center"/>
      <protection hidden="1"/>
    </xf>
    <xf numFmtId="0" fontId="35" fillId="0" borderId="1" xfId="1" applyFont="1" applyBorder="1" applyAlignment="1" applyProtection="1">
      <alignment vertical="center"/>
      <protection hidden="1"/>
    </xf>
    <xf numFmtId="0" fontId="28" fillId="0" borderId="1" xfId="1" applyFont="1" applyBorder="1" applyAlignment="1" applyProtection="1">
      <alignment horizontal="right" vertical="center"/>
      <protection hidden="1"/>
    </xf>
    <xf numFmtId="0" fontId="34" fillId="0" borderId="15" xfId="1" applyFont="1" applyBorder="1" applyAlignment="1" applyProtection="1">
      <alignment horizontal="right" vertical="center"/>
      <protection hidden="1"/>
    </xf>
    <xf numFmtId="0" fontId="34" fillId="0" borderId="13" xfId="1" applyFont="1" applyBorder="1" applyAlignment="1" applyProtection="1">
      <alignment vertical="center"/>
      <protection hidden="1"/>
    </xf>
    <xf numFmtId="2" fontId="36" fillId="0" borderId="16" xfId="1" applyNumberFormat="1" applyFont="1" applyBorder="1" applyAlignment="1" applyProtection="1">
      <alignment horizontal="right" vertical="center"/>
      <protection hidden="1"/>
    </xf>
    <xf numFmtId="2" fontId="21" fillId="0" borderId="13" xfId="1" applyNumberFormat="1" applyFont="1" applyBorder="1" applyAlignment="1" applyProtection="1">
      <alignment vertical="center"/>
      <protection hidden="1"/>
    </xf>
    <xf numFmtId="2" fontId="21" fillId="0" borderId="13" xfId="1" applyNumberFormat="1" applyFont="1" applyBorder="1" applyAlignment="1" applyProtection="1">
      <alignment horizontal="right" vertical="center"/>
      <protection hidden="1"/>
    </xf>
    <xf numFmtId="2" fontId="36" fillId="0" borderId="13" xfId="1" applyNumberFormat="1" applyFont="1" applyBorder="1" applyAlignment="1" applyProtection="1">
      <alignment horizontal="right" vertical="center"/>
      <protection hidden="1"/>
    </xf>
    <xf numFmtId="2" fontId="32" fillId="0" borderId="13" xfId="1" applyNumberFormat="1" applyFont="1" applyBorder="1" applyAlignment="1" applyProtection="1">
      <alignment horizontal="right" vertical="center"/>
      <protection hidden="1"/>
    </xf>
    <xf numFmtId="2" fontId="42" fillId="0" borderId="18" xfId="1" applyNumberFormat="1" applyFont="1" applyBorder="1" applyAlignment="1" applyProtection="1">
      <alignment horizontal="right" vertical="center"/>
      <protection hidden="1"/>
    </xf>
    <xf numFmtId="2" fontId="43" fillId="0" borderId="23" xfId="1" applyNumberFormat="1" applyFont="1" applyBorder="1" applyAlignment="1" applyProtection="1">
      <alignment horizontal="right" vertical="center"/>
      <protection hidden="1"/>
    </xf>
    <xf numFmtId="2" fontId="33" fillId="0" borderId="11" xfId="1" applyNumberFormat="1" applyFont="1" applyBorder="1" applyAlignment="1" applyProtection="1">
      <alignment horizontal="right" vertical="center"/>
      <protection hidden="1"/>
    </xf>
    <xf numFmtId="2" fontId="33" fillId="0" borderId="16" xfId="1" applyNumberFormat="1" applyFont="1" applyBorder="1" applyAlignment="1" applyProtection="1">
      <alignment horizontal="right" vertical="center"/>
      <protection hidden="1"/>
    </xf>
    <xf numFmtId="2" fontId="39" fillId="0" borderId="13" xfId="1" applyNumberFormat="1" applyFont="1" applyBorder="1" applyAlignment="1" applyProtection="1">
      <alignment horizontal="right" vertical="center"/>
      <protection hidden="1"/>
    </xf>
    <xf numFmtId="2" fontId="43" fillId="0" borderId="13" xfId="1" applyNumberFormat="1" applyFont="1" applyBorder="1" applyAlignment="1" applyProtection="1">
      <alignment horizontal="right" vertical="center"/>
      <protection hidden="1"/>
    </xf>
    <xf numFmtId="2" fontId="44" fillId="0" borderId="1" xfId="1" applyNumberFormat="1" applyFont="1" applyBorder="1" applyAlignment="1" applyProtection="1">
      <alignment horizontal="center" vertical="center"/>
      <protection hidden="1"/>
    </xf>
    <xf numFmtId="2" fontId="44" fillId="6" borderId="1" xfId="1" applyNumberFormat="1" applyFont="1" applyFill="1" applyBorder="1" applyAlignment="1" applyProtection="1">
      <alignment horizontal="center" vertical="center"/>
      <protection hidden="1"/>
    </xf>
    <xf numFmtId="2" fontId="42" fillId="0" borderId="1" xfId="1" applyNumberFormat="1" applyFont="1" applyBorder="1" applyAlignment="1" applyProtection="1">
      <alignment horizontal="center" vertical="center"/>
      <protection hidden="1"/>
    </xf>
    <xf numFmtId="2" fontId="39" fillId="0" borderId="16" xfId="1" applyNumberFormat="1" applyFont="1" applyBorder="1" applyAlignment="1" applyProtection="1">
      <alignment horizontal="right" vertical="center"/>
      <protection hidden="1"/>
    </xf>
    <xf numFmtId="2" fontId="33" fillId="0" borderId="20" xfId="1" applyNumberFormat="1" applyFont="1" applyBorder="1" applyAlignment="1" applyProtection="1">
      <alignment horizontal="right" vertical="center"/>
      <protection hidden="1"/>
    </xf>
    <xf numFmtId="2" fontId="39" fillId="0" borderId="11" xfId="1" applyNumberFormat="1" applyFont="1" applyBorder="1" applyAlignment="1" applyProtection="1">
      <alignment horizontal="right" vertical="center"/>
      <protection hidden="1"/>
    </xf>
    <xf numFmtId="0" fontId="7" fillId="0" borderId="19" xfId="1" applyFont="1" applyBorder="1" applyAlignment="1" applyProtection="1">
      <alignment horizontal="center" vertical="center"/>
      <protection hidden="1"/>
    </xf>
    <xf numFmtId="0" fontId="11" fillId="0" borderId="8" xfId="1" applyFont="1" applyBorder="1" applyAlignment="1" applyProtection="1">
      <alignment horizontal="right" vertical="center"/>
      <protection hidden="1"/>
    </xf>
    <xf numFmtId="0" fontId="7" fillId="0" borderId="8" xfId="1" applyFont="1" applyBorder="1" applyAlignment="1" applyProtection="1">
      <alignment horizontal="right" vertical="center"/>
      <protection hidden="1"/>
    </xf>
    <xf numFmtId="0" fontId="29" fillId="0" borderId="1" xfId="1" applyFont="1" applyBorder="1" applyAlignment="1" applyProtection="1">
      <protection hidden="1"/>
    </xf>
    <xf numFmtId="2" fontId="21" fillId="0" borderId="13" xfId="1" applyNumberFormat="1" applyFont="1" applyBorder="1" applyAlignment="1" applyProtection="1">
      <alignment wrapText="1"/>
      <protection hidden="1"/>
    </xf>
    <xf numFmtId="0" fontId="27" fillId="0" borderId="0" xfId="0" applyFont="1" applyAlignment="1" applyProtection="1">
      <alignment horizontal="center" vertical="center"/>
      <protection hidden="1"/>
    </xf>
    <xf numFmtId="0" fontId="27" fillId="0" borderId="0" xfId="0" applyFont="1" applyProtection="1">
      <protection hidden="1"/>
    </xf>
    <xf numFmtId="0" fontId="47" fillId="0" borderId="0" xfId="0" applyFont="1" applyAlignment="1" applyProtection="1">
      <alignment horizontal="center" vertical="center"/>
      <protection hidden="1"/>
    </xf>
    <xf numFmtId="2" fontId="47" fillId="0" borderId="0" xfId="0" applyNumberFormat="1" applyFont="1" applyAlignment="1" applyProtection="1">
      <alignment horizontal="center" vertical="center"/>
      <protection hidden="1"/>
    </xf>
    <xf numFmtId="0" fontId="28" fillId="0" borderId="9" xfId="1" applyFont="1" applyBorder="1" applyAlignment="1" applyProtection="1">
      <alignment horizontal="center" vertical="center"/>
      <protection hidden="1"/>
    </xf>
    <xf numFmtId="0" fontId="28" fillId="0" borderId="12" xfId="1" applyFont="1" applyBorder="1" applyAlignment="1" applyProtection="1">
      <alignment horizontal="center" vertical="center"/>
      <protection hidden="1"/>
    </xf>
    <xf numFmtId="0" fontId="28" fillId="0" borderId="14" xfId="1" applyFont="1" applyBorder="1" applyAlignment="1" applyProtection="1">
      <alignment horizontal="center" vertical="center"/>
      <protection hidden="1"/>
    </xf>
    <xf numFmtId="0" fontId="38" fillId="0" borderId="10" xfId="1" applyFont="1" applyBorder="1" applyAlignment="1" applyProtection="1">
      <alignment horizontal="center" vertical="center" wrapText="1"/>
      <protection hidden="1"/>
    </xf>
    <xf numFmtId="1" fontId="28" fillId="0" borderId="1" xfId="1" applyNumberFormat="1" applyFont="1" applyBorder="1" applyAlignment="1" applyProtection="1">
      <alignment horizontal="center" wrapText="1"/>
      <protection hidden="1"/>
    </xf>
    <xf numFmtId="0" fontId="36" fillId="0" borderId="1" xfId="1" applyFont="1" applyBorder="1" applyAlignment="1" applyProtection="1">
      <alignment horizontal="right" vertical="center"/>
      <protection hidden="1"/>
    </xf>
    <xf numFmtId="0" fontId="28" fillId="0" borderId="1" xfId="1" applyFont="1" applyBorder="1" applyAlignment="1" applyProtection="1">
      <alignment horizontal="center" vertical="center"/>
      <protection hidden="1"/>
    </xf>
    <xf numFmtId="0" fontId="0" fillId="0" borderId="0" xfId="0" applyAlignment="1" applyProtection="1">
      <alignment horizontal="center"/>
      <protection hidden="1"/>
    </xf>
    <xf numFmtId="0" fontId="0" fillId="0" borderId="0" xfId="0" applyAlignment="1" applyProtection="1">
      <alignment horizontal="center" vertical="center"/>
      <protection hidden="1"/>
    </xf>
    <xf numFmtId="0" fontId="16"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27" fillId="0" borderId="0" xfId="0" applyFont="1" applyAlignment="1" applyProtection="1">
      <alignment horizontal="center"/>
      <protection hidden="1"/>
    </xf>
    <xf numFmtId="0" fontId="51" fillId="0" borderId="0" xfId="0" applyFont="1" applyProtection="1">
      <protection hidden="1"/>
    </xf>
    <xf numFmtId="0" fontId="0" fillId="0" borderId="0" xfId="0" applyAlignment="1" applyProtection="1">
      <alignment horizontal="center" vertical="center"/>
      <protection hidden="1"/>
    </xf>
    <xf numFmtId="0" fontId="0" fillId="9" borderId="0" xfId="0" applyFill="1" applyAlignment="1" applyProtection="1">
      <alignment horizontal="center"/>
      <protection hidden="1"/>
    </xf>
    <xf numFmtId="0" fontId="0" fillId="0" borderId="0" xfId="0" applyAlignment="1" applyProtection="1">
      <alignment horizontal="center" vertical="center"/>
      <protection hidden="1"/>
    </xf>
    <xf numFmtId="0" fontId="0" fillId="9" borderId="0" xfId="0" applyFill="1" applyAlignment="1" applyProtection="1">
      <protection hidden="1"/>
    </xf>
    <xf numFmtId="0" fontId="13" fillId="3" borderId="49" xfId="0" applyFont="1" applyFill="1" applyBorder="1" applyAlignment="1" applyProtection="1">
      <alignment horizontal="center" vertical="center" wrapText="1"/>
      <protection hidden="1"/>
    </xf>
    <xf numFmtId="0" fontId="6" fillId="0" borderId="49" xfId="0" applyFont="1" applyBorder="1" applyAlignment="1" applyProtection="1">
      <alignment horizontal="center" vertical="center" wrapText="1"/>
      <protection hidden="1"/>
    </xf>
    <xf numFmtId="0" fontId="6" fillId="0" borderId="52" xfId="0" applyFont="1" applyBorder="1" applyAlignment="1" applyProtection="1">
      <alignment horizontal="center" vertical="center" wrapText="1"/>
      <protection hidden="1"/>
    </xf>
    <xf numFmtId="0" fontId="13" fillId="0" borderId="53" xfId="0" applyFont="1" applyBorder="1" applyAlignment="1" applyProtection="1">
      <alignment horizontal="center" vertical="center" wrapText="1"/>
      <protection hidden="1"/>
    </xf>
    <xf numFmtId="0" fontId="5" fillId="0" borderId="54" xfId="0" applyFont="1" applyBorder="1" applyAlignment="1" applyProtection="1">
      <alignment horizontal="center" vertical="center" wrapText="1"/>
      <protection hidden="1"/>
    </xf>
    <xf numFmtId="0" fontId="13" fillId="3" borderId="55" xfId="0" applyFont="1" applyFill="1" applyBorder="1" applyAlignment="1" applyProtection="1">
      <alignment horizontal="center" vertical="center" wrapText="1"/>
      <protection hidden="1"/>
    </xf>
    <xf numFmtId="0" fontId="14" fillId="0" borderId="58" xfId="0" applyFont="1" applyBorder="1" applyAlignment="1" applyProtection="1">
      <alignment horizontal="center" vertical="center" wrapText="1"/>
      <protection hidden="1"/>
    </xf>
    <xf numFmtId="0" fontId="14" fillId="0" borderId="59" xfId="0" applyFont="1" applyBorder="1" applyAlignment="1" applyProtection="1">
      <alignment horizontal="left" vertical="center" wrapText="1" indent="3"/>
      <protection hidden="1"/>
    </xf>
    <xf numFmtId="174" fontId="14" fillId="0" borderId="59" xfId="0" applyNumberFormat="1" applyFont="1" applyBorder="1" applyAlignment="1" applyProtection="1">
      <alignment horizontal="center" vertical="center" wrapText="1"/>
      <protection locked="0"/>
    </xf>
    <xf numFmtId="174" fontId="14" fillId="0" borderId="60" xfId="0" applyNumberFormat="1" applyFont="1" applyBorder="1" applyAlignment="1" applyProtection="1">
      <alignment horizontal="center" vertical="center" wrapText="1"/>
      <protection hidden="1"/>
    </xf>
    <xf numFmtId="174" fontId="0" fillId="0" borderId="0" xfId="0" applyNumberFormat="1" applyAlignment="1" applyProtection="1">
      <alignment horizontal="center" vertical="center" wrapText="1"/>
      <protection hidden="1"/>
    </xf>
    <xf numFmtId="0" fontId="62" fillId="0" borderId="0" xfId="0" applyFont="1" applyAlignment="1" applyProtection="1">
      <alignment horizontal="center" vertical="center" wrapText="1"/>
      <protection hidden="1"/>
    </xf>
    <xf numFmtId="0" fontId="13" fillId="3" borderId="72" xfId="0" applyFont="1" applyFill="1" applyBorder="1" applyAlignment="1" applyProtection="1">
      <alignment horizontal="center" vertical="center" wrapText="1"/>
      <protection hidden="1"/>
    </xf>
    <xf numFmtId="174" fontId="8" fillId="20" borderId="45" xfId="0" applyNumberFormat="1" applyFont="1" applyFill="1" applyBorder="1" applyAlignment="1" applyProtection="1">
      <alignment horizontal="left" vertical="center"/>
      <protection hidden="1"/>
    </xf>
    <xf numFmtId="0" fontId="0" fillId="16" borderId="0" xfId="0" applyFill="1" applyProtection="1">
      <protection hidden="1"/>
    </xf>
    <xf numFmtId="0" fontId="60" fillId="0" borderId="0" xfId="0" applyFont="1" applyAlignment="1" applyProtection="1">
      <alignment horizontal="center" vertical="center"/>
      <protection hidden="1"/>
    </xf>
    <xf numFmtId="0" fontId="10" fillId="0" borderId="91" xfId="0" applyFont="1" applyBorder="1" applyAlignment="1" applyProtection="1">
      <alignment horizontal="center" vertical="center" textRotation="90" wrapText="1"/>
      <protection hidden="1"/>
    </xf>
    <xf numFmtId="0" fontId="0" fillId="0" borderId="5" xfId="0" applyBorder="1" applyAlignment="1" applyProtection="1">
      <alignment horizontal="center" vertical="center" wrapText="1"/>
      <protection hidden="1"/>
    </xf>
    <xf numFmtId="0" fontId="16" fillId="0" borderId="5" xfId="0" applyFont="1" applyBorder="1" applyAlignment="1" applyProtection="1">
      <alignment horizontal="center" vertical="center" wrapText="1"/>
      <protection hidden="1"/>
    </xf>
    <xf numFmtId="0" fontId="25" fillId="0" borderId="5" xfId="0" applyFont="1" applyBorder="1" applyAlignment="1" applyProtection="1">
      <alignment horizontal="center" vertical="center" wrapText="1"/>
      <protection hidden="1"/>
    </xf>
    <xf numFmtId="0" fontId="67" fillId="0" borderId="5"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17" fontId="0" fillId="0" borderId="5" xfId="0" applyNumberFormat="1" applyBorder="1" applyAlignment="1" applyProtection="1">
      <alignment horizontal="center" vertical="center"/>
      <protection hidden="1"/>
    </xf>
    <xf numFmtId="0" fontId="10" fillId="0" borderId="32" xfId="0" applyFont="1" applyBorder="1" applyAlignment="1" applyProtection="1">
      <alignment horizontal="center" vertical="center" textRotation="90" wrapText="1"/>
      <protection hidden="1"/>
    </xf>
    <xf numFmtId="0" fontId="0" fillId="0" borderId="0" xfId="0" applyAlignment="1" applyProtection="1">
      <alignment vertical="center"/>
      <protection hidden="1"/>
    </xf>
    <xf numFmtId="0" fontId="0" fillId="0" borderId="95" xfId="0" applyBorder="1" applyAlignment="1" applyProtection="1">
      <alignment horizontal="center" vertical="center" wrapText="1"/>
      <protection hidden="1"/>
    </xf>
    <xf numFmtId="0" fontId="0" fillId="0" borderId="96" xfId="0" applyBorder="1" applyAlignment="1" applyProtection="1">
      <alignment horizontal="center" vertical="center" wrapText="1"/>
      <protection hidden="1"/>
    </xf>
    <xf numFmtId="0" fontId="16" fillId="0" borderId="96" xfId="0" applyFont="1" applyBorder="1" applyAlignment="1" applyProtection="1">
      <alignment horizontal="center" vertical="center" wrapText="1"/>
      <protection hidden="1"/>
    </xf>
    <xf numFmtId="0" fontId="0" fillId="0" borderId="97" xfId="0" applyBorder="1" applyAlignment="1" applyProtection="1">
      <alignment horizontal="center" vertical="center" wrapText="1"/>
      <protection hidden="1"/>
    </xf>
    <xf numFmtId="0" fontId="0" fillId="0" borderId="97" xfId="0" applyBorder="1" applyAlignment="1" applyProtection="1">
      <alignment vertical="center" wrapText="1"/>
      <protection hidden="1"/>
    </xf>
    <xf numFmtId="0" fontId="0" fillId="0" borderId="100" xfId="0" applyBorder="1" applyAlignment="1" applyProtection="1">
      <alignment horizontal="left" vertical="center" wrapText="1"/>
      <protection hidden="1"/>
    </xf>
    <xf numFmtId="0" fontId="26" fillId="0" borderId="0" xfId="0" applyFont="1" applyAlignment="1" applyProtection="1">
      <alignment horizontal="center" vertical="center"/>
      <protection hidden="1"/>
    </xf>
    <xf numFmtId="0" fontId="26" fillId="8" borderId="36" xfId="0" applyFont="1" applyFill="1" applyBorder="1" applyAlignment="1" applyProtection="1">
      <alignment horizontal="center" vertical="center" wrapText="1"/>
      <protection locked="0"/>
    </xf>
    <xf numFmtId="0" fontId="13" fillId="8" borderId="36" xfId="0" applyFont="1" applyFill="1" applyBorder="1" applyAlignment="1" applyProtection="1">
      <alignment horizontal="center" vertical="center" wrapText="1"/>
      <protection locked="0"/>
    </xf>
    <xf numFmtId="0" fontId="5" fillId="8" borderId="36" xfId="0" applyFont="1" applyFill="1" applyBorder="1" applyAlignment="1" applyProtection="1">
      <alignment horizontal="center" vertical="center" wrapText="1"/>
      <protection locked="0"/>
    </xf>
    <xf numFmtId="0" fontId="24" fillId="8" borderId="36" xfId="0" applyFont="1" applyFill="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hidden="1"/>
    </xf>
    <xf numFmtId="0" fontId="24" fillId="0" borderId="36" xfId="0" applyFont="1" applyBorder="1" applyAlignment="1" applyProtection="1">
      <alignment horizontal="center" vertical="center" wrapText="1"/>
      <protection hidden="1"/>
    </xf>
    <xf numFmtId="0" fontId="11" fillId="0" borderId="36" xfId="0" applyFont="1" applyBorder="1" applyAlignment="1" applyProtection="1">
      <alignment horizontal="center" vertical="center" wrapText="1"/>
      <protection hidden="1"/>
    </xf>
    <xf numFmtId="0" fontId="24" fillId="0" borderId="36" xfId="0" applyFont="1" applyBorder="1" applyAlignment="1" applyProtection="1">
      <alignment horizontal="center" vertical="center"/>
      <protection hidden="1"/>
    </xf>
    <xf numFmtId="0" fontId="5" fillId="0" borderId="36" xfId="0" applyFont="1" applyBorder="1" applyAlignment="1" applyProtection="1">
      <alignment horizontal="center" vertical="center"/>
      <protection hidden="1"/>
    </xf>
    <xf numFmtId="0" fontId="24" fillId="8" borderId="36" xfId="0" applyFont="1" applyFill="1" applyBorder="1" applyAlignment="1" applyProtection="1">
      <alignment horizontal="center" vertical="center"/>
      <protection locked="0"/>
    </xf>
    <xf numFmtId="0" fontId="5" fillId="0" borderId="32" xfId="0" applyFont="1" applyBorder="1" applyAlignment="1" applyProtection="1">
      <alignment horizontal="center" vertical="center"/>
      <protection hidden="1"/>
    </xf>
    <xf numFmtId="0" fontId="26" fillId="0" borderId="32" xfId="0" applyFont="1" applyBorder="1" applyAlignment="1" applyProtection="1">
      <alignment horizontal="center" vertical="center"/>
      <protection hidden="1"/>
    </xf>
    <xf numFmtId="0" fontId="26" fillId="0" borderId="33" xfId="0" applyFont="1" applyBorder="1" applyAlignment="1" applyProtection="1">
      <alignment horizontal="left" vertical="center"/>
      <protection hidden="1"/>
    </xf>
    <xf numFmtId="0" fontId="26" fillId="0" borderId="5" xfId="0" applyFont="1" applyBorder="1" applyAlignment="1" applyProtection="1">
      <alignment horizontal="center" vertical="center"/>
      <protection hidden="1"/>
    </xf>
    <xf numFmtId="0" fontId="12" fillId="0" borderId="5" xfId="0" applyFont="1" applyBorder="1" applyAlignment="1" applyProtection="1">
      <alignment horizontal="center" vertical="center"/>
      <protection hidden="1"/>
    </xf>
    <xf numFmtId="0" fontId="26" fillId="8" borderId="5" xfId="0" applyFont="1" applyFill="1" applyBorder="1" applyAlignment="1" applyProtection="1">
      <alignment horizontal="center" vertical="center" wrapText="1"/>
      <protection locked="0"/>
    </xf>
    <xf numFmtId="0" fontId="13" fillId="8" borderId="5" xfId="0" applyFont="1" applyFill="1" applyBorder="1" applyAlignment="1" applyProtection="1">
      <alignment horizontal="center" vertical="center" wrapText="1"/>
      <protection locked="0"/>
    </xf>
    <xf numFmtId="0" fontId="5" fillId="8" borderId="5" xfId="0" applyFont="1" applyFill="1" applyBorder="1" applyAlignment="1" applyProtection="1">
      <alignment horizontal="center" vertical="center" wrapText="1"/>
      <protection locked="0"/>
    </xf>
    <xf numFmtId="0" fontId="24" fillId="8" borderId="5" xfId="0" applyFont="1" applyFill="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hidden="1"/>
    </xf>
    <xf numFmtId="0" fontId="11" fillId="0" borderId="5" xfId="0" applyFont="1" applyBorder="1" applyAlignment="1" applyProtection="1">
      <alignment horizontal="center" vertical="center" wrapText="1"/>
      <protection hidden="1"/>
    </xf>
    <xf numFmtId="0" fontId="24" fillId="0" borderId="5"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24" fillId="8" borderId="5" xfId="0" applyFont="1" applyFill="1" applyBorder="1" applyAlignment="1" applyProtection="1">
      <alignment horizontal="center" vertical="center"/>
      <protection locked="0"/>
    </xf>
    <xf numFmtId="0" fontId="5" fillId="0" borderId="34" xfId="0" applyFont="1" applyBorder="1" applyAlignment="1" applyProtection="1">
      <alignment horizontal="center" vertical="center"/>
      <protection hidden="1"/>
    </xf>
    <xf numFmtId="0" fontId="26" fillId="0" borderId="35" xfId="0" applyFont="1" applyBorder="1" applyAlignment="1" applyProtection="1">
      <alignment horizontal="left" vertical="center"/>
      <protection hidden="1"/>
    </xf>
    <xf numFmtId="0" fontId="0" fillId="15" borderId="0" xfId="0" applyFill="1" applyAlignment="1" applyProtection="1">
      <protection hidden="1"/>
    </xf>
    <xf numFmtId="0" fontId="0" fillId="15" borderId="0" xfId="0" applyFill="1" applyBorder="1" applyAlignment="1" applyProtection="1">
      <alignment horizontal="center" vertical="center" wrapText="1"/>
      <protection hidden="1"/>
    </xf>
    <xf numFmtId="0" fontId="0" fillId="15" borderId="0" xfId="0" applyFill="1" applyBorder="1" applyAlignment="1" applyProtection="1">
      <alignment horizontal="left" vertical="center" wrapText="1"/>
      <protection hidden="1"/>
    </xf>
    <xf numFmtId="0" fontId="0" fillId="0" borderId="0" xfId="0" applyAlignment="1" applyProtection="1">
      <alignment horizontal="left" vertical="center"/>
      <protection hidden="1"/>
    </xf>
    <xf numFmtId="0" fontId="0" fillId="0" borderId="0" xfId="0" applyAlignment="1" applyProtection="1">
      <alignment horizontal="left"/>
      <protection hidden="1"/>
    </xf>
    <xf numFmtId="0" fontId="5" fillId="0" borderId="36" xfId="0" applyFont="1" applyBorder="1" applyAlignment="1" applyProtection="1">
      <alignment horizontal="center" vertical="center" wrapText="1"/>
      <protection locked="0"/>
    </xf>
    <xf numFmtId="0" fontId="70" fillId="21" borderId="37" xfId="0" applyNumberFormat="1" applyFont="1" applyFill="1" applyBorder="1" applyAlignment="1" applyProtection="1">
      <alignment horizontal="center" vertical="center"/>
      <protection hidden="1"/>
    </xf>
    <xf numFmtId="0" fontId="0" fillId="9" borderId="0" xfId="0" applyFill="1" applyAlignment="1" applyProtection="1">
      <alignment horizontal="center"/>
      <protection hidden="1"/>
    </xf>
    <xf numFmtId="0" fontId="69" fillId="14" borderId="0" xfId="0" applyFont="1" applyFill="1" applyAlignment="1" applyProtection="1">
      <alignment horizontal="center" vertical="center" wrapText="1"/>
      <protection hidden="1"/>
    </xf>
    <xf numFmtId="0" fontId="71" fillId="12" borderId="0" xfId="5" applyFont="1" applyFill="1" applyAlignment="1" applyProtection="1">
      <alignment horizontal="center" vertical="center"/>
      <protection locked="0" hidden="1"/>
    </xf>
    <xf numFmtId="2" fontId="11" fillId="0" borderId="1" xfId="0" applyNumberFormat="1" applyFont="1" applyBorder="1" applyAlignment="1" applyProtection="1">
      <alignment horizontal="left" vertical="center"/>
      <protection hidden="1"/>
    </xf>
    <xf numFmtId="2" fontId="36" fillId="0" borderId="1" xfId="0" applyNumberFormat="1" applyFont="1" applyBorder="1" applyAlignment="1" applyProtection="1">
      <alignment horizontal="left" vertical="center"/>
      <protection hidden="1"/>
    </xf>
    <xf numFmtId="2" fontId="21" fillId="0" borderId="1" xfId="0" applyNumberFormat="1" applyFont="1" applyBorder="1" applyAlignment="1" applyProtection="1">
      <alignment horizontal="left" vertical="center"/>
      <protection hidden="1"/>
    </xf>
    <xf numFmtId="0" fontId="36" fillId="0" borderId="2" xfId="1" applyFont="1" applyBorder="1" applyAlignment="1" applyProtection="1">
      <alignment horizontal="right" vertical="center"/>
      <protection hidden="1"/>
    </xf>
    <xf numFmtId="0" fontId="21" fillId="0" borderId="25" xfId="1" applyFont="1" applyBorder="1" applyAlignment="1" applyProtection="1">
      <alignment horizontal="right" vertical="center"/>
      <protection hidden="1"/>
    </xf>
    <xf numFmtId="0" fontId="21" fillId="0" borderId="3" xfId="1" applyFont="1" applyBorder="1" applyAlignment="1" applyProtection="1">
      <alignment horizontal="right" vertical="center"/>
      <protection hidden="1"/>
    </xf>
    <xf numFmtId="0" fontId="36" fillId="0" borderId="15" xfId="1" applyFont="1" applyBorder="1" applyAlignment="1" applyProtection="1">
      <alignment horizontal="right" vertical="center"/>
      <protection hidden="1"/>
    </xf>
    <xf numFmtId="0" fontId="30" fillId="0" borderId="24" xfId="1" applyFont="1" applyBorder="1" applyAlignment="1" applyProtection="1">
      <alignment horizontal="center"/>
      <protection hidden="1"/>
    </xf>
    <xf numFmtId="0" fontId="30" fillId="0" borderId="0" xfId="1" applyFont="1" applyBorder="1" applyAlignment="1" applyProtection="1">
      <alignment horizontal="center"/>
      <protection hidden="1"/>
    </xf>
    <xf numFmtId="0" fontId="28" fillId="0" borderId="9" xfId="1" applyFont="1" applyBorder="1" applyAlignment="1" applyProtection="1">
      <alignment horizontal="center" vertical="center"/>
      <protection hidden="1"/>
    </xf>
    <xf numFmtId="0" fontId="28" fillId="0" borderId="12" xfId="1" applyFont="1" applyBorder="1" applyAlignment="1" applyProtection="1">
      <alignment horizontal="center" vertical="center"/>
      <protection hidden="1"/>
    </xf>
    <xf numFmtId="0" fontId="28" fillId="0" borderId="14" xfId="1" applyFont="1" applyBorder="1" applyAlignment="1" applyProtection="1">
      <alignment horizontal="center" vertical="center"/>
      <protection hidden="1"/>
    </xf>
    <xf numFmtId="0" fontId="11" fillId="0" borderId="10" xfId="1" applyFont="1" applyBorder="1" applyAlignment="1" applyProtection="1">
      <alignment horizontal="center" vertical="center" textRotation="90" wrapText="1"/>
      <protection hidden="1"/>
    </xf>
    <xf numFmtId="0" fontId="11" fillId="0" borderId="1" xfId="1" applyFont="1" applyBorder="1" applyAlignment="1" applyProtection="1">
      <alignment horizontal="center" vertical="center" textRotation="90" wrapText="1"/>
      <protection hidden="1"/>
    </xf>
    <xf numFmtId="0" fontId="11" fillId="0" borderId="15" xfId="1" applyFont="1" applyBorder="1" applyAlignment="1" applyProtection="1">
      <alignment horizontal="center" vertical="center" textRotation="90" wrapText="1"/>
      <protection hidden="1"/>
    </xf>
    <xf numFmtId="0" fontId="38" fillId="0" borderId="10" xfId="1" applyFont="1" applyBorder="1" applyAlignment="1" applyProtection="1">
      <alignment horizontal="center" vertical="center" wrapText="1"/>
      <protection hidden="1"/>
    </xf>
    <xf numFmtId="0" fontId="39" fillId="0" borderId="10" xfId="1" applyFont="1" applyBorder="1" applyAlignment="1" applyProtection="1">
      <alignment horizontal="center" vertical="center" wrapText="1"/>
      <protection hidden="1"/>
    </xf>
    <xf numFmtId="0" fontId="36" fillId="0" borderId="10" xfId="1" applyFont="1" applyBorder="1" applyAlignment="1" applyProtection="1">
      <alignment horizontal="center" vertical="center" wrapText="1"/>
      <protection hidden="1"/>
    </xf>
    <xf numFmtId="0" fontId="36" fillId="0" borderId="11" xfId="1" applyFont="1" applyBorder="1" applyAlignment="1" applyProtection="1">
      <alignment horizontal="center" vertical="center" wrapText="1"/>
      <protection hidden="1"/>
    </xf>
    <xf numFmtId="1" fontId="28" fillId="0" borderId="1" xfId="1" applyNumberFormat="1" applyFont="1" applyBorder="1" applyAlignment="1" applyProtection="1">
      <alignment horizontal="center" wrapText="1"/>
      <protection hidden="1"/>
    </xf>
    <xf numFmtId="0" fontId="28" fillId="0" borderId="1" xfId="1" applyFont="1" applyBorder="1" applyAlignment="1" applyProtection="1">
      <alignment horizontal="center" wrapText="1"/>
      <protection hidden="1"/>
    </xf>
    <xf numFmtId="0" fontId="39" fillId="0" borderId="15" xfId="1" applyFont="1" applyBorder="1" applyAlignment="1" applyProtection="1">
      <alignment horizontal="right" vertical="center"/>
      <protection hidden="1"/>
    </xf>
    <xf numFmtId="2" fontId="11" fillId="0" borderId="2" xfId="0" applyNumberFormat="1" applyFont="1" applyBorder="1" applyAlignment="1" applyProtection="1">
      <alignment horizontal="right" vertical="center"/>
      <protection hidden="1"/>
    </xf>
    <xf numFmtId="2" fontId="11" fillId="0" borderId="25" xfId="0" applyNumberFormat="1" applyFont="1" applyBorder="1" applyAlignment="1" applyProtection="1">
      <alignment horizontal="right" vertical="center"/>
      <protection hidden="1"/>
    </xf>
    <xf numFmtId="2" fontId="11" fillId="0" borderId="3" xfId="0" applyNumberFormat="1" applyFont="1" applyBorder="1" applyAlignment="1" applyProtection="1">
      <alignment horizontal="right" vertical="center"/>
      <protection hidden="1"/>
    </xf>
    <xf numFmtId="0" fontId="21" fillId="0" borderId="1" xfId="1" applyFont="1" applyBorder="1" applyAlignment="1" applyProtection="1">
      <alignment horizontal="left" vertical="center"/>
      <protection hidden="1"/>
    </xf>
    <xf numFmtId="0" fontId="11" fillId="0" borderId="1" xfId="1" applyFont="1" applyBorder="1" applyAlignment="1" applyProtection="1">
      <alignment horizontal="left" vertical="center"/>
      <protection hidden="1"/>
    </xf>
    <xf numFmtId="0" fontId="11" fillId="0" borderId="15" xfId="1" applyFont="1" applyBorder="1" applyAlignment="1" applyProtection="1">
      <alignment horizontal="left" vertical="center"/>
      <protection hidden="1"/>
    </xf>
    <xf numFmtId="0" fontId="28" fillId="0" borderId="9" xfId="1" applyFont="1" applyBorder="1" applyAlignment="1" applyProtection="1">
      <alignment horizontal="center" vertical="top"/>
      <protection hidden="1"/>
    </xf>
    <xf numFmtId="0" fontId="28" fillId="0" borderId="12" xfId="1" applyFont="1" applyBorder="1" applyAlignment="1" applyProtection="1">
      <alignment horizontal="center" vertical="top"/>
      <protection hidden="1"/>
    </xf>
    <xf numFmtId="0" fontId="21" fillId="0" borderId="2" xfId="1" applyFont="1" applyBorder="1" applyAlignment="1" applyProtection="1">
      <alignment horizontal="center" vertical="center"/>
      <protection hidden="1"/>
    </xf>
    <xf numFmtId="0" fontId="21" fillId="0" borderId="25" xfId="1" applyFont="1" applyBorder="1" applyAlignment="1" applyProtection="1">
      <alignment horizontal="center" vertical="center"/>
      <protection hidden="1"/>
    </xf>
    <xf numFmtId="0" fontId="21" fillId="0" borderId="3" xfId="1" applyFont="1" applyBorder="1" applyAlignment="1" applyProtection="1">
      <alignment horizontal="center" vertical="center"/>
      <protection hidden="1"/>
    </xf>
    <xf numFmtId="0" fontId="46" fillId="0" borderId="2" xfId="1" applyFont="1" applyBorder="1" applyAlignment="1" applyProtection="1">
      <alignment horizontal="center" vertical="center" wrapText="1"/>
      <protection hidden="1"/>
    </xf>
    <xf numFmtId="0" fontId="46" fillId="0" borderId="3" xfId="1" applyFont="1" applyBorder="1" applyAlignment="1" applyProtection="1">
      <alignment horizontal="center" vertical="center" wrapText="1"/>
      <protection hidden="1"/>
    </xf>
    <xf numFmtId="0" fontId="46" fillId="0" borderId="25" xfId="1" applyFont="1" applyBorder="1" applyAlignment="1" applyProtection="1">
      <alignment horizontal="center" vertical="center" wrapText="1"/>
      <protection hidden="1"/>
    </xf>
    <xf numFmtId="0" fontId="30" fillId="0" borderId="22" xfId="1" applyFont="1" applyBorder="1" applyAlignment="1" applyProtection="1">
      <alignment horizontal="left" vertical="center"/>
      <protection hidden="1"/>
    </xf>
    <xf numFmtId="0" fontId="11" fillId="0" borderId="10" xfId="1" applyFont="1" applyBorder="1" applyAlignment="1" applyProtection="1">
      <alignment horizontal="left" vertical="center"/>
      <protection hidden="1"/>
    </xf>
    <xf numFmtId="0" fontId="36" fillId="0" borderId="10" xfId="1" applyFont="1" applyBorder="1" applyAlignment="1" applyProtection="1">
      <alignment horizontal="left" vertical="center"/>
      <protection hidden="1"/>
    </xf>
    <xf numFmtId="0" fontId="36" fillId="0" borderId="11" xfId="1" applyFont="1" applyBorder="1" applyAlignment="1" applyProtection="1">
      <alignment horizontal="left" vertical="center"/>
      <protection hidden="1"/>
    </xf>
    <xf numFmtId="0" fontId="36" fillId="0" borderId="2" xfId="1" applyFont="1" applyBorder="1" applyAlignment="1" applyProtection="1">
      <alignment horizontal="center" vertical="center"/>
      <protection hidden="1"/>
    </xf>
    <xf numFmtId="0" fontId="36" fillId="0" borderId="25" xfId="1" applyFont="1" applyBorder="1" applyAlignment="1" applyProtection="1">
      <alignment horizontal="center" vertical="center"/>
      <protection hidden="1"/>
    </xf>
    <xf numFmtId="0" fontId="36" fillId="0" borderId="3" xfId="1" applyFont="1" applyBorder="1" applyAlignment="1" applyProtection="1">
      <alignment horizontal="center" vertical="center"/>
      <protection hidden="1"/>
    </xf>
    <xf numFmtId="0" fontId="38" fillId="0" borderId="2" xfId="1" applyFont="1" applyBorder="1" applyAlignment="1" applyProtection="1">
      <alignment horizontal="center" vertical="center"/>
      <protection hidden="1"/>
    </xf>
    <xf numFmtId="0" fontId="38" fillId="0" borderId="25" xfId="1" applyFont="1" applyBorder="1" applyAlignment="1" applyProtection="1">
      <alignment horizontal="center" vertical="center"/>
      <protection hidden="1"/>
    </xf>
    <xf numFmtId="0" fontId="21" fillId="0" borderId="2" xfId="1" applyFont="1" applyFill="1" applyBorder="1" applyAlignment="1" applyProtection="1">
      <alignment vertical="center"/>
      <protection hidden="1"/>
    </xf>
    <xf numFmtId="0" fontId="21" fillId="0" borderId="25" xfId="1" applyFont="1" applyFill="1" applyBorder="1" applyAlignment="1" applyProtection="1">
      <alignment vertical="center"/>
      <protection hidden="1"/>
    </xf>
    <xf numFmtId="0" fontId="21" fillId="0" borderId="3" xfId="1" applyFont="1" applyFill="1" applyBorder="1" applyAlignment="1" applyProtection="1">
      <alignment vertical="center"/>
      <protection hidden="1"/>
    </xf>
    <xf numFmtId="0" fontId="21" fillId="0" borderId="1" xfId="1" applyFont="1" applyFill="1" applyBorder="1" applyAlignment="1" applyProtection="1">
      <alignment vertical="center"/>
      <protection hidden="1"/>
    </xf>
    <xf numFmtId="0" fontId="28" fillId="0" borderId="17" xfId="1" applyFont="1" applyBorder="1" applyAlignment="1" applyProtection="1">
      <alignment horizontal="center" vertical="top"/>
      <protection hidden="1"/>
    </xf>
    <xf numFmtId="0" fontId="37" fillId="0" borderId="1" xfId="1" applyFont="1" applyBorder="1" applyAlignment="1" applyProtection="1">
      <alignment horizontal="left" vertical="center"/>
      <protection hidden="1"/>
    </xf>
    <xf numFmtId="0" fontId="37" fillId="0" borderId="13" xfId="1" applyFont="1" applyBorder="1" applyAlignment="1" applyProtection="1">
      <alignment horizontal="left" vertical="center"/>
      <protection hidden="1"/>
    </xf>
    <xf numFmtId="0" fontId="21" fillId="0" borderId="1" xfId="1" applyFont="1" applyBorder="1" applyAlignment="1" applyProtection="1">
      <alignment horizontal="left" vertical="top"/>
      <protection hidden="1"/>
    </xf>
    <xf numFmtId="0" fontId="32" fillId="0" borderId="1" xfId="1" applyFont="1" applyBorder="1" applyAlignment="1" applyProtection="1">
      <alignment horizontal="left" vertical="center"/>
      <protection hidden="1"/>
    </xf>
    <xf numFmtId="0" fontId="36" fillId="0" borderId="4" xfId="1" applyFont="1" applyBorder="1" applyAlignment="1" applyProtection="1">
      <alignment horizontal="right" vertical="center"/>
      <protection hidden="1"/>
    </xf>
    <xf numFmtId="0" fontId="36" fillId="0" borderId="15" xfId="1" applyFont="1" applyBorder="1" applyAlignment="1" applyProtection="1">
      <alignment horizontal="right" vertical="center" wrapText="1"/>
      <protection hidden="1"/>
    </xf>
    <xf numFmtId="0" fontId="11" fillId="0" borderId="8" xfId="1" applyFont="1" applyBorder="1" applyAlignment="1" applyProtection="1">
      <alignment horizontal="left" vertical="center"/>
      <protection hidden="1"/>
    </xf>
    <xf numFmtId="0" fontId="37" fillId="0" borderId="10" xfId="1" applyFont="1" applyBorder="1" applyAlignment="1" applyProtection="1">
      <alignment horizontal="left" vertical="center"/>
      <protection hidden="1"/>
    </xf>
    <xf numFmtId="0" fontId="37" fillId="0" borderId="11" xfId="1" applyFont="1" applyBorder="1" applyAlignment="1" applyProtection="1">
      <alignment horizontal="left" vertical="center"/>
      <protection hidden="1"/>
    </xf>
    <xf numFmtId="0" fontId="36" fillId="0" borderId="1" xfId="1" applyFont="1" applyBorder="1" applyAlignment="1" applyProtection="1">
      <alignment horizontal="left" vertical="center"/>
      <protection hidden="1"/>
    </xf>
    <xf numFmtId="0" fontId="36" fillId="0" borderId="13" xfId="1" applyFont="1" applyBorder="1" applyAlignment="1" applyProtection="1">
      <alignment horizontal="left" vertical="center"/>
      <protection hidden="1"/>
    </xf>
    <xf numFmtId="0" fontId="28" fillId="8" borderId="1" xfId="1" applyFont="1" applyFill="1" applyBorder="1" applyAlignment="1" applyProtection="1">
      <alignment horizontal="center" vertical="center"/>
      <protection hidden="1"/>
    </xf>
    <xf numFmtId="0" fontId="28" fillId="8" borderId="13" xfId="1" applyFont="1" applyFill="1" applyBorder="1" applyAlignment="1" applyProtection="1">
      <alignment horizontal="center" vertical="center"/>
      <protection hidden="1"/>
    </xf>
    <xf numFmtId="0" fontId="36" fillId="0" borderId="1" xfId="1" applyFont="1" applyBorder="1" applyAlignment="1" applyProtection="1">
      <alignment horizontal="right" vertical="center"/>
      <protection hidden="1"/>
    </xf>
    <xf numFmtId="0" fontId="17" fillId="0" borderId="1" xfId="1" applyFont="1" applyBorder="1" applyAlignment="1" applyProtection="1">
      <alignment horizontal="right" vertical="center"/>
      <protection hidden="1"/>
    </xf>
    <xf numFmtId="0" fontId="21" fillId="0" borderId="1" xfId="1" applyFont="1" applyBorder="1" applyAlignment="1" applyProtection="1">
      <alignment horizontal="left" vertical="center" wrapText="1"/>
      <protection hidden="1"/>
    </xf>
    <xf numFmtId="0" fontId="40" fillId="3" borderId="0" xfId="1" applyFont="1" applyFill="1" applyBorder="1" applyAlignment="1" applyProtection="1">
      <alignment horizontal="center" vertical="center"/>
      <protection hidden="1"/>
    </xf>
    <xf numFmtId="0" fontId="41" fillId="0" borderId="29" xfId="1" applyFont="1" applyBorder="1" applyAlignment="1" applyProtection="1">
      <alignment horizontal="right" vertical="center"/>
      <protection hidden="1"/>
    </xf>
    <xf numFmtId="0" fontId="41" fillId="0" borderId="30" xfId="1" applyFont="1" applyBorder="1" applyAlignment="1" applyProtection="1">
      <alignment horizontal="right" vertical="center"/>
      <protection hidden="1"/>
    </xf>
    <xf numFmtId="0" fontId="41" fillId="0" borderId="31" xfId="1" applyFont="1" applyBorder="1" applyAlignment="1" applyProtection="1">
      <alignment horizontal="right" vertical="center"/>
      <protection hidden="1"/>
    </xf>
    <xf numFmtId="0" fontId="45" fillId="4" borderId="29" xfId="1" applyFont="1" applyFill="1" applyBorder="1" applyAlignment="1" applyProtection="1">
      <alignment horizontal="left" vertical="center" indent="5"/>
      <protection hidden="1"/>
    </xf>
    <xf numFmtId="0" fontId="45" fillId="4" borderId="30" xfId="1" applyFont="1" applyFill="1" applyBorder="1" applyAlignment="1" applyProtection="1">
      <alignment horizontal="left" vertical="center" indent="5"/>
      <protection hidden="1"/>
    </xf>
    <xf numFmtId="0" fontId="45" fillId="4" borderId="31" xfId="1" applyFont="1" applyFill="1" applyBorder="1" applyAlignment="1" applyProtection="1">
      <alignment horizontal="left" vertical="center" indent="5"/>
      <protection hidden="1"/>
    </xf>
    <xf numFmtId="0" fontId="33" fillId="0" borderId="8" xfId="1" applyFont="1" applyBorder="1" applyAlignment="1" applyProtection="1">
      <alignment horizontal="left" vertical="center"/>
      <protection hidden="1"/>
    </xf>
    <xf numFmtId="0" fontId="7" fillId="0" borderId="8" xfId="2" applyFont="1" applyFill="1" applyBorder="1" applyAlignment="1" applyProtection="1">
      <alignment horizontal="left" vertical="center"/>
      <protection hidden="1"/>
    </xf>
    <xf numFmtId="0" fontId="7" fillId="0" borderId="8" xfId="1" applyFont="1" applyFill="1" applyBorder="1" applyAlignment="1" applyProtection="1">
      <alignment horizontal="left" vertical="center"/>
      <protection hidden="1"/>
    </xf>
    <xf numFmtId="0" fontId="7" fillId="0" borderId="8" xfId="1" applyFont="1" applyFill="1" applyBorder="1" applyAlignment="1" applyProtection="1">
      <alignment horizontal="center" vertical="center"/>
      <protection hidden="1"/>
    </xf>
    <xf numFmtId="0" fontId="7" fillId="0" borderId="20" xfId="1" applyFont="1" applyFill="1" applyBorder="1" applyAlignment="1" applyProtection="1">
      <alignment horizontal="center" vertical="center"/>
      <protection hidden="1"/>
    </xf>
    <xf numFmtId="0" fontId="21" fillId="0" borderId="10" xfId="1" applyFont="1" applyBorder="1" applyAlignment="1" applyProtection="1">
      <alignment horizontal="left" vertical="center"/>
      <protection hidden="1"/>
    </xf>
    <xf numFmtId="0" fontId="35" fillId="0" borderId="1" xfId="1" applyFont="1" applyBorder="1" applyAlignment="1" applyProtection="1">
      <alignment horizontal="right" vertical="center"/>
      <protection hidden="1"/>
    </xf>
    <xf numFmtId="2" fontId="28" fillId="0" borderId="1" xfId="1" applyNumberFormat="1" applyFont="1" applyBorder="1" applyAlignment="1" applyProtection="1">
      <alignment horizontal="center" vertical="center"/>
      <protection hidden="1"/>
    </xf>
    <xf numFmtId="0" fontId="28" fillId="0" borderId="1" xfId="1" applyFont="1" applyBorder="1" applyAlignment="1" applyProtection="1">
      <alignment horizontal="center" vertical="center"/>
      <protection hidden="1"/>
    </xf>
    <xf numFmtId="0" fontId="28" fillId="0" borderId="13" xfId="1" applyFont="1" applyBorder="1" applyAlignment="1" applyProtection="1">
      <alignment horizontal="center" vertical="center"/>
      <protection hidden="1"/>
    </xf>
    <xf numFmtId="0" fontId="21" fillId="0" borderId="1" xfId="1" applyFont="1" applyBorder="1" applyAlignment="1" applyProtection="1">
      <alignment horizontal="center" vertical="center"/>
      <protection hidden="1"/>
    </xf>
    <xf numFmtId="0" fontId="21" fillId="0" borderId="13" xfId="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40" fillId="7" borderId="26" xfId="1" applyFont="1" applyFill="1" applyBorder="1" applyAlignment="1" applyProtection="1">
      <alignment horizontal="center" vertical="center"/>
      <protection hidden="1"/>
    </xf>
    <xf numFmtId="0" fontId="40" fillId="7" borderId="27" xfId="1" applyFont="1" applyFill="1" applyBorder="1" applyAlignment="1" applyProtection="1">
      <alignment horizontal="center" vertical="center"/>
      <protection hidden="1"/>
    </xf>
    <xf numFmtId="0" fontId="40" fillId="7" borderId="28" xfId="1" applyFont="1" applyFill="1" applyBorder="1" applyAlignment="1" applyProtection="1">
      <alignment horizontal="center" vertical="center"/>
      <protection hidden="1"/>
    </xf>
    <xf numFmtId="0" fontId="21" fillId="0" borderId="1" xfId="1" applyFont="1" applyBorder="1" applyAlignment="1" applyProtection="1">
      <alignment horizontal="center" vertical="top"/>
      <protection hidden="1"/>
    </xf>
    <xf numFmtId="0" fontId="36" fillId="0" borderId="25" xfId="1" applyFont="1" applyBorder="1" applyAlignment="1" applyProtection="1">
      <alignment horizontal="right" vertical="center"/>
      <protection hidden="1"/>
    </xf>
    <xf numFmtId="0" fontId="36" fillId="0" borderId="3" xfId="1" applyFont="1" applyBorder="1" applyAlignment="1" applyProtection="1">
      <alignment horizontal="right" vertical="center"/>
      <protection hidden="1"/>
    </xf>
    <xf numFmtId="0" fontId="29" fillId="0" borderId="1" xfId="1" applyFont="1" applyBorder="1" applyAlignment="1" applyProtection="1">
      <alignment horizontal="center" vertical="center" wrapText="1"/>
      <protection hidden="1"/>
    </xf>
    <xf numFmtId="2" fontId="21" fillId="0" borderId="1" xfId="1" applyNumberFormat="1" applyFont="1" applyBorder="1" applyAlignment="1" applyProtection="1">
      <alignment horizontal="left" vertical="center"/>
      <protection hidden="1"/>
    </xf>
    <xf numFmtId="0" fontId="36" fillId="0" borderId="1" xfId="1" applyFont="1" applyBorder="1" applyAlignment="1" applyProtection="1">
      <alignment horizontal="center" vertical="center"/>
      <protection hidden="1"/>
    </xf>
    <xf numFmtId="2" fontId="34" fillId="0" borderId="1" xfId="1" applyNumberFormat="1" applyFont="1" applyBorder="1" applyAlignment="1" applyProtection="1">
      <alignment horizontal="center" vertical="center"/>
      <protection hidden="1"/>
    </xf>
    <xf numFmtId="0" fontId="21" fillId="0" borderId="2" xfId="1" applyFont="1" applyBorder="1" applyAlignment="1" applyProtection="1">
      <alignment horizontal="right" vertical="center"/>
      <protection hidden="1"/>
    </xf>
    <xf numFmtId="174" fontId="50" fillId="0" borderId="0" xfId="0" applyNumberFormat="1" applyFont="1" applyAlignment="1" applyProtection="1">
      <alignment horizontal="center" vertical="center" wrapText="1"/>
      <protection hidden="1"/>
    </xf>
    <xf numFmtId="0" fontId="48" fillId="20" borderId="43" xfId="0" applyFont="1" applyFill="1" applyBorder="1" applyAlignment="1" applyProtection="1">
      <alignment horizontal="right" vertical="center"/>
      <protection hidden="1"/>
    </xf>
    <xf numFmtId="0" fontId="48" fillId="20" borderId="44" xfId="0" applyFont="1" applyFill="1" applyBorder="1" applyAlignment="1" applyProtection="1">
      <alignment horizontal="right" vertical="center"/>
      <protection hidden="1"/>
    </xf>
    <xf numFmtId="174" fontId="8" fillId="20" borderId="44" xfId="0" applyNumberFormat="1" applyFont="1" applyFill="1" applyBorder="1" applyAlignment="1" applyProtection="1">
      <alignment horizontal="left" vertical="center"/>
      <protection hidden="1"/>
    </xf>
    <xf numFmtId="0" fontId="8" fillId="20" borderId="45" xfId="0" applyFont="1" applyFill="1" applyBorder="1" applyAlignment="1" applyProtection="1">
      <alignment horizontal="left" vertical="center"/>
      <protection hidden="1"/>
    </xf>
    <xf numFmtId="0" fontId="6" fillId="8" borderId="56" xfId="0" applyFont="1" applyFill="1" applyBorder="1" applyAlignment="1" applyProtection="1">
      <alignment horizontal="center" vertical="center" wrapText="1"/>
      <protection locked="0"/>
    </xf>
    <xf numFmtId="0" fontId="6" fillId="8" borderId="57" xfId="0" applyFont="1" applyFill="1" applyBorder="1" applyAlignment="1" applyProtection="1">
      <alignment horizontal="center" vertical="center" wrapText="1"/>
      <protection locked="0"/>
    </xf>
    <xf numFmtId="0" fontId="14" fillId="19" borderId="69" xfId="0" applyFont="1" applyFill="1" applyBorder="1" applyAlignment="1" applyProtection="1">
      <alignment horizontal="center" wrapText="1"/>
      <protection hidden="1"/>
    </xf>
    <xf numFmtId="0" fontId="14" fillId="19" borderId="70" xfId="0" applyFont="1" applyFill="1" applyBorder="1" applyAlignment="1" applyProtection="1">
      <alignment horizontal="center" wrapText="1"/>
      <protection hidden="1"/>
    </xf>
    <xf numFmtId="174" fontId="13" fillId="19" borderId="71" xfId="0" applyNumberFormat="1" applyFont="1" applyFill="1" applyBorder="1" applyAlignment="1" applyProtection="1">
      <alignment horizontal="center" vertical="center" wrapText="1"/>
      <protection hidden="1"/>
    </xf>
    <xf numFmtId="174" fontId="13" fillId="19" borderId="70" xfId="0" applyNumberFormat="1" applyFont="1" applyFill="1" applyBorder="1" applyAlignment="1" applyProtection="1">
      <alignment horizontal="center" vertical="center" wrapText="1"/>
      <protection hidden="1"/>
    </xf>
    <xf numFmtId="174" fontId="13" fillId="19" borderId="77" xfId="0" applyNumberFormat="1" applyFont="1" applyFill="1" applyBorder="1" applyAlignment="1" applyProtection="1">
      <alignment horizontal="center" vertical="center" wrapText="1"/>
      <protection hidden="1"/>
    </xf>
    <xf numFmtId="174" fontId="13" fillId="19" borderId="76" xfId="0" applyNumberFormat="1" applyFont="1" applyFill="1" applyBorder="1" applyAlignment="1" applyProtection="1">
      <alignment horizontal="center" vertical="center" wrapText="1"/>
      <protection hidden="1"/>
    </xf>
    <xf numFmtId="0" fontId="6" fillId="8" borderId="73" xfId="0" applyFont="1" applyFill="1" applyBorder="1" applyAlignment="1" applyProtection="1">
      <alignment horizontal="center" vertical="center" wrapText="1"/>
      <protection locked="0"/>
    </xf>
    <xf numFmtId="0" fontId="6" fillId="8" borderId="74" xfId="0" applyFont="1" applyFill="1" applyBorder="1" applyAlignment="1" applyProtection="1">
      <alignment horizontal="center" vertical="center" wrapText="1"/>
      <protection locked="0"/>
    </xf>
    <xf numFmtId="0" fontId="14" fillId="19" borderId="75" xfId="0" applyFont="1" applyFill="1" applyBorder="1" applyAlignment="1" applyProtection="1">
      <alignment horizontal="center" vertical="top" wrapText="1"/>
      <protection hidden="1"/>
    </xf>
    <xf numFmtId="0" fontId="14" fillId="19" borderId="76" xfId="0" applyFont="1" applyFill="1" applyBorder="1" applyAlignment="1" applyProtection="1">
      <alignment horizontal="center" vertical="top" wrapText="1"/>
      <protection hidden="1"/>
    </xf>
    <xf numFmtId="174" fontId="0" fillId="0" borderId="0" xfId="0" applyNumberForma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57" xfId="0" applyBorder="1" applyProtection="1">
      <protection locked="0"/>
    </xf>
    <xf numFmtId="174" fontId="6" fillId="8" borderId="56" xfId="0" applyNumberFormat="1" applyFont="1" applyFill="1" applyBorder="1" applyAlignment="1" applyProtection="1">
      <alignment horizontal="center" vertical="center" wrapText="1"/>
      <protection locked="0"/>
    </xf>
    <xf numFmtId="174" fontId="6" fillId="8" borderId="57" xfId="0" applyNumberFormat="1" applyFont="1" applyFill="1" applyBorder="1" applyAlignment="1" applyProtection="1">
      <alignment horizontal="center" vertical="center" wrapText="1"/>
      <protection locked="0"/>
    </xf>
    <xf numFmtId="0" fontId="14" fillId="0" borderId="66" xfId="0" applyFont="1" applyBorder="1" applyAlignment="1" applyProtection="1">
      <alignment horizontal="center" vertical="center" wrapText="1"/>
      <protection hidden="1"/>
    </xf>
    <xf numFmtId="0" fontId="14" fillId="0" borderId="67" xfId="0" applyFont="1" applyBorder="1" applyAlignment="1" applyProtection="1">
      <alignment horizontal="center" vertical="center" wrapText="1"/>
      <protection hidden="1"/>
    </xf>
    <xf numFmtId="0" fontId="24" fillId="0" borderId="61" xfId="0" applyFont="1" applyBorder="1" applyAlignment="1" applyProtection="1">
      <alignment horizontal="center" vertical="center" wrapText="1"/>
      <protection hidden="1"/>
    </xf>
    <xf numFmtId="0" fontId="24" fillId="0" borderId="68" xfId="0" applyFont="1" applyBorder="1" applyAlignment="1" applyProtection="1">
      <alignment horizontal="center" vertical="center" wrapText="1"/>
      <protection hidden="1"/>
    </xf>
    <xf numFmtId="174" fontId="14" fillId="0" borderId="61" xfId="0" applyNumberFormat="1" applyFont="1" applyBorder="1" applyAlignment="1" applyProtection="1">
      <alignment horizontal="center" vertical="center" wrapText="1"/>
      <protection hidden="1"/>
    </xf>
    <xf numFmtId="174" fontId="14" fillId="0" borderId="68" xfId="0" applyNumberFormat="1" applyFont="1" applyBorder="1" applyAlignment="1" applyProtection="1">
      <alignment horizontal="center" vertical="center" wrapText="1"/>
      <protection hidden="1"/>
    </xf>
    <xf numFmtId="174" fontId="14" fillId="0" borderId="62" xfId="0" applyNumberFormat="1" applyFont="1" applyBorder="1" applyAlignment="1" applyProtection="1">
      <alignment horizontal="center" vertical="center" wrapText="1"/>
      <protection hidden="1"/>
    </xf>
    <xf numFmtId="0" fontId="14" fillId="0" borderId="64" xfId="0" applyFont="1" applyBorder="1" applyAlignment="1" applyProtection="1">
      <alignment horizontal="center" vertical="center" wrapText="1"/>
      <protection hidden="1"/>
    </xf>
    <xf numFmtId="174" fontId="61" fillId="18" borderId="56" xfId="0" applyNumberFormat="1" applyFont="1" applyFill="1" applyBorder="1" applyAlignment="1" applyProtection="1">
      <alignment horizontal="center" vertical="center" wrapText="1"/>
      <protection locked="0"/>
    </xf>
    <xf numFmtId="174" fontId="61" fillId="18" borderId="57" xfId="0" applyNumberFormat="1" applyFont="1" applyFill="1" applyBorder="1" applyAlignment="1" applyProtection="1">
      <alignment horizontal="center" vertical="center" wrapText="1"/>
      <protection locked="0"/>
    </xf>
    <xf numFmtId="0" fontId="0" fillId="16" borderId="0" xfId="0" applyFill="1" applyAlignment="1" applyProtection="1">
      <alignment horizontal="center"/>
      <protection hidden="1"/>
    </xf>
    <xf numFmtId="0" fontId="58" fillId="2" borderId="42" xfId="0" applyFont="1" applyFill="1" applyBorder="1" applyAlignment="1" applyProtection="1">
      <alignment horizontal="center" vertical="center" wrapText="1"/>
      <protection hidden="1"/>
    </xf>
    <xf numFmtId="0" fontId="58" fillId="2" borderId="0" xfId="0" applyFont="1" applyFill="1" applyBorder="1" applyAlignment="1" applyProtection="1">
      <alignment horizontal="center" vertical="center" wrapText="1"/>
      <protection hidden="1"/>
    </xf>
    <xf numFmtId="0" fontId="59" fillId="17" borderId="43" xfId="0" applyFont="1" applyFill="1" applyBorder="1" applyAlignment="1" applyProtection="1">
      <alignment horizontal="center"/>
      <protection hidden="1"/>
    </xf>
    <xf numFmtId="0" fontId="59" fillId="17" borderId="44" xfId="0" applyFont="1" applyFill="1" applyBorder="1" applyAlignment="1" applyProtection="1">
      <alignment horizontal="center"/>
      <protection hidden="1"/>
    </xf>
    <xf numFmtId="0" fontId="59" fillId="17" borderId="45" xfId="0" applyFont="1" applyFill="1" applyBorder="1" applyAlignment="1" applyProtection="1">
      <alignment horizontal="center"/>
      <protection hidden="1"/>
    </xf>
    <xf numFmtId="0" fontId="0" fillId="16" borderId="0" xfId="0" applyFill="1" applyBorder="1" applyAlignment="1" applyProtection="1">
      <alignment horizontal="center"/>
      <protection hidden="1"/>
    </xf>
    <xf numFmtId="0" fontId="60" fillId="17" borderId="46" xfId="0" applyFont="1" applyFill="1" applyBorder="1" applyAlignment="1" applyProtection="1">
      <alignment horizontal="center" vertical="center"/>
      <protection hidden="1"/>
    </xf>
    <xf numFmtId="0" fontId="60" fillId="17" borderId="47" xfId="0" applyFont="1" applyFill="1" applyBorder="1" applyAlignment="1" applyProtection="1">
      <alignment horizontal="center" vertical="center"/>
      <protection hidden="1"/>
    </xf>
    <xf numFmtId="0" fontId="60" fillId="17" borderId="48" xfId="0" applyFont="1" applyFill="1" applyBorder="1" applyAlignment="1" applyProtection="1">
      <alignment horizontal="center" vertical="center"/>
      <protection hidden="1"/>
    </xf>
    <xf numFmtId="0" fontId="6" fillId="8" borderId="50" xfId="0" applyFont="1" applyFill="1" applyBorder="1" applyAlignment="1" applyProtection="1">
      <alignment horizontal="center" vertical="center" wrapText="1"/>
      <protection locked="0"/>
    </xf>
    <xf numFmtId="0" fontId="6" fillId="8" borderId="51" xfId="0" applyFont="1" applyFill="1" applyBorder="1" applyAlignment="1" applyProtection="1">
      <alignment horizontal="center" vertical="center" wrapText="1"/>
      <protection locked="0"/>
    </xf>
    <xf numFmtId="0" fontId="14" fillId="0" borderId="55" xfId="0" applyFont="1" applyBorder="1" applyAlignment="1" applyProtection="1">
      <alignment horizontal="center" vertical="center" wrapText="1"/>
      <protection hidden="1"/>
    </xf>
    <xf numFmtId="0" fontId="18" fillId="0" borderId="61" xfId="0" applyFont="1" applyBorder="1" applyAlignment="1" applyProtection="1">
      <alignment horizontal="center" vertical="center" wrapText="1"/>
      <protection hidden="1"/>
    </xf>
    <xf numFmtId="0" fontId="18" fillId="0" borderId="63" xfId="0" applyFont="1" applyBorder="1" applyAlignment="1" applyProtection="1">
      <alignment horizontal="center" vertical="center" wrapText="1"/>
      <protection hidden="1"/>
    </xf>
    <xf numFmtId="174" fontId="14" fillId="0" borderId="61" xfId="0" applyNumberFormat="1" applyFont="1" applyBorder="1" applyAlignment="1" applyProtection="1">
      <alignment horizontal="center" vertical="center" wrapText="1"/>
      <protection locked="0"/>
    </xf>
    <xf numFmtId="174" fontId="14" fillId="0" borderId="63" xfId="0" applyNumberFormat="1" applyFont="1" applyBorder="1" applyAlignment="1" applyProtection="1">
      <alignment horizontal="center" vertical="center" wrapText="1"/>
      <protection locked="0"/>
    </xf>
    <xf numFmtId="174" fontId="14" fillId="0" borderId="64" xfId="0" applyNumberFormat="1" applyFont="1" applyBorder="1" applyAlignment="1" applyProtection="1">
      <alignment horizontal="center" vertical="center" wrapText="1"/>
      <protection hidden="1"/>
    </xf>
    <xf numFmtId="174" fontId="14" fillId="0" borderId="65" xfId="0" applyNumberFormat="1" applyFont="1" applyBorder="1" applyAlignment="1" applyProtection="1">
      <alignment horizontal="center" vertical="center" wrapText="1"/>
      <protection hidden="1"/>
    </xf>
    <xf numFmtId="0" fontId="0" fillId="15" borderId="7" xfId="0" applyFill="1" applyBorder="1" applyAlignment="1" applyProtection="1">
      <alignment horizontal="center" vertical="center" wrapText="1"/>
      <protection hidden="1"/>
    </xf>
    <xf numFmtId="0" fontId="10" fillId="0" borderId="86" xfId="0" applyFont="1" applyBorder="1" applyAlignment="1" applyProtection="1">
      <alignment horizontal="center" vertical="center" textRotation="90" wrapText="1"/>
      <protection hidden="1"/>
    </xf>
    <xf numFmtId="0" fontId="10" fillId="0" borderId="5" xfId="0" applyFont="1" applyBorder="1" applyAlignment="1" applyProtection="1">
      <alignment horizontal="center" vertical="center" textRotation="90" wrapText="1"/>
      <protection hidden="1"/>
    </xf>
    <xf numFmtId="0" fontId="10" fillId="0" borderId="91" xfId="0" applyFont="1" applyBorder="1" applyAlignment="1" applyProtection="1">
      <alignment horizontal="center" vertical="center" textRotation="90" wrapText="1"/>
      <protection hidden="1"/>
    </xf>
    <xf numFmtId="0" fontId="10" fillId="0" borderId="82" xfId="0" applyFont="1" applyBorder="1" applyAlignment="1" applyProtection="1">
      <alignment horizontal="center" vertical="center" textRotation="90" wrapText="1"/>
      <protection hidden="1"/>
    </xf>
    <xf numFmtId="0" fontId="10" fillId="0" borderId="32" xfId="0" applyFont="1" applyBorder="1" applyAlignment="1" applyProtection="1">
      <alignment horizontal="center" vertical="center" textRotation="90" wrapText="1"/>
      <protection hidden="1"/>
    </xf>
    <xf numFmtId="0" fontId="10" fillId="0" borderId="94" xfId="0" applyFont="1" applyBorder="1" applyAlignment="1" applyProtection="1">
      <alignment horizontal="center" vertical="center" textRotation="90" wrapText="1"/>
      <protection hidden="1"/>
    </xf>
    <xf numFmtId="0" fontId="0" fillId="0" borderId="97" xfId="0"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0" fontId="0" fillId="0" borderId="5" xfId="0" applyBorder="1" applyAlignment="1" applyProtection="1">
      <alignment horizontal="center" vertical="center"/>
      <protection hidden="1"/>
    </xf>
    <xf numFmtId="0" fontId="0" fillId="15" borderId="0" xfId="0" applyFill="1" applyAlignment="1" applyProtection="1">
      <alignment horizontal="center"/>
      <protection hidden="1"/>
    </xf>
    <xf numFmtId="0" fontId="15" fillId="5" borderId="80" xfId="0" applyFont="1" applyFill="1" applyBorder="1" applyAlignment="1" applyProtection="1">
      <alignment horizontal="center" wrapText="1"/>
      <protection locked="0"/>
    </xf>
    <xf numFmtId="0" fontId="15" fillId="5" borderId="81" xfId="0" applyFont="1" applyFill="1" applyBorder="1" applyAlignment="1" applyProtection="1">
      <alignment horizontal="center" wrapText="1"/>
      <protection locked="0"/>
    </xf>
    <xf numFmtId="0" fontId="15" fillId="5" borderId="82" xfId="0" applyFont="1" applyFill="1" applyBorder="1" applyAlignment="1" applyProtection="1">
      <alignment horizontal="center" wrapText="1"/>
      <protection locked="0"/>
    </xf>
    <xf numFmtId="0" fontId="9" fillId="3" borderId="83" xfId="0" applyFont="1" applyFill="1" applyBorder="1" applyAlignment="1" applyProtection="1">
      <alignment horizontal="center" vertical="center" wrapText="1"/>
      <protection hidden="1"/>
    </xf>
    <xf numFmtId="0" fontId="9" fillId="3" borderId="79" xfId="0" applyFont="1" applyFill="1" applyBorder="1" applyAlignment="1" applyProtection="1">
      <alignment horizontal="center" vertical="center" wrapText="1"/>
      <protection hidden="1"/>
    </xf>
    <xf numFmtId="0" fontId="9" fillId="3" borderId="84" xfId="0" applyFont="1" applyFill="1" applyBorder="1" applyAlignment="1" applyProtection="1">
      <alignment horizontal="center" vertical="center" wrapText="1"/>
      <protection hidden="1"/>
    </xf>
    <xf numFmtId="0" fontId="19" fillId="0" borderId="85" xfId="0" applyFont="1" applyBorder="1" applyAlignment="1" applyProtection="1">
      <alignment horizontal="center" vertical="center" wrapText="1"/>
      <protection hidden="1"/>
    </xf>
    <xf numFmtId="0" fontId="19" fillId="0" borderId="93" xfId="0" applyFont="1" applyBorder="1" applyAlignment="1" applyProtection="1">
      <alignment horizontal="center" vertical="center" wrapText="1"/>
      <protection hidden="1"/>
    </xf>
    <xf numFmtId="0" fontId="65" fillId="0" borderId="86" xfId="0" applyFont="1" applyBorder="1" applyAlignment="1" applyProtection="1">
      <alignment horizontal="center" vertical="center" wrapText="1"/>
      <protection hidden="1"/>
    </xf>
    <xf numFmtId="0" fontId="65" fillId="0" borderId="5" xfId="0" applyFont="1" applyBorder="1" applyAlignment="1" applyProtection="1">
      <alignment horizontal="center" vertical="center" wrapText="1"/>
      <protection hidden="1"/>
    </xf>
    <xf numFmtId="0" fontId="10" fillId="0" borderId="86" xfId="0" applyFont="1" applyBorder="1" applyAlignment="1" applyProtection="1">
      <alignment horizontal="center" vertical="center" wrapText="1"/>
      <protection hidden="1"/>
    </xf>
    <xf numFmtId="0" fontId="10" fillId="0" borderId="5" xfId="0" applyFont="1" applyBorder="1" applyAlignment="1" applyProtection="1">
      <alignment horizontal="center" vertical="center" wrapText="1"/>
      <protection hidden="1"/>
    </xf>
    <xf numFmtId="0" fontId="66" fillId="0" borderId="87" xfId="0" applyFont="1" applyBorder="1" applyAlignment="1" applyProtection="1">
      <alignment horizontal="center" vertical="center" textRotation="90" wrapText="1"/>
      <protection hidden="1"/>
    </xf>
    <xf numFmtId="0" fontId="66" fillId="0" borderId="36" xfId="0" applyFont="1" applyBorder="1" applyAlignment="1" applyProtection="1">
      <alignment horizontal="center" vertical="center" textRotation="90" wrapText="1"/>
      <protection hidden="1"/>
    </xf>
    <xf numFmtId="0" fontId="66" fillId="0" borderId="86" xfId="0" applyFont="1" applyBorder="1" applyAlignment="1" applyProtection="1">
      <alignment horizontal="center" vertical="center" textRotation="90" wrapText="1"/>
      <protection hidden="1"/>
    </xf>
    <xf numFmtId="0" fontId="66" fillId="0" borderId="5" xfId="0" applyFont="1" applyBorder="1" applyAlignment="1" applyProtection="1">
      <alignment horizontal="center" vertical="center" textRotation="90" wrapText="1"/>
      <protection hidden="1"/>
    </xf>
    <xf numFmtId="0" fontId="3" fillId="15" borderId="6" xfId="0" applyFont="1" applyFill="1" applyBorder="1" applyAlignment="1" applyProtection="1">
      <alignment horizontal="center"/>
      <protection hidden="1"/>
    </xf>
    <xf numFmtId="0" fontId="16" fillId="0" borderId="86" xfId="0" applyFont="1" applyBorder="1" applyAlignment="1" applyProtection="1">
      <alignment horizontal="center" vertical="center" wrapText="1"/>
      <protection hidden="1"/>
    </xf>
    <xf numFmtId="0" fontId="16" fillId="0" borderId="5" xfId="0" applyFont="1" applyBorder="1" applyAlignment="1" applyProtection="1">
      <alignment horizontal="center" vertical="center" wrapText="1"/>
      <protection hidden="1"/>
    </xf>
    <xf numFmtId="0" fontId="16" fillId="0" borderId="88" xfId="0" applyFont="1" applyBorder="1" applyAlignment="1" applyProtection="1">
      <alignment horizontal="center" vertical="center" wrapText="1"/>
      <protection hidden="1"/>
    </xf>
    <xf numFmtId="0" fontId="0" fillId="0" borderId="89" xfId="0" applyBorder="1"/>
    <xf numFmtId="0" fontId="0" fillId="0" borderId="90" xfId="0" applyBorder="1"/>
    <xf numFmtId="0" fontId="16" fillId="0" borderId="91" xfId="0" applyFont="1" applyBorder="1" applyAlignment="1" applyProtection="1">
      <alignment horizontal="center" vertical="center" wrapText="1"/>
      <protection hidden="1"/>
    </xf>
    <xf numFmtId="0" fontId="16" fillId="0" borderId="81" xfId="0" applyFont="1" applyBorder="1" applyAlignment="1" applyProtection="1">
      <alignment horizontal="center" vertical="center" wrapText="1"/>
      <protection hidden="1"/>
    </xf>
    <xf numFmtId="0" fontId="16" fillId="0" borderId="92" xfId="0" applyFont="1" applyBorder="1" applyAlignment="1" applyProtection="1">
      <alignment horizontal="center" vertical="center" wrapText="1"/>
      <protection hidden="1"/>
    </xf>
    <xf numFmtId="0" fontId="0" fillId="0" borderId="87" xfId="0" applyBorder="1" applyAlignment="1" applyProtection="1">
      <alignment horizontal="center" vertical="center" wrapText="1"/>
      <protection hidden="1"/>
    </xf>
    <xf numFmtId="0" fontId="0" fillId="0" borderId="36" xfId="0" applyBorder="1" applyAlignment="1" applyProtection="1">
      <alignment horizontal="center" vertical="center" wrapText="1"/>
      <protection hidden="1"/>
    </xf>
    <xf numFmtId="0" fontId="16" fillId="5" borderId="91" xfId="0" applyFont="1" applyFill="1" applyBorder="1" applyAlignment="1" applyProtection="1">
      <alignment horizontal="center" vertical="center" wrapText="1"/>
      <protection locked="0"/>
    </xf>
    <xf numFmtId="0" fontId="16" fillId="5" borderId="81" xfId="0" applyFont="1" applyFill="1" applyBorder="1" applyAlignment="1" applyProtection="1">
      <alignment horizontal="center" vertical="center" wrapText="1"/>
      <protection locked="0"/>
    </xf>
    <xf numFmtId="0" fontId="16" fillId="5" borderId="92" xfId="0" applyFont="1" applyFill="1" applyBorder="1" applyAlignment="1" applyProtection="1">
      <alignment horizontal="center" vertical="center" wrapText="1"/>
      <protection locked="0"/>
    </xf>
    <xf numFmtId="0" fontId="0" fillId="0" borderId="86" xfId="0" applyBorder="1" applyAlignment="1" applyProtection="1">
      <alignment horizontal="center" vertical="center" wrapText="1"/>
      <protection hidden="1"/>
    </xf>
    <xf numFmtId="0" fontId="49" fillId="0" borderId="86" xfId="0" applyFont="1" applyBorder="1" applyAlignment="1" applyProtection="1">
      <alignment horizontal="center" vertical="center" textRotation="90" wrapText="1"/>
      <protection hidden="1"/>
    </xf>
    <xf numFmtId="0" fontId="49" fillId="0" borderId="5" xfId="0" applyFont="1" applyBorder="1" applyAlignment="1" applyProtection="1">
      <alignment horizontal="center" vertical="center" textRotation="90" wrapText="1"/>
      <protection hidden="1"/>
    </xf>
    <xf numFmtId="0" fontId="63" fillId="2" borderId="78" xfId="0" applyFont="1" applyFill="1" applyBorder="1" applyAlignment="1" applyProtection="1">
      <alignment horizontal="center" vertical="center" wrapText="1"/>
      <protection hidden="1"/>
    </xf>
    <xf numFmtId="0" fontId="63" fillId="2" borderId="79" xfId="0" applyFont="1" applyFill="1" applyBorder="1" applyAlignment="1" applyProtection="1">
      <alignment horizontal="center" vertical="center" wrapText="1"/>
      <protection hidden="1"/>
    </xf>
    <xf numFmtId="0" fontId="0" fillId="9" borderId="0" xfId="0" applyFill="1" applyAlignment="1" applyProtection="1">
      <alignment horizontal="center" vertical="center" wrapText="1"/>
      <protection hidden="1"/>
    </xf>
    <xf numFmtId="0" fontId="53" fillId="22" borderId="0" xfId="5" applyFont="1" applyFill="1" applyBorder="1" applyAlignment="1" applyProtection="1">
      <alignment horizontal="center" vertical="center"/>
      <protection locked="0" hidden="1"/>
    </xf>
    <xf numFmtId="0" fontId="72" fillId="2" borderId="0" xfId="0" applyFont="1" applyFill="1" applyAlignment="1" applyProtection="1">
      <alignment horizontal="center" vertical="center" wrapText="1"/>
      <protection hidden="1"/>
    </xf>
    <xf numFmtId="0" fontId="72" fillId="2" borderId="0" xfId="0" applyFont="1" applyFill="1" applyAlignment="1" applyProtection="1">
      <alignment horizontal="center" vertical="center"/>
      <protection hidden="1"/>
    </xf>
    <xf numFmtId="0" fontId="73" fillId="13" borderId="0" xfId="0" applyFont="1" applyFill="1" applyBorder="1" applyAlignment="1" applyProtection="1">
      <alignment horizontal="center" vertical="center" wrapText="1"/>
      <protection hidden="1"/>
    </xf>
    <xf numFmtId="0" fontId="1" fillId="10" borderId="40" xfId="0" applyFont="1" applyFill="1" applyBorder="1" applyAlignment="1" applyProtection="1">
      <alignment horizontal="justify" vertical="justify" wrapText="1"/>
      <protection hidden="1"/>
    </xf>
    <xf numFmtId="0" fontId="19" fillId="0" borderId="39" xfId="0" applyFont="1" applyBorder="1" applyAlignment="1">
      <alignment horizontal="justify" vertical="justify"/>
    </xf>
    <xf numFmtId="0" fontId="19" fillId="0" borderId="41" xfId="0" applyFont="1" applyBorder="1" applyAlignment="1">
      <alignment horizontal="justify" vertical="justify"/>
    </xf>
    <xf numFmtId="0" fontId="75" fillId="11" borderId="38" xfId="0" applyFont="1" applyFill="1" applyBorder="1" applyAlignment="1" applyProtection="1">
      <alignment horizontal="center" vertical="center" wrapText="1"/>
      <protection hidden="1"/>
    </xf>
    <xf numFmtId="0" fontId="76" fillId="9" borderId="0" xfId="0" applyFont="1" applyFill="1" applyAlignment="1" applyProtection="1">
      <alignment horizontal="center" vertical="center" wrapText="1"/>
      <protection hidden="1"/>
    </xf>
    <xf numFmtId="0" fontId="0" fillId="9" borderId="0" xfId="0" applyFill="1" applyAlignment="1" applyProtection="1">
      <alignment horizontal="center" wrapText="1"/>
      <protection hidden="1"/>
    </xf>
    <xf numFmtId="0" fontId="0" fillId="9" borderId="101" xfId="0" applyFill="1" applyBorder="1" applyAlignment="1" applyProtection="1">
      <alignment horizontal="center"/>
      <protection hidden="1"/>
    </xf>
  </cellXfs>
  <cellStyles count="6">
    <cellStyle name="Comma 2" xfId="4"/>
    <cellStyle name="Hyperlink" xfId="5" builtinId="8"/>
    <cellStyle name="Normal" xfId="0" builtinId="0"/>
    <cellStyle name="Normal 2" xfId="1"/>
    <cellStyle name="Normal 3" xfId="3"/>
    <cellStyle name="Normal_pay 2008-09" xfId="2"/>
  </cellStyles>
  <dxfs count="19">
    <dxf>
      <font>
        <b/>
        <i val="0"/>
        <color rgb="FF006600"/>
      </font>
    </dxf>
    <dxf>
      <font>
        <b/>
        <i/>
        <color rgb="FFFF0000"/>
      </font>
    </dxf>
    <dxf>
      <font>
        <color rgb="FFFF0000"/>
      </font>
    </dxf>
    <dxf>
      <fill>
        <patternFill>
          <bgColor rgb="FF92D050"/>
        </patternFill>
      </fill>
    </dxf>
    <dxf>
      <font>
        <color rgb="FFFF0000"/>
      </font>
    </dxf>
    <dxf>
      <fill>
        <patternFill>
          <bgColor rgb="FF92D050"/>
        </patternFill>
      </fill>
    </dxf>
    <dxf>
      <font>
        <color theme="0"/>
      </font>
    </dxf>
    <dxf>
      <fill>
        <patternFill>
          <bgColor rgb="FFFFFF00"/>
        </patternFill>
      </fill>
    </dxf>
    <dxf>
      <font>
        <color theme="0"/>
      </font>
    </dxf>
    <dxf>
      <font>
        <color rgb="FF002060"/>
      </font>
      <fill>
        <patternFill>
          <bgColor rgb="FFB6DF89"/>
        </patternFill>
      </fill>
    </dxf>
    <dxf>
      <font>
        <color rgb="FFC00000"/>
      </font>
      <fill>
        <patternFill>
          <bgColor theme="9" tint="0.59996337778862885"/>
        </patternFill>
      </fill>
    </dxf>
    <dxf>
      <font>
        <color theme="0"/>
      </font>
    </dxf>
    <dxf>
      <font>
        <color theme="9" tint="0.39994506668294322"/>
      </font>
    </dxf>
    <dxf>
      <font>
        <color rgb="FFFF0000"/>
      </font>
    </dxf>
    <dxf>
      <font>
        <color theme="0"/>
      </font>
    </dxf>
    <dxf>
      <font>
        <color rgb="FF006600"/>
      </font>
    </dxf>
    <dxf>
      <font>
        <color rgb="FFFF0000"/>
      </font>
    </dxf>
    <dxf>
      <font>
        <color rgb="FF006600"/>
      </font>
    </dxf>
    <dxf>
      <font>
        <color rgb="FFFF0000"/>
      </font>
    </dxf>
  </dxfs>
  <tableStyles count="0" defaultTableStyle="TableStyleMedium9" defaultPivotStyle="PivotStyleLight16"/>
  <colors>
    <mruColors>
      <color rgb="FF006600"/>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171451</xdr:colOff>
      <xdr:row>3</xdr:row>
      <xdr:rowOff>9526</xdr:rowOff>
    </xdr:from>
    <xdr:to>
      <xdr:col>3</xdr:col>
      <xdr:colOff>2314574</xdr:colOff>
      <xdr:row>9</xdr:row>
      <xdr:rowOff>66675</xdr:rowOff>
    </xdr:to>
    <xdr:pic>
      <xdr:nvPicPr>
        <xdr:cNvPr id="2" name="Picture 1" descr="IMG_20220427_183058_453.jpg"/>
        <xdr:cNvPicPr>
          <a:picLocks noChangeAspect="1"/>
        </xdr:cNvPicPr>
      </xdr:nvPicPr>
      <xdr:blipFill>
        <a:blip xmlns:r="http://schemas.openxmlformats.org/officeDocument/2006/relationships" r:embed="rId1" cstate="print"/>
        <a:stretch>
          <a:fillRect/>
        </a:stretch>
      </xdr:blipFill>
      <xdr:spPr>
        <a:xfrm>
          <a:off x="6610351" y="952501"/>
          <a:ext cx="2143123" cy="1523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abcaus-form-10e-ay-2021-2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ta"/>
      <sheetName val="Table-A"/>
      <sheetName val="Annexure-I"/>
      <sheetName val="Form10E"/>
      <sheetName val="Macro-disabled"/>
    </sheetNames>
    <sheetDataSet>
      <sheetData sheetId="0">
        <row r="4">
          <cell r="N4" t="str">
            <v>Resident</v>
          </cell>
        </row>
        <row r="5">
          <cell r="N5" t="str">
            <v>Not Ordinarily Resident</v>
          </cell>
        </row>
        <row r="6">
          <cell r="N6" t="str">
            <v>Non-Resident</v>
          </cell>
        </row>
      </sheetData>
      <sheetData sheetId="1"/>
      <sheetData sheetId="2">
        <row r="23">
          <cell r="I23" t="str">
            <v>Yes</v>
          </cell>
        </row>
        <row r="24">
          <cell r="I24" t="str">
            <v>No</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youtu.be/k86E5ayh3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006600"/>
  </sheetPr>
  <dimension ref="A1:H13"/>
  <sheetViews>
    <sheetView tabSelected="1" workbookViewId="0">
      <selection activeCell="D2" sqref="D2:G2"/>
    </sheetView>
  </sheetViews>
  <sheetFormatPr defaultColWidth="0" defaultRowHeight="15" zeroHeight="1"/>
  <cols>
    <col min="1" max="1" width="2.28515625" style="1" customWidth="1"/>
    <col min="2" max="2" width="92" style="58" customWidth="1"/>
    <col min="3" max="3" width="2.28515625" style="58" customWidth="1"/>
    <col min="4" max="4" width="38.7109375" style="58" customWidth="1"/>
    <col min="5" max="5" width="2.28515625" style="1" customWidth="1"/>
    <col min="6" max="6" width="3.7109375" style="1" customWidth="1"/>
    <col min="7" max="7" width="33" style="1" customWidth="1"/>
    <col min="8" max="8" width="3.140625" style="1" customWidth="1"/>
    <col min="9" max="16384" width="9.140625" style="1" hidden="1"/>
  </cols>
  <sheetData>
    <row r="1" spans="1:8" ht="6" customHeight="1">
      <c r="A1" s="131"/>
      <c r="B1" s="131"/>
      <c r="C1" s="131"/>
      <c r="D1" s="131"/>
      <c r="E1" s="131"/>
      <c r="F1" s="131"/>
      <c r="G1" s="131"/>
      <c r="H1" s="131"/>
    </row>
    <row r="2" spans="1:8" ht="62.25" customHeight="1">
      <c r="A2" s="62"/>
      <c r="B2" s="132" t="s">
        <v>184</v>
      </c>
      <c r="C2" s="132"/>
      <c r="D2" s="133" t="s">
        <v>187</v>
      </c>
      <c r="E2" s="133"/>
      <c r="F2" s="133"/>
      <c r="G2" s="133"/>
      <c r="H2" s="131"/>
    </row>
    <row r="3" spans="1:8" ht="6" customHeight="1" thickBot="1">
      <c r="A3" s="62"/>
      <c r="B3" s="62"/>
      <c r="C3" s="64"/>
      <c r="D3" s="62"/>
      <c r="E3" s="62"/>
      <c r="F3" s="64"/>
      <c r="G3" s="62"/>
      <c r="H3" s="131"/>
    </row>
    <row r="4" spans="1:8" s="60" customFormat="1" ht="24.75" customHeight="1">
      <c r="A4" s="131"/>
      <c r="B4" s="130" t="s">
        <v>186</v>
      </c>
      <c r="C4" s="340"/>
      <c r="D4" s="330"/>
      <c r="E4" s="131"/>
      <c r="F4" s="131"/>
      <c r="G4" s="331" t="s">
        <v>189</v>
      </c>
      <c r="H4" s="131"/>
    </row>
    <row r="5" spans="1:8" s="3" customFormat="1" ht="18.75" customHeight="1">
      <c r="A5" s="131"/>
      <c r="B5" s="334" t="s">
        <v>188</v>
      </c>
      <c r="C5" s="340"/>
      <c r="D5" s="330"/>
      <c r="E5" s="131"/>
      <c r="F5" s="131"/>
      <c r="G5" s="332"/>
      <c r="H5" s="131"/>
    </row>
    <row r="6" spans="1:8" s="3" customFormat="1" ht="18" customHeight="1">
      <c r="A6" s="131"/>
      <c r="B6" s="335"/>
      <c r="C6" s="340"/>
      <c r="D6" s="330"/>
      <c r="E6" s="131"/>
      <c r="F6" s="131"/>
      <c r="G6" s="332"/>
      <c r="H6" s="131"/>
    </row>
    <row r="7" spans="1:8" s="3" customFormat="1" ht="18" customHeight="1">
      <c r="A7" s="131"/>
      <c r="B7" s="335"/>
      <c r="C7" s="340"/>
      <c r="D7" s="330"/>
      <c r="E7" s="131"/>
      <c r="F7" s="131"/>
      <c r="G7" s="332"/>
      <c r="H7" s="131"/>
    </row>
    <row r="8" spans="1:8" s="3" customFormat="1" ht="18" customHeight="1">
      <c r="A8" s="131"/>
      <c r="B8" s="335"/>
      <c r="C8" s="340"/>
      <c r="D8" s="330"/>
      <c r="E8" s="131"/>
      <c r="F8" s="131"/>
      <c r="G8" s="333" t="s">
        <v>120</v>
      </c>
      <c r="H8" s="131"/>
    </row>
    <row r="9" spans="1:8" s="3" customFormat="1" ht="18" customHeight="1">
      <c r="A9" s="131"/>
      <c r="B9" s="335"/>
      <c r="C9" s="340"/>
      <c r="D9" s="330"/>
      <c r="E9" s="131"/>
      <c r="F9" s="131"/>
      <c r="G9" s="333"/>
      <c r="H9" s="131"/>
    </row>
    <row r="10" spans="1:8" s="3" customFormat="1" ht="18" customHeight="1">
      <c r="A10" s="131"/>
      <c r="B10" s="335"/>
      <c r="C10" s="340"/>
      <c r="D10" s="330"/>
      <c r="E10" s="131"/>
      <c r="F10" s="131"/>
      <c r="G10" s="339"/>
      <c r="H10" s="131"/>
    </row>
    <row r="11" spans="1:8" s="3" customFormat="1" ht="18" customHeight="1">
      <c r="A11" s="131"/>
      <c r="B11" s="336"/>
      <c r="C11" s="340"/>
      <c r="D11" s="330"/>
      <c r="E11" s="131"/>
      <c r="F11" s="131"/>
      <c r="G11" s="339"/>
      <c r="H11" s="131"/>
    </row>
    <row r="12" spans="1:8" s="3" customFormat="1" ht="56.25" customHeight="1" thickBot="1">
      <c r="A12" s="131"/>
      <c r="B12" s="337" t="s">
        <v>117</v>
      </c>
      <c r="C12" s="340"/>
      <c r="D12" s="338" t="s">
        <v>190</v>
      </c>
      <c r="E12" s="338"/>
      <c r="F12" s="338"/>
      <c r="G12" s="338"/>
      <c r="H12" s="131"/>
    </row>
    <row r="13" spans="1:8" s="3" customFormat="1" ht="8.25" customHeight="1">
      <c r="A13" s="131"/>
      <c r="B13" s="329"/>
      <c r="C13" s="329"/>
      <c r="D13" s="329"/>
      <c r="E13" s="329"/>
      <c r="F13" s="329"/>
      <c r="G13" s="329"/>
      <c r="H13" s="131"/>
    </row>
  </sheetData>
  <sheetProtection password="E8FA" sheet="1" objects="1" scenarios="1" formatCells="0" formatColumns="0" selectLockedCells="1"/>
  <mergeCells count="14">
    <mergeCell ref="H2:H13"/>
    <mergeCell ref="C4:C12"/>
    <mergeCell ref="B13:G13"/>
    <mergeCell ref="A1:H1"/>
    <mergeCell ref="B2:C2"/>
    <mergeCell ref="G4:G7"/>
    <mergeCell ref="A4:A13"/>
    <mergeCell ref="D2:G2"/>
    <mergeCell ref="B5:B11"/>
    <mergeCell ref="D4:D11"/>
    <mergeCell ref="G8:G9"/>
    <mergeCell ref="D12:G12"/>
    <mergeCell ref="E4:F11"/>
    <mergeCell ref="G10:G11"/>
  </mergeCells>
  <hyperlinks>
    <hyperlink ref="D2:G2" r:id="rId1" display="https://youtu.be/k86E5ayh3aU"/>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sheetPr>
    <tabColor theme="8"/>
  </sheetPr>
  <dimension ref="A1:AA70"/>
  <sheetViews>
    <sheetView showGridLines="0" topLeftCell="G34" workbookViewId="0">
      <selection activeCell="S34" sqref="S1:XFD1048576"/>
    </sheetView>
  </sheetViews>
  <sheetFormatPr defaultColWidth="0" defaultRowHeight="0" customHeight="1" zeroHeight="1"/>
  <cols>
    <col min="1" max="1" width="2.5703125" style="5" customWidth="1"/>
    <col min="2" max="2" width="4.42578125" style="5" bestFit="1" customWidth="1"/>
    <col min="3" max="3" width="6.28515625" style="5" customWidth="1"/>
    <col min="4" max="4" width="7.42578125" style="5" customWidth="1"/>
    <col min="5" max="5" width="4.28515625" style="5" customWidth="1"/>
    <col min="6" max="7" width="5.7109375" style="5" customWidth="1"/>
    <col min="8" max="8" width="3.28515625" style="5" customWidth="1"/>
    <col min="9" max="9" width="11.5703125" style="5" customWidth="1"/>
    <col min="10" max="10" width="11" style="5" customWidth="1"/>
    <col min="11" max="11" width="10.5703125" style="5" customWidth="1"/>
    <col min="12" max="12" width="10.85546875" style="5" customWidth="1"/>
    <col min="13" max="13" width="9.140625" style="5" customWidth="1"/>
    <col min="14" max="14" width="4.140625" style="5" customWidth="1"/>
    <col min="15" max="15" width="10.28515625" style="5" bestFit="1" customWidth="1"/>
    <col min="16" max="16" width="3" style="5" customWidth="1"/>
    <col min="17" max="17" width="11.42578125" style="5" customWidth="1"/>
    <col min="18" max="18" width="2.42578125" style="5" customWidth="1"/>
    <col min="19" max="19" width="1.5703125" style="1" hidden="1" customWidth="1"/>
    <col min="20" max="20" width="3.7109375" style="55" hidden="1" customWidth="1"/>
    <col min="21" max="21" width="3.42578125" style="56" hidden="1" customWidth="1"/>
    <col min="22" max="22" width="5.5703125" style="1" hidden="1" customWidth="1"/>
    <col min="23" max="25" width="14.7109375" style="56" hidden="1" customWidth="1"/>
    <col min="26" max="27" width="9" style="56" hidden="1" customWidth="1"/>
    <col min="28" max="16384" width="1.5703125" style="1" hidden="1"/>
  </cols>
  <sheetData>
    <row r="1" spans="1:27" ht="13.5" customHeight="1" thickBot="1">
      <c r="A1" s="219"/>
      <c r="B1" s="220" t="e">
        <f>#REF!</f>
        <v>#REF!</v>
      </c>
      <c r="C1" s="221"/>
      <c r="D1" s="221"/>
      <c r="E1" s="221"/>
      <c r="F1" s="221"/>
      <c r="G1" s="221"/>
      <c r="H1" s="221"/>
      <c r="I1" s="221"/>
      <c r="J1" s="221"/>
      <c r="K1" s="221"/>
      <c r="L1" s="221"/>
      <c r="M1" s="221"/>
      <c r="N1" s="221"/>
      <c r="O1" s="221"/>
      <c r="P1" s="221"/>
      <c r="Q1" s="222"/>
      <c r="R1" s="200"/>
    </row>
    <row r="2" spans="1:27" ht="21" thickBot="1">
      <c r="A2" s="219"/>
      <c r="B2" s="201" t="s">
        <v>24</v>
      </c>
      <c r="C2" s="202"/>
      <c r="D2" s="202"/>
      <c r="E2" s="202"/>
      <c r="F2" s="202"/>
      <c r="G2" s="202"/>
      <c r="H2" s="202"/>
      <c r="I2" s="202"/>
      <c r="J2" s="202"/>
      <c r="K2" s="202"/>
      <c r="L2" s="202"/>
      <c r="M2" s="203"/>
      <c r="N2" s="204" t="s">
        <v>111</v>
      </c>
      <c r="O2" s="205"/>
      <c r="P2" s="205"/>
      <c r="Q2" s="206"/>
      <c r="R2" s="200"/>
    </row>
    <row r="3" spans="1:27" s="45" customFormat="1" ht="16.5" thickBot="1">
      <c r="A3" s="219"/>
      <c r="B3" s="39">
        <v>1</v>
      </c>
      <c r="C3" s="207" t="s">
        <v>41</v>
      </c>
      <c r="D3" s="207"/>
      <c r="E3" s="208" t="e">
        <f>#REF!</f>
        <v>#REF!</v>
      </c>
      <c r="F3" s="208"/>
      <c r="G3" s="208"/>
      <c r="H3" s="208"/>
      <c r="I3" s="208"/>
      <c r="J3" s="208"/>
      <c r="K3" s="40" t="s">
        <v>42</v>
      </c>
      <c r="L3" s="209" t="e">
        <f>#REF!</f>
        <v>#REF!</v>
      </c>
      <c r="M3" s="209"/>
      <c r="N3" s="209"/>
      <c r="O3" s="41" t="s">
        <v>5</v>
      </c>
      <c r="P3" s="210" t="e">
        <f>#REF!</f>
        <v>#REF!</v>
      </c>
      <c r="Q3" s="211"/>
      <c r="R3" s="200"/>
      <c r="T3" s="59"/>
      <c r="U3" s="44"/>
      <c r="W3" s="44"/>
      <c r="X3" s="44"/>
      <c r="Y3" s="44"/>
      <c r="Z3" s="44"/>
      <c r="AA3" s="44"/>
    </row>
    <row r="4" spans="1:27" ht="14.25" customHeight="1">
      <c r="A4" s="219"/>
      <c r="B4" s="48">
        <v>2</v>
      </c>
      <c r="C4" s="212" t="s">
        <v>44</v>
      </c>
      <c r="D4" s="212"/>
      <c r="E4" s="212"/>
      <c r="F4" s="212"/>
      <c r="G4" s="212"/>
      <c r="H4" s="212"/>
      <c r="I4" s="212"/>
      <c r="J4" s="212"/>
      <c r="K4" s="212"/>
      <c r="L4" s="212"/>
      <c r="M4" s="212"/>
      <c r="N4" s="212"/>
      <c r="O4" s="212"/>
      <c r="P4" s="14" t="s">
        <v>31</v>
      </c>
      <c r="Q4" s="38" t="e">
        <f>#REF!</f>
        <v>#REF!</v>
      </c>
      <c r="R4" s="200"/>
    </row>
    <row r="5" spans="1:27" ht="14.25" customHeight="1">
      <c r="A5" s="219"/>
      <c r="B5" s="49">
        <v>3</v>
      </c>
      <c r="C5" s="159" t="s">
        <v>50</v>
      </c>
      <c r="D5" s="159"/>
      <c r="E5" s="159"/>
      <c r="F5" s="159"/>
      <c r="G5" s="159"/>
      <c r="H5" s="159"/>
      <c r="I5" s="159"/>
      <c r="J5" s="159"/>
      <c r="K5" s="159"/>
      <c r="L5" s="159"/>
      <c r="M5" s="159"/>
      <c r="N5" s="159"/>
      <c r="O5" s="159"/>
      <c r="P5" s="6" t="s">
        <v>31</v>
      </c>
      <c r="Q5" s="26" t="e">
        <f>IF(N2="old tax regime",#REF!,0)</f>
        <v>#REF!</v>
      </c>
      <c r="R5" s="200"/>
    </row>
    <row r="6" spans="1:27" ht="14.25" customHeight="1">
      <c r="A6" s="219"/>
      <c r="B6" s="49">
        <v>4</v>
      </c>
      <c r="C6" s="213" t="s">
        <v>45</v>
      </c>
      <c r="D6" s="213"/>
      <c r="E6" s="213"/>
      <c r="F6" s="213"/>
      <c r="G6" s="213"/>
      <c r="H6" s="213"/>
      <c r="I6" s="213"/>
      <c r="J6" s="213"/>
      <c r="K6" s="213"/>
      <c r="L6" s="213"/>
      <c r="M6" s="213"/>
      <c r="N6" s="213"/>
      <c r="O6" s="213"/>
      <c r="P6" s="6" t="s">
        <v>31</v>
      </c>
      <c r="Q6" s="31" t="e">
        <f>Q4-Q5</f>
        <v>#REF!</v>
      </c>
      <c r="R6" s="200"/>
    </row>
    <row r="7" spans="1:27" ht="14.25" customHeight="1">
      <c r="A7" s="219"/>
      <c r="B7" s="163">
        <v>5</v>
      </c>
      <c r="C7" s="159" t="s">
        <v>46</v>
      </c>
      <c r="D7" s="159"/>
      <c r="E7" s="159"/>
      <c r="F7" s="159"/>
      <c r="G7" s="159"/>
      <c r="H7" s="159"/>
      <c r="I7" s="159"/>
      <c r="J7" s="159"/>
      <c r="K7" s="159"/>
      <c r="L7" s="159"/>
      <c r="M7" s="214" t="e">
        <f>#REF!</f>
        <v>#REF!</v>
      </c>
      <c r="N7" s="214"/>
      <c r="O7" s="214"/>
      <c r="P7" s="215"/>
      <c r="Q7" s="216"/>
      <c r="R7" s="200"/>
    </row>
    <row r="8" spans="1:27" ht="14.25" customHeight="1">
      <c r="A8" s="219"/>
      <c r="B8" s="163"/>
      <c r="C8" s="159" t="s">
        <v>47</v>
      </c>
      <c r="D8" s="159"/>
      <c r="E8" s="159"/>
      <c r="F8" s="159"/>
      <c r="G8" s="159"/>
      <c r="H8" s="159"/>
      <c r="I8" s="159"/>
      <c r="J8" s="159"/>
      <c r="K8" s="159"/>
      <c r="L8" s="159"/>
      <c r="M8" s="214" t="e">
        <f>#REF!</f>
        <v>#REF!</v>
      </c>
      <c r="N8" s="214"/>
      <c r="O8" s="214"/>
      <c r="P8" s="215"/>
      <c r="Q8" s="216"/>
      <c r="R8" s="200"/>
    </row>
    <row r="9" spans="1:27" ht="14.25" customHeight="1">
      <c r="A9" s="219"/>
      <c r="B9" s="163"/>
      <c r="C9" s="159" t="s">
        <v>48</v>
      </c>
      <c r="D9" s="159"/>
      <c r="E9" s="159"/>
      <c r="F9" s="159"/>
      <c r="G9" s="159"/>
      <c r="H9" s="159"/>
      <c r="I9" s="159"/>
      <c r="J9" s="159"/>
      <c r="K9" s="159"/>
      <c r="L9" s="159"/>
      <c r="M9" s="214">
        <v>50000</v>
      </c>
      <c r="N9" s="214"/>
      <c r="O9" s="214"/>
      <c r="P9" s="6" t="s">
        <v>31</v>
      </c>
      <c r="Q9" s="26" t="e">
        <f>IF(N2="old tax regime",M7+M8+M9,0)</f>
        <v>#REF!</v>
      </c>
      <c r="R9" s="200"/>
    </row>
    <row r="10" spans="1:27" ht="14.25" customHeight="1">
      <c r="A10" s="219"/>
      <c r="B10" s="49">
        <v>6</v>
      </c>
      <c r="C10" s="213" t="s">
        <v>49</v>
      </c>
      <c r="D10" s="213"/>
      <c r="E10" s="213"/>
      <c r="F10" s="213"/>
      <c r="G10" s="213"/>
      <c r="H10" s="213"/>
      <c r="I10" s="213"/>
      <c r="J10" s="213"/>
      <c r="K10" s="213"/>
      <c r="L10" s="213"/>
      <c r="M10" s="213"/>
      <c r="N10" s="213"/>
      <c r="O10" s="213"/>
      <c r="P10" s="6" t="s">
        <v>31</v>
      </c>
      <c r="Q10" s="31" t="e">
        <f>Q6-Q9</f>
        <v>#REF!</v>
      </c>
      <c r="R10" s="200"/>
    </row>
    <row r="11" spans="1:27" ht="9" customHeight="1">
      <c r="A11" s="219"/>
      <c r="B11" s="163">
        <v>7</v>
      </c>
      <c r="C11" s="159" t="s">
        <v>51</v>
      </c>
      <c r="D11" s="159"/>
      <c r="E11" s="159"/>
      <c r="F11" s="159"/>
      <c r="G11" s="159"/>
      <c r="H11" s="159"/>
      <c r="I11" s="159"/>
      <c r="J11" s="159"/>
      <c r="K11" s="217" t="s">
        <v>52</v>
      </c>
      <c r="L11" s="217"/>
      <c r="M11" s="214" t="e">
        <f>#REF!</f>
        <v>#REF!</v>
      </c>
      <c r="N11" s="214"/>
      <c r="O11" s="214"/>
      <c r="P11" s="217"/>
      <c r="Q11" s="218"/>
      <c r="R11" s="200"/>
    </row>
    <row r="12" spans="1:27" ht="22.5" customHeight="1">
      <c r="A12" s="219"/>
      <c r="B12" s="163"/>
      <c r="C12" s="199" t="s">
        <v>53</v>
      </c>
      <c r="D12" s="199"/>
      <c r="E12" s="217" t="s">
        <v>54</v>
      </c>
      <c r="F12" s="217"/>
      <c r="G12" s="217"/>
      <c r="H12" s="223" t="s">
        <v>55</v>
      </c>
      <c r="I12" s="223"/>
      <c r="J12" s="223"/>
      <c r="K12" s="217" t="s">
        <v>32</v>
      </c>
      <c r="L12" s="217"/>
      <c r="M12" s="228" t="s">
        <v>56</v>
      </c>
      <c r="N12" s="228"/>
      <c r="O12" s="228"/>
      <c r="P12" s="217"/>
      <c r="Q12" s="218"/>
      <c r="R12" s="200"/>
    </row>
    <row r="13" spans="1:27" ht="21.75" customHeight="1">
      <c r="A13" s="219"/>
      <c r="B13" s="163"/>
      <c r="C13" s="199"/>
      <c r="D13" s="199"/>
      <c r="E13" s="214" t="e">
        <f>IF(N2="old tax regime",ROUND(M11*0.3,0),0)</f>
        <v>#REF!</v>
      </c>
      <c r="F13" s="214"/>
      <c r="G13" s="214"/>
      <c r="H13" s="214" t="e">
        <f>IF(N2="old tax regime",#REF!,0)</f>
        <v>#REF!</v>
      </c>
      <c r="I13" s="214"/>
      <c r="J13" s="214"/>
      <c r="K13" s="214" t="e">
        <f>IF(N2="old tax regime",#REF!,0)</f>
        <v>#REF!</v>
      </c>
      <c r="L13" s="214"/>
      <c r="M13" s="229" t="e">
        <f>E13+H13+K13</f>
        <v>#REF!</v>
      </c>
      <c r="N13" s="229"/>
      <c r="O13" s="229"/>
      <c r="P13" s="217"/>
      <c r="Q13" s="218"/>
      <c r="R13" s="200"/>
    </row>
    <row r="14" spans="1:27" ht="21.75" customHeight="1">
      <c r="A14" s="219"/>
      <c r="B14" s="49"/>
      <c r="C14" s="230" t="s">
        <v>58</v>
      </c>
      <c r="D14" s="138"/>
      <c r="E14" s="138"/>
      <c r="F14" s="138"/>
      <c r="G14" s="138"/>
      <c r="H14" s="138"/>
      <c r="I14" s="138"/>
      <c r="J14" s="138"/>
      <c r="K14" s="138"/>
      <c r="L14" s="138"/>
      <c r="M14" s="138"/>
      <c r="N14" s="138"/>
      <c r="O14" s="139"/>
      <c r="P14" s="6" t="s">
        <v>31</v>
      </c>
      <c r="Q14" s="26" t="e">
        <f>M11-M13</f>
        <v>#REF!</v>
      </c>
      <c r="R14" s="200"/>
    </row>
    <row r="15" spans="1:27" ht="21.75" customHeight="1">
      <c r="A15" s="219"/>
      <c r="B15" s="49">
        <v>8</v>
      </c>
      <c r="C15" s="137" t="s">
        <v>57</v>
      </c>
      <c r="D15" s="224"/>
      <c r="E15" s="224"/>
      <c r="F15" s="224"/>
      <c r="G15" s="224"/>
      <c r="H15" s="224"/>
      <c r="I15" s="224"/>
      <c r="J15" s="224"/>
      <c r="K15" s="224"/>
      <c r="L15" s="224"/>
      <c r="M15" s="224"/>
      <c r="N15" s="224"/>
      <c r="O15" s="225"/>
      <c r="P15" s="6" t="s">
        <v>31</v>
      </c>
      <c r="Q15" s="31" t="e">
        <f>Q10+Q14</f>
        <v>#REF!</v>
      </c>
      <c r="R15" s="200"/>
    </row>
    <row r="16" spans="1:27" ht="21.75" customHeight="1">
      <c r="A16" s="219"/>
      <c r="B16" s="144">
        <v>9</v>
      </c>
      <c r="C16" s="226" t="s">
        <v>40</v>
      </c>
      <c r="D16" s="54" t="s">
        <v>25</v>
      </c>
      <c r="E16" s="227" t="e">
        <f>#REF!</f>
        <v>#REF!</v>
      </c>
      <c r="F16" s="159"/>
      <c r="G16" s="159"/>
      <c r="H16" s="159"/>
      <c r="I16" s="159"/>
      <c r="J16" s="159"/>
      <c r="K16" s="159"/>
      <c r="L16" s="159"/>
      <c r="M16" s="159"/>
      <c r="N16" s="159"/>
      <c r="O16" s="159"/>
      <c r="P16" s="6" t="s">
        <v>31</v>
      </c>
      <c r="Q16" s="26" t="e">
        <f>#REF!</f>
        <v>#REF!</v>
      </c>
      <c r="R16" s="200"/>
    </row>
    <row r="17" spans="1:18" ht="21.75" customHeight="1">
      <c r="A17" s="219"/>
      <c r="B17" s="144"/>
      <c r="C17" s="226"/>
      <c r="D17" s="54" t="s">
        <v>26</v>
      </c>
      <c r="E17" s="227" t="e">
        <f>#REF!</f>
        <v>#REF!</v>
      </c>
      <c r="F17" s="159"/>
      <c r="G17" s="159"/>
      <c r="H17" s="159"/>
      <c r="I17" s="159"/>
      <c r="J17" s="159"/>
      <c r="K17" s="159"/>
      <c r="L17" s="159"/>
      <c r="M17" s="159"/>
      <c r="N17" s="159"/>
      <c r="O17" s="159"/>
      <c r="P17" s="19"/>
      <c r="Q17" s="26" t="e">
        <f>#REF!</f>
        <v>#REF!</v>
      </c>
      <c r="R17" s="200"/>
    </row>
    <row r="18" spans="1:18" ht="21.75" customHeight="1">
      <c r="A18" s="219"/>
      <c r="B18" s="144"/>
      <c r="C18" s="226"/>
      <c r="D18" s="54" t="s">
        <v>27</v>
      </c>
      <c r="E18" s="227" t="e">
        <f>#REF!</f>
        <v>#REF!</v>
      </c>
      <c r="F18" s="159"/>
      <c r="G18" s="159"/>
      <c r="H18" s="159"/>
      <c r="I18" s="159"/>
      <c r="J18" s="159"/>
      <c r="K18" s="159"/>
      <c r="L18" s="159"/>
      <c r="M18" s="159"/>
      <c r="N18" s="159"/>
      <c r="O18" s="159"/>
      <c r="P18" s="19"/>
      <c r="Q18" s="26" t="e">
        <f>#REF!</f>
        <v>#REF!</v>
      </c>
      <c r="R18" s="200"/>
    </row>
    <row r="19" spans="1:18" ht="21.75" customHeight="1" thickBot="1">
      <c r="A19" s="219"/>
      <c r="B19" s="50"/>
      <c r="C19" s="189" t="s">
        <v>59</v>
      </c>
      <c r="D19" s="189"/>
      <c r="E19" s="189"/>
      <c r="F19" s="189"/>
      <c r="G19" s="189"/>
      <c r="H19" s="189"/>
      <c r="I19" s="189"/>
      <c r="J19" s="189"/>
      <c r="K19" s="189"/>
      <c r="L19" s="189"/>
      <c r="M19" s="189"/>
      <c r="N19" s="189"/>
      <c r="O19" s="189"/>
      <c r="P19" s="20"/>
      <c r="Q19" s="36" t="e">
        <f>Q16+Q17+Q18</f>
        <v>#REF!</v>
      </c>
      <c r="R19" s="200"/>
    </row>
    <row r="20" spans="1:18" ht="21.75" customHeight="1" thickBot="1">
      <c r="A20" s="219"/>
      <c r="B20" s="16">
        <v>10</v>
      </c>
      <c r="C20" s="190" t="s">
        <v>60</v>
      </c>
      <c r="D20" s="190"/>
      <c r="E20" s="190"/>
      <c r="F20" s="190"/>
      <c r="G20" s="190"/>
      <c r="H20" s="190"/>
      <c r="I20" s="190"/>
      <c r="J20" s="190"/>
      <c r="K20" s="190"/>
      <c r="L20" s="190"/>
      <c r="M20" s="190"/>
      <c r="N20" s="190"/>
      <c r="O20" s="190"/>
      <c r="P20" s="13" t="s">
        <v>31</v>
      </c>
      <c r="Q20" s="37" t="e">
        <f>Q15+Q19</f>
        <v>#REF!</v>
      </c>
      <c r="R20" s="200"/>
    </row>
    <row r="21" spans="1:18" ht="21.75" customHeight="1">
      <c r="A21" s="219"/>
      <c r="B21" s="162">
        <v>11</v>
      </c>
      <c r="C21" s="191" t="s">
        <v>61</v>
      </c>
      <c r="D21" s="191"/>
      <c r="E21" s="191"/>
      <c r="F21" s="191"/>
      <c r="G21" s="191"/>
      <c r="H21" s="191"/>
      <c r="I21" s="191"/>
      <c r="J21" s="191"/>
      <c r="K21" s="191"/>
      <c r="L21" s="191"/>
      <c r="M21" s="191"/>
      <c r="N21" s="191"/>
      <c r="O21" s="191"/>
      <c r="P21" s="191"/>
      <c r="Q21" s="192"/>
      <c r="R21" s="200"/>
    </row>
    <row r="22" spans="1:18" ht="14.25" customHeight="1">
      <c r="A22" s="219"/>
      <c r="B22" s="163"/>
      <c r="C22" s="193" t="s">
        <v>62</v>
      </c>
      <c r="D22" s="193"/>
      <c r="E22" s="193"/>
      <c r="F22" s="193"/>
      <c r="G22" s="193"/>
      <c r="H22" s="193"/>
      <c r="I22" s="193"/>
      <c r="J22" s="193"/>
      <c r="K22" s="193"/>
      <c r="L22" s="193"/>
      <c r="M22" s="193"/>
      <c r="N22" s="193"/>
      <c r="O22" s="193"/>
      <c r="P22" s="193"/>
      <c r="Q22" s="194"/>
      <c r="R22" s="200"/>
    </row>
    <row r="23" spans="1:18" ht="16.5" customHeight="1">
      <c r="A23" s="219"/>
      <c r="B23" s="163"/>
      <c r="C23" s="54" t="s">
        <v>6</v>
      </c>
      <c r="D23" s="159" t="s">
        <v>63</v>
      </c>
      <c r="E23" s="159"/>
      <c r="F23" s="159"/>
      <c r="G23" s="159"/>
      <c r="H23" s="8" t="s">
        <v>31</v>
      </c>
      <c r="I23" s="33" t="e">
        <f>IF(N2="old tax regime",#REF!,0)</f>
        <v>#REF!</v>
      </c>
      <c r="J23" s="54" t="s">
        <v>7</v>
      </c>
      <c r="K23" s="179" t="s">
        <v>68</v>
      </c>
      <c r="L23" s="180"/>
      <c r="M23" s="181"/>
      <c r="N23" s="8" t="s">
        <v>31</v>
      </c>
      <c r="O23" s="33" t="e">
        <f>IF(N2="old tax regime",#REF!,0)</f>
        <v>#REF!</v>
      </c>
      <c r="P23" s="195"/>
      <c r="Q23" s="196"/>
      <c r="R23" s="200"/>
    </row>
    <row r="24" spans="1:18" ht="16.5" customHeight="1">
      <c r="A24" s="219"/>
      <c r="B24" s="163"/>
      <c r="C24" s="54" t="s">
        <v>8</v>
      </c>
      <c r="D24" s="159" t="s">
        <v>64</v>
      </c>
      <c r="E24" s="159"/>
      <c r="F24" s="159"/>
      <c r="G24" s="159"/>
      <c r="H24" s="8" t="s">
        <v>31</v>
      </c>
      <c r="I24" s="33" t="e">
        <f>IF(N2="old tax regime",#REF!+#REF!,0)</f>
        <v>#REF!</v>
      </c>
      <c r="J24" s="54" t="s">
        <v>9</v>
      </c>
      <c r="K24" s="179" t="s">
        <v>36</v>
      </c>
      <c r="L24" s="180"/>
      <c r="M24" s="181"/>
      <c r="N24" s="8" t="s">
        <v>31</v>
      </c>
      <c r="O24" s="34" t="e">
        <f>IF(N2="old tax regime",#REF!,0)</f>
        <v>#REF!</v>
      </c>
      <c r="P24" s="195"/>
      <c r="Q24" s="196"/>
      <c r="R24" s="200"/>
    </row>
    <row r="25" spans="1:18" ht="16.5" customHeight="1">
      <c r="A25" s="219"/>
      <c r="B25" s="163"/>
      <c r="C25" s="54" t="s">
        <v>10</v>
      </c>
      <c r="D25" s="159" t="s">
        <v>35</v>
      </c>
      <c r="E25" s="159"/>
      <c r="F25" s="159"/>
      <c r="G25" s="159"/>
      <c r="H25" s="8" t="s">
        <v>31</v>
      </c>
      <c r="I25" s="33" t="e">
        <f>IF(N2="old tax regime",#REF!,0)</f>
        <v>#REF!</v>
      </c>
      <c r="J25" s="54" t="s">
        <v>11</v>
      </c>
      <c r="K25" s="179" t="s">
        <v>33</v>
      </c>
      <c r="L25" s="180"/>
      <c r="M25" s="181"/>
      <c r="N25" s="8" t="s">
        <v>31</v>
      </c>
      <c r="O25" s="34" t="e">
        <f>IF(N2="old tax regime",#REF!,0)</f>
        <v>#REF!</v>
      </c>
      <c r="P25" s="195"/>
      <c r="Q25" s="196"/>
      <c r="R25" s="200"/>
    </row>
    <row r="26" spans="1:18" ht="16.5" customHeight="1">
      <c r="A26" s="219"/>
      <c r="B26" s="163"/>
      <c r="C26" s="54" t="s">
        <v>12</v>
      </c>
      <c r="D26" s="159" t="s">
        <v>37</v>
      </c>
      <c r="E26" s="159"/>
      <c r="F26" s="159"/>
      <c r="G26" s="159"/>
      <c r="H26" s="8" t="s">
        <v>31</v>
      </c>
      <c r="I26" s="33" t="e">
        <f>IF(N2="old tax regime",#REF!,0)</f>
        <v>#REF!</v>
      </c>
      <c r="J26" s="54" t="s">
        <v>13</v>
      </c>
      <c r="K26" s="182" t="s">
        <v>39</v>
      </c>
      <c r="L26" s="182"/>
      <c r="M26" s="182"/>
      <c r="N26" s="8" t="s">
        <v>31</v>
      </c>
      <c r="O26" s="33" t="e">
        <f>IF(N2="old tax regime",#REF!,0)</f>
        <v>#REF!</v>
      </c>
      <c r="P26" s="195"/>
      <c r="Q26" s="196"/>
      <c r="R26" s="200"/>
    </row>
    <row r="27" spans="1:18" ht="16.5" customHeight="1">
      <c r="A27" s="219"/>
      <c r="B27" s="163"/>
      <c r="C27" s="54" t="s">
        <v>14</v>
      </c>
      <c r="D27" s="159" t="s">
        <v>65</v>
      </c>
      <c r="E27" s="159"/>
      <c r="F27" s="159"/>
      <c r="G27" s="159"/>
      <c r="H27" s="8" t="s">
        <v>31</v>
      </c>
      <c r="I27" s="33" t="e">
        <f>IF(N2="old tax regime",#REF!,0)</f>
        <v>#REF!</v>
      </c>
      <c r="J27" s="54" t="s">
        <v>15</v>
      </c>
      <c r="K27" s="179" t="s">
        <v>71</v>
      </c>
      <c r="L27" s="180"/>
      <c r="M27" s="181"/>
      <c r="N27" s="8" t="s">
        <v>31</v>
      </c>
      <c r="O27" s="33" t="e">
        <f>IF(N2="old tax regime",#REF!,0)</f>
        <v>#REF!</v>
      </c>
      <c r="P27" s="195"/>
      <c r="Q27" s="196"/>
      <c r="R27" s="200"/>
    </row>
    <row r="28" spans="1:18" ht="16.5" customHeight="1">
      <c r="A28" s="219"/>
      <c r="B28" s="163"/>
      <c r="C28" s="54" t="s">
        <v>16</v>
      </c>
      <c r="D28" s="199" t="s">
        <v>28</v>
      </c>
      <c r="E28" s="199"/>
      <c r="F28" s="199"/>
      <c r="G28" s="199"/>
      <c r="H28" s="8" t="s">
        <v>31</v>
      </c>
      <c r="I28" s="33" t="e">
        <f>IF(N2="old tax regime",#REF!,0)</f>
        <v>#REF!</v>
      </c>
      <c r="J28" s="54" t="s">
        <v>17</v>
      </c>
      <c r="K28" s="182" t="s">
        <v>70</v>
      </c>
      <c r="L28" s="182"/>
      <c r="M28" s="182"/>
      <c r="N28" s="8" t="s">
        <v>31</v>
      </c>
      <c r="O28" s="33" t="e">
        <f>IF(N2="old tax regime",#REF!,0)</f>
        <v>#REF!</v>
      </c>
      <c r="P28" s="195"/>
      <c r="Q28" s="196"/>
      <c r="R28" s="200"/>
    </row>
    <row r="29" spans="1:18" ht="16.5" customHeight="1">
      <c r="A29" s="219"/>
      <c r="B29" s="163"/>
      <c r="C29" s="54" t="s">
        <v>18</v>
      </c>
      <c r="D29" s="159" t="s">
        <v>66</v>
      </c>
      <c r="E29" s="159"/>
      <c r="F29" s="159"/>
      <c r="G29" s="159"/>
      <c r="H29" s="8" t="s">
        <v>31</v>
      </c>
      <c r="I29" s="34" t="e">
        <f>IF(N2="old tax regime",#REF!,0)</f>
        <v>#REF!</v>
      </c>
      <c r="J29" s="54" t="s">
        <v>19</v>
      </c>
      <c r="K29" s="179" t="s">
        <v>38</v>
      </c>
      <c r="L29" s="180"/>
      <c r="M29" s="181"/>
      <c r="N29" s="8" t="s">
        <v>31</v>
      </c>
      <c r="O29" s="33" t="e">
        <f>IF(N2="old tax regime",#REF!,0)</f>
        <v>#REF!</v>
      </c>
      <c r="P29" s="195"/>
      <c r="Q29" s="196"/>
      <c r="R29" s="200"/>
    </row>
    <row r="30" spans="1:18" ht="16.5" customHeight="1">
      <c r="A30" s="219"/>
      <c r="B30" s="163"/>
      <c r="C30" s="54" t="s">
        <v>20</v>
      </c>
      <c r="D30" s="159" t="s">
        <v>34</v>
      </c>
      <c r="E30" s="159"/>
      <c r="F30" s="159"/>
      <c r="G30" s="159"/>
      <c r="H30" s="8" t="s">
        <v>31</v>
      </c>
      <c r="I30" s="34" t="e">
        <f>IF(N2="old tax regime",#REF!,0)</f>
        <v>#REF!</v>
      </c>
      <c r="J30" s="54" t="s">
        <v>21</v>
      </c>
      <c r="K30" s="182" t="s">
        <v>69</v>
      </c>
      <c r="L30" s="182"/>
      <c r="M30" s="182"/>
      <c r="N30" s="8" t="s">
        <v>31</v>
      </c>
      <c r="O30" s="33" t="e">
        <f>IF(N2="old tax regime",#REF!,0)</f>
        <v>#REF!</v>
      </c>
      <c r="P30" s="195"/>
      <c r="Q30" s="196"/>
      <c r="R30" s="200"/>
    </row>
    <row r="31" spans="1:18" ht="16.5" customHeight="1">
      <c r="A31" s="219"/>
      <c r="B31" s="163"/>
      <c r="C31" s="54" t="s">
        <v>22</v>
      </c>
      <c r="D31" s="187" t="s">
        <v>67</v>
      </c>
      <c r="E31" s="187"/>
      <c r="F31" s="187"/>
      <c r="G31" s="187"/>
      <c r="H31" s="8" t="s">
        <v>31</v>
      </c>
      <c r="I31" s="33" t="e">
        <f>IF(N2="old tax regime",#REF!,0)</f>
        <v>#REF!</v>
      </c>
      <c r="J31" s="54" t="s">
        <v>23</v>
      </c>
      <c r="K31" s="182"/>
      <c r="L31" s="182"/>
      <c r="M31" s="182"/>
      <c r="N31" s="8" t="s">
        <v>31</v>
      </c>
      <c r="O31" s="33"/>
      <c r="P31" s="195"/>
      <c r="Q31" s="196"/>
      <c r="R31" s="200"/>
    </row>
    <row r="32" spans="1:18" ht="16.5" customHeight="1">
      <c r="A32" s="219"/>
      <c r="B32" s="163"/>
      <c r="C32" s="197" t="s">
        <v>72</v>
      </c>
      <c r="D32" s="197"/>
      <c r="E32" s="197"/>
      <c r="F32" s="197"/>
      <c r="G32" s="197"/>
      <c r="H32" s="197"/>
      <c r="I32" s="197"/>
      <c r="J32" s="197"/>
      <c r="K32" s="197"/>
      <c r="L32" s="197"/>
      <c r="M32" s="197"/>
      <c r="N32" s="8" t="s">
        <v>31</v>
      </c>
      <c r="O32" s="35" t="e">
        <f>SUM(O23:O31,I23:I31)</f>
        <v>#REF!</v>
      </c>
      <c r="P32" s="195"/>
      <c r="Q32" s="196"/>
      <c r="R32" s="200"/>
    </row>
    <row r="33" spans="1:27" ht="15.75" customHeight="1">
      <c r="A33" s="219"/>
      <c r="B33" s="163"/>
      <c r="C33" s="197" t="s">
        <v>73</v>
      </c>
      <c r="D33" s="197"/>
      <c r="E33" s="197"/>
      <c r="F33" s="197"/>
      <c r="G33" s="197"/>
      <c r="H33" s="197"/>
      <c r="I33" s="197"/>
      <c r="J33" s="197"/>
      <c r="K33" s="197"/>
      <c r="L33" s="197"/>
      <c r="M33" s="197"/>
      <c r="N33" s="197"/>
      <c r="O33" s="197"/>
      <c r="P33" s="18" t="s">
        <v>31</v>
      </c>
      <c r="Q33" s="31" t="e">
        <f>IF(N2="new tax regime",0,IF(O32&gt;=150000,150000,O32))</f>
        <v>#REF!</v>
      </c>
      <c r="R33" s="200"/>
    </row>
    <row r="34" spans="1:27" ht="15.75" customHeight="1">
      <c r="A34" s="219"/>
      <c r="B34" s="163"/>
      <c r="C34" s="193" t="s">
        <v>74</v>
      </c>
      <c r="D34" s="193"/>
      <c r="E34" s="193"/>
      <c r="F34" s="193"/>
      <c r="G34" s="193"/>
      <c r="H34" s="193"/>
      <c r="I34" s="193"/>
      <c r="J34" s="193"/>
      <c r="K34" s="193"/>
      <c r="L34" s="193"/>
      <c r="M34" s="193"/>
      <c r="N34" s="193"/>
      <c r="O34" s="193"/>
      <c r="P34" s="6" t="s">
        <v>31</v>
      </c>
      <c r="Q34" s="31" t="e">
        <f>IF(N2="old tax regime",#REF!,0)</f>
        <v>#REF!</v>
      </c>
      <c r="R34" s="200"/>
    </row>
    <row r="35" spans="1:27" ht="15.75" customHeight="1">
      <c r="A35" s="219"/>
      <c r="B35" s="163"/>
      <c r="C35" s="198" t="s">
        <v>76</v>
      </c>
      <c r="D35" s="198"/>
      <c r="E35" s="198"/>
      <c r="F35" s="198"/>
      <c r="G35" s="198"/>
      <c r="H35" s="198"/>
      <c r="I35" s="198"/>
      <c r="J35" s="198"/>
      <c r="K35" s="198"/>
      <c r="L35" s="198"/>
      <c r="M35" s="198"/>
      <c r="N35" s="198"/>
      <c r="O35" s="198"/>
      <c r="P35" s="7" t="s">
        <v>31</v>
      </c>
      <c r="Q35" s="32" t="e">
        <f>Q33+Q34</f>
        <v>#REF!</v>
      </c>
      <c r="R35" s="200"/>
    </row>
    <row r="36" spans="1:27" ht="15.75" customHeight="1">
      <c r="A36" s="219"/>
      <c r="B36" s="163">
        <v>12</v>
      </c>
      <c r="C36" s="184" t="s">
        <v>75</v>
      </c>
      <c r="D36" s="184"/>
      <c r="E36" s="184"/>
      <c r="F36" s="184"/>
      <c r="G36" s="184"/>
      <c r="H36" s="184"/>
      <c r="I36" s="184"/>
      <c r="J36" s="184"/>
      <c r="K36" s="184"/>
      <c r="L36" s="184"/>
      <c r="M36" s="184"/>
      <c r="N36" s="184"/>
      <c r="O36" s="184"/>
      <c r="P36" s="184"/>
      <c r="Q36" s="185"/>
      <c r="R36" s="200"/>
    </row>
    <row r="37" spans="1:27" ht="15.75" customHeight="1">
      <c r="A37" s="219"/>
      <c r="B37" s="163"/>
      <c r="C37" s="186" t="s">
        <v>108</v>
      </c>
      <c r="D37" s="186"/>
      <c r="E37" s="186"/>
      <c r="F37" s="186"/>
      <c r="G37" s="186"/>
      <c r="H37" s="186"/>
      <c r="I37" s="186"/>
      <c r="J37" s="186"/>
      <c r="K37" s="186"/>
      <c r="L37" s="186"/>
      <c r="M37" s="186"/>
      <c r="N37" s="186"/>
      <c r="O37" s="186"/>
      <c r="P37" s="6" t="s">
        <v>31</v>
      </c>
      <c r="Q37" s="26" t="e">
        <f>IF(N2="old tax regime",#REF!,0)</f>
        <v>#REF!</v>
      </c>
      <c r="R37" s="200"/>
    </row>
    <row r="38" spans="1:27" ht="15.75" customHeight="1">
      <c r="A38" s="219"/>
      <c r="B38" s="163"/>
      <c r="C38" s="159" t="s">
        <v>80</v>
      </c>
      <c r="D38" s="159"/>
      <c r="E38" s="159"/>
      <c r="F38" s="159"/>
      <c r="G38" s="159"/>
      <c r="H38" s="159"/>
      <c r="I38" s="159"/>
      <c r="J38" s="159"/>
      <c r="K38" s="159"/>
      <c r="L38" s="159"/>
      <c r="M38" s="159"/>
      <c r="N38" s="159"/>
      <c r="O38" s="159"/>
      <c r="P38" s="6" t="s">
        <v>31</v>
      </c>
      <c r="Q38" s="26" t="e">
        <f>IF(N2="old tax regime",#REF!,0)</f>
        <v>#REF!</v>
      </c>
      <c r="R38" s="200"/>
    </row>
    <row r="39" spans="1:27" ht="15.75" customHeight="1">
      <c r="A39" s="219"/>
      <c r="B39" s="163"/>
      <c r="C39" s="159" t="s">
        <v>77</v>
      </c>
      <c r="D39" s="159"/>
      <c r="E39" s="159"/>
      <c r="F39" s="159"/>
      <c r="G39" s="159"/>
      <c r="H39" s="159"/>
      <c r="I39" s="159"/>
      <c r="J39" s="159"/>
      <c r="K39" s="159"/>
      <c r="L39" s="159"/>
      <c r="M39" s="159"/>
      <c r="N39" s="159"/>
      <c r="O39" s="159"/>
      <c r="P39" s="6" t="s">
        <v>31</v>
      </c>
      <c r="Q39" s="26" t="e">
        <f>IF(N2="old tax regime",#REF!,0)</f>
        <v>#REF!</v>
      </c>
      <c r="R39" s="200"/>
    </row>
    <row r="40" spans="1:27" ht="15.75" customHeight="1">
      <c r="A40" s="219"/>
      <c r="B40" s="163"/>
      <c r="C40" s="159" t="s">
        <v>78</v>
      </c>
      <c r="D40" s="159"/>
      <c r="E40" s="159"/>
      <c r="F40" s="159"/>
      <c r="G40" s="159"/>
      <c r="H40" s="159"/>
      <c r="I40" s="159"/>
      <c r="J40" s="159"/>
      <c r="K40" s="159"/>
      <c r="L40" s="159"/>
      <c r="M40" s="159"/>
      <c r="N40" s="159"/>
      <c r="O40" s="159"/>
      <c r="P40" s="6" t="s">
        <v>31</v>
      </c>
      <c r="Q40" s="26" t="e">
        <f>IF(N2="old tax regime",#REF!,0)</f>
        <v>#REF!</v>
      </c>
      <c r="R40" s="200"/>
    </row>
    <row r="41" spans="1:27" ht="15.75" customHeight="1">
      <c r="A41" s="219"/>
      <c r="B41" s="163"/>
      <c r="C41" s="159" t="s">
        <v>79</v>
      </c>
      <c r="D41" s="159"/>
      <c r="E41" s="159"/>
      <c r="F41" s="159"/>
      <c r="G41" s="159"/>
      <c r="H41" s="159"/>
      <c r="I41" s="159"/>
      <c r="J41" s="159"/>
      <c r="K41" s="159"/>
      <c r="L41" s="159"/>
      <c r="M41" s="159"/>
      <c r="N41" s="159"/>
      <c r="O41" s="159"/>
      <c r="P41" s="6" t="s">
        <v>31</v>
      </c>
      <c r="Q41" s="26" t="e">
        <f>IF(N2="old tax regime",#REF!,0)</f>
        <v>#REF!</v>
      </c>
      <c r="R41" s="200"/>
      <c r="T41" s="46"/>
      <c r="U41" s="46"/>
      <c r="V41" s="46"/>
      <c r="W41" s="46" t="s">
        <v>112</v>
      </c>
      <c r="X41" s="46" t="s">
        <v>113</v>
      </c>
      <c r="Y41" s="47" t="s">
        <v>114</v>
      </c>
      <c r="Z41" s="61" t="s">
        <v>115</v>
      </c>
      <c r="AA41" s="61"/>
    </row>
    <row r="42" spans="1:27" ht="15.75" customHeight="1">
      <c r="A42" s="219"/>
      <c r="B42" s="163"/>
      <c r="C42" s="186" t="s">
        <v>81</v>
      </c>
      <c r="D42" s="186"/>
      <c r="E42" s="186"/>
      <c r="F42" s="186"/>
      <c r="G42" s="186"/>
      <c r="H42" s="186"/>
      <c r="I42" s="186"/>
      <c r="J42" s="186"/>
      <c r="K42" s="186"/>
      <c r="L42" s="186"/>
      <c r="M42" s="186"/>
      <c r="N42" s="186"/>
      <c r="O42" s="186"/>
      <c r="P42" s="6" t="s">
        <v>31</v>
      </c>
      <c r="Q42" s="26" t="e">
        <f>IF(N2="old tax regime",#REF!,0)</f>
        <v>#REF!</v>
      </c>
      <c r="R42" s="200"/>
      <c r="T42" s="46"/>
      <c r="U42" s="46"/>
      <c r="V42" s="46"/>
      <c r="W42" s="46" t="e">
        <f>IF($Q$48&gt;1000000,1,IF($Q$48&gt;500000,2,IF($Q$48&gt;300000,3,IF($Q$48&gt;250000,4,0))))</f>
        <v>#REF!</v>
      </c>
      <c r="X42" s="46" t="e">
        <f>IF($Q$48&gt;1000000,1,IF($Q$48&gt;500000,2,IF($Q$48&gt;300000,3,0)))</f>
        <v>#REF!</v>
      </c>
      <c r="Y42" s="46" t="e">
        <f>IF($Q$48&gt;1000000,1,IF($Q$48&gt;500000,2,0))</f>
        <v>#REF!</v>
      </c>
      <c r="Z42" s="61" t="e">
        <f>IF($Q$48&gt;1000000,1,0)</f>
        <v>#REF!</v>
      </c>
      <c r="AA42" s="61"/>
    </row>
    <row r="43" spans="1:27" ht="15.75" customHeight="1">
      <c r="A43" s="219"/>
      <c r="B43" s="163"/>
      <c r="C43" s="187" t="s">
        <v>82</v>
      </c>
      <c r="D43" s="187"/>
      <c r="E43" s="187"/>
      <c r="F43" s="187"/>
      <c r="G43" s="187"/>
      <c r="H43" s="187"/>
      <c r="I43" s="187"/>
      <c r="J43" s="187"/>
      <c r="K43" s="187"/>
      <c r="L43" s="187"/>
      <c r="M43" s="187"/>
      <c r="N43" s="187"/>
      <c r="O43" s="187"/>
      <c r="P43" s="6" t="s">
        <v>31</v>
      </c>
      <c r="Q43" s="26" t="e">
        <f>IF(N2="old tax regime",#REF!,0)</f>
        <v>#REF!</v>
      </c>
      <c r="R43" s="200"/>
      <c r="T43" s="46"/>
      <c r="U43" s="46"/>
      <c r="V43" s="46" t="s">
        <v>110</v>
      </c>
      <c r="W43" s="46" t="e">
        <f>IF(W42&gt;=1,2500,0)</f>
        <v>#REF!</v>
      </c>
      <c r="X43" s="46" t="e">
        <f>IF(X42=3,ROUND((Q48-300000)*0.05,0),IF(X42=0,0,10000))</f>
        <v>#REF!</v>
      </c>
      <c r="Y43" s="46" t="e">
        <f>IF(Y42=2,($Q$48-500000)*0.2,IF(Y42=1,100000,0))</f>
        <v>#REF!</v>
      </c>
      <c r="Z43" s="61" t="e">
        <f>IF(Z42&gt;0,($Q$48-1000000)*0.3,0)</f>
        <v>#REF!</v>
      </c>
      <c r="AA43" s="61"/>
    </row>
    <row r="44" spans="1:27" ht="15.75" customHeight="1">
      <c r="A44" s="219"/>
      <c r="B44" s="163"/>
      <c r="C44" s="159" t="s">
        <v>83</v>
      </c>
      <c r="D44" s="159"/>
      <c r="E44" s="159"/>
      <c r="F44" s="159"/>
      <c r="G44" s="159"/>
      <c r="H44" s="159"/>
      <c r="I44" s="159"/>
      <c r="J44" s="159"/>
      <c r="K44" s="159"/>
      <c r="L44" s="159"/>
      <c r="M44" s="159"/>
      <c r="N44" s="159"/>
      <c r="O44" s="159"/>
      <c r="P44" s="6" t="s">
        <v>31</v>
      </c>
      <c r="Q44" s="26" t="e">
        <f>IF(N2="old tax regime",#REF!,0)</f>
        <v>#REF!</v>
      </c>
      <c r="R44" s="200"/>
      <c r="T44" s="46"/>
      <c r="U44" s="46"/>
      <c r="V44" s="46" t="s">
        <v>29</v>
      </c>
      <c r="W44" s="47">
        <v>0</v>
      </c>
      <c r="X44" s="46" t="e">
        <f>IF(X42=3,ROUND((Q48-300000)*0.05,0),IF(X42=0,0,10000))</f>
        <v>#REF!</v>
      </c>
      <c r="Y44" s="46" t="e">
        <f>IF(Y42=2,($Q$48-500000)*0.2,IF(Y42=1,100000,0))</f>
        <v>#REF!</v>
      </c>
      <c r="Z44" s="61" t="e">
        <f>IF(Z42&gt;0,($Q$48-1000000)*0.3,0)</f>
        <v>#REF!</v>
      </c>
      <c r="AA44" s="61"/>
    </row>
    <row r="45" spans="1:27" ht="15.75" customHeight="1" thickBot="1">
      <c r="A45" s="219"/>
      <c r="B45" s="183"/>
      <c r="C45" s="188" t="s">
        <v>84</v>
      </c>
      <c r="D45" s="188"/>
      <c r="E45" s="188"/>
      <c r="F45" s="188"/>
      <c r="G45" s="188"/>
      <c r="H45" s="188"/>
      <c r="I45" s="188"/>
      <c r="J45" s="188"/>
      <c r="K45" s="188"/>
      <c r="L45" s="188"/>
      <c r="M45" s="188"/>
      <c r="N45" s="188"/>
      <c r="O45" s="188"/>
      <c r="P45" s="9" t="s">
        <v>31</v>
      </c>
      <c r="Q45" s="27" t="e">
        <f>SUM(Q37:Q44)</f>
        <v>#REF!</v>
      </c>
      <c r="R45" s="200"/>
      <c r="T45" s="46"/>
      <c r="U45" s="46"/>
      <c r="V45" s="46" t="s">
        <v>109</v>
      </c>
      <c r="W45" s="47">
        <v>0</v>
      </c>
      <c r="X45" s="47">
        <v>0</v>
      </c>
      <c r="Y45" s="46" t="e">
        <f>IF(Y42=2,($Q$48-500000)*0.2,IF(Y42=1,100000,0))</f>
        <v>#REF!</v>
      </c>
      <c r="Z45" s="61" t="e">
        <f>IF(Z42&gt;0,($Q$48-1000000)*0.3,0)</f>
        <v>#REF!</v>
      </c>
      <c r="AA45" s="61"/>
    </row>
    <row r="46" spans="1:27" ht="15.75" customHeight="1" thickBot="1">
      <c r="A46" s="219"/>
      <c r="B46" s="17">
        <v>13</v>
      </c>
      <c r="C46" s="170" t="s">
        <v>85</v>
      </c>
      <c r="D46" s="170"/>
      <c r="E46" s="170"/>
      <c r="F46" s="170"/>
      <c r="G46" s="170"/>
      <c r="H46" s="170"/>
      <c r="I46" s="170"/>
      <c r="J46" s="170"/>
      <c r="K46" s="170"/>
      <c r="L46" s="170"/>
      <c r="M46" s="170"/>
      <c r="N46" s="170"/>
      <c r="O46" s="170"/>
      <c r="P46" s="15" t="s">
        <v>31</v>
      </c>
      <c r="Q46" s="28" t="e">
        <f>Q35+Q45</f>
        <v>#REF!</v>
      </c>
      <c r="R46" s="200"/>
      <c r="T46" s="46"/>
      <c r="U46" s="46"/>
      <c r="V46" s="46"/>
      <c r="W46" s="46"/>
      <c r="X46" s="46"/>
      <c r="Y46" s="46"/>
      <c r="Z46" s="61"/>
      <c r="AA46" s="61"/>
    </row>
    <row r="47" spans="1:27" ht="22.5">
      <c r="A47" s="219"/>
      <c r="B47" s="48">
        <v>14</v>
      </c>
      <c r="C47" s="171" t="s">
        <v>86</v>
      </c>
      <c r="D47" s="171"/>
      <c r="E47" s="171"/>
      <c r="F47" s="171"/>
      <c r="G47" s="171"/>
      <c r="H47" s="171"/>
      <c r="I47" s="171"/>
      <c r="J47" s="171"/>
      <c r="K47" s="171"/>
      <c r="L47" s="171"/>
      <c r="M47" s="171"/>
      <c r="N47" s="171"/>
      <c r="O47" s="171"/>
      <c r="P47" s="11" t="s">
        <v>31</v>
      </c>
      <c r="Q47" s="29" t="e">
        <f>Q20-Q46</f>
        <v>#REF!</v>
      </c>
      <c r="R47" s="200"/>
      <c r="T47" s="46"/>
      <c r="U47" s="46"/>
      <c r="V47" s="46"/>
      <c r="W47" s="46"/>
      <c r="X47" s="46"/>
      <c r="Y47" s="46"/>
      <c r="Z47" s="61"/>
      <c r="AA47" s="61"/>
    </row>
    <row r="48" spans="1:27" ht="15.75" customHeight="1" thickBot="1">
      <c r="A48" s="219"/>
      <c r="B48" s="50">
        <v>15</v>
      </c>
      <c r="C48" s="161" t="s">
        <v>87</v>
      </c>
      <c r="D48" s="161"/>
      <c r="E48" s="161"/>
      <c r="F48" s="161"/>
      <c r="G48" s="161"/>
      <c r="H48" s="161"/>
      <c r="I48" s="161"/>
      <c r="J48" s="161"/>
      <c r="K48" s="161"/>
      <c r="L48" s="161"/>
      <c r="M48" s="161"/>
      <c r="N48" s="161"/>
      <c r="O48" s="161"/>
      <c r="P48" s="12" t="s">
        <v>31</v>
      </c>
      <c r="Q48" s="30" t="e">
        <f>ROUND(Q47,-1)</f>
        <v>#REF!</v>
      </c>
      <c r="R48" s="200"/>
      <c r="T48" s="46" t="e">
        <f>#REF!</f>
        <v>#REF!</v>
      </c>
      <c r="U48" s="46" t="e">
        <f>#REF!</f>
        <v>#REF!</v>
      </c>
      <c r="V48" s="46" t="e">
        <f>CONCATENATE(T48,U48)</f>
        <v>#REF!</v>
      </c>
      <c r="W48" s="47"/>
      <c r="X48" s="47"/>
      <c r="Y48" s="47"/>
      <c r="Z48" s="61"/>
      <c r="AA48" s="61"/>
    </row>
    <row r="49" spans="1:27" ht="14.25" customHeight="1">
      <c r="A49" s="219"/>
      <c r="B49" s="162">
        <v>16</v>
      </c>
      <c r="C49" s="172" t="s">
        <v>88</v>
      </c>
      <c r="D49" s="172"/>
      <c r="E49" s="172"/>
      <c r="F49" s="172"/>
      <c r="G49" s="172"/>
      <c r="H49" s="172"/>
      <c r="I49" s="172"/>
      <c r="J49" s="172"/>
      <c r="K49" s="172"/>
      <c r="L49" s="172"/>
      <c r="M49" s="172"/>
      <c r="N49" s="172"/>
      <c r="O49" s="172"/>
      <c r="P49" s="172"/>
      <c r="Q49" s="173"/>
      <c r="R49" s="200"/>
      <c r="T49" s="46"/>
      <c r="U49" s="46"/>
      <c r="V49" s="46"/>
      <c r="W49" s="46"/>
      <c r="X49" s="46"/>
      <c r="Y49" s="46"/>
      <c r="Z49" s="61"/>
      <c r="AA49" s="61"/>
    </row>
    <row r="50" spans="1:27" ht="14.25" customHeight="1">
      <c r="A50" s="219"/>
      <c r="B50" s="163"/>
      <c r="C50" s="174" t="s">
        <v>119</v>
      </c>
      <c r="D50" s="175"/>
      <c r="E50" s="175"/>
      <c r="F50" s="175"/>
      <c r="G50" s="175"/>
      <c r="H50" s="176"/>
      <c r="I50" s="174" t="s">
        <v>89</v>
      </c>
      <c r="J50" s="175"/>
      <c r="K50" s="177" t="s">
        <v>90</v>
      </c>
      <c r="L50" s="178"/>
      <c r="M50" s="174" t="s">
        <v>118</v>
      </c>
      <c r="N50" s="175"/>
      <c r="O50" s="176"/>
      <c r="P50" s="53"/>
      <c r="Q50" s="21"/>
      <c r="R50" s="200"/>
      <c r="T50" s="46"/>
      <c r="U50" s="46"/>
      <c r="V50" s="46"/>
      <c r="W50" s="46"/>
      <c r="X50" s="46"/>
      <c r="Y50" s="46"/>
      <c r="Z50" s="61"/>
      <c r="AA50" s="61"/>
    </row>
    <row r="51" spans="1:27" ht="12" customHeight="1">
      <c r="A51" s="219"/>
      <c r="B51" s="163"/>
      <c r="C51" s="164" t="str">
        <f t="shared" ref="C51" si="0">IF($N$2="old tax regime","2,50,000 तक","3,00,000 तक")</f>
        <v>2,50,000 तक</v>
      </c>
      <c r="D51" s="165"/>
      <c r="E51" s="165"/>
      <c r="F51" s="165"/>
      <c r="G51" s="165"/>
      <c r="H51" s="166"/>
      <c r="I51" s="164" t="str">
        <f t="shared" ref="I51" si="1">IF($N$2="old tax regime","Nil","Nil")</f>
        <v>Nil</v>
      </c>
      <c r="J51" s="166"/>
      <c r="K51" s="164" t="str">
        <f t="shared" ref="K51" si="2">IF($N$2="old tax regime","Nil","Nil")</f>
        <v>Nil</v>
      </c>
      <c r="L51" s="166"/>
      <c r="M51" s="164" t="str">
        <f>IF($N$2="old tax regime","Nil","Nil")</f>
        <v>Nil</v>
      </c>
      <c r="N51" s="165"/>
      <c r="O51" s="166"/>
      <c r="P51" s="6" t="s">
        <v>31</v>
      </c>
      <c r="Q51" s="23">
        <v>0</v>
      </c>
      <c r="R51" s="200"/>
      <c r="T51" s="46"/>
      <c r="U51" s="46"/>
      <c r="V51" s="46"/>
      <c r="W51" s="46"/>
      <c r="X51" s="46"/>
      <c r="Y51" s="46"/>
      <c r="Z51" s="61"/>
      <c r="AA51" s="61"/>
    </row>
    <row r="52" spans="1:27" ht="12" customHeight="1">
      <c r="A52" s="219"/>
      <c r="B52" s="163"/>
      <c r="C52" s="164" t="str">
        <f>IF($N$2="old tax regime","2,50,001 से 3,00,000 तक","3,00,001 से 6,00,000 तक")</f>
        <v>2,50,001 से 3,00,000 तक</v>
      </c>
      <c r="D52" s="165"/>
      <c r="E52" s="165"/>
      <c r="F52" s="165"/>
      <c r="G52" s="165"/>
      <c r="H52" s="166"/>
      <c r="I52" s="167" t="str">
        <f t="shared" ref="I52" si="3">IF($N$2="old tax regime","5%","5% (With Tax Rebate Under Sec.87A)")</f>
        <v>5%</v>
      </c>
      <c r="J52" s="168"/>
      <c r="K52" s="167" t="str">
        <f>IF($N$2="old tax regime","Nil","5% (With Tax Rebate Under Sec.87A)")</f>
        <v>Nil</v>
      </c>
      <c r="L52" s="168"/>
      <c r="M52" s="167" t="str">
        <f>IF($N$2="old tax regime","Nil","5% (With Tax Rebate Under Sec.87A)")</f>
        <v>Nil</v>
      </c>
      <c r="N52" s="169"/>
      <c r="O52" s="168"/>
      <c r="P52" s="6" t="s">
        <v>31</v>
      </c>
      <c r="Q52" s="24" t="e">
        <f>IF(T48="a",W43,IF(T48="B",W44,W45))</f>
        <v>#REF!</v>
      </c>
      <c r="R52" s="200"/>
      <c r="T52" s="46"/>
      <c r="U52" s="46"/>
      <c r="V52" s="46"/>
      <c r="W52" s="46"/>
      <c r="X52" s="46"/>
      <c r="Y52" s="46"/>
      <c r="Z52" s="61"/>
      <c r="AA52" s="61"/>
    </row>
    <row r="53" spans="1:27" ht="12" customHeight="1">
      <c r="A53" s="219"/>
      <c r="B53" s="163"/>
      <c r="C53" s="164" t="str">
        <f>IF($N$2="old tax regime","3,00,001 से 5,00,000 तक","6,00,001 से 9,00,000 तक")</f>
        <v>3,00,001 से 5,00,000 तक</v>
      </c>
      <c r="D53" s="165"/>
      <c r="E53" s="165"/>
      <c r="F53" s="165"/>
      <c r="G53" s="165"/>
      <c r="H53" s="166"/>
      <c r="I53" s="167" t="str">
        <f>IF($N$2="old tax regime","5%","10% (With Tax Rebate Under Sec.87A Up to Rs. 7 Lakh.)")</f>
        <v>5%</v>
      </c>
      <c r="J53" s="168"/>
      <c r="K53" s="167" t="str">
        <f>IF($N$2="old tax regime","5%","10% (With Tax Rebate Under Sec.87A Up to Rs. 7 Lakh.)")</f>
        <v>5%</v>
      </c>
      <c r="L53" s="168"/>
      <c r="M53" s="167" t="str">
        <f>IF($N$2="old tax regime","Nil","10% (With Tax Rebate Under Sec.87A Up to Rs. 7 Lakh.)")</f>
        <v>Nil</v>
      </c>
      <c r="N53" s="169"/>
      <c r="O53" s="168"/>
      <c r="P53" s="6" t="s">
        <v>31</v>
      </c>
      <c r="Q53" s="24" t="e">
        <f>IF(T48="a",X43,IF(T48="B",X44,X45))</f>
        <v>#REF!</v>
      </c>
      <c r="R53" s="200"/>
      <c r="T53" s="46"/>
      <c r="U53" s="46"/>
    </row>
    <row r="54" spans="1:27" ht="12" customHeight="1">
      <c r="A54" s="219"/>
      <c r="B54" s="163"/>
      <c r="C54" s="164" t="str">
        <f>IF($N$2="old tax regime","5,00,001 से 10,00,000 तक","9,00,001 से 12,00,000 तक")</f>
        <v>5,00,001 से 10,00,000 तक</v>
      </c>
      <c r="D54" s="165"/>
      <c r="E54" s="165"/>
      <c r="F54" s="165"/>
      <c r="G54" s="165"/>
      <c r="H54" s="166"/>
      <c r="I54" s="164" t="str">
        <f t="shared" ref="I54" si="4">IF($N$2="old tax regime","20%","15%")</f>
        <v>20%</v>
      </c>
      <c r="J54" s="166"/>
      <c r="K54" s="164" t="str">
        <f>IF($N$2="old tax regime","20%","15%")</f>
        <v>20%</v>
      </c>
      <c r="L54" s="166"/>
      <c r="M54" s="164" t="str">
        <f>IF($N$2="old tax regime","20%","15%")</f>
        <v>20%</v>
      </c>
      <c r="N54" s="165"/>
      <c r="O54" s="166"/>
      <c r="P54" s="6" t="s">
        <v>31</v>
      </c>
      <c r="Q54" s="24" t="e">
        <f>IF(T48="a",Y43,IF(T48="B",Y44,Y45))</f>
        <v>#REF!</v>
      </c>
      <c r="R54" s="200"/>
      <c r="T54" s="46"/>
      <c r="U54" s="46"/>
    </row>
    <row r="55" spans="1:27" ht="12" customHeight="1">
      <c r="A55" s="219"/>
      <c r="B55" s="163"/>
      <c r="C55" s="164" t="str">
        <f>IF($N$2="old tax regime","10,00,001 अथवा इससे ऊपर","12,00,001 से 15,00,000 तक")</f>
        <v>10,00,001 अथवा इससे ऊपर</v>
      </c>
      <c r="D55" s="165"/>
      <c r="E55" s="165"/>
      <c r="F55" s="165"/>
      <c r="G55" s="165"/>
      <c r="H55" s="166"/>
      <c r="I55" s="164" t="str">
        <f>IF($N$2="old tax regime","30%","20%")</f>
        <v>30%</v>
      </c>
      <c r="J55" s="166"/>
      <c r="K55" s="164" t="str">
        <f>IF($N$2="old tax regime","30%","20%")</f>
        <v>30%</v>
      </c>
      <c r="L55" s="166"/>
      <c r="M55" s="164" t="str">
        <f>IF($N$2="old tax regime","30%","20%")</f>
        <v>30%</v>
      </c>
      <c r="N55" s="165"/>
      <c r="O55" s="166"/>
      <c r="P55" s="6" t="s">
        <v>31</v>
      </c>
      <c r="Q55" s="23" t="e">
        <f>IF(T48="a",Z43,IF(T48="B",Z44,Z45))</f>
        <v>#REF!</v>
      </c>
      <c r="R55" s="200"/>
      <c r="T55" s="46"/>
      <c r="U55" s="46"/>
    </row>
    <row r="56" spans="1:27" ht="12" customHeight="1">
      <c r="A56" s="219"/>
      <c r="B56" s="163"/>
      <c r="C56" s="164" t="str">
        <f t="shared" ref="C56" si="5">IF($N$2="old tax regime","----","15,00,001 अथवा इससे ऊपर")</f>
        <v>----</v>
      </c>
      <c r="D56" s="165"/>
      <c r="E56" s="165"/>
      <c r="F56" s="165"/>
      <c r="G56" s="165"/>
      <c r="H56" s="166"/>
      <c r="I56" s="164" t="str">
        <f t="shared" ref="I56" si="6">IF($N$2="old tax regime","----","30%")</f>
        <v>----</v>
      </c>
      <c r="J56" s="166"/>
      <c r="K56" s="164" t="str">
        <f>IF($N$2="old tax regime","----","30%")</f>
        <v>----</v>
      </c>
      <c r="L56" s="166"/>
      <c r="M56" s="164" t="str">
        <f>IF($N$2="old tax regime","----","30%")</f>
        <v>----</v>
      </c>
      <c r="N56" s="165"/>
      <c r="O56" s="166"/>
      <c r="P56" s="6" t="s">
        <v>31</v>
      </c>
      <c r="Q56" s="23">
        <v>0</v>
      </c>
      <c r="R56" s="200"/>
      <c r="T56" s="46"/>
      <c r="U56" s="46"/>
    </row>
    <row r="57" spans="1:27" ht="14.25" customHeight="1">
      <c r="A57" s="219"/>
      <c r="B57" s="163"/>
      <c r="C57" s="134" t="s">
        <v>91</v>
      </c>
      <c r="D57" s="134"/>
      <c r="E57" s="134"/>
      <c r="F57" s="134"/>
      <c r="G57" s="134"/>
      <c r="H57" s="134"/>
      <c r="I57" s="134"/>
      <c r="J57" s="134"/>
      <c r="K57" s="134"/>
      <c r="L57" s="134"/>
      <c r="M57" s="134"/>
      <c r="N57" s="134"/>
      <c r="O57" s="134"/>
      <c r="P57" s="6" t="s">
        <v>31</v>
      </c>
      <c r="Q57" s="25" t="e">
        <f>SUM(Q51:Q56)</f>
        <v>#REF!</v>
      </c>
      <c r="R57" s="200"/>
      <c r="W57" s="57"/>
      <c r="X57" s="57"/>
    </row>
    <row r="58" spans="1:27" ht="14.25" customHeight="1">
      <c r="A58" s="219"/>
      <c r="B58" s="163"/>
      <c r="C58" s="136" t="s">
        <v>92</v>
      </c>
      <c r="D58" s="136"/>
      <c r="E58" s="136"/>
      <c r="F58" s="136"/>
      <c r="G58" s="136"/>
      <c r="H58" s="136"/>
      <c r="I58" s="136"/>
      <c r="J58" s="136"/>
      <c r="K58" s="136"/>
      <c r="L58" s="136"/>
      <c r="M58" s="136"/>
      <c r="N58" s="136"/>
      <c r="O58" s="136"/>
      <c r="P58" s="6" t="s">
        <v>31</v>
      </c>
      <c r="Q58" s="24" t="e">
        <f>IF(Q57&lt;=12500,Q57,0)</f>
        <v>#REF!</v>
      </c>
      <c r="R58" s="200"/>
    </row>
    <row r="59" spans="1:27" ht="14.25" customHeight="1">
      <c r="A59" s="219"/>
      <c r="B59" s="163"/>
      <c r="C59" s="134" t="s">
        <v>93</v>
      </c>
      <c r="D59" s="134"/>
      <c r="E59" s="134"/>
      <c r="F59" s="134"/>
      <c r="G59" s="134"/>
      <c r="H59" s="134"/>
      <c r="I59" s="134"/>
      <c r="J59" s="134"/>
      <c r="K59" s="134"/>
      <c r="L59" s="134"/>
      <c r="M59" s="134"/>
      <c r="N59" s="134"/>
      <c r="O59" s="134"/>
      <c r="P59" s="6" t="s">
        <v>31</v>
      </c>
      <c r="Q59" s="25" t="e">
        <f>Q57-Q58</f>
        <v>#REF!</v>
      </c>
      <c r="R59" s="200"/>
    </row>
    <row r="60" spans="1:27" ht="14.25" customHeight="1">
      <c r="A60" s="219"/>
      <c r="B60" s="163"/>
      <c r="C60" s="135" t="s">
        <v>94</v>
      </c>
      <c r="D60" s="135"/>
      <c r="E60" s="135"/>
      <c r="F60" s="135"/>
      <c r="G60" s="135"/>
      <c r="H60" s="135"/>
      <c r="I60" s="135"/>
      <c r="J60" s="135"/>
      <c r="K60" s="135"/>
      <c r="L60" s="135"/>
      <c r="M60" s="135"/>
      <c r="N60" s="135"/>
      <c r="O60" s="135"/>
      <c r="P60" s="6" t="s">
        <v>31</v>
      </c>
      <c r="Q60" s="24" t="e">
        <f>ROUND(Q59*0.04,0)</f>
        <v>#REF!</v>
      </c>
      <c r="R60" s="200"/>
    </row>
    <row r="61" spans="1:27" ht="12.75" customHeight="1">
      <c r="A61" s="219"/>
      <c r="B61" s="163"/>
      <c r="C61" s="156" t="s">
        <v>95</v>
      </c>
      <c r="D61" s="157"/>
      <c r="E61" s="157"/>
      <c r="F61" s="157"/>
      <c r="G61" s="157"/>
      <c r="H61" s="157"/>
      <c r="I61" s="157"/>
      <c r="J61" s="157"/>
      <c r="K61" s="157"/>
      <c r="L61" s="157"/>
      <c r="M61" s="157"/>
      <c r="N61" s="157"/>
      <c r="O61" s="158"/>
      <c r="P61" s="6" t="s">
        <v>31</v>
      </c>
      <c r="Q61" s="25" t="e">
        <f>Q59+Q60</f>
        <v>#REF!</v>
      </c>
      <c r="R61" s="200"/>
      <c r="W61" s="57"/>
      <c r="X61" s="57"/>
    </row>
    <row r="62" spans="1:27" ht="14.25" customHeight="1">
      <c r="A62" s="219"/>
      <c r="B62" s="49">
        <v>17</v>
      </c>
      <c r="C62" s="159" t="s">
        <v>96</v>
      </c>
      <c r="D62" s="159"/>
      <c r="E62" s="159"/>
      <c r="F62" s="159"/>
      <c r="G62" s="159"/>
      <c r="H62" s="159"/>
      <c r="I62" s="159"/>
      <c r="J62" s="159"/>
      <c r="K62" s="159"/>
      <c r="L62" s="159"/>
      <c r="M62" s="159"/>
      <c r="N62" s="159"/>
      <c r="O62" s="159"/>
      <c r="P62" s="6" t="s">
        <v>31</v>
      </c>
      <c r="Q62" s="24" t="e">
        <f>#REF!</f>
        <v>#REF!</v>
      </c>
      <c r="R62" s="200"/>
    </row>
    <row r="63" spans="1:27" ht="14.25" customHeight="1">
      <c r="A63" s="219"/>
      <c r="B63" s="144">
        <v>18</v>
      </c>
      <c r="C63" s="160" t="s">
        <v>97</v>
      </c>
      <c r="D63" s="160"/>
      <c r="E63" s="160"/>
      <c r="F63" s="160"/>
      <c r="G63" s="160"/>
      <c r="H63" s="160"/>
      <c r="I63" s="160"/>
      <c r="J63" s="160"/>
      <c r="K63" s="160"/>
      <c r="L63" s="160"/>
      <c r="M63" s="160"/>
      <c r="N63" s="160"/>
      <c r="O63" s="160"/>
      <c r="P63" s="6" t="s">
        <v>31</v>
      </c>
      <c r="Q63" s="25" t="e">
        <f>Q61-Q62</f>
        <v>#REF!</v>
      </c>
      <c r="R63" s="200"/>
    </row>
    <row r="64" spans="1:27" ht="14.25" customHeight="1" thickBot="1">
      <c r="A64" s="219"/>
      <c r="B64" s="145"/>
      <c r="C64" s="161" t="s">
        <v>98</v>
      </c>
      <c r="D64" s="161"/>
      <c r="E64" s="161"/>
      <c r="F64" s="161"/>
      <c r="G64" s="161"/>
      <c r="H64" s="161"/>
      <c r="I64" s="161"/>
      <c r="J64" s="161"/>
      <c r="K64" s="161"/>
      <c r="L64" s="161"/>
      <c r="M64" s="161"/>
      <c r="N64" s="161"/>
      <c r="O64" s="161"/>
      <c r="P64" s="10" t="s">
        <v>31</v>
      </c>
      <c r="Q64" s="22" t="e">
        <f>ROUND(Q63,-1)</f>
        <v>#REF!</v>
      </c>
      <c r="R64" s="200"/>
    </row>
    <row r="65" spans="1:27" ht="44.25" customHeight="1">
      <c r="A65" s="219"/>
      <c r="B65" s="143">
        <v>19</v>
      </c>
      <c r="C65" s="146" t="s">
        <v>43</v>
      </c>
      <c r="D65" s="149" t="s">
        <v>99</v>
      </c>
      <c r="E65" s="149"/>
      <c r="F65" s="149" t="s">
        <v>100</v>
      </c>
      <c r="G65" s="149"/>
      <c r="H65" s="149"/>
      <c r="I65" s="51" t="s">
        <v>101</v>
      </c>
      <c r="J65" s="51" t="s">
        <v>102</v>
      </c>
      <c r="K65" s="51" t="s">
        <v>103</v>
      </c>
      <c r="L65" s="51" t="s">
        <v>104</v>
      </c>
      <c r="M65" s="150" t="s">
        <v>105</v>
      </c>
      <c r="N65" s="150"/>
      <c r="O65" s="51" t="s">
        <v>106</v>
      </c>
      <c r="P65" s="151" t="s">
        <v>107</v>
      </c>
      <c r="Q65" s="152"/>
      <c r="R65" s="200"/>
    </row>
    <row r="66" spans="1:27" s="4" customFormat="1" ht="13.5" customHeight="1">
      <c r="A66" s="219"/>
      <c r="B66" s="144"/>
      <c r="C66" s="147"/>
      <c r="D66" s="153" t="e">
        <f>SUM(#REF!)</f>
        <v>#REF!</v>
      </c>
      <c r="E66" s="153"/>
      <c r="F66" s="153" t="e">
        <f>SUM(#REF!)</f>
        <v>#REF!</v>
      </c>
      <c r="G66" s="153"/>
      <c r="H66" s="153"/>
      <c r="I66" s="52" t="e">
        <f>SUM(#REF!)</f>
        <v>#REF!</v>
      </c>
      <c r="J66" s="52" t="e">
        <f>#REF!</f>
        <v>#REF!</v>
      </c>
      <c r="K66" s="52" t="e">
        <f>#REF!</f>
        <v>#REF!</v>
      </c>
      <c r="L66" s="52" t="e">
        <f>#REF!</f>
        <v>#REF!</v>
      </c>
      <c r="M66" s="153" t="e">
        <f>SUM(#REF!)</f>
        <v>#REF!</v>
      </c>
      <c r="N66" s="154"/>
      <c r="O66" s="52" t="e">
        <f>#REF!</f>
        <v>#REF!</v>
      </c>
      <c r="P66" s="42" t="s">
        <v>31</v>
      </c>
      <c r="Q66" s="43" t="e">
        <f>SUM(D66:O66)</f>
        <v>#REF!</v>
      </c>
      <c r="R66" s="200"/>
      <c r="T66" s="55"/>
      <c r="U66" s="55"/>
      <c r="W66" s="56"/>
      <c r="X66" s="56"/>
      <c r="Y66" s="56"/>
      <c r="Z66" s="56"/>
      <c r="AA66" s="56"/>
    </row>
    <row r="67" spans="1:27" ht="15.75" thickBot="1">
      <c r="A67" s="219"/>
      <c r="B67" s="145"/>
      <c r="C67" s="148"/>
      <c r="D67" s="155" t="s">
        <v>30</v>
      </c>
      <c r="E67" s="155"/>
      <c r="F67" s="155"/>
      <c r="G67" s="155"/>
      <c r="H67" s="155"/>
      <c r="I67" s="155"/>
      <c r="J67" s="155"/>
      <c r="K67" s="155"/>
      <c r="L67" s="140" t="e">
        <f>IF(Q66&gt;Q64,"(Refundable)","(Payble)")</f>
        <v>#REF!</v>
      </c>
      <c r="M67" s="140"/>
      <c r="N67" s="140"/>
      <c r="O67" s="140"/>
      <c r="P67" s="10" t="s">
        <v>31</v>
      </c>
      <c r="Q67" s="22" t="e">
        <f>Q66-Q64</f>
        <v>#REF!</v>
      </c>
      <c r="R67" s="200"/>
    </row>
    <row r="68" spans="1:27" ht="9.75" customHeight="1">
      <c r="A68" s="219"/>
      <c r="B68" s="141" t="e">
        <f>#REF!</f>
        <v>#REF!</v>
      </c>
      <c r="C68" s="141"/>
      <c r="D68" s="141"/>
      <c r="E68" s="141"/>
      <c r="F68" s="141"/>
      <c r="G68" s="141"/>
      <c r="H68" s="141"/>
      <c r="I68" s="141"/>
      <c r="J68" s="141"/>
      <c r="K68" s="141" t="e">
        <f>#REF!</f>
        <v>#REF!</v>
      </c>
      <c r="L68" s="141"/>
      <c r="M68" s="141"/>
      <c r="N68" s="141"/>
      <c r="O68" s="141"/>
      <c r="P68" s="141"/>
      <c r="Q68" s="141"/>
      <c r="R68" s="200"/>
    </row>
    <row r="69" spans="1:27" ht="15.75" customHeight="1">
      <c r="A69" s="219"/>
      <c r="B69" s="142"/>
      <c r="C69" s="142"/>
      <c r="D69" s="142"/>
      <c r="E69" s="142"/>
      <c r="F69" s="142"/>
      <c r="G69" s="142"/>
      <c r="H69" s="142"/>
      <c r="I69" s="142"/>
      <c r="J69" s="142"/>
      <c r="K69" s="142"/>
      <c r="L69" s="142"/>
      <c r="M69" s="142"/>
      <c r="N69" s="142"/>
      <c r="O69" s="142"/>
      <c r="P69" s="142"/>
      <c r="Q69" s="142"/>
      <c r="R69" s="200"/>
    </row>
    <row r="70" spans="1:27" ht="15" customHeight="1"/>
  </sheetData>
  <sheetProtection password="E8FA" sheet="1" objects="1" scenarios="1" formatCells="0" formatColumns="0" selectLockedCells="1"/>
  <mergeCells count="136">
    <mergeCell ref="A1:A69"/>
    <mergeCell ref="B1:Q1"/>
    <mergeCell ref="R1:R69"/>
    <mergeCell ref="B2:M2"/>
    <mergeCell ref="N2:Q2"/>
    <mergeCell ref="C3:D3"/>
    <mergeCell ref="E3:J3"/>
    <mergeCell ref="L3:N3"/>
    <mergeCell ref="P3:Q3"/>
    <mergeCell ref="C4:O4"/>
    <mergeCell ref="C5:O5"/>
    <mergeCell ref="C6:O6"/>
    <mergeCell ref="B7:B9"/>
    <mergeCell ref="C7:L7"/>
    <mergeCell ref="M7:O7"/>
    <mergeCell ref="P7:Q8"/>
    <mergeCell ref="C8:L8"/>
    <mergeCell ref="M8:O8"/>
    <mergeCell ref="C9:L9"/>
    <mergeCell ref="M9:O9"/>
    <mergeCell ref="C10:O10"/>
    <mergeCell ref="B11:B13"/>
    <mergeCell ref="C11:J11"/>
    <mergeCell ref="K11:L11"/>
    <mergeCell ref="M11:O11"/>
    <mergeCell ref="P11:Q13"/>
    <mergeCell ref="C12:D13"/>
    <mergeCell ref="E12:G12"/>
    <mergeCell ref="H12:J12"/>
    <mergeCell ref="K12:L12"/>
    <mergeCell ref="C15:O15"/>
    <mergeCell ref="B16:B18"/>
    <mergeCell ref="C16:C18"/>
    <mergeCell ref="E16:O16"/>
    <mergeCell ref="E17:O17"/>
    <mergeCell ref="E18:O18"/>
    <mergeCell ref="M12:O12"/>
    <mergeCell ref="E13:G13"/>
    <mergeCell ref="H13:J13"/>
    <mergeCell ref="K13:L13"/>
    <mergeCell ref="M13:O13"/>
    <mergeCell ref="C14:O14"/>
    <mergeCell ref="D25:G25"/>
    <mergeCell ref="K25:M25"/>
    <mergeCell ref="D26:G26"/>
    <mergeCell ref="K26:M26"/>
    <mergeCell ref="D27:G27"/>
    <mergeCell ref="K27:M27"/>
    <mergeCell ref="C19:O19"/>
    <mergeCell ref="C20:O20"/>
    <mergeCell ref="B21:B35"/>
    <mergeCell ref="C21:Q21"/>
    <mergeCell ref="C22:Q22"/>
    <mergeCell ref="D23:G23"/>
    <mergeCell ref="K23:M23"/>
    <mergeCell ref="P23:Q32"/>
    <mergeCell ref="D24:G24"/>
    <mergeCell ref="K24:M24"/>
    <mergeCell ref="D31:G31"/>
    <mergeCell ref="K31:M31"/>
    <mergeCell ref="C32:M32"/>
    <mergeCell ref="C33:O33"/>
    <mergeCell ref="C34:O34"/>
    <mergeCell ref="C35:O35"/>
    <mergeCell ref="D28:G28"/>
    <mergeCell ref="K28:M28"/>
    <mergeCell ref="D29:G29"/>
    <mergeCell ref="K29:M29"/>
    <mergeCell ref="D30:G30"/>
    <mergeCell ref="K30:M30"/>
    <mergeCell ref="B36:B45"/>
    <mergeCell ref="C36:Q36"/>
    <mergeCell ref="C37:O37"/>
    <mergeCell ref="C38:O38"/>
    <mergeCell ref="C39:O39"/>
    <mergeCell ref="C40:O40"/>
    <mergeCell ref="C41:O41"/>
    <mergeCell ref="C42:O42"/>
    <mergeCell ref="C43:O43"/>
    <mergeCell ref="C44:O44"/>
    <mergeCell ref="C45:O45"/>
    <mergeCell ref="C46:O46"/>
    <mergeCell ref="C47:O47"/>
    <mergeCell ref="C48:O48"/>
    <mergeCell ref="C49:Q49"/>
    <mergeCell ref="C53:H53"/>
    <mergeCell ref="I53:J53"/>
    <mergeCell ref="K53:L53"/>
    <mergeCell ref="M53:O53"/>
    <mergeCell ref="C54:H54"/>
    <mergeCell ref="I54:J54"/>
    <mergeCell ref="K54:L54"/>
    <mergeCell ref="M54:O54"/>
    <mergeCell ref="C50:H50"/>
    <mergeCell ref="I50:J50"/>
    <mergeCell ref="K50:L50"/>
    <mergeCell ref="M50:O50"/>
    <mergeCell ref="C51:H51"/>
    <mergeCell ref="I51:J51"/>
    <mergeCell ref="K51:L51"/>
    <mergeCell ref="M51:O51"/>
    <mergeCell ref="C52:H52"/>
    <mergeCell ref="I52:J52"/>
    <mergeCell ref="K52:L52"/>
    <mergeCell ref="M52:O52"/>
    <mergeCell ref="C59:O59"/>
    <mergeCell ref="C60:O60"/>
    <mergeCell ref="C61:O61"/>
    <mergeCell ref="C62:O62"/>
    <mergeCell ref="B63:B64"/>
    <mergeCell ref="C63:O63"/>
    <mergeCell ref="C64:O64"/>
    <mergeCell ref="C57:O57"/>
    <mergeCell ref="C58:O58"/>
    <mergeCell ref="B49:B61"/>
    <mergeCell ref="C55:H55"/>
    <mergeCell ref="I55:J55"/>
    <mergeCell ref="K55:L55"/>
    <mergeCell ref="M55:O55"/>
    <mergeCell ref="C56:H56"/>
    <mergeCell ref="I56:J56"/>
    <mergeCell ref="K56:L56"/>
    <mergeCell ref="M56:O56"/>
    <mergeCell ref="L67:O67"/>
    <mergeCell ref="B68:J69"/>
    <mergeCell ref="K68:Q69"/>
    <mergeCell ref="B65:B67"/>
    <mergeCell ref="C65:C67"/>
    <mergeCell ref="D65:E65"/>
    <mergeCell ref="F65:H65"/>
    <mergeCell ref="M65:N65"/>
    <mergeCell ref="P65:Q65"/>
    <mergeCell ref="D66:E66"/>
    <mergeCell ref="F66:H66"/>
    <mergeCell ref="M66:N66"/>
    <mergeCell ref="D67:K67"/>
  </mergeCells>
  <conditionalFormatting sqref="L67:O67">
    <cfRule type="cellIs" dxfId="18" priority="4" operator="equal">
      <formula>"(Payble)"</formula>
    </cfRule>
    <cfRule type="cellIs" dxfId="17" priority="5" operator="equal">
      <formula>"(Refundable)"</formula>
    </cfRule>
  </conditionalFormatting>
  <conditionalFormatting sqref="Q67">
    <cfRule type="cellIs" dxfId="16" priority="2" operator="lessThan">
      <formula>0</formula>
    </cfRule>
    <cfRule type="cellIs" dxfId="15" priority="3" operator="greaterThan">
      <formula>0</formula>
    </cfRule>
  </conditionalFormatting>
  <conditionalFormatting sqref="P55:Q56">
    <cfRule type="expression" dxfId="14" priority="1">
      <formula>$C55="----"</formula>
    </cfRule>
  </conditionalFormatting>
  <dataValidations count="1">
    <dataValidation type="list" allowBlank="1" showInputMessage="1" showErrorMessage="1" sqref="N2:Q2">
      <formula1>"Old Tax Regime,New Tax Regime"</formula1>
    </dataValidation>
  </dataValidations>
  <pageMargins left="0.19" right="0.18" top="0.24" bottom="0.22" header="0.19" footer="0.2"/>
  <pageSetup paperSize="9" scale="82" orientation="portrait" r:id="rId1"/>
  <colBreaks count="1" manualBreakCount="1">
    <brk id="17" max="1048575" man="1"/>
  </colBreaks>
</worksheet>
</file>

<file path=xl/worksheets/sheet3.xml><?xml version="1.0" encoding="utf-8"?>
<worksheet xmlns="http://schemas.openxmlformats.org/spreadsheetml/2006/main" xmlns:r="http://schemas.openxmlformats.org/officeDocument/2006/relationships">
  <sheetPr>
    <tabColor rgb="FF7030A0"/>
  </sheetPr>
  <dimension ref="A1:R15"/>
  <sheetViews>
    <sheetView showRowColHeaders="0" workbookViewId="0">
      <selection activeCell="C5" sqref="C5:D5"/>
    </sheetView>
  </sheetViews>
  <sheetFormatPr defaultColWidth="0" defaultRowHeight="33" zeroHeight="1"/>
  <cols>
    <col min="1" max="1" width="3.140625" style="1" customWidth="1"/>
    <col min="2" max="2" width="40.85546875" style="1" customWidth="1"/>
    <col min="3" max="3" width="16.28515625" style="1" customWidth="1"/>
    <col min="4" max="4" width="32.42578125" style="1" customWidth="1"/>
    <col min="5" max="5" width="3.28515625" style="1" customWidth="1"/>
    <col min="6" max="6" width="6.140625" style="80" customWidth="1"/>
    <col min="7" max="7" width="51.7109375" style="80" customWidth="1"/>
    <col min="8" max="8" width="14.7109375" style="80" customWidth="1"/>
    <col min="9" max="9" width="14.28515625" style="80" customWidth="1"/>
    <col min="10" max="10" width="3" style="1" customWidth="1"/>
    <col min="11" max="11" width="6" style="1" hidden="1" customWidth="1"/>
    <col min="12" max="12" width="16" style="1" hidden="1" customWidth="1"/>
    <col min="13" max="14" width="9.7109375" style="1" hidden="1" customWidth="1"/>
    <col min="15" max="15" width="6" style="1" hidden="1" customWidth="1"/>
    <col min="16" max="16" width="8.85546875" style="1" hidden="1" customWidth="1"/>
    <col min="17" max="18" width="9.140625" style="1" hidden="1" customWidth="1"/>
    <col min="19" max="16384" width="9.140625" hidden="1"/>
  </cols>
  <sheetData>
    <row r="1" spans="1:18" ht="28.5" thickBot="1">
      <c r="A1" s="263"/>
      <c r="B1" s="264" t="s">
        <v>121</v>
      </c>
      <c r="C1" s="265"/>
      <c r="D1" s="265"/>
      <c r="E1" s="265"/>
      <c r="F1" s="265"/>
      <c r="G1" s="265"/>
      <c r="H1" s="265"/>
      <c r="I1" s="265"/>
      <c r="J1" s="263"/>
    </row>
    <row r="2" spans="1:18" ht="33.75" thickBot="1">
      <c r="A2" s="263"/>
      <c r="B2" s="266" t="s">
        <v>122</v>
      </c>
      <c r="C2" s="267"/>
      <c r="D2" s="268"/>
      <c r="E2" s="269"/>
      <c r="F2" s="270" t="s">
        <v>123</v>
      </c>
      <c r="G2" s="271"/>
      <c r="H2" s="271"/>
      <c r="I2" s="272"/>
      <c r="J2" s="263"/>
    </row>
    <row r="3" spans="1:18" ht="40.5">
      <c r="A3" s="263"/>
      <c r="B3" s="65" t="s">
        <v>124</v>
      </c>
      <c r="C3" s="273" t="e">
        <f>CONCATENATE(#REF!," ","(",#REF!,#REF!,")")</f>
        <v>#REF!</v>
      </c>
      <c r="D3" s="274"/>
      <c r="E3" s="269"/>
      <c r="F3" s="66" t="s">
        <v>0</v>
      </c>
      <c r="G3" s="67" t="s">
        <v>125</v>
      </c>
      <c r="H3" s="68" t="s">
        <v>126</v>
      </c>
      <c r="I3" s="69" t="s">
        <v>127</v>
      </c>
      <c r="J3" s="263"/>
      <c r="K3" s="2"/>
      <c r="L3" s="2"/>
      <c r="M3" s="2"/>
      <c r="N3" s="2"/>
      <c r="O3" s="2"/>
      <c r="P3" s="2"/>
      <c r="Q3" s="2"/>
      <c r="R3" s="2"/>
    </row>
    <row r="4" spans="1:18" ht="18">
      <c r="A4" s="263"/>
      <c r="B4" s="70" t="s">
        <v>128</v>
      </c>
      <c r="C4" s="236" t="s">
        <v>129</v>
      </c>
      <c r="D4" s="250"/>
      <c r="E4" s="269"/>
      <c r="F4" s="71">
        <v>1</v>
      </c>
      <c r="G4" s="72" t="s">
        <v>130</v>
      </c>
      <c r="H4" s="73">
        <f>M12</f>
        <v>99432</v>
      </c>
      <c r="I4" s="74">
        <f>H4</f>
        <v>99432</v>
      </c>
      <c r="J4" s="263"/>
      <c r="K4" s="75"/>
      <c r="L4" s="2" t="s">
        <v>2</v>
      </c>
      <c r="M4" s="75">
        <f>C8</f>
        <v>45100</v>
      </c>
      <c r="N4" s="75">
        <f>ROUND(M4*103%,-2)</f>
        <v>46500</v>
      </c>
      <c r="O4" s="2"/>
      <c r="P4" s="75">
        <f>MIN(I4:I9)</f>
        <v>-75510</v>
      </c>
      <c r="Q4" s="2"/>
      <c r="R4" s="2"/>
    </row>
    <row r="5" spans="1:18" ht="18">
      <c r="A5" s="263"/>
      <c r="B5" s="70" t="s">
        <v>131</v>
      </c>
      <c r="C5" s="236" t="s">
        <v>132</v>
      </c>
      <c r="D5" s="250"/>
      <c r="E5" s="269"/>
      <c r="F5" s="275">
        <v>2</v>
      </c>
      <c r="G5" s="276" t="s">
        <v>133</v>
      </c>
      <c r="H5" s="278">
        <f>C9*12</f>
        <v>0</v>
      </c>
      <c r="I5" s="259">
        <f>H5-H7</f>
        <v>-75510</v>
      </c>
      <c r="J5" s="263"/>
      <c r="K5" s="249"/>
      <c r="L5" s="2" t="s">
        <v>3</v>
      </c>
      <c r="M5" s="2">
        <f>ROUND(M4*0.34,0)</f>
        <v>15334</v>
      </c>
      <c r="N5" s="2">
        <f>ROUND(N4*0.38,0)</f>
        <v>17670</v>
      </c>
      <c r="O5" s="2"/>
      <c r="P5" s="2"/>
      <c r="Q5" s="2"/>
      <c r="R5" s="2"/>
    </row>
    <row r="6" spans="1:18" ht="18">
      <c r="A6" s="263"/>
      <c r="B6" s="70" t="s">
        <v>134</v>
      </c>
      <c r="C6" s="236" t="s">
        <v>135</v>
      </c>
      <c r="D6" s="250"/>
      <c r="E6" s="269"/>
      <c r="F6" s="275"/>
      <c r="G6" s="277"/>
      <c r="H6" s="279"/>
      <c r="I6" s="280"/>
      <c r="J6" s="263"/>
      <c r="K6" s="249"/>
      <c r="L6" s="2"/>
      <c r="M6" s="2"/>
      <c r="N6" s="2"/>
      <c r="O6" s="2"/>
      <c r="P6" s="2"/>
      <c r="Q6" s="2"/>
      <c r="R6" s="2"/>
    </row>
    <row r="7" spans="1:18" ht="36">
      <c r="A7" s="263"/>
      <c r="B7" s="70" t="s">
        <v>136</v>
      </c>
      <c r="C7" s="236" t="s">
        <v>137</v>
      </c>
      <c r="D7" s="237"/>
      <c r="E7" s="269"/>
      <c r="F7" s="275"/>
      <c r="G7" s="72" t="s">
        <v>138</v>
      </c>
      <c r="H7" s="73">
        <f>ROUND(M9*10%,0)</f>
        <v>75510</v>
      </c>
      <c r="I7" s="281"/>
      <c r="J7" s="263"/>
      <c r="K7" s="249"/>
      <c r="L7" s="2" t="s">
        <v>1</v>
      </c>
      <c r="M7" s="75">
        <f>M4+M5</f>
        <v>60434</v>
      </c>
      <c r="N7" s="75">
        <f>N4+N5</f>
        <v>64170</v>
      </c>
      <c r="O7" s="2"/>
      <c r="P7" s="2"/>
      <c r="Q7" s="2"/>
      <c r="R7" s="2"/>
    </row>
    <row r="8" spans="1:18" ht="20.25">
      <c r="A8" s="263"/>
      <c r="B8" s="70" t="s">
        <v>139</v>
      </c>
      <c r="C8" s="251">
        <v>45100</v>
      </c>
      <c r="D8" s="252"/>
      <c r="E8" s="269"/>
      <c r="F8" s="253">
        <v>3</v>
      </c>
      <c r="G8" s="255" t="s">
        <v>140</v>
      </c>
      <c r="H8" s="257">
        <f>IF(C4="Metro City",ROUND(H7*5,0),IF(C4="Non Metro City",ROUND(H7*4,0),H7))</f>
        <v>75510</v>
      </c>
      <c r="I8" s="259">
        <f>H8</f>
        <v>75510</v>
      </c>
      <c r="J8" s="263"/>
      <c r="K8" s="248"/>
      <c r="L8" s="2"/>
      <c r="M8" s="75">
        <f>M7*4</f>
        <v>241736</v>
      </c>
      <c r="N8" s="75">
        <f>N7*8</f>
        <v>513360</v>
      </c>
      <c r="O8" s="2"/>
      <c r="P8" s="2"/>
      <c r="Q8" s="2"/>
      <c r="R8" s="2"/>
    </row>
    <row r="9" spans="1:18" ht="21" thickBot="1">
      <c r="A9" s="263"/>
      <c r="B9" s="70" t="s">
        <v>141</v>
      </c>
      <c r="C9" s="261">
        <v>0</v>
      </c>
      <c r="D9" s="262"/>
      <c r="E9" s="269"/>
      <c r="F9" s="254"/>
      <c r="G9" s="256"/>
      <c r="H9" s="258"/>
      <c r="I9" s="260"/>
      <c r="J9" s="263"/>
      <c r="K9" s="249"/>
      <c r="L9" s="76" t="s">
        <v>142</v>
      </c>
      <c r="M9" s="231">
        <f>M8+N8</f>
        <v>755096</v>
      </c>
      <c r="N9" s="231"/>
      <c r="O9" s="2"/>
      <c r="P9" s="2"/>
      <c r="Q9" s="2"/>
      <c r="R9" s="2"/>
    </row>
    <row r="10" spans="1:18" ht="20.25">
      <c r="A10" s="263"/>
      <c r="B10" s="70" t="s">
        <v>143</v>
      </c>
      <c r="C10" s="236" t="s">
        <v>144</v>
      </c>
      <c r="D10" s="237"/>
      <c r="E10" s="269"/>
      <c r="F10" s="238" t="s">
        <v>145</v>
      </c>
      <c r="G10" s="239"/>
      <c r="H10" s="240" t="str">
        <f>IF(P4&lt;0,"Please enter the proper amount of per month's rent",P4)</f>
        <v>Please enter the proper amount of per month's rent</v>
      </c>
      <c r="I10" s="241"/>
      <c r="J10" s="263"/>
      <c r="K10" s="2"/>
      <c r="L10" s="2" t="s">
        <v>4</v>
      </c>
      <c r="M10" s="2">
        <f>IF($D$4="Rural Area",ROUND(M4*0.09,0),ROUND(M4*0.18,0))</f>
        <v>8118</v>
      </c>
      <c r="N10" s="2">
        <f>IF($D$4="Rural Area",ROUND(N4*0.09,0),ROUND(N4*0.18,0))</f>
        <v>8370</v>
      </c>
      <c r="O10" s="2"/>
      <c r="P10" s="2"/>
      <c r="Q10" s="2"/>
      <c r="R10" s="2"/>
    </row>
    <row r="11" spans="1:18" ht="21" thickBot="1">
      <c r="A11" s="263"/>
      <c r="B11" s="77" t="s">
        <v>146</v>
      </c>
      <c r="C11" s="244" t="s">
        <v>147</v>
      </c>
      <c r="D11" s="245"/>
      <c r="E11" s="269"/>
      <c r="F11" s="246" t="s">
        <v>148</v>
      </c>
      <c r="G11" s="247"/>
      <c r="H11" s="242"/>
      <c r="I11" s="243"/>
      <c r="J11" s="263"/>
      <c r="K11" s="2"/>
      <c r="L11" s="2"/>
      <c r="M11" s="2">
        <f>M10*4</f>
        <v>32472</v>
      </c>
      <c r="N11" s="2">
        <f>N10*8</f>
        <v>66960</v>
      </c>
      <c r="O11" s="2"/>
      <c r="P11" s="2"/>
      <c r="Q11" s="2"/>
      <c r="R11" s="2"/>
    </row>
    <row r="12" spans="1:18" ht="19.5" thickBot="1">
      <c r="A12" s="263"/>
      <c r="B12" s="269"/>
      <c r="C12" s="269"/>
      <c r="D12" s="269"/>
      <c r="E12" s="269"/>
      <c r="F12" s="269"/>
      <c r="G12" s="269"/>
      <c r="H12" s="269"/>
      <c r="I12" s="269"/>
      <c r="J12" s="263"/>
      <c r="L12" s="76" t="s">
        <v>142</v>
      </c>
      <c r="M12" s="231">
        <f>M11+N11</f>
        <v>99432</v>
      </c>
      <c r="N12" s="231"/>
    </row>
    <row r="13" spans="1:18" ht="27.75" thickBot="1">
      <c r="A13" s="263"/>
      <c r="B13" s="232" t="s">
        <v>149</v>
      </c>
      <c r="C13" s="233"/>
      <c r="D13" s="78">
        <f>C9*3</f>
        <v>0</v>
      </c>
      <c r="E13" s="79"/>
      <c r="F13" s="232" t="s">
        <v>150</v>
      </c>
      <c r="G13" s="233"/>
      <c r="H13" s="234">
        <f>H5</f>
        <v>0</v>
      </c>
      <c r="I13" s="235"/>
      <c r="J13" s="263"/>
    </row>
    <row r="14" spans="1:18" ht="15">
      <c r="A14" s="263"/>
      <c r="B14" s="263"/>
      <c r="C14" s="263"/>
      <c r="D14" s="263"/>
      <c r="E14" s="263"/>
      <c r="F14" s="263"/>
      <c r="G14" s="263"/>
      <c r="H14" s="263"/>
      <c r="I14" s="263"/>
      <c r="J14" s="263"/>
    </row>
    <row r="15" spans="1:18" ht="20.25" hidden="1" customHeight="1"/>
  </sheetData>
  <sheetProtection password="E8FA" sheet="1" objects="1" scenarios="1" formatCells="0" formatColumns="0" formatRows="0" selectLockedCells="1"/>
  <mergeCells count="35">
    <mergeCell ref="A1:A14"/>
    <mergeCell ref="B1:I1"/>
    <mergeCell ref="J1:J14"/>
    <mergeCell ref="B2:D2"/>
    <mergeCell ref="E2:E11"/>
    <mergeCell ref="F2:I2"/>
    <mergeCell ref="C3:D3"/>
    <mergeCell ref="C4:D4"/>
    <mergeCell ref="C5:D5"/>
    <mergeCell ref="F5:F7"/>
    <mergeCell ref="G5:G6"/>
    <mergeCell ref="H5:H6"/>
    <mergeCell ref="I5:I7"/>
    <mergeCell ref="B14:I14"/>
    <mergeCell ref="B12:I12"/>
    <mergeCell ref="K5:K7"/>
    <mergeCell ref="C6:D6"/>
    <mergeCell ref="C7:D7"/>
    <mergeCell ref="C8:D8"/>
    <mergeCell ref="F8:F9"/>
    <mergeCell ref="G8:G9"/>
    <mergeCell ref="H8:H9"/>
    <mergeCell ref="I8:I9"/>
    <mergeCell ref="C9:D9"/>
    <mergeCell ref="M12:N12"/>
    <mergeCell ref="B13:C13"/>
    <mergeCell ref="F13:G13"/>
    <mergeCell ref="H13:I13"/>
    <mergeCell ref="M9:N9"/>
    <mergeCell ref="C10:D10"/>
    <mergeCell ref="F10:G10"/>
    <mergeCell ref="H10:I11"/>
    <mergeCell ref="C11:D11"/>
    <mergeCell ref="F11:G11"/>
    <mergeCell ref="K8:K9"/>
  </mergeCells>
  <conditionalFormatting sqref="H10:I11">
    <cfRule type="cellIs" dxfId="13" priority="2" operator="equal">
      <formula>"Please enter the proper amount of per month's rent"</formula>
    </cfRule>
  </conditionalFormatting>
  <conditionalFormatting sqref="A13:I13">
    <cfRule type="expression" dxfId="12" priority="1">
      <formula>$A13="Please enter the proper amount of per month's rent"</formula>
    </cfRule>
  </conditionalFormatting>
  <dataValidations count="1">
    <dataValidation type="list" allowBlank="1" showInputMessage="1" showErrorMessage="1" sqref="C4">
      <formula1>"Metro City,Non Metro City,Rural Area"</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rgb="FFFFFF00"/>
  </sheetPr>
  <dimension ref="A1:BF198"/>
  <sheetViews>
    <sheetView topLeftCell="D2" workbookViewId="0">
      <selection activeCell="L14" sqref="L14"/>
    </sheetView>
  </sheetViews>
  <sheetFormatPr defaultColWidth="0" defaultRowHeight="15" zeroHeight="1"/>
  <cols>
    <col min="1" max="1" width="2.7109375" style="1" hidden="1" customWidth="1"/>
    <col min="2" max="2" width="4.140625" style="1" hidden="1" customWidth="1"/>
    <col min="3" max="3" width="2.140625" style="1" customWidth="1"/>
    <col min="4" max="4" width="6.28515625" style="2" customWidth="1"/>
    <col min="5" max="5" width="24.7109375" style="2" customWidth="1"/>
    <col min="6" max="6" width="9.85546875" style="2" customWidth="1"/>
    <col min="7" max="7" width="6.85546875" style="2" customWidth="1"/>
    <col min="8" max="8" width="7.5703125" style="2" customWidth="1"/>
    <col min="9" max="9" width="7" style="2" customWidth="1"/>
    <col min="10" max="12" width="8.5703125" style="2" customWidth="1"/>
    <col min="13" max="13" width="6.85546875" style="2" customWidth="1"/>
    <col min="14" max="15" width="21.140625" style="2" hidden="1" customWidth="1"/>
    <col min="16" max="16" width="9.140625" style="2" hidden="1" customWidth="1"/>
    <col min="17" max="17" width="6" style="2" hidden="1" customWidth="1"/>
    <col min="18" max="18" width="5.7109375" style="2" hidden="1" customWidth="1"/>
    <col min="19" max="22" width="9.140625" style="2" customWidth="1"/>
    <col min="23" max="24" width="9.140625" style="2" hidden="1" customWidth="1"/>
    <col min="25" max="27" width="9.140625" style="1" hidden="1" customWidth="1"/>
    <col min="28" max="28" width="9.140625" style="1" customWidth="1"/>
    <col min="29" max="29" width="7.7109375" style="1" customWidth="1"/>
    <col min="30" max="31" width="9.140625" style="1" customWidth="1"/>
    <col min="32" max="32" width="12.42578125" style="1" customWidth="1"/>
    <col min="33" max="38" width="8" style="1" customWidth="1"/>
    <col min="39" max="39" width="8.28515625" style="1" customWidth="1"/>
    <col min="40" max="40" width="8.28515625" style="1" hidden="1" customWidth="1"/>
    <col min="41" max="41" width="9.5703125" style="1" customWidth="1"/>
    <col min="42" max="42" width="3.28515625" style="128" customWidth="1"/>
    <col min="43" max="43" width="3.140625" style="1" customWidth="1"/>
    <col min="44" max="46" width="7.85546875" style="1" hidden="1" customWidth="1"/>
    <col min="47" max="48" width="9.28515625" style="1" hidden="1" customWidth="1"/>
    <col min="49" max="49" width="6.5703125" style="1" hidden="1" customWidth="1"/>
    <col min="50" max="52" width="7.85546875" style="1" hidden="1" customWidth="1"/>
    <col min="53" max="53" width="10.28515625" style="1" hidden="1" customWidth="1"/>
    <col min="54" max="54" width="9.28515625" style="1" hidden="1" customWidth="1"/>
    <col min="55" max="55" width="6.5703125" style="1" hidden="1" customWidth="1"/>
    <col min="56" max="58" width="3.140625" style="1" hidden="1" customWidth="1"/>
    <col min="59" max="16384" width="9.140625" hidden="1"/>
  </cols>
  <sheetData>
    <row r="1" spans="1:58" ht="26.25" hidden="1" thickBot="1">
      <c r="C1" s="293"/>
      <c r="D1" s="327" t="s">
        <v>151</v>
      </c>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293"/>
    </row>
    <row r="2" spans="1:58" ht="22.5">
      <c r="C2" s="293"/>
      <c r="D2" s="294" t="e">
        <f>CONCATENATE(#REF!," ","(",#REF!,#REF!,")")</f>
        <v>#REF!</v>
      </c>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6"/>
      <c r="AQ2" s="293"/>
    </row>
    <row r="3" spans="1:58" ht="21" thickBot="1">
      <c r="C3" s="293"/>
      <c r="D3" s="297" t="s">
        <v>152</v>
      </c>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9"/>
      <c r="AQ3" s="293"/>
    </row>
    <row r="4" spans="1:58" ht="30.75" customHeight="1">
      <c r="A4" s="2"/>
      <c r="B4" s="2"/>
      <c r="C4" s="293"/>
      <c r="D4" s="300" t="s">
        <v>0</v>
      </c>
      <c r="E4" s="302" t="s">
        <v>153</v>
      </c>
      <c r="F4" s="304" t="s">
        <v>116</v>
      </c>
      <c r="G4" s="306" t="s">
        <v>154</v>
      </c>
      <c r="H4" s="308" t="s">
        <v>155</v>
      </c>
      <c r="I4" s="306" t="s">
        <v>156</v>
      </c>
      <c r="J4" s="325" t="s">
        <v>157</v>
      </c>
      <c r="K4" s="306" t="s">
        <v>158</v>
      </c>
      <c r="L4" s="306" t="s">
        <v>159</v>
      </c>
      <c r="M4" s="306" t="s">
        <v>160</v>
      </c>
      <c r="N4" s="311" t="s">
        <v>161</v>
      </c>
      <c r="O4" s="311" t="s">
        <v>162</v>
      </c>
      <c r="P4" s="313" t="s">
        <v>163</v>
      </c>
      <c r="Q4" s="314"/>
      <c r="R4" s="314"/>
      <c r="S4" s="314"/>
      <c r="T4" s="314"/>
      <c r="U4" s="314"/>
      <c r="V4" s="315"/>
      <c r="W4" s="316" t="s">
        <v>164</v>
      </c>
      <c r="X4" s="317"/>
      <c r="Y4" s="317"/>
      <c r="Z4" s="317"/>
      <c r="AA4" s="317"/>
      <c r="AB4" s="317"/>
      <c r="AC4" s="317"/>
      <c r="AD4" s="317"/>
      <c r="AE4" s="318"/>
      <c r="AF4" s="319" t="s">
        <v>165</v>
      </c>
      <c r="AG4" s="321" t="s">
        <v>185</v>
      </c>
      <c r="AH4" s="322"/>
      <c r="AI4" s="323"/>
      <c r="AJ4" s="324" t="s">
        <v>166</v>
      </c>
      <c r="AK4" s="324"/>
      <c r="AL4" s="324"/>
      <c r="AM4" s="283" t="s">
        <v>167</v>
      </c>
      <c r="AN4" s="81"/>
      <c r="AO4" s="285" t="s">
        <v>168</v>
      </c>
      <c r="AP4" s="286"/>
      <c r="AQ4" s="293"/>
      <c r="AR4" s="2"/>
      <c r="AS4" s="2"/>
      <c r="AT4" s="2"/>
      <c r="AU4" s="2"/>
      <c r="AV4" s="2"/>
      <c r="AW4" s="2"/>
      <c r="AX4" s="2"/>
      <c r="AY4" s="2"/>
      <c r="AZ4" s="2"/>
      <c r="BA4" s="2"/>
      <c r="BB4" s="2"/>
      <c r="BC4" s="2"/>
      <c r="BD4" s="2"/>
      <c r="BE4" s="2"/>
      <c r="BF4" s="2"/>
    </row>
    <row r="5" spans="1:58" ht="45">
      <c r="A5" s="63"/>
      <c r="B5" s="63"/>
      <c r="C5" s="293"/>
      <c r="D5" s="301"/>
      <c r="E5" s="303"/>
      <c r="F5" s="305"/>
      <c r="G5" s="307"/>
      <c r="H5" s="309"/>
      <c r="I5" s="307"/>
      <c r="J5" s="326"/>
      <c r="K5" s="307"/>
      <c r="L5" s="307"/>
      <c r="M5" s="307"/>
      <c r="N5" s="312"/>
      <c r="O5" s="312"/>
      <c r="P5" s="82" t="s">
        <v>169</v>
      </c>
      <c r="Q5" s="82" t="s">
        <v>170</v>
      </c>
      <c r="R5" s="82" t="s">
        <v>171</v>
      </c>
      <c r="S5" s="83" t="s">
        <v>1</v>
      </c>
      <c r="T5" s="84" t="s">
        <v>172</v>
      </c>
      <c r="U5" s="83" t="s">
        <v>173</v>
      </c>
      <c r="V5" s="85" t="s">
        <v>174</v>
      </c>
      <c r="W5" s="82" t="s">
        <v>175</v>
      </c>
      <c r="X5" s="82" t="s">
        <v>176</v>
      </c>
      <c r="Y5" s="82" t="s">
        <v>177</v>
      </c>
      <c r="Z5" s="82" t="s">
        <v>178</v>
      </c>
      <c r="AA5" s="82" t="s">
        <v>179</v>
      </c>
      <c r="AB5" s="83" t="s">
        <v>1</v>
      </c>
      <c r="AC5" s="84" t="s">
        <v>172</v>
      </c>
      <c r="AD5" s="83" t="s">
        <v>173</v>
      </c>
      <c r="AE5" s="85" t="s">
        <v>174</v>
      </c>
      <c r="AF5" s="320"/>
      <c r="AG5" s="86" t="s">
        <v>180</v>
      </c>
      <c r="AH5" s="87" t="s">
        <v>181</v>
      </c>
      <c r="AI5" s="86" t="s">
        <v>1</v>
      </c>
      <c r="AJ5" s="88">
        <f>IF(AG4="नव.-2023 के वेतन तक की गई Itax कटौती","Dec-23",0)</f>
        <v>0</v>
      </c>
      <c r="AK5" s="88">
        <f>IF(AG4="नव.-2023 के वेतन तक की गई Itax कटौती","Jan-24",0)</f>
        <v>0</v>
      </c>
      <c r="AL5" s="88">
        <v>45323</v>
      </c>
      <c r="AM5" s="284"/>
      <c r="AN5" s="89"/>
      <c r="AO5" s="287"/>
      <c r="AP5" s="288"/>
      <c r="AQ5" s="293"/>
      <c r="AR5" s="63"/>
      <c r="AS5" s="90"/>
      <c r="AT5" s="90"/>
      <c r="AU5" s="90"/>
      <c r="AV5" s="63"/>
      <c r="AW5" s="63"/>
      <c r="AX5" s="63"/>
      <c r="AY5" s="63"/>
      <c r="AZ5" s="63"/>
      <c r="BA5" s="63"/>
      <c r="BB5" s="63"/>
      <c r="BC5" s="63"/>
      <c r="BD5" s="63"/>
      <c r="BE5" s="63"/>
      <c r="BF5" s="63"/>
    </row>
    <row r="6" spans="1:58" ht="15.75" thickBot="1">
      <c r="A6" s="63"/>
      <c r="B6" s="63"/>
      <c r="C6" s="293"/>
      <c r="D6" s="91">
        <v>1</v>
      </c>
      <c r="E6" s="92">
        <v>2</v>
      </c>
      <c r="F6" s="92">
        <v>3</v>
      </c>
      <c r="G6" s="92">
        <v>4</v>
      </c>
      <c r="H6" s="92">
        <v>5</v>
      </c>
      <c r="I6" s="92">
        <v>6</v>
      </c>
      <c r="J6" s="92">
        <v>7</v>
      </c>
      <c r="K6" s="92">
        <v>8</v>
      </c>
      <c r="L6" s="92">
        <v>9</v>
      </c>
      <c r="M6" s="92">
        <v>10</v>
      </c>
      <c r="N6" s="93">
        <v>11</v>
      </c>
      <c r="O6" s="93">
        <v>12</v>
      </c>
      <c r="P6" s="92">
        <v>8</v>
      </c>
      <c r="Q6" s="92">
        <v>9</v>
      </c>
      <c r="R6" s="92">
        <v>10</v>
      </c>
      <c r="S6" s="92">
        <v>11</v>
      </c>
      <c r="T6" s="92">
        <v>12</v>
      </c>
      <c r="U6" s="92">
        <v>13</v>
      </c>
      <c r="V6" s="92">
        <v>14</v>
      </c>
      <c r="W6" s="92">
        <v>14</v>
      </c>
      <c r="X6" s="92">
        <v>15</v>
      </c>
      <c r="Y6" s="92">
        <v>16</v>
      </c>
      <c r="Z6" s="92">
        <v>17</v>
      </c>
      <c r="AA6" s="92">
        <v>19</v>
      </c>
      <c r="AB6" s="92">
        <v>15</v>
      </c>
      <c r="AC6" s="92">
        <v>16</v>
      </c>
      <c r="AD6" s="92">
        <v>17</v>
      </c>
      <c r="AE6" s="92">
        <v>18</v>
      </c>
      <c r="AF6" s="92">
        <v>19</v>
      </c>
      <c r="AG6" s="289">
        <v>20</v>
      </c>
      <c r="AH6" s="290"/>
      <c r="AI6" s="291"/>
      <c r="AJ6" s="92">
        <v>21</v>
      </c>
      <c r="AK6" s="92">
        <v>22</v>
      </c>
      <c r="AL6" s="92">
        <v>23</v>
      </c>
      <c r="AM6" s="92">
        <v>24</v>
      </c>
      <c r="AN6" s="94"/>
      <c r="AO6" s="95">
        <v>25</v>
      </c>
      <c r="AP6" s="96"/>
      <c r="AQ6" s="293"/>
      <c r="AR6" s="292" t="s">
        <v>182</v>
      </c>
      <c r="AS6" s="292"/>
      <c r="AT6" s="292"/>
      <c r="AU6" s="292"/>
      <c r="AV6" s="292"/>
      <c r="AW6" s="292"/>
      <c r="AX6" s="292" t="s">
        <v>183</v>
      </c>
      <c r="AY6" s="292"/>
      <c r="AZ6" s="292"/>
      <c r="BA6" s="292"/>
      <c r="BB6" s="292"/>
      <c r="BC6" s="292"/>
      <c r="BD6" s="63"/>
      <c r="BE6" s="63"/>
      <c r="BF6" s="63"/>
    </row>
    <row r="7" spans="1:58" ht="18">
      <c r="A7" s="97">
        <f>MIN(V7,AE7)</f>
        <v>21500</v>
      </c>
      <c r="B7" s="97">
        <f>IF(F7=0,0,IF(OR(V7=0,AE7=0),"NT",0))</f>
        <v>0</v>
      </c>
      <c r="C7" s="310"/>
      <c r="D7" s="98">
        <v>1</v>
      </c>
      <c r="E7" s="99"/>
      <c r="F7" s="100">
        <v>772500</v>
      </c>
      <c r="G7" s="101">
        <f>IF(F7&gt;50000,50000,0)</f>
        <v>50000</v>
      </c>
      <c r="H7" s="101">
        <v>32000</v>
      </c>
      <c r="I7" s="101">
        <v>0</v>
      </c>
      <c r="J7" s="101">
        <v>150000</v>
      </c>
      <c r="K7" s="101">
        <v>0</v>
      </c>
      <c r="L7" s="101">
        <v>0</v>
      </c>
      <c r="M7" s="101">
        <v>0</v>
      </c>
      <c r="N7" s="102">
        <f>F7-G7-H7-I7-J7-K7-L7-M7</f>
        <v>540500</v>
      </c>
      <c r="O7" s="102">
        <f>F7-G7</f>
        <v>722500</v>
      </c>
      <c r="P7" s="103">
        <f>IF(N7&lt;250000,0,IF(N7&gt;500000,12500,IF(N7&lt;500000,ROUND((N7-250000)*0.05,0),0)))</f>
        <v>12500</v>
      </c>
      <c r="Q7" s="103">
        <f>IF(N7&lt;500000,0,IF(N7&gt;1000000,100000,ROUND((N7-500000)*0.2,0)))</f>
        <v>8100</v>
      </c>
      <c r="R7" s="103">
        <f>IF(N7&lt;1000000,0,ROUND((N7-1000000)*0.3,0))</f>
        <v>0</v>
      </c>
      <c r="S7" s="102">
        <f>IF(F7="","",IF(SUM(P7:R7)&lt;=12500,0,SUM(P7:R7)))</f>
        <v>20600</v>
      </c>
      <c r="T7" s="103">
        <f>IF(S7="","",ROUND(S7*0.04,0))</f>
        <v>824</v>
      </c>
      <c r="U7" s="104">
        <f>IF(S7="","",S7+T7)</f>
        <v>21424</v>
      </c>
      <c r="V7" s="104">
        <f>IF(S7="","",ROUNDUP(U7,-2))</f>
        <v>21500</v>
      </c>
      <c r="W7" s="103">
        <f>IF(O7&gt;600000,15000,IF(O7&gt;300000,(O7-300000)*0.05,0))</f>
        <v>15000</v>
      </c>
      <c r="X7" s="103">
        <f>IF(O7&gt;900000,30000,IF(O7&gt;600000,(O7-600000)*0.1,0))</f>
        <v>12250</v>
      </c>
      <c r="Y7" s="103">
        <f>IF(O7&gt;1200000,45000,IF(O7&gt;900000,(O7-900000)*0.15,0))</f>
        <v>0</v>
      </c>
      <c r="Z7" s="103">
        <f>IF(O7&gt;1500000,60000,IF(O7&gt;1200000,(O7-1200000)*0.2,0))</f>
        <v>0</v>
      </c>
      <c r="AA7" s="105">
        <f>IF(O7&lt;1500000,0,(O7-1500000)*0.3)</f>
        <v>0</v>
      </c>
      <c r="AB7" s="106">
        <f>IF(F7="","",IF(SUM(W7:AA7)&lt;=25000,0,IF((O7-700000)&lt;SUM(W7:AA7),(O7-700000),(SUM(W7:AA7)))))</f>
        <v>22500</v>
      </c>
      <c r="AC7" s="103">
        <f>IF(F7="","",ROUND(AB7*0.04,0))</f>
        <v>900</v>
      </c>
      <c r="AD7" s="104">
        <f>IF(F7="","",(AB7+AC7))</f>
        <v>23400</v>
      </c>
      <c r="AE7" s="104">
        <f>IF(F7="","",ROUNDUP(AD7,-2))</f>
        <v>23400</v>
      </c>
      <c r="AF7" s="129" t="str">
        <f>IF(F7="","",IF(F7="","",IF(V7=0,0,IF(V7&gt;AE7,"New Regime","Old Regime"))))</f>
        <v>Old Regime</v>
      </c>
      <c r="AG7" s="107">
        <v>8000</v>
      </c>
      <c r="AH7" s="107"/>
      <c r="AI7" s="105">
        <f>AG7+AH7</f>
        <v>8000</v>
      </c>
      <c r="AJ7" s="105">
        <f>IF(OR(V7=0,AE7=0),0,IF(AF7="Old Regime",AR7,AX7))</f>
        <v>0</v>
      </c>
      <c r="AK7" s="105">
        <f>IF(OR(V7=0,AE7=0),0,IF(AF7="Old Regime",AS7,AY7))</f>
        <v>0</v>
      </c>
      <c r="AL7" s="105">
        <f>IF(OR(V7=0,AE7=0),0,IF(AF7="Old Regime",AT7,AZ7))</f>
        <v>14000</v>
      </c>
      <c r="AM7" s="106">
        <f>AJ7+AK7+AL7</f>
        <v>14000</v>
      </c>
      <c r="AN7" s="108">
        <f>MIN(V7,AE7)</f>
        <v>21500</v>
      </c>
      <c r="AO7" s="109">
        <f>IF(AN7&lt;=12500,-AI7,AN7-(AI7+AM7))</f>
        <v>-500</v>
      </c>
      <c r="AP7" s="110" t="str">
        <f>IF(AO7=0,0,IF(AO7&gt;0,"(P)","(R)"))</f>
        <v>(R)</v>
      </c>
      <c r="AQ7" s="293"/>
      <c r="AR7" s="111">
        <f>IF($AG$4="जन.-2024 के वेतन तक की गई Itax कटौती",0,IF(U7&lt;=12500,0,IF(AI7&gt;U7,0,ROUNDUP((U7-AI7)/3,-3))))</f>
        <v>0</v>
      </c>
      <c r="AS7" s="111">
        <f>IF($AG$4="जन.-2024 के वेतन तक की गई Itax कटौती",0,IF(U7&lt;=12500,0,IF(AI7&gt;U7,0,ROUNDUP((U7-AI7)/3,-3))))</f>
        <v>0</v>
      </c>
      <c r="AT7" s="111">
        <f>IF($AG$4="जन.-2024 के वेतन तक की गई Itax कटौती",ROUNDUP((U7-AI7),-3),IF(U7&lt;=12500,0,IF(AI7&gt;U7,0,ROUNDUP((U7-AI7)/3,-3))))</f>
        <v>14000</v>
      </c>
      <c r="AU7" s="112">
        <f>ROUNDUP(AR7+AS7+AT7,-3)</f>
        <v>14000</v>
      </c>
      <c r="AV7" s="112">
        <f>AU7+AI7</f>
        <v>22000</v>
      </c>
      <c r="AW7" s="111">
        <f>AV7-V7</f>
        <v>500</v>
      </c>
      <c r="AX7" s="111">
        <f>IF($AG$4="जन.-2024 के वेतन तक की गई Itax कटौती",0,IF(AD7&lt;=12500,0,IF(AI7&gt;AD7,0,ROUNDUP((AD7-AI7)/3,-3))))</f>
        <v>0</v>
      </c>
      <c r="AY7" s="111">
        <f>IF($AG$4="जन.-2024 के वेतन तक की गई Itax कटौती",0,IF(AD7&lt;=12500,0,IF(AI7&gt;AD7,0,ROUNDUP((AD7-AI7)/3,-3))))</f>
        <v>0</v>
      </c>
      <c r="AZ7" s="111">
        <f>IF($AG$4="जन.-2024 के वेतन तक की गई Itax कटौती",ROUNDUP((AD7-AI7),-3),IF(AD7&lt;=12500,0,IF(AI7&gt;AD7,0,ROUNDUP((AD7-AI7)/3,-3))))</f>
        <v>16000</v>
      </c>
      <c r="BA7" s="112">
        <f>ROUNDUP(AX7+AY7+AZ7,-3)</f>
        <v>16000</v>
      </c>
      <c r="BB7" s="112">
        <f>BA7+AI7</f>
        <v>24000</v>
      </c>
      <c r="BC7" s="111">
        <f>BB7-AE7</f>
        <v>600</v>
      </c>
      <c r="BD7" s="97"/>
      <c r="BE7" s="97"/>
      <c r="BF7" s="97"/>
    </row>
    <row r="8" spans="1:58" ht="18">
      <c r="A8" s="97">
        <f t="shared" ref="A8:A71" si="0">MIN(V8,AE8)</f>
        <v>28300</v>
      </c>
      <c r="B8" s="97">
        <f t="shared" ref="B8:B71" si="1">IF(F8=0,0,IF(OR(V8=0,AE8=0),"NT",0))</f>
        <v>0</v>
      </c>
      <c r="C8" s="310"/>
      <c r="D8" s="113">
        <v>2</v>
      </c>
      <c r="E8" s="114"/>
      <c r="F8" s="115">
        <v>777200</v>
      </c>
      <c r="G8" s="116">
        <f t="shared" ref="G8:G71" si="2">IF(F8&gt;50000,50000,0)</f>
        <v>50000</v>
      </c>
      <c r="H8" s="116"/>
      <c r="I8" s="116"/>
      <c r="J8" s="116"/>
      <c r="K8" s="116"/>
      <c r="L8" s="116"/>
      <c r="M8" s="116"/>
      <c r="N8" s="87">
        <f t="shared" ref="N8:N71" si="3">F8-G8-H8-I8-J8-K8-L8-M8</f>
        <v>727200</v>
      </c>
      <c r="O8" s="87">
        <f t="shared" ref="O8:O71" si="4">F8-G8</f>
        <v>727200</v>
      </c>
      <c r="P8" s="117">
        <f t="shared" ref="P8:P71" si="5">IF(N8&lt;250000,0,IF(N8&gt;500000,12500,IF(N8&lt;500000,ROUND((N8-250000)*0.05,0),0)))</f>
        <v>12500</v>
      </c>
      <c r="Q8" s="117">
        <f t="shared" ref="Q8:Q71" si="6">IF(N8&lt;500000,0,IF(N8&gt;1000000,100000,ROUND((N8-500000)*0.2,0)))</f>
        <v>45440</v>
      </c>
      <c r="R8" s="117">
        <f t="shared" ref="R8:R71" si="7">IF(N8&lt;1000000,0,ROUND((N8-1000000)*0.3,0))</f>
        <v>0</v>
      </c>
      <c r="S8" s="87">
        <f t="shared" ref="S8:S71" si="8">IF(F8="","",IF(SUM(P8:R8)&lt;=12500,0,SUM(P8:R8)))</f>
        <v>57940</v>
      </c>
      <c r="T8" s="117">
        <f t="shared" ref="T8:T71" si="9">IF(S8="","",ROUND(S8*0.04,0))</f>
        <v>2318</v>
      </c>
      <c r="U8" s="118">
        <f t="shared" ref="U8:U71" si="10">IF(S8="","",S8+T8)</f>
        <v>60258</v>
      </c>
      <c r="V8" s="118">
        <f t="shared" ref="V8:V71" si="11">IF(S8="","",ROUNDUP(U8,-2))</f>
        <v>60300</v>
      </c>
      <c r="W8" s="117">
        <f t="shared" ref="W8:W71" si="12">IF(O8&gt;600000,15000,IF(O8&gt;300000,(O8-300000)*0.05,0))</f>
        <v>15000</v>
      </c>
      <c r="X8" s="117">
        <f t="shared" ref="X8:X71" si="13">IF(O8&gt;900000,30000,IF(O8&gt;600000,(O8-600000)*0.1,0))</f>
        <v>12720</v>
      </c>
      <c r="Y8" s="119">
        <f t="shared" ref="Y8:Y71" si="14">IF(O8&gt;1200000,45000,IF(O8&gt;900000,(O8-900000)*0.15,0))</f>
        <v>0</v>
      </c>
      <c r="Z8" s="119">
        <f t="shared" ref="Z8:Z71" si="15">IF(O8&gt;1500000,60000,IF(O8&gt;1200000,(O8-1200000)*0.2,0))</f>
        <v>0</v>
      </c>
      <c r="AA8" s="119">
        <f t="shared" ref="AA8:AA71" si="16">IF(O8&lt;1500000,0,(O8-1500000)*0.3)</f>
        <v>0</v>
      </c>
      <c r="AB8" s="120">
        <f t="shared" ref="AB8:AB71" si="17">IF(F8="","",IF(SUM(W8:AA8)&lt;=25000,0,IF((O8-700000)&lt;SUM(W8:AA8),(O8-700000),(SUM(W8:AA8)))))</f>
        <v>27200</v>
      </c>
      <c r="AC8" s="117">
        <f t="shared" ref="AC8:AC71" si="18">IF(F8="","",ROUND(AB8*0.04,0))</f>
        <v>1088</v>
      </c>
      <c r="AD8" s="118">
        <f t="shared" ref="AD8:AD71" si="19">IF(F8="","",(AB8+AC8))</f>
        <v>28288</v>
      </c>
      <c r="AE8" s="104">
        <f t="shared" ref="AE8:AE71" si="20">IF(F8="","",ROUNDUP(AD8,-2))</f>
        <v>28300</v>
      </c>
      <c r="AF8" s="129" t="str">
        <f t="shared" ref="AF8:AF71" si="21">IF(F8="","",IF(F8="","",IF(V8=0,0,IF(V8&gt;AE8,"New Regime","Old Regime"))))</f>
        <v>New Regime</v>
      </c>
      <c r="AG8" s="121"/>
      <c r="AH8" s="121"/>
      <c r="AI8" s="119">
        <f t="shared" ref="AI8:AI71" si="22">AG8+AH8</f>
        <v>0</v>
      </c>
      <c r="AJ8" s="119">
        <f t="shared" ref="AJ8:AJ71" si="23">IF(OR(V8=0,AE8=0),0,IF(AF8="Old Regime",AR8,AX8))</f>
        <v>0</v>
      </c>
      <c r="AK8" s="119">
        <f t="shared" ref="AK8:AK71" si="24">IF(OR(V8=0,AE8=0),0,IF(AF8="Old Regime",AS8,AY8))</f>
        <v>0</v>
      </c>
      <c r="AL8" s="119">
        <f t="shared" ref="AL8:AL71" si="25">IF(OR(V8=0,AE8=0),0,IF(AF8="Old Regime",AT8,AZ8))</f>
        <v>29000</v>
      </c>
      <c r="AM8" s="120">
        <f t="shared" ref="AM8:AM71" si="26">AJ8+AK8+AL8</f>
        <v>29000</v>
      </c>
      <c r="AN8" s="122">
        <f t="shared" ref="AN8:AN71" si="27">MIN(V8,AE8)</f>
        <v>28300</v>
      </c>
      <c r="AO8" s="109">
        <f t="shared" ref="AO8:AO71" si="28">IF(AN8&lt;=12500,-AI8,AN8-(AI8+AM8))</f>
        <v>-700</v>
      </c>
      <c r="AP8" s="123" t="str">
        <f t="shared" ref="AP8:AP71" si="29">IF(AO8=0,0,IF(AO8&gt;0,"(P)","(R)"))</f>
        <v>(R)</v>
      </c>
      <c r="AQ8" s="293"/>
      <c r="AR8" s="111">
        <f t="shared" ref="AR8:AR71" si="30">IF($AG$4="जन.-2024 के वेतन तक की गई Itax कटौती",0,IF(U8&lt;=12500,0,IF(AI8&gt;U8,0,ROUNDUP((U8-AI8)/3,-3))))</f>
        <v>0</v>
      </c>
      <c r="AS8" s="111">
        <f t="shared" ref="AS8:AS71" si="31">IF($AG$4="जन.-2024 के वेतन तक की गई Itax कटौती",0,IF(U8&lt;=12500,0,IF(AI8&gt;U8,0,ROUNDUP((U8-AI8)/3,-3))))</f>
        <v>0</v>
      </c>
      <c r="AT8" s="111">
        <f t="shared" ref="AT8:AT71" si="32">IF($AG$4="जन.-2024 के वेतन तक की गई Itax कटौती",ROUNDUP((U8-AI8),-3),IF(U8&lt;=12500,0,IF(AI8&gt;U8,0,ROUNDUP((U8-AI8)/3,-3))))</f>
        <v>61000</v>
      </c>
      <c r="AU8" s="112">
        <f t="shared" ref="AU8:AU71" si="33">ROUNDUP(AR8+AS8+AT8,-3)</f>
        <v>61000</v>
      </c>
      <c r="AV8" s="112">
        <f t="shared" ref="AV8:AV71" si="34">AU8+AI8</f>
        <v>61000</v>
      </c>
      <c r="AW8" s="111">
        <f t="shared" ref="AW8:AW71" si="35">AV8-V8</f>
        <v>700</v>
      </c>
      <c r="AX8" s="111">
        <f t="shared" ref="AX8:AX71" si="36">IF($AG$4="जन.-2024 के वेतन तक की गई Itax कटौती",0,IF(AD8&lt;=12500,0,IF(AI8&gt;AD8,0,ROUNDUP((AD8-AI8)/3,-3))))</f>
        <v>0</v>
      </c>
      <c r="AY8" s="111">
        <f t="shared" ref="AY8:AY71" si="37">IF($AG$4="जन.-2024 के वेतन तक की गई Itax कटौती",0,IF(AD8&lt;=12500,0,IF(AI8&gt;AD8,0,ROUNDUP((AD8-AI8)/3,-3))))</f>
        <v>0</v>
      </c>
      <c r="AZ8" s="111">
        <f t="shared" ref="AZ8:AZ71" si="38">IF($AG$4="जन.-2024 के वेतन तक की गई Itax कटौती",ROUNDUP((AD8-AI8),-3),IF(AD8&lt;=12500,0,IF(AI8&gt;AD8,0,ROUNDUP((AD8-AI8)/3,-3))))</f>
        <v>29000</v>
      </c>
      <c r="BA8" s="112">
        <f t="shared" ref="BA8:BA71" si="39">ROUNDUP(AX8+AY8+AZ8,-3)</f>
        <v>29000</v>
      </c>
      <c r="BB8" s="112">
        <f t="shared" ref="BB8:BB71" si="40">BA8+AI8</f>
        <v>29000</v>
      </c>
      <c r="BC8" s="111">
        <f t="shared" ref="BC8:BC71" si="41">BB8-AE8</f>
        <v>700</v>
      </c>
      <c r="BD8" s="97"/>
      <c r="BE8" s="97"/>
      <c r="BF8" s="97"/>
    </row>
    <row r="9" spans="1:58" ht="18">
      <c r="A9" s="97">
        <f t="shared" si="0"/>
        <v>0</v>
      </c>
      <c r="B9" s="97">
        <f t="shared" si="1"/>
        <v>0</v>
      </c>
      <c r="C9" s="310"/>
      <c r="D9" s="113">
        <v>3</v>
      </c>
      <c r="E9" s="114"/>
      <c r="F9" s="115"/>
      <c r="G9" s="116">
        <f t="shared" si="2"/>
        <v>0</v>
      </c>
      <c r="H9" s="116"/>
      <c r="I9" s="116"/>
      <c r="J9" s="116"/>
      <c r="K9" s="116"/>
      <c r="L9" s="116"/>
      <c r="M9" s="116"/>
      <c r="N9" s="87">
        <f t="shared" si="3"/>
        <v>0</v>
      </c>
      <c r="O9" s="87">
        <f t="shared" si="4"/>
        <v>0</v>
      </c>
      <c r="P9" s="117">
        <f t="shared" si="5"/>
        <v>0</v>
      </c>
      <c r="Q9" s="117">
        <f t="shared" si="6"/>
        <v>0</v>
      </c>
      <c r="R9" s="117">
        <f t="shared" si="7"/>
        <v>0</v>
      </c>
      <c r="S9" s="87" t="str">
        <f t="shared" si="8"/>
        <v/>
      </c>
      <c r="T9" s="117" t="str">
        <f t="shared" si="9"/>
        <v/>
      </c>
      <c r="U9" s="118" t="str">
        <f t="shared" si="10"/>
        <v/>
      </c>
      <c r="V9" s="118" t="str">
        <f t="shared" si="11"/>
        <v/>
      </c>
      <c r="W9" s="117">
        <f t="shared" si="12"/>
        <v>0</v>
      </c>
      <c r="X9" s="117">
        <f t="shared" si="13"/>
        <v>0</v>
      </c>
      <c r="Y9" s="119">
        <f t="shared" si="14"/>
        <v>0</v>
      </c>
      <c r="Z9" s="119">
        <f t="shared" si="15"/>
        <v>0</v>
      </c>
      <c r="AA9" s="119">
        <f t="shared" si="16"/>
        <v>0</v>
      </c>
      <c r="AB9" s="120" t="str">
        <f t="shared" si="17"/>
        <v/>
      </c>
      <c r="AC9" s="117" t="str">
        <f t="shared" si="18"/>
        <v/>
      </c>
      <c r="AD9" s="118" t="str">
        <f t="shared" si="19"/>
        <v/>
      </c>
      <c r="AE9" s="104" t="str">
        <f t="shared" si="20"/>
        <v/>
      </c>
      <c r="AF9" s="129" t="str">
        <f t="shared" si="21"/>
        <v/>
      </c>
      <c r="AG9" s="121"/>
      <c r="AH9" s="121"/>
      <c r="AI9" s="119">
        <f t="shared" si="22"/>
        <v>0</v>
      </c>
      <c r="AJ9" s="119">
        <f t="shared" si="23"/>
        <v>0</v>
      </c>
      <c r="AK9" s="119">
        <f t="shared" si="24"/>
        <v>0</v>
      </c>
      <c r="AL9" s="119" t="e">
        <f t="shared" si="25"/>
        <v>#VALUE!</v>
      </c>
      <c r="AM9" s="120" t="e">
        <f t="shared" si="26"/>
        <v>#VALUE!</v>
      </c>
      <c r="AN9" s="122">
        <f t="shared" si="27"/>
        <v>0</v>
      </c>
      <c r="AO9" s="109">
        <f t="shared" si="28"/>
        <v>0</v>
      </c>
      <c r="AP9" s="123">
        <f t="shared" si="29"/>
        <v>0</v>
      </c>
      <c r="AQ9" s="293"/>
      <c r="AR9" s="111">
        <f t="shared" si="30"/>
        <v>0</v>
      </c>
      <c r="AS9" s="111">
        <f t="shared" si="31"/>
        <v>0</v>
      </c>
      <c r="AT9" s="111" t="e">
        <f t="shared" si="32"/>
        <v>#VALUE!</v>
      </c>
      <c r="AU9" s="112" t="e">
        <f t="shared" si="33"/>
        <v>#VALUE!</v>
      </c>
      <c r="AV9" s="112" t="e">
        <f t="shared" si="34"/>
        <v>#VALUE!</v>
      </c>
      <c r="AW9" s="111" t="e">
        <f t="shared" si="35"/>
        <v>#VALUE!</v>
      </c>
      <c r="AX9" s="111">
        <f t="shared" si="36"/>
        <v>0</v>
      </c>
      <c r="AY9" s="111">
        <f t="shared" si="37"/>
        <v>0</v>
      </c>
      <c r="AZ9" s="111" t="e">
        <f t="shared" si="38"/>
        <v>#VALUE!</v>
      </c>
      <c r="BA9" s="112" t="e">
        <f t="shared" si="39"/>
        <v>#VALUE!</v>
      </c>
      <c r="BB9" s="112" t="e">
        <f t="shared" si="40"/>
        <v>#VALUE!</v>
      </c>
      <c r="BC9" s="111" t="e">
        <f t="shared" si="41"/>
        <v>#VALUE!</v>
      </c>
      <c r="BD9" s="97"/>
      <c r="BE9" s="97"/>
      <c r="BF9" s="97"/>
    </row>
    <row r="10" spans="1:58" ht="18">
      <c r="A10" s="97">
        <f t="shared" si="0"/>
        <v>0</v>
      </c>
      <c r="B10" s="97">
        <f t="shared" si="1"/>
        <v>0</v>
      </c>
      <c r="C10" s="310"/>
      <c r="D10" s="113">
        <v>4</v>
      </c>
      <c r="E10" s="114"/>
      <c r="F10" s="115"/>
      <c r="G10" s="116">
        <f t="shared" si="2"/>
        <v>0</v>
      </c>
      <c r="H10" s="116"/>
      <c r="I10" s="116"/>
      <c r="J10" s="116"/>
      <c r="K10" s="116"/>
      <c r="L10" s="116"/>
      <c r="M10" s="116"/>
      <c r="N10" s="87">
        <f t="shared" si="3"/>
        <v>0</v>
      </c>
      <c r="O10" s="87">
        <f t="shared" si="4"/>
        <v>0</v>
      </c>
      <c r="P10" s="117">
        <f t="shared" si="5"/>
        <v>0</v>
      </c>
      <c r="Q10" s="117">
        <f t="shared" si="6"/>
        <v>0</v>
      </c>
      <c r="R10" s="117">
        <f t="shared" si="7"/>
        <v>0</v>
      </c>
      <c r="S10" s="87" t="str">
        <f t="shared" si="8"/>
        <v/>
      </c>
      <c r="T10" s="117" t="str">
        <f t="shared" si="9"/>
        <v/>
      </c>
      <c r="U10" s="118" t="str">
        <f t="shared" si="10"/>
        <v/>
      </c>
      <c r="V10" s="118" t="str">
        <f t="shared" si="11"/>
        <v/>
      </c>
      <c r="W10" s="117">
        <f t="shared" si="12"/>
        <v>0</v>
      </c>
      <c r="X10" s="117">
        <f t="shared" si="13"/>
        <v>0</v>
      </c>
      <c r="Y10" s="119">
        <f t="shared" si="14"/>
        <v>0</v>
      </c>
      <c r="Z10" s="119">
        <f t="shared" si="15"/>
        <v>0</v>
      </c>
      <c r="AA10" s="119">
        <f t="shared" si="16"/>
        <v>0</v>
      </c>
      <c r="AB10" s="120" t="str">
        <f t="shared" si="17"/>
        <v/>
      </c>
      <c r="AC10" s="117" t="str">
        <f t="shared" si="18"/>
        <v/>
      </c>
      <c r="AD10" s="118" t="str">
        <f t="shared" si="19"/>
        <v/>
      </c>
      <c r="AE10" s="104" t="str">
        <f t="shared" si="20"/>
        <v/>
      </c>
      <c r="AF10" s="129" t="str">
        <f t="shared" si="21"/>
        <v/>
      </c>
      <c r="AG10" s="121"/>
      <c r="AH10" s="121"/>
      <c r="AI10" s="119">
        <f t="shared" si="22"/>
        <v>0</v>
      </c>
      <c r="AJ10" s="119">
        <f t="shared" si="23"/>
        <v>0</v>
      </c>
      <c r="AK10" s="119">
        <f t="shared" si="24"/>
        <v>0</v>
      </c>
      <c r="AL10" s="119" t="e">
        <f t="shared" si="25"/>
        <v>#VALUE!</v>
      </c>
      <c r="AM10" s="120" t="e">
        <f t="shared" si="26"/>
        <v>#VALUE!</v>
      </c>
      <c r="AN10" s="122">
        <f t="shared" si="27"/>
        <v>0</v>
      </c>
      <c r="AO10" s="109">
        <f t="shared" si="28"/>
        <v>0</v>
      </c>
      <c r="AP10" s="123">
        <f t="shared" si="29"/>
        <v>0</v>
      </c>
      <c r="AQ10" s="293"/>
      <c r="AR10" s="111">
        <f t="shared" si="30"/>
        <v>0</v>
      </c>
      <c r="AS10" s="111">
        <f t="shared" si="31"/>
        <v>0</v>
      </c>
      <c r="AT10" s="111" t="e">
        <f t="shared" si="32"/>
        <v>#VALUE!</v>
      </c>
      <c r="AU10" s="112" t="e">
        <f t="shared" si="33"/>
        <v>#VALUE!</v>
      </c>
      <c r="AV10" s="112" t="e">
        <f t="shared" si="34"/>
        <v>#VALUE!</v>
      </c>
      <c r="AW10" s="111" t="e">
        <f t="shared" si="35"/>
        <v>#VALUE!</v>
      </c>
      <c r="AX10" s="111">
        <f t="shared" si="36"/>
        <v>0</v>
      </c>
      <c r="AY10" s="111">
        <f t="shared" si="37"/>
        <v>0</v>
      </c>
      <c r="AZ10" s="111" t="e">
        <f t="shared" si="38"/>
        <v>#VALUE!</v>
      </c>
      <c r="BA10" s="112" t="e">
        <f t="shared" si="39"/>
        <v>#VALUE!</v>
      </c>
      <c r="BB10" s="112" t="e">
        <f t="shared" si="40"/>
        <v>#VALUE!</v>
      </c>
      <c r="BC10" s="111" t="e">
        <f t="shared" si="41"/>
        <v>#VALUE!</v>
      </c>
      <c r="BD10" s="97"/>
      <c r="BE10" s="97"/>
      <c r="BF10" s="97"/>
    </row>
    <row r="11" spans="1:58" ht="18">
      <c r="A11" s="97">
        <f t="shared" si="0"/>
        <v>0</v>
      </c>
      <c r="B11" s="97">
        <f t="shared" si="1"/>
        <v>0</v>
      </c>
      <c r="C11" s="310"/>
      <c r="D11" s="113">
        <v>5</v>
      </c>
      <c r="E11" s="114"/>
      <c r="F11" s="115"/>
      <c r="G11" s="116">
        <f t="shared" si="2"/>
        <v>0</v>
      </c>
      <c r="H11" s="116"/>
      <c r="I11" s="116"/>
      <c r="J11" s="116"/>
      <c r="K11" s="116"/>
      <c r="L11" s="116"/>
      <c r="M11" s="116"/>
      <c r="N11" s="87">
        <f t="shared" si="3"/>
        <v>0</v>
      </c>
      <c r="O11" s="87">
        <f t="shared" si="4"/>
        <v>0</v>
      </c>
      <c r="P11" s="117">
        <f t="shared" si="5"/>
        <v>0</v>
      </c>
      <c r="Q11" s="117">
        <f t="shared" si="6"/>
        <v>0</v>
      </c>
      <c r="R11" s="117">
        <f t="shared" si="7"/>
        <v>0</v>
      </c>
      <c r="S11" s="87" t="str">
        <f t="shared" si="8"/>
        <v/>
      </c>
      <c r="T11" s="117" t="str">
        <f t="shared" si="9"/>
        <v/>
      </c>
      <c r="U11" s="118" t="str">
        <f t="shared" si="10"/>
        <v/>
      </c>
      <c r="V11" s="118" t="str">
        <f t="shared" si="11"/>
        <v/>
      </c>
      <c r="W11" s="117">
        <f t="shared" si="12"/>
        <v>0</v>
      </c>
      <c r="X11" s="117">
        <f t="shared" si="13"/>
        <v>0</v>
      </c>
      <c r="Y11" s="119">
        <f t="shared" si="14"/>
        <v>0</v>
      </c>
      <c r="Z11" s="119">
        <f t="shared" si="15"/>
        <v>0</v>
      </c>
      <c r="AA11" s="119">
        <f t="shared" si="16"/>
        <v>0</v>
      </c>
      <c r="AB11" s="120" t="str">
        <f t="shared" si="17"/>
        <v/>
      </c>
      <c r="AC11" s="117" t="str">
        <f t="shared" si="18"/>
        <v/>
      </c>
      <c r="AD11" s="118" t="str">
        <f t="shared" si="19"/>
        <v/>
      </c>
      <c r="AE11" s="104" t="str">
        <f t="shared" si="20"/>
        <v/>
      </c>
      <c r="AF11" s="129" t="str">
        <f t="shared" si="21"/>
        <v/>
      </c>
      <c r="AG11" s="121"/>
      <c r="AH11" s="121"/>
      <c r="AI11" s="119">
        <f t="shared" si="22"/>
        <v>0</v>
      </c>
      <c r="AJ11" s="119">
        <f t="shared" si="23"/>
        <v>0</v>
      </c>
      <c r="AK11" s="119">
        <f t="shared" si="24"/>
        <v>0</v>
      </c>
      <c r="AL11" s="119" t="e">
        <f t="shared" si="25"/>
        <v>#VALUE!</v>
      </c>
      <c r="AM11" s="120" t="e">
        <f t="shared" si="26"/>
        <v>#VALUE!</v>
      </c>
      <c r="AN11" s="122">
        <f t="shared" si="27"/>
        <v>0</v>
      </c>
      <c r="AO11" s="109">
        <f t="shared" si="28"/>
        <v>0</v>
      </c>
      <c r="AP11" s="123">
        <f t="shared" si="29"/>
        <v>0</v>
      </c>
      <c r="AQ11" s="293"/>
      <c r="AR11" s="111">
        <f t="shared" si="30"/>
        <v>0</v>
      </c>
      <c r="AS11" s="111">
        <f t="shared" si="31"/>
        <v>0</v>
      </c>
      <c r="AT11" s="111" t="e">
        <f t="shared" si="32"/>
        <v>#VALUE!</v>
      </c>
      <c r="AU11" s="112" t="e">
        <f t="shared" si="33"/>
        <v>#VALUE!</v>
      </c>
      <c r="AV11" s="112" t="e">
        <f t="shared" si="34"/>
        <v>#VALUE!</v>
      </c>
      <c r="AW11" s="111" t="e">
        <f t="shared" si="35"/>
        <v>#VALUE!</v>
      </c>
      <c r="AX11" s="111">
        <f t="shared" si="36"/>
        <v>0</v>
      </c>
      <c r="AY11" s="111">
        <f t="shared" si="37"/>
        <v>0</v>
      </c>
      <c r="AZ11" s="111" t="e">
        <f t="shared" si="38"/>
        <v>#VALUE!</v>
      </c>
      <c r="BA11" s="112" t="e">
        <f t="shared" si="39"/>
        <v>#VALUE!</v>
      </c>
      <c r="BB11" s="112" t="e">
        <f t="shared" si="40"/>
        <v>#VALUE!</v>
      </c>
      <c r="BC11" s="111" t="e">
        <f t="shared" si="41"/>
        <v>#VALUE!</v>
      </c>
      <c r="BD11" s="97"/>
      <c r="BE11" s="97"/>
      <c r="BF11" s="97"/>
    </row>
    <row r="12" spans="1:58" ht="18">
      <c r="A12" s="97">
        <f t="shared" si="0"/>
        <v>0</v>
      </c>
      <c r="B12" s="97">
        <f t="shared" si="1"/>
        <v>0</v>
      </c>
      <c r="C12" s="310"/>
      <c r="D12" s="113">
        <v>6</v>
      </c>
      <c r="E12" s="114"/>
      <c r="F12" s="115"/>
      <c r="G12" s="116">
        <f t="shared" si="2"/>
        <v>0</v>
      </c>
      <c r="H12" s="116"/>
      <c r="I12" s="116"/>
      <c r="J12" s="116"/>
      <c r="K12" s="116"/>
      <c r="L12" s="116"/>
      <c r="M12" s="116"/>
      <c r="N12" s="87">
        <f t="shared" si="3"/>
        <v>0</v>
      </c>
      <c r="O12" s="87">
        <f t="shared" si="4"/>
        <v>0</v>
      </c>
      <c r="P12" s="117">
        <f t="shared" si="5"/>
        <v>0</v>
      </c>
      <c r="Q12" s="117">
        <f t="shared" si="6"/>
        <v>0</v>
      </c>
      <c r="R12" s="117">
        <f t="shared" si="7"/>
        <v>0</v>
      </c>
      <c r="S12" s="87" t="str">
        <f t="shared" si="8"/>
        <v/>
      </c>
      <c r="T12" s="117" t="str">
        <f t="shared" si="9"/>
        <v/>
      </c>
      <c r="U12" s="118" t="str">
        <f t="shared" si="10"/>
        <v/>
      </c>
      <c r="V12" s="118" t="str">
        <f t="shared" si="11"/>
        <v/>
      </c>
      <c r="W12" s="117">
        <f t="shared" si="12"/>
        <v>0</v>
      </c>
      <c r="X12" s="117">
        <f t="shared" si="13"/>
        <v>0</v>
      </c>
      <c r="Y12" s="119">
        <f t="shared" si="14"/>
        <v>0</v>
      </c>
      <c r="Z12" s="119">
        <f t="shared" si="15"/>
        <v>0</v>
      </c>
      <c r="AA12" s="119">
        <f t="shared" si="16"/>
        <v>0</v>
      </c>
      <c r="AB12" s="120" t="str">
        <f t="shared" si="17"/>
        <v/>
      </c>
      <c r="AC12" s="117" t="str">
        <f t="shared" si="18"/>
        <v/>
      </c>
      <c r="AD12" s="118" t="str">
        <f t="shared" si="19"/>
        <v/>
      </c>
      <c r="AE12" s="104" t="str">
        <f t="shared" si="20"/>
        <v/>
      </c>
      <c r="AF12" s="129" t="str">
        <f t="shared" si="21"/>
        <v/>
      </c>
      <c r="AG12" s="121"/>
      <c r="AH12" s="121"/>
      <c r="AI12" s="119">
        <f t="shared" si="22"/>
        <v>0</v>
      </c>
      <c r="AJ12" s="119">
        <f t="shared" si="23"/>
        <v>0</v>
      </c>
      <c r="AK12" s="119">
        <f t="shared" si="24"/>
        <v>0</v>
      </c>
      <c r="AL12" s="119" t="e">
        <f t="shared" si="25"/>
        <v>#VALUE!</v>
      </c>
      <c r="AM12" s="120" t="e">
        <f t="shared" si="26"/>
        <v>#VALUE!</v>
      </c>
      <c r="AN12" s="122">
        <f t="shared" si="27"/>
        <v>0</v>
      </c>
      <c r="AO12" s="109">
        <f t="shared" si="28"/>
        <v>0</v>
      </c>
      <c r="AP12" s="123">
        <f t="shared" si="29"/>
        <v>0</v>
      </c>
      <c r="AQ12" s="293"/>
      <c r="AR12" s="111">
        <f t="shared" si="30"/>
        <v>0</v>
      </c>
      <c r="AS12" s="111">
        <f t="shared" si="31"/>
        <v>0</v>
      </c>
      <c r="AT12" s="111" t="e">
        <f t="shared" si="32"/>
        <v>#VALUE!</v>
      </c>
      <c r="AU12" s="112" t="e">
        <f t="shared" si="33"/>
        <v>#VALUE!</v>
      </c>
      <c r="AV12" s="112" t="e">
        <f t="shared" si="34"/>
        <v>#VALUE!</v>
      </c>
      <c r="AW12" s="111" t="e">
        <f t="shared" si="35"/>
        <v>#VALUE!</v>
      </c>
      <c r="AX12" s="111">
        <f t="shared" si="36"/>
        <v>0</v>
      </c>
      <c r="AY12" s="111">
        <f t="shared" si="37"/>
        <v>0</v>
      </c>
      <c r="AZ12" s="111" t="e">
        <f t="shared" si="38"/>
        <v>#VALUE!</v>
      </c>
      <c r="BA12" s="112" t="e">
        <f t="shared" si="39"/>
        <v>#VALUE!</v>
      </c>
      <c r="BB12" s="112" t="e">
        <f t="shared" si="40"/>
        <v>#VALUE!</v>
      </c>
      <c r="BC12" s="111" t="e">
        <f t="shared" si="41"/>
        <v>#VALUE!</v>
      </c>
      <c r="BD12" s="97"/>
      <c r="BE12" s="97"/>
      <c r="BF12" s="97"/>
    </row>
    <row r="13" spans="1:58" ht="18">
      <c r="A13" s="97">
        <f t="shared" si="0"/>
        <v>0</v>
      </c>
      <c r="B13" s="97">
        <f t="shared" si="1"/>
        <v>0</v>
      </c>
      <c r="C13" s="310"/>
      <c r="D13" s="113">
        <v>7</v>
      </c>
      <c r="E13" s="114"/>
      <c r="F13" s="115"/>
      <c r="G13" s="116">
        <f t="shared" si="2"/>
        <v>0</v>
      </c>
      <c r="H13" s="116"/>
      <c r="I13" s="116"/>
      <c r="J13" s="116"/>
      <c r="K13" s="116"/>
      <c r="L13" s="116"/>
      <c r="M13" s="116"/>
      <c r="N13" s="87">
        <f t="shared" si="3"/>
        <v>0</v>
      </c>
      <c r="O13" s="87">
        <f t="shared" si="4"/>
        <v>0</v>
      </c>
      <c r="P13" s="117">
        <f t="shared" si="5"/>
        <v>0</v>
      </c>
      <c r="Q13" s="117">
        <f t="shared" si="6"/>
        <v>0</v>
      </c>
      <c r="R13" s="117">
        <f t="shared" si="7"/>
        <v>0</v>
      </c>
      <c r="S13" s="87" t="str">
        <f t="shared" si="8"/>
        <v/>
      </c>
      <c r="T13" s="117" t="str">
        <f t="shared" si="9"/>
        <v/>
      </c>
      <c r="U13" s="118" t="str">
        <f t="shared" si="10"/>
        <v/>
      </c>
      <c r="V13" s="118" t="str">
        <f t="shared" si="11"/>
        <v/>
      </c>
      <c r="W13" s="117">
        <f t="shared" si="12"/>
        <v>0</v>
      </c>
      <c r="X13" s="117">
        <f t="shared" si="13"/>
        <v>0</v>
      </c>
      <c r="Y13" s="119">
        <f t="shared" si="14"/>
        <v>0</v>
      </c>
      <c r="Z13" s="119">
        <f t="shared" si="15"/>
        <v>0</v>
      </c>
      <c r="AA13" s="119">
        <f t="shared" si="16"/>
        <v>0</v>
      </c>
      <c r="AB13" s="120" t="str">
        <f t="shared" si="17"/>
        <v/>
      </c>
      <c r="AC13" s="117" t="str">
        <f t="shared" si="18"/>
        <v/>
      </c>
      <c r="AD13" s="118" t="str">
        <f t="shared" si="19"/>
        <v/>
      </c>
      <c r="AE13" s="104" t="str">
        <f t="shared" si="20"/>
        <v/>
      </c>
      <c r="AF13" s="129" t="str">
        <f t="shared" si="21"/>
        <v/>
      </c>
      <c r="AG13" s="121"/>
      <c r="AH13" s="121"/>
      <c r="AI13" s="119">
        <f t="shared" si="22"/>
        <v>0</v>
      </c>
      <c r="AJ13" s="119">
        <f t="shared" si="23"/>
        <v>0</v>
      </c>
      <c r="AK13" s="119">
        <f t="shared" si="24"/>
        <v>0</v>
      </c>
      <c r="AL13" s="119" t="e">
        <f t="shared" si="25"/>
        <v>#VALUE!</v>
      </c>
      <c r="AM13" s="120" t="e">
        <f t="shared" si="26"/>
        <v>#VALUE!</v>
      </c>
      <c r="AN13" s="122">
        <f t="shared" si="27"/>
        <v>0</v>
      </c>
      <c r="AO13" s="109">
        <f t="shared" si="28"/>
        <v>0</v>
      </c>
      <c r="AP13" s="123">
        <f t="shared" si="29"/>
        <v>0</v>
      </c>
      <c r="AQ13" s="293"/>
      <c r="AR13" s="111">
        <f t="shared" si="30"/>
        <v>0</v>
      </c>
      <c r="AS13" s="111">
        <f t="shared" si="31"/>
        <v>0</v>
      </c>
      <c r="AT13" s="111" t="e">
        <f t="shared" si="32"/>
        <v>#VALUE!</v>
      </c>
      <c r="AU13" s="112" t="e">
        <f t="shared" si="33"/>
        <v>#VALUE!</v>
      </c>
      <c r="AV13" s="112" t="e">
        <f t="shared" si="34"/>
        <v>#VALUE!</v>
      </c>
      <c r="AW13" s="111" t="e">
        <f t="shared" si="35"/>
        <v>#VALUE!</v>
      </c>
      <c r="AX13" s="111">
        <f t="shared" si="36"/>
        <v>0</v>
      </c>
      <c r="AY13" s="111">
        <f t="shared" si="37"/>
        <v>0</v>
      </c>
      <c r="AZ13" s="111" t="e">
        <f t="shared" si="38"/>
        <v>#VALUE!</v>
      </c>
      <c r="BA13" s="112" t="e">
        <f t="shared" si="39"/>
        <v>#VALUE!</v>
      </c>
      <c r="BB13" s="112" t="e">
        <f t="shared" si="40"/>
        <v>#VALUE!</v>
      </c>
      <c r="BC13" s="111" t="e">
        <f t="shared" si="41"/>
        <v>#VALUE!</v>
      </c>
      <c r="BD13" s="97"/>
      <c r="BE13" s="97"/>
      <c r="BF13" s="97"/>
    </row>
    <row r="14" spans="1:58" ht="18">
      <c r="A14" s="97">
        <f t="shared" si="0"/>
        <v>0</v>
      </c>
      <c r="B14" s="97">
        <f t="shared" si="1"/>
        <v>0</v>
      </c>
      <c r="C14" s="310"/>
      <c r="D14" s="113">
        <v>8</v>
      </c>
      <c r="E14" s="114"/>
      <c r="F14" s="115"/>
      <c r="G14" s="116">
        <f t="shared" si="2"/>
        <v>0</v>
      </c>
      <c r="H14" s="116"/>
      <c r="I14" s="116"/>
      <c r="J14" s="116"/>
      <c r="K14" s="116"/>
      <c r="L14" s="116"/>
      <c r="M14" s="116"/>
      <c r="N14" s="87">
        <f t="shared" si="3"/>
        <v>0</v>
      </c>
      <c r="O14" s="87">
        <f t="shared" si="4"/>
        <v>0</v>
      </c>
      <c r="P14" s="117">
        <f t="shared" si="5"/>
        <v>0</v>
      </c>
      <c r="Q14" s="117">
        <f t="shared" si="6"/>
        <v>0</v>
      </c>
      <c r="R14" s="117">
        <f t="shared" si="7"/>
        <v>0</v>
      </c>
      <c r="S14" s="87" t="str">
        <f t="shared" si="8"/>
        <v/>
      </c>
      <c r="T14" s="117" t="str">
        <f t="shared" si="9"/>
        <v/>
      </c>
      <c r="U14" s="118" t="str">
        <f t="shared" si="10"/>
        <v/>
      </c>
      <c r="V14" s="118" t="str">
        <f t="shared" si="11"/>
        <v/>
      </c>
      <c r="W14" s="117">
        <f t="shared" si="12"/>
        <v>0</v>
      </c>
      <c r="X14" s="117">
        <f t="shared" si="13"/>
        <v>0</v>
      </c>
      <c r="Y14" s="119">
        <f t="shared" si="14"/>
        <v>0</v>
      </c>
      <c r="Z14" s="119">
        <f t="shared" si="15"/>
        <v>0</v>
      </c>
      <c r="AA14" s="119">
        <f t="shared" si="16"/>
        <v>0</v>
      </c>
      <c r="AB14" s="120" t="str">
        <f t="shared" si="17"/>
        <v/>
      </c>
      <c r="AC14" s="117" t="str">
        <f t="shared" si="18"/>
        <v/>
      </c>
      <c r="AD14" s="118" t="str">
        <f t="shared" si="19"/>
        <v/>
      </c>
      <c r="AE14" s="104" t="str">
        <f t="shared" si="20"/>
        <v/>
      </c>
      <c r="AF14" s="129" t="str">
        <f t="shared" si="21"/>
        <v/>
      </c>
      <c r="AG14" s="121"/>
      <c r="AH14" s="121"/>
      <c r="AI14" s="119">
        <f t="shared" si="22"/>
        <v>0</v>
      </c>
      <c r="AJ14" s="119">
        <f t="shared" si="23"/>
        <v>0</v>
      </c>
      <c r="AK14" s="119">
        <f t="shared" si="24"/>
        <v>0</v>
      </c>
      <c r="AL14" s="119" t="e">
        <f t="shared" si="25"/>
        <v>#VALUE!</v>
      </c>
      <c r="AM14" s="120" t="e">
        <f t="shared" si="26"/>
        <v>#VALUE!</v>
      </c>
      <c r="AN14" s="122">
        <f t="shared" si="27"/>
        <v>0</v>
      </c>
      <c r="AO14" s="109">
        <f t="shared" si="28"/>
        <v>0</v>
      </c>
      <c r="AP14" s="123">
        <f t="shared" si="29"/>
        <v>0</v>
      </c>
      <c r="AQ14" s="293"/>
      <c r="AR14" s="111">
        <f t="shared" si="30"/>
        <v>0</v>
      </c>
      <c r="AS14" s="111">
        <f t="shared" si="31"/>
        <v>0</v>
      </c>
      <c r="AT14" s="111" t="e">
        <f t="shared" si="32"/>
        <v>#VALUE!</v>
      </c>
      <c r="AU14" s="112" t="e">
        <f t="shared" si="33"/>
        <v>#VALUE!</v>
      </c>
      <c r="AV14" s="112" t="e">
        <f t="shared" si="34"/>
        <v>#VALUE!</v>
      </c>
      <c r="AW14" s="111" t="e">
        <f t="shared" si="35"/>
        <v>#VALUE!</v>
      </c>
      <c r="AX14" s="111">
        <f t="shared" si="36"/>
        <v>0</v>
      </c>
      <c r="AY14" s="111">
        <f t="shared" si="37"/>
        <v>0</v>
      </c>
      <c r="AZ14" s="111" t="e">
        <f t="shared" si="38"/>
        <v>#VALUE!</v>
      </c>
      <c r="BA14" s="112" t="e">
        <f t="shared" si="39"/>
        <v>#VALUE!</v>
      </c>
      <c r="BB14" s="112" t="e">
        <f t="shared" si="40"/>
        <v>#VALUE!</v>
      </c>
      <c r="BC14" s="111" t="e">
        <f t="shared" si="41"/>
        <v>#VALUE!</v>
      </c>
      <c r="BD14" s="97"/>
      <c r="BE14" s="97"/>
      <c r="BF14" s="97"/>
    </row>
    <row r="15" spans="1:58" ht="18">
      <c r="A15" s="97">
        <f t="shared" si="0"/>
        <v>0</v>
      </c>
      <c r="B15" s="97">
        <f t="shared" si="1"/>
        <v>0</v>
      </c>
      <c r="C15" s="310"/>
      <c r="D15" s="113">
        <v>9</v>
      </c>
      <c r="E15" s="114"/>
      <c r="F15" s="115"/>
      <c r="G15" s="116">
        <f t="shared" si="2"/>
        <v>0</v>
      </c>
      <c r="H15" s="116"/>
      <c r="I15" s="116"/>
      <c r="J15" s="116"/>
      <c r="K15" s="116"/>
      <c r="L15" s="116"/>
      <c r="M15" s="116"/>
      <c r="N15" s="87">
        <f t="shared" si="3"/>
        <v>0</v>
      </c>
      <c r="O15" s="87">
        <f t="shared" si="4"/>
        <v>0</v>
      </c>
      <c r="P15" s="117">
        <f t="shared" si="5"/>
        <v>0</v>
      </c>
      <c r="Q15" s="117">
        <f t="shared" si="6"/>
        <v>0</v>
      </c>
      <c r="R15" s="117">
        <f t="shared" si="7"/>
        <v>0</v>
      </c>
      <c r="S15" s="87" t="str">
        <f t="shared" si="8"/>
        <v/>
      </c>
      <c r="T15" s="117" t="str">
        <f t="shared" si="9"/>
        <v/>
      </c>
      <c r="U15" s="118" t="str">
        <f t="shared" si="10"/>
        <v/>
      </c>
      <c r="V15" s="118" t="str">
        <f t="shared" si="11"/>
        <v/>
      </c>
      <c r="W15" s="117">
        <f t="shared" si="12"/>
        <v>0</v>
      </c>
      <c r="X15" s="117">
        <f t="shared" si="13"/>
        <v>0</v>
      </c>
      <c r="Y15" s="119">
        <f t="shared" si="14"/>
        <v>0</v>
      </c>
      <c r="Z15" s="119">
        <f t="shared" si="15"/>
        <v>0</v>
      </c>
      <c r="AA15" s="119">
        <f t="shared" si="16"/>
        <v>0</v>
      </c>
      <c r="AB15" s="120" t="str">
        <f t="shared" si="17"/>
        <v/>
      </c>
      <c r="AC15" s="117" t="str">
        <f t="shared" si="18"/>
        <v/>
      </c>
      <c r="AD15" s="118" t="str">
        <f t="shared" si="19"/>
        <v/>
      </c>
      <c r="AE15" s="104" t="str">
        <f t="shared" si="20"/>
        <v/>
      </c>
      <c r="AF15" s="129" t="str">
        <f t="shared" si="21"/>
        <v/>
      </c>
      <c r="AG15" s="121"/>
      <c r="AH15" s="121"/>
      <c r="AI15" s="119">
        <f t="shared" si="22"/>
        <v>0</v>
      </c>
      <c r="AJ15" s="119">
        <f t="shared" si="23"/>
        <v>0</v>
      </c>
      <c r="AK15" s="119">
        <f t="shared" si="24"/>
        <v>0</v>
      </c>
      <c r="AL15" s="119" t="e">
        <f t="shared" si="25"/>
        <v>#VALUE!</v>
      </c>
      <c r="AM15" s="120" t="e">
        <f t="shared" si="26"/>
        <v>#VALUE!</v>
      </c>
      <c r="AN15" s="122">
        <f t="shared" si="27"/>
        <v>0</v>
      </c>
      <c r="AO15" s="109">
        <f t="shared" si="28"/>
        <v>0</v>
      </c>
      <c r="AP15" s="123">
        <f t="shared" si="29"/>
        <v>0</v>
      </c>
      <c r="AQ15" s="293"/>
      <c r="AR15" s="111">
        <f t="shared" si="30"/>
        <v>0</v>
      </c>
      <c r="AS15" s="111">
        <f t="shared" si="31"/>
        <v>0</v>
      </c>
      <c r="AT15" s="111" t="e">
        <f t="shared" si="32"/>
        <v>#VALUE!</v>
      </c>
      <c r="AU15" s="112" t="e">
        <f t="shared" si="33"/>
        <v>#VALUE!</v>
      </c>
      <c r="AV15" s="112" t="e">
        <f t="shared" si="34"/>
        <v>#VALUE!</v>
      </c>
      <c r="AW15" s="111" t="e">
        <f t="shared" si="35"/>
        <v>#VALUE!</v>
      </c>
      <c r="AX15" s="111">
        <f t="shared" si="36"/>
        <v>0</v>
      </c>
      <c r="AY15" s="111">
        <f t="shared" si="37"/>
        <v>0</v>
      </c>
      <c r="AZ15" s="111" t="e">
        <f t="shared" si="38"/>
        <v>#VALUE!</v>
      </c>
      <c r="BA15" s="112" t="e">
        <f t="shared" si="39"/>
        <v>#VALUE!</v>
      </c>
      <c r="BB15" s="112" t="e">
        <f t="shared" si="40"/>
        <v>#VALUE!</v>
      </c>
      <c r="BC15" s="111" t="e">
        <f t="shared" si="41"/>
        <v>#VALUE!</v>
      </c>
      <c r="BD15" s="97"/>
      <c r="BE15" s="97"/>
      <c r="BF15" s="97"/>
    </row>
    <row r="16" spans="1:58" ht="18">
      <c r="A16" s="97">
        <f t="shared" si="0"/>
        <v>0</v>
      </c>
      <c r="B16" s="97">
        <f t="shared" si="1"/>
        <v>0</v>
      </c>
      <c r="C16" s="310"/>
      <c r="D16" s="113">
        <v>10</v>
      </c>
      <c r="E16" s="114"/>
      <c r="F16" s="115"/>
      <c r="G16" s="116">
        <f t="shared" si="2"/>
        <v>0</v>
      </c>
      <c r="H16" s="116"/>
      <c r="I16" s="116"/>
      <c r="J16" s="116"/>
      <c r="K16" s="116"/>
      <c r="L16" s="116"/>
      <c r="M16" s="116"/>
      <c r="N16" s="87">
        <f t="shared" si="3"/>
        <v>0</v>
      </c>
      <c r="O16" s="87">
        <f t="shared" si="4"/>
        <v>0</v>
      </c>
      <c r="P16" s="117">
        <f t="shared" si="5"/>
        <v>0</v>
      </c>
      <c r="Q16" s="117">
        <f t="shared" si="6"/>
        <v>0</v>
      </c>
      <c r="R16" s="117">
        <f t="shared" si="7"/>
        <v>0</v>
      </c>
      <c r="S16" s="87" t="str">
        <f t="shared" si="8"/>
        <v/>
      </c>
      <c r="T16" s="117" t="str">
        <f t="shared" si="9"/>
        <v/>
      </c>
      <c r="U16" s="118" t="str">
        <f t="shared" si="10"/>
        <v/>
      </c>
      <c r="V16" s="118" t="str">
        <f t="shared" si="11"/>
        <v/>
      </c>
      <c r="W16" s="117">
        <f t="shared" si="12"/>
        <v>0</v>
      </c>
      <c r="X16" s="117">
        <f t="shared" si="13"/>
        <v>0</v>
      </c>
      <c r="Y16" s="119">
        <f t="shared" si="14"/>
        <v>0</v>
      </c>
      <c r="Z16" s="119">
        <f t="shared" si="15"/>
        <v>0</v>
      </c>
      <c r="AA16" s="119">
        <f t="shared" si="16"/>
        <v>0</v>
      </c>
      <c r="AB16" s="120" t="str">
        <f t="shared" si="17"/>
        <v/>
      </c>
      <c r="AC16" s="117" t="str">
        <f t="shared" si="18"/>
        <v/>
      </c>
      <c r="AD16" s="118" t="str">
        <f t="shared" si="19"/>
        <v/>
      </c>
      <c r="AE16" s="104" t="str">
        <f t="shared" si="20"/>
        <v/>
      </c>
      <c r="AF16" s="129" t="str">
        <f t="shared" si="21"/>
        <v/>
      </c>
      <c r="AG16" s="121"/>
      <c r="AH16" s="121"/>
      <c r="AI16" s="119">
        <f t="shared" si="22"/>
        <v>0</v>
      </c>
      <c r="AJ16" s="119">
        <f t="shared" si="23"/>
        <v>0</v>
      </c>
      <c r="AK16" s="119">
        <f t="shared" si="24"/>
        <v>0</v>
      </c>
      <c r="AL16" s="119" t="e">
        <f t="shared" si="25"/>
        <v>#VALUE!</v>
      </c>
      <c r="AM16" s="120" t="e">
        <f t="shared" si="26"/>
        <v>#VALUE!</v>
      </c>
      <c r="AN16" s="122">
        <f t="shared" si="27"/>
        <v>0</v>
      </c>
      <c r="AO16" s="109">
        <f t="shared" si="28"/>
        <v>0</v>
      </c>
      <c r="AP16" s="123">
        <f t="shared" si="29"/>
        <v>0</v>
      </c>
      <c r="AQ16" s="293"/>
      <c r="AR16" s="111">
        <f t="shared" si="30"/>
        <v>0</v>
      </c>
      <c r="AS16" s="111">
        <f t="shared" si="31"/>
        <v>0</v>
      </c>
      <c r="AT16" s="111" t="e">
        <f t="shared" si="32"/>
        <v>#VALUE!</v>
      </c>
      <c r="AU16" s="112" t="e">
        <f t="shared" si="33"/>
        <v>#VALUE!</v>
      </c>
      <c r="AV16" s="112" t="e">
        <f t="shared" si="34"/>
        <v>#VALUE!</v>
      </c>
      <c r="AW16" s="111" t="e">
        <f t="shared" si="35"/>
        <v>#VALUE!</v>
      </c>
      <c r="AX16" s="111">
        <f t="shared" si="36"/>
        <v>0</v>
      </c>
      <c r="AY16" s="111">
        <f t="shared" si="37"/>
        <v>0</v>
      </c>
      <c r="AZ16" s="111" t="e">
        <f t="shared" si="38"/>
        <v>#VALUE!</v>
      </c>
      <c r="BA16" s="112" t="e">
        <f t="shared" si="39"/>
        <v>#VALUE!</v>
      </c>
      <c r="BB16" s="112" t="e">
        <f t="shared" si="40"/>
        <v>#VALUE!</v>
      </c>
      <c r="BC16" s="111" t="e">
        <f t="shared" si="41"/>
        <v>#VALUE!</v>
      </c>
      <c r="BD16" s="97"/>
      <c r="BE16" s="97"/>
      <c r="BF16" s="97"/>
    </row>
    <row r="17" spans="1:58" ht="18">
      <c r="A17" s="97">
        <f t="shared" si="0"/>
        <v>0</v>
      </c>
      <c r="B17" s="97">
        <f t="shared" si="1"/>
        <v>0</v>
      </c>
      <c r="C17" s="310"/>
      <c r="D17" s="113">
        <v>11</v>
      </c>
      <c r="E17" s="114"/>
      <c r="F17" s="115"/>
      <c r="G17" s="116">
        <f t="shared" si="2"/>
        <v>0</v>
      </c>
      <c r="H17" s="116"/>
      <c r="I17" s="116"/>
      <c r="J17" s="116"/>
      <c r="K17" s="116"/>
      <c r="L17" s="116"/>
      <c r="M17" s="116"/>
      <c r="N17" s="87">
        <f t="shared" si="3"/>
        <v>0</v>
      </c>
      <c r="O17" s="87">
        <f t="shared" si="4"/>
        <v>0</v>
      </c>
      <c r="P17" s="117">
        <f t="shared" si="5"/>
        <v>0</v>
      </c>
      <c r="Q17" s="117">
        <f t="shared" si="6"/>
        <v>0</v>
      </c>
      <c r="R17" s="117">
        <f t="shared" si="7"/>
        <v>0</v>
      </c>
      <c r="S17" s="87" t="str">
        <f t="shared" si="8"/>
        <v/>
      </c>
      <c r="T17" s="117" t="str">
        <f t="shared" si="9"/>
        <v/>
      </c>
      <c r="U17" s="118" t="str">
        <f t="shared" si="10"/>
        <v/>
      </c>
      <c r="V17" s="118" t="str">
        <f t="shared" si="11"/>
        <v/>
      </c>
      <c r="W17" s="117">
        <f t="shared" si="12"/>
        <v>0</v>
      </c>
      <c r="X17" s="117">
        <f t="shared" si="13"/>
        <v>0</v>
      </c>
      <c r="Y17" s="119">
        <f t="shared" si="14"/>
        <v>0</v>
      </c>
      <c r="Z17" s="119">
        <f t="shared" si="15"/>
        <v>0</v>
      </c>
      <c r="AA17" s="119">
        <f t="shared" si="16"/>
        <v>0</v>
      </c>
      <c r="AB17" s="120" t="str">
        <f t="shared" si="17"/>
        <v/>
      </c>
      <c r="AC17" s="117" t="str">
        <f t="shared" si="18"/>
        <v/>
      </c>
      <c r="AD17" s="118" t="str">
        <f t="shared" si="19"/>
        <v/>
      </c>
      <c r="AE17" s="104" t="str">
        <f t="shared" si="20"/>
        <v/>
      </c>
      <c r="AF17" s="129" t="str">
        <f t="shared" si="21"/>
        <v/>
      </c>
      <c r="AG17" s="121"/>
      <c r="AH17" s="121"/>
      <c r="AI17" s="119">
        <f t="shared" si="22"/>
        <v>0</v>
      </c>
      <c r="AJ17" s="119">
        <f t="shared" si="23"/>
        <v>0</v>
      </c>
      <c r="AK17" s="119">
        <f t="shared" si="24"/>
        <v>0</v>
      </c>
      <c r="AL17" s="119" t="e">
        <f t="shared" si="25"/>
        <v>#VALUE!</v>
      </c>
      <c r="AM17" s="120" t="e">
        <f t="shared" si="26"/>
        <v>#VALUE!</v>
      </c>
      <c r="AN17" s="122">
        <f t="shared" si="27"/>
        <v>0</v>
      </c>
      <c r="AO17" s="109">
        <f t="shared" si="28"/>
        <v>0</v>
      </c>
      <c r="AP17" s="123">
        <f t="shared" si="29"/>
        <v>0</v>
      </c>
      <c r="AQ17" s="293"/>
      <c r="AR17" s="111">
        <f t="shared" si="30"/>
        <v>0</v>
      </c>
      <c r="AS17" s="111">
        <f t="shared" si="31"/>
        <v>0</v>
      </c>
      <c r="AT17" s="111" t="e">
        <f t="shared" si="32"/>
        <v>#VALUE!</v>
      </c>
      <c r="AU17" s="112" t="e">
        <f t="shared" si="33"/>
        <v>#VALUE!</v>
      </c>
      <c r="AV17" s="112" t="e">
        <f t="shared" si="34"/>
        <v>#VALUE!</v>
      </c>
      <c r="AW17" s="111" t="e">
        <f t="shared" si="35"/>
        <v>#VALUE!</v>
      </c>
      <c r="AX17" s="111">
        <f t="shared" si="36"/>
        <v>0</v>
      </c>
      <c r="AY17" s="111">
        <f t="shared" si="37"/>
        <v>0</v>
      </c>
      <c r="AZ17" s="111" t="e">
        <f t="shared" si="38"/>
        <v>#VALUE!</v>
      </c>
      <c r="BA17" s="112" t="e">
        <f t="shared" si="39"/>
        <v>#VALUE!</v>
      </c>
      <c r="BB17" s="112" t="e">
        <f t="shared" si="40"/>
        <v>#VALUE!</v>
      </c>
      <c r="BC17" s="111" t="e">
        <f t="shared" si="41"/>
        <v>#VALUE!</v>
      </c>
      <c r="BD17" s="97"/>
      <c r="BE17" s="97"/>
      <c r="BF17" s="97"/>
    </row>
    <row r="18" spans="1:58" ht="18">
      <c r="A18" s="97">
        <f t="shared" si="0"/>
        <v>0</v>
      </c>
      <c r="B18" s="97">
        <f t="shared" si="1"/>
        <v>0</v>
      </c>
      <c r="C18" s="310"/>
      <c r="D18" s="113">
        <v>12</v>
      </c>
      <c r="E18" s="114"/>
      <c r="F18" s="115"/>
      <c r="G18" s="116">
        <f t="shared" si="2"/>
        <v>0</v>
      </c>
      <c r="H18" s="116"/>
      <c r="I18" s="116"/>
      <c r="J18" s="116"/>
      <c r="K18" s="116"/>
      <c r="L18" s="116"/>
      <c r="M18" s="116"/>
      <c r="N18" s="87">
        <f t="shared" si="3"/>
        <v>0</v>
      </c>
      <c r="O18" s="87">
        <f t="shared" si="4"/>
        <v>0</v>
      </c>
      <c r="P18" s="117">
        <f t="shared" si="5"/>
        <v>0</v>
      </c>
      <c r="Q18" s="117">
        <f t="shared" si="6"/>
        <v>0</v>
      </c>
      <c r="R18" s="117">
        <f t="shared" si="7"/>
        <v>0</v>
      </c>
      <c r="S18" s="87" t="str">
        <f t="shared" si="8"/>
        <v/>
      </c>
      <c r="T18" s="117" t="str">
        <f t="shared" si="9"/>
        <v/>
      </c>
      <c r="U18" s="118" t="str">
        <f t="shared" si="10"/>
        <v/>
      </c>
      <c r="V18" s="118" t="str">
        <f t="shared" si="11"/>
        <v/>
      </c>
      <c r="W18" s="117">
        <f t="shared" si="12"/>
        <v>0</v>
      </c>
      <c r="X18" s="117">
        <f t="shared" si="13"/>
        <v>0</v>
      </c>
      <c r="Y18" s="119">
        <f t="shared" si="14"/>
        <v>0</v>
      </c>
      <c r="Z18" s="119">
        <f t="shared" si="15"/>
        <v>0</v>
      </c>
      <c r="AA18" s="119">
        <f t="shared" si="16"/>
        <v>0</v>
      </c>
      <c r="AB18" s="120" t="str">
        <f t="shared" si="17"/>
        <v/>
      </c>
      <c r="AC18" s="117" t="str">
        <f t="shared" si="18"/>
        <v/>
      </c>
      <c r="AD18" s="118" t="str">
        <f t="shared" si="19"/>
        <v/>
      </c>
      <c r="AE18" s="104" t="str">
        <f t="shared" si="20"/>
        <v/>
      </c>
      <c r="AF18" s="129" t="str">
        <f t="shared" si="21"/>
        <v/>
      </c>
      <c r="AG18" s="121"/>
      <c r="AH18" s="121"/>
      <c r="AI18" s="119">
        <f t="shared" si="22"/>
        <v>0</v>
      </c>
      <c r="AJ18" s="119">
        <f t="shared" si="23"/>
        <v>0</v>
      </c>
      <c r="AK18" s="119">
        <f t="shared" si="24"/>
        <v>0</v>
      </c>
      <c r="AL18" s="119" t="e">
        <f t="shared" si="25"/>
        <v>#VALUE!</v>
      </c>
      <c r="AM18" s="120" t="e">
        <f t="shared" si="26"/>
        <v>#VALUE!</v>
      </c>
      <c r="AN18" s="122">
        <f t="shared" si="27"/>
        <v>0</v>
      </c>
      <c r="AO18" s="109">
        <f t="shared" si="28"/>
        <v>0</v>
      </c>
      <c r="AP18" s="123">
        <f t="shared" si="29"/>
        <v>0</v>
      </c>
      <c r="AQ18" s="293"/>
      <c r="AR18" s="111">
        <f t="shared" si="30"/>
        <v>0</v>
      </c>
      <c r="AS18" s="111">
        <f t="shared" si="31"/>
        <v>0</v>
      </c>
      <c r="AT18" s="111" t="e">
        <f t="shared" si="32"/>
        <v>#VALUE!</v>
      </c>
      <c r="AU18" s="112" t="e">
        <f t="shared" si="33"/>
        <v>#VALUE!</v>
      </c>
      <c r="AV18" s="112" t="e">
        <f t="shared" si="34"/>
        <v>#VALUE!</v>
      </c>
      <c r="AW18" s="111" t="e">
        <f t="shared" si="35"/>
        <v>#VALUE!</v>
      </c>
      <c r="AX18" s="111">
        <f t="shared" si="36"/>
        <v>0</v>
      </c>
      <c r="AY18" s="111">
        <f t="shared" si="37"/>
        <v>0</v>
      </c>
      <c r="AZ18" s="111" t="e">
        <f t="shared" si="38"/>
        <v>#VALUE!</v>
      </c>
      <c r="BA18" s="112" t="e">
        <f t="shared" si="39"/>
        <v>#VALUE!</v>
      </c>
      <c r="BB18" s="112" t="e">
        <f t="shared" si="40"/>
        <v>#VALUE!</v>
      </c>
      <c r="BC18" s="111" t="e">
        <f t="shared" si="41"/>
        <v>#VALUE!</v>
      </c>
      <c r="BD18" s="97"/>
      <c r="BE18" s="97"/>
      <c r="BF18" s="97"/>
    </row>
    <row r="19" spans="1:58" ht="18">
      <c r="A19" s="97">
        <f t="shared" si="0"/>
        <v>0</v>
      </c>
      <c r="B19" s="97">
        <f t="shared" si="1"/>
        <v>0</v>
      </c>
      <c r="C19" s="310"/>
      <c r="D19" s="113">
        <v>13</v>
      </c>
      <c r="E19" s="114"/>
      <c r="F19" s="115"/>
      <c r="G19" s="116">
        <f t="shared" si="2"/>
        <v>0</v>
      </c>
      <c r="H19" s="116"/>
      <c r="I19" s="116"/>
      <c r="J19" s="116"/>
      <c r="K19" s="116"/>
      <c r="L19" s="116"/>
      <c r="M19" s="116"/>
      <c r="N19" s="87">
        <f t="shared" si="3"/>
        <v>0</v>
      </c>
      <c r="O19" s="87">
        <f t="shared" si="4"/>
        <v>0</v>
      </c>
      <c r="P19" s="117">
        <f t="shared" si="5"/>
        <v>0</v>
      </c>
      <c r="Q19" s="117">
        <f t="shared" si="6"/>
        <v>0</v>
      </c>
      <c r="R19" s="117">
        <f t="shared" si="7"/>
        <v>0</v>
      </c>
      <c r="S19" s="87" t="str">
        <f t="shared" si="8"/>
        <v/>
      </c>
      <c r="T19" s="117" t="str">
        <f t="shared" si="9"/>
        <v/>
      </c>
      <c r="U19" s="118" t="str">
        <f t="shared" si="10"/>
        <v/>
      </c>
      <c r="V19" s="118" t="str">
        <f t="shared" si="11"/>
        <v/>
      </c>
      <c r="W19" s="117">
        <f t="shared" si="12"/>
        <v>0</v>
      </c>
      <c r="X19" s="117">
        <f t="shared" si="13"/>
        <v>0</v>
      </c>
      <c r="Y19" s="119">
        <f t="shared" si="14"/>
        <v>0</v>
      </c>
      <c r="Z19" s="119">
        <f t="shared" si="15"/>
        <v>0</v>
      </c>
      <c r="AA19" s="119">
        <f t="shared" si="16"/>
        <v>0</v>
      </c>
      <c r="AB19" s="120" t="str">
        <f t="shared" si="17"/>
        <v/>
      </c>
      <c r="AC19" s="117" t="str">
        <f t="shared" si="18"/>
        <v/>
      </c>
      <c r="AD19" s="118" t="str">
        <f t="shared" si="19"/>
        <v/>
      </c>
      <c r="AE19" s="104" t="str">
        <f t="shared" si="20"/>
        <v/>
      </c>
      <c r="AF19" s="129" t="str">
        <f t="shared" si="21"/>
        <v/>
      </c>
      <c r="AG19" s="121"/>
      <c r="AH19" s="121"/>
      <c r="AI19" s="119">
        <f t="shared" si="22"/>
        <v>0</v>
      </c>
      <c r="AJ19" s="119">
        <f t="shared" si="23"/>
        <v>0</v>
      </c>
      <c r="AK19" s="119">
        <f t="shared" si="24"/>
        <v>0</v>
      </c>
      <c r="AL19" s="119" t="e">
        <f t="shared" si="25"/>
        <v>#VALUE!</v>
      </c>
      <c r="AM19" s="120" t="e">
        <f t="shared" si="26"/>
        <v>#VALUE!</v>
      </c>
      <c r="AN19" s="122">
        <f t="shared" si="27"/>
        <v>0</v>
      </c>
      <c r="AO19" s="109">
        <f t="shared" si="28"/>
        <v>0</v>
      </c>
      <c r="AP19" s="123">
        <f t="shared" si="29"/>
        <v>0</v>
      </c>
      <c r="AQ19" s="293"/>
      <c r="AR19" s="111">
        <f t="shared" si="30"/>
        <v>0</v>
      </c>
      <c r="AS19" s="111">
        <f t="shared" si="31"/>
        <v>0</v>
      </c>
      <c r="AT19" s="111" t="e">
        <f t="shared" si="32"/>
        <v>#VALUE!</v>
      </c>
      <c r="AU19" s="112" t="e">
        <f t="shared" si="33"/>
        <v>#VALUE!</v>
      </c>
      <c r="AV19" s="112" t="e">
        <f t="shared" si="34"/>
        <v>#VALUE!</v>
      </c>
      <c r="AW19" s="111" t="e">
        <f t="shared" si="35"/>
        <v>#VALUE!</v>
      </c>
      <c r="AX19" s="111">
        <f t="shared" si="36"/>
        <v>0</v>
      </c>
      <c r="AY19" s="111">
        <f t="shared" si="37"/>
        <v>0</v>
      </c>
      <c r="AZ19" s="111" t="e">
        <f t="shared" si="38"/>
        <v>#VALUE!</v>
      </c>
      <c r="BA19" s="112" t="e">
        <f t="shared" si="39"/>
        <v>#VALUE!</v>
      </c>
      <c r="BB19" s="112" t="e">
        <f t="shared" si="40"/>
        <v>#VALUE!</v>
      </c>
      <c r="BC19" s="111" t="e">
        <f t="shared" si="41"/>
        <v>#VALUE!</v>
      </c>
      <c r="BD19" s="97"/>
      <c r="BE19" s="97"/>
      <c r="BF19" s="97"/>
    </row>
    <row r="20" spans="1:58" ht="18">
      <c r="A20" s="97">
        <f t="shared" si="0"/>
        <v>0</v>
      </c>
      <c r="B20" s="97">
        <f t="shared" si="1"/>
        <v>0</v>
      </c>
      <c r="C20" s="310"/>
      <c r="D20" s="113">
        <v>14</v>
      </c>
      <c r="E20" s="114"/>
      <c r="F20" s="115"/>
      <c r="G20" s="116">
        <f t="shared" si="2"/>
        <v>0</v>
      </c>
      <c r="H20" s="116"/>
      <c r="I20" s="116"/>
      <c r="J20" s="116"/>
      <c r="K20" s="116"/>
      <c r="L20" s="116"/>
      <c r="M20" s="116"/>
      <c r="N20" s="87">
        <f t="shared" si="3"/>
        <v>0</v>
      </c>
      <c r="O20" s="87">
        <f t="shared" si="4"/>
        <v>0</v>
      </c>
      <c r="P20" s="117">
        <f t="shared" si="5"/>
        <v>0</v>
      </c>
      <c r="Q20" s="117">
        <f t="shared" si="6"/>
        <v>0</v>
      </c>
      <c r="R20" s="117">
        <f t="shared" si="7"/>
        <v>0</v>
      </c>
      <c r="S20" s="87" t="str">
        <f t="shared" si="8"/>
        <v/>
      </c>
      <c r="T20" s="117" t="str">
        <f t="shared" si="9"/>
        <v/>
      </c>
      <c r="U20" s="118" t="str">
        <f t="shared" si="10"/>
        <v/>
      </c>
      <c r="V20" s="118" t="str">
        <f t="shared" si="11"/>
        <v/>
      </c>
      <c r="W20" s="117">
        <f t="shared" si="12"/>
        <v>0</v>
      </c>
      <c r="X20" s="117">
        <f t="shared" si="13"/>
        <v>0</v>
      </c>
      <c r="Y20" s="119">
        <f t="shared" si="14"/>
        <v>0</v>
      </c>
      <c r="Z20" s="119">
        <f t="shared" si="15"/>
        <v>0</v>
      </c>
      <c r="AA20" s="119">
        <f t="shared" si="16"/>
        <v>0</v>
      </c>
      <c r="AB20" s="120" t="str">
        <f t="shared" si="17"/>
        <v/>
      </c>
      <c r="AC20" s="117" t="str">
        <f t="shared" si="18"/>
        <v/>
      </c>
      <c r="AD20" s="118" t="str">
        <f t="shared" si="19"/>
        <v/>
      </c>
      <c r="AE20" s="104" t="str">
        <f t="shared" si="20"/>
        <v/>
      </c>
      <c r="AF20" s="129" t="str">
        <f t="shared" si="21"/>
        <v/>
      </c>
      <c r="AG20" s="121"/>
      <c r="AH20" s="121"/>
      <c r="AI20" s="119">
        <f t="shared" si="22"/>
        <v>0</v>
      </c>
      <c r="AJ20" s="119">
        <f t="shared" si="23"/>
        <v>0</v>
      </c>
      <c r="AK20" s="119">
        <f t="shared" si="24"/>
        <v>0</v>
      </c>
      <c r="AL20" s="119" t="e">
        <f t="shared" si="25"/>
        <v>#VALUE!</v>
      </c>
      <c r="AM20" s="120" t="e">
        <f t="shared" si="26"/>
        <v>#VALUE!</v>
      </c>
      <c r="AN20" s="122">
        <f t="shared" si="27"/>
        <v>0</v>
      </c>
      <c r="AO20" s="109">
        <f t="shared" si="28"/>
        <v>0</v>
      </c>
      <c r="AP20" s="123">
        <f t="shared" si="29"/>
        <v>0</v>
      </c>
      <c r="AQ20" s="293"/>
      <c r="AR20" s="111">
        <f t="shared" si="30"/>
        <v>0</v>
      </c>
      <c r="AS20" s="111">
        <f t="shared" si="31"/>
        <v>0</v>
      </c>
      <c r="AT20" s="111" t="e">
        <f t="shared" si="32"/>
        <v>#VALUE!</v>
      </c>
      <c r="AU20" s="112" t="e">
        <f t="shared" si="33"/>
        <v>#VALUE!</v>
      </c>
      <c r="AV20" s="112" t="e">
        <f t="shared" si="34"/>
        <v>#VALUE!</v>
      </c>
      <c r="AW20" s="111" t="e">
        <f t="shared" si="35"/>
        <v>#VALUE!</v>
      </c>
      <c r="AX20" s="111">
        <f t="shared" si="36"/>
        <v>0</v>
      </c>
      <c r="AY20" s="111">
        <f t="shared" si="37"/>
        <v>0</v>
      </c>
      <c r="AZ20" s="111" t="e">
        <f t="shared" si="38"/>
        <v>#VALUE!</v>
      </c>
      <c r="BA20" s="112" t="e">
        <f t="shared" si="39"/>
        <v>#VALUE!</v>
      </c>
      <c r="BB20" s="112" t="e">
        <f t="shared" si="40"/>
        <v>#VALUE!</v>
      </c>
      <c r="BC20" s="111" t="e">
        <f t="shared" si="41"/>
        <v>#VALUE!</v>
      </c>
      <c r="BD20" s="97"/>
      <c r="BE20" s="97"/>
      <c r="BF20" s="97"/>
    </row>
    <row r="21" spans="1:58" ht="18">
      <c r="A21" s="97">
        <f t="shared" si="0"/>
        <v>0</v>
      </c>
      <c r="B21" s="97">
        <f t="shared" si="1"/>
        <v>0</v>
      </c>
      <c r="C21" s="310"/>
      <c r="D21" s="113">
        <v>15</v>
      </c>
      <c r="E21" s="114"/>
      <c r="F21" s="115"/>
      <c r="G21" s="116">
        <f t="shared" si="2"/>
        <v>0</v>
      </c>
      <c r="H21" s="116"/>
      <c r="I21" s="116"/>
      <c r="J21" s="116"/>
      <c r="K21" s="116"/>
      <c r="L21" s="116"/>
      <c r="M21" s="116"/>
      <c r="N21" s="87">
        <f t="shared" si="3"/>
        <v>0</v>
      </c>
      <c r="O21" s="87">
        <f t="shared" si="4"/>
        <v>0</v>
      </c>
      <c r="P21" s="117">
        <f t="shared" si="5"/>
        <v>0</v>
      </c>
      <c r="Q21" s="117">
        <f t="shared" si="6"/>
        <v>0</v>
      </c>
      <c r="R21" s="117">
        <f t="shared" si="7"/>
        <v>0</v>
      </c>
      <c r="S21" s="87" t="str">
        <f t="shared" si="8"/>
        <v/>
      </c>
      <c r="T21" s="117" t="str">
        <f t="shared" si="9"/>
        <v/>
      </c>
      <c r="U21" s="118" t="str">
        <f t="shared" si="10"/>
        <v/>
      </c>
      <c r="V21" s="118" t="str">
        <f t="shared" si="11"/>
        <v/>
      </c>
      <c r="W21" s="117">
        <f t="shared" si="12"/>
        <v>0</v>
      </c>
      <c r="X21" s="117">
        <f t="shared" si="13"/>
        <v>0</v>
      </c>
      <c r="Y21" s="119">
        <f t="shared" si="14"/>
        <v>0</v>
      </c>
      <c r="Z21" s="119">
        <f t="shared" si="15"/>
        <v>0</v>
      </c>
      <c r="AA21" s="119">
        <f t="shared" si="16"/>
        <v>0</v>
      </c>
      <c r="AB21" s="120" t="str">
        <f t="shared" si="17"/>
        <v/>
      </c>
      <c r="AC21" s="117" t="str">
        <f t="shared" si="18"/>
        <v/>
      </c>
      <c r="AD21" s="118" t="str">
        <f t="shared" si="19"/>
        <v/>
      </c>
      <c r="AE21" s="104" t="str">
        <f t="shared" si="20"/>
        <v/>
      </c>
      <c r="AF21" s="129" t="str">
        <f t="shared" si="21"/>
        <v/>
      </c>
      <c r="AG21" s="121"/>
      <c r="AH21" s="121"/>
      <c r="AI21" s="119">
        <f t="shared" si="22"/>
        <v>0</v>
      </c>
      <c r="AJ21" s="119">
        <f t="shared" si="23"/>
        <v>0</v>
      </c>
      <c r="AK21" s="119">
        <f t="shared" si="24"/>
        <v>0</v>
      </c>
      <c r="AL21" s="119" t="e">
        <f t="shared" si="25"/>
        <v>#VALUE!</v>
      </c>
      <c r="AM21" s="120" t="e">
        <f t="shared" si="26"/>
        <v>#VALUE!</v>
      </c>
      <c r="AN21" s="122">
        <f t="shared" si="27"/>
        <v>0</v>
      </c>
      <c r="AO21" s="109">
        <f t="shared" si="28"/>
        <v>0</v>
      </c>
      <c r="AP21" s="123">
        <f t="shared" si="29"/>
        <v>0</v>
      </c>
      <c r="AQ21" s="293"/>
      <c r="AR21" s="111">
        <f t="shared" si="30"/>
        <v>0</v>
      </c>
      <c r="AS21" s="111">
        <f t="shared" si="31"/>
        <v>0</v>
      </c>
      <c r="AT21" s="111" t="e">
        <f t="shared" si="32"/>
        <v>#VALUE!</v>
      </c>
      <c r="AU21" s="112" t="e">
        <f t="shared" si="33"/>
        <v>#VALUE!</v>
      </c>
      <c r="AV21" s="112" t="e">
        <f t="shared" si="34"/>
        <v>#VALUE!</v>
      </c>
      <c r="AW21" s="111" t="e">
        <f t="shared" si="35"/>
        <v>#VALUE!</v>
      </c>
      <c r="AX21" s="111">
        <f t="shared" si="36"/>
        <v>0</v>
      </c>
      <c r="AY21" s="111">
        <f t="shared" si="37"/>
        <v>0</v>
      </c>
      <c r="AZ21" s="111" t="e">
        <f t="shared" si="38"/>
        <v>#VALUE!</v>
      </c>
      <c r="BA21" s="112" t="e">
        <f t="shared" si="39"/>
        <v>#VALUE!</v>
      </c>
      <c r="BB21" s="112" t="e">
        <f t="shared" si="40"/>
        <v>#VALUE!</v>
      </c>
      <c r="BC21" s="111" t="e">
        <f t="shared" si="41"/>
        <v>#VALUE!</v>
      </c>
      <c r="BD21" s="97"/>
      <c r="BE21" s="97"/>
      <c r="BF21" s="97"/>
    </row>
    <row r="22" spans="1:58" ht="18">
      <c r="A22" s="97">
        <f t="shared" si="0"/>
        <v>0</v>
      </c>
      <c r="B22" s="97">
        <f t="shared" si="1"/>
        <v>0</v>
      </c>
      <c r="C22" s="310"/>
      <c r="D22" s="113">
        <v>16</v>
      </c>
      <c r="E22" s="114"/>
      <c r="F22" s="115"/>
      <c r="G22" s="116">
        <f t="shared" si="2"/>
        <v>0</v>
      </c>
      <c r="H22" s="116"/>
      <c r="I22" s="116"/>
      <c r="J22" s="116"/>
      <c r="K22" s="116"/>
      <c r="L22" s="116"/>
      <c r="M22" s="116"/>
      <c r="N22" s="87">
        <f t="shared" si="3"/>
        <v>0</v>
      </c>
      <c r="O22" s="87">
        <f t="shared" si="4"/>
        <v>0</v>
      </c>
      <c r="P22" s="117">
        <f t="shared" si="5"/>
        <v>0</v>
      </c>
      <c r="Q22" s="117">
        <f t="shared" si="6"/>
        <v>0</v>
      </c>
      <c r="R22" s="117">
        <f t="shared" si="7"/>
        <v>0</v>
      </c>
      <c r="S22" s="87" t="str">
        <f t="shared" si="8"/>
        <v/>
      </c>
      <c r="T22" s="117" t="str">
        <f t="shared" si="9"/>
        <v/>
      </c>
      <c r="U22" s="118" t="str">
        <f t="shared" si="10"/>
        <v/>
      </c>
      <c r="V22" s="118" t="str">
        <f t="shared" si="11"/>
        <v/>
      </c>
      <c r="W22" s="117">
        <f t="shared" si="12"/>
        <v>0</v>
      </c>
      <c r="X22" s="117">
        <f t="shared" si="13"/>
        <v>0</v>
      </c>
      <c r="Y22" s="119">
        <f t="shared" si="14"/>
        <v>0</v>
      </c>
      <c r="Z22" s="119">
        <f t="shared" si="15"/>
        <v>0</v>
      </c>
      <c r="AA22" s="119">
        <f t="shared" si="16"/>
        <v>0</v>
      </c>
      <c r="AB22" s="120" t="str">
        <f t="shared" si="17"/>
        <v/>
      </c>
      <c r="AC22" s="117" t="str">
        <f t="shared" si="18"/>
        <v/>
      </c>
      <c r="AD22" s="118" t="str">
        <f t="shared" si="19"/>
        <v/>
      </c>
      <c r="AE22" s="104" t="str">
        <f t="shared" si="20"/>
        <v/>
      </c>
      <c r="AF22" s="129" t="str">
        <f t="shared" si="21"/>
        <v/>
      </c>
      <c r="AG22" s="121"/>
      <c r="AH22" s="121"/>
      <c r="AI22" s="119">
        <f t="shared" si="22"/>
        <v>0</v>
      </c>
      <c r="AJ22" s="119">
        <f t="shared" si="23"/>
        <v>0</v>
      </c>
      <c r="AK22" s="119">
        <f t="shared" si="24"/>
        <v>0</v>
      </c>
      <c r="AL22" s="119" t="e">
        <f t="shared" si="25"/>
        <v>#VALUE!</v>
      </c>
      <c r="AM22" s="120" t="e">
        <f t="shared" si="26"/>
        <v>#VALUE!</v>
      </c>
      <c r="AN22" s="122">
        <f t="shared" si="27"/>
        <v>0</v>
      </c>
      <c r="AO22" s="109">
        <f t="shared" si="28"/>
        <v>0</v>
      </c>
      <c r="AP22" s="123">
        <f t="shared" si="29"/>
        <v>0</v>
      </c>
      <c r="AQ22" s="293"/>
      <c r="AR22" s="111">
        <f t="shared" si="30"/>
        <v>0</v>
      </c>
      <c r="AS22" s="111">
        <f t="shared" si="31"/>
        <v>0</v>
      </c>
      <c r="AT22" s="111" t="e">
        <f t="shared" si="32"/>
        <v>#VALUE!</v>
      </c>
      <c r="AU22" s="112" t="e">
        <f t="shared" si="33"/>
        <v>#VALUE!</v>
      </c>
      <c r="AV22" s="112" t="e">
        <f t="shared" si="34"/>
        <v>#VALUE!</v>
      </c>
      <c r="AW22" s="111" t="e">
        <f t="shared" si="35"/>
        <v>#VALUE!</v>
      </c>
      <c r="AX22" s="111">
        <f t="shared" si="36"/>
        <v>0</v>
      </c>
      <c r="AY22" s="111">
        <f t="shared" si="37"/>
        <v>0</v>
      </c>
      <c r="AZ22" s="111" t="e">
        <f t="shared" si="38"/>
        <v>#VALUE!</v>
      </c>
      <c r="BA22" s="112" t="e">
        <f t="shared" si="39"/>
        <v>#VALUE!</v>
      </c>
      <c r="BB22" s="112" t="e">
        <f t="shared" si="40"/>
        <v>#VALUE!</v>
      </c>
      <c r="BC22" s="111" t="e">
        <f t="shared" si="41"/>
        <v>#VALUE!</v>
      </c>
      <c r="BD22" s="97"/>
      <c r="BE22" s="97"/>
      <c r="BF22" s="97"/>
    </row>
    <row r="23" spans="1:58" ht="18">
      <c r="A23" s="97">
        <f t="shared" si="0"/>
        <v>0</v>
      </c>
      <c r="B23" s="97">
        <f t="shared" si="1"/>
        <v>0</v>
      </c>
      <c r="C23" s="310"/>
      <c r="D23" s="113">
        <v>17</v>
      </c>
      <c r="E23" s="114"/>
      <c r="F23" s="115"/>
      <c r="G23" s="116">
        <f t="shared" si="2"/>
        <v>0</v>
      </c>
      <c r="H23" s="116"/>
      <c r="I23" s="116"/>
      <c r="J23" s="116"/>
      <c r="K23" s="116"/>
      <c r="L23" s="116"/>
      <c r="M23" s="116"/>
      <c r="N23" s="87">
        <f t="shared" si="3"/>
        <v>0</v>
      </c>
      <c r="O23" s="87">
        <f t="shared" si="4"/>
        <v>0</v>
      </c>
      <c r="P23" s="117">
        <f t="shared" si="5"/>
        <v>0</v>
      </c>
      <c r="Q23" s="117">
        <f t="shared" si="6"/>
        <v>0</v>
      </c>
      <c r="R23" s="117">
        <f t="shared" si="7"/>
        <v>0</v>
      </c>
      <c r="S23" s="87" t="str">
        <f t="shared" si="8"/>
        <v/>
      </c>
      <c r="T23" s="117" t="str">
        <f t="shared" si="9"/>
        <v/>
      </c>
      <c r="U23" s="118" t="str">
        <f t="shared" si="10"/>
        <v/>
      </c>
      <c r="V23" s="118" t="str">
        <f t="shared" si="11"/>
        <v/>
      </c>
      <c r="W23" s="117">
        <f t="shared" si="12"/>
        <v>0</v>
      </c>
      <c r="X23" s="117">
        <f t="shared" si="13"/>
        <v>0</v>
      </c>
      <c r="Y23" s="119">
        <f t="shared" si="14"/>
        <v>0</v>
      </c>
      <c r="Z23" s="119">
        <f t="shared" si="15"/>
        <v>0</v>
      </c>
      <c r="AA23" s="119">
        <f t="shared" si="16"/>
        <v>0</v>
      </c>
      <c r="AB23" s="120" t="str">
        <f t="shared" si="17"/>
        <v/>
      </c>
      <c r="AC23" s="117" t="str">
        <f t="shared" si="18"/>
        <v/>
      </c>
      <c r="AD23" s="118" t="str">
        <f t="shared" si="19"/>
        <v/>
      </c>
      <c r="AE23" s="104" t="str">
        <f t="shared" si="20"/>
        <v/>
      </c>
      <c r="AF23" s="129" t="str">
        <f t="shared" si="21"/>
        <v/>
      </c>
      <c r="AG23" s="121"/>
      <c r="AH23" s="121"/>
      <c r="AI23" s="119">
        <f t="shared" si="22"/>
        <v>0</v>
      </c>
      <c r="AJ23" s="119">
        <f t="shared" si="23"/>
        <v>0</v>
      </c>
      <c r="AK23" s="119">
        <f t="shared" si="24"/>
        <v>0</v>
      </c>
      <c r="AL23" s="119" t="e">
        <f t="shared" si="25"/>
        <v>#VALUE!</v>
      </c>
      <c r="AM23" s="120" t="e">
        <f t="shared" si="26"/>
        <v>#VALUE!</v>
      </c>
      <c r="AN23" s="122">
        <f t="shared" si="27"/>
        <v>0</v>
      </c>
      <c r="AO23" s="109">
        <f t="shared" si="28"/>
        <v>0</v>
      </c>
      <c r="AP23" s="123">
        <f t="shared" si="29"/>
        <v>0</v>
      </c>
      <c r="AQ23" s="293"/>
      <c r="AR23" s="111">
        <f t="shared" si="30"/>
        <v>0</v>
      </c>
      <c r="AS23" s="111">
        <f t="shared" si="31"/>
        <v>0</v>
      </c>
      <c r="AT23" s="111" t="e">
        <f t="shared" si="32"/>
        <v>#VALUE!</v>
      </c>
      <c r="AU23" s="112" t="e">
        <f t="shared" si="33"/>
        <v>#VALUE!</v>
      </c>
      <c r="AV23" s="112" t="e">
        <f t="shared" si="34"/>
        <v>#VALUE!</v>
      </c>
      <c r="AW23" s="111" t="e">
        <f t="shared" si="35"/>
        <v>#VALUE!</v>
      </c>
      <c r="AX23" s="111">
        <f t="shared" si="36"/>
        <v>0</v>
      </c>
      <c r="AY23" s="111">
        <f t="shared" si="37"/>
        <v>0</v>
      </c>
      <c r="AZ23" s="111" t="e">
        <f t="shared" si="38"/>
        <v>#VALUE!</v>
      </c>
      <c r="BA23" s="112" t="e">
        <f t="shared" si="39"/>
        <v>#VALUE!</v>
      </c>
      <c r="BB23" s="112" t="e">
        <f t="shared" si="40"/>
        <v>#VALUE!</v>
      </c>
      <c r="BC23" s="111" t="e">
        <f t="shared" si="41"/>
        <v>#VALUE!</v>
      </c>
      <c r="BD23" s="97"/>
      <c r="BE23" s="97"/>
      <c r="BF23" s="97"/>
    </row>
    <row r="24" spans="1:58" ht="18">
      <c r="A24" s="97">
        <f t="shared" si="0"/>
        <v>0</v>
      </c>
      <c r="B24" s="97">
        <f t="shared" si="1"/>
        <v>0</v>
      </c>
      <c r="C24" s="310"/>
      <c r="D24" s="113">
        <v>18</v>
      </c>
      <c r="E24" s="114"/>
      <c r="F24" s="115"/>
      <c r="G24" s="116">
        <f t="shared" si="2"/>
        <v>0</v>
      </c>
      <c r="H24" s="116"/>
      <c r="I24" s="116"/>
      <c r="J24" s="116"/>
      <c r="K24" s="116"/>
      <c r="L24" s="116"/>
      <c r="M24" s="116"/>
      <c r="N24" s="87">
        <f t="shared" si="3"/>
        <v>0</v>
      </c>
      <c r="O24" s="87">
        <f t="shared" si="4"/>
        <v>0</v>
      </c>
      <c r="P24" s="117">
        <f t="shared" si="5"/>
        <v>0</v>
      </c>
      <c r="Q24" s="117">
        <f t="shared" si="6"/>
        <v>0</v>
      </c>
      <c r="R24" s="117">
        <f t="shared" si="7"/>
        <v>0</v>
      </c>
      <c r="S24" s="87" t="str">
        <f t="shared" si="8"/>
        <v/>
      </c>
      <c r="T24" s="117" t="str">
        <f t="shared" si="9"/>
        <v/>
      </c>
      <c r="U24" s="118" t="str">
        <f t="shared" si="10"/>
        <v/>
      </c>
      <c r="V24" s="118" t="str">
        <f t="shared" si="11"/>
        <v/>
      </c>
      <c r="W24" s="117">
        <f t="shared" si="12"/>
        <v>0</v>
      </c>
      <c r="X24" s="117">
        <f t="shared" si="13"/>
        <v>0</v>
      </c>
      <c r="Y24" s="119">
        <f t="shared" si="14"/>
        <v>0</v>
      </c>
      <c r="Z24" s="119">
        <f t="shared" si="15"/>
        <v>0</v>
      </c>
      <c r="AA24" s="119">
        <f t="shared" si="16"/>
        <v>0</v>
      </c>
      <c r="AB24" s="120" t="str">
        <f t="shared" si="17"/>
        <v/>
      </c>
      <c r="AC24" s="117" t="str">
        <f t="shared" si="18"/>
        <v/>
      </c>
      <c r="AD24" s="118" t="str">
        <f t="shared" si="19"/>
        <v/>
      </c>
      <c r="AE24" s="104" t="str">
        <f t="shared" si="20"/>
        <v/>
      </c>
      <c r="AF24" s="129" t="str">
        <f t="shared" si="21"/>
        <v/>
      </c>
      <c r="AG24" s="121"/>
      <c r="AH24" s="121"/>
      <c r="AI24" s="119">
        <f t="shared" si="22"/>
        <v>0</v>
      </c>
      <c r="AJ24" s="119">
        <f t="shared" si="23"/>
        <v>0</v>
      </c>
      <c r="AK24" s="119">
        <f t="shared" si="24"/>
        <v>0</v>
      </c>
      <c r="AL24" s="119" t="e">
        <f t="shared" si="25"/>
        <v>#VALUE!</v>
      </c>
      <c r="AM24" s="120" t="e">
        <f t="shared" si="26"/>
        <v>#VALUE!</v>
      </c>
      <c r="AN24" s="122">
        <f t="shared" si="27"/>
        <v>0</v>
      </c>
      <c r="AO24" s="109">
        <f t="shared" si="28"/>
        <v>0</v>
      </c>
      <c r="AP24" s="123">
        <f t="shared" si="29"/>
        <v>0</v>
      </c>
      <c r="AQ24" s="293"/>
      <c r="AR24" s="111">
        <f t="shared" si="30"/>
        <v>0</v>
      </c>
      <c r="AS24" s="111">
        <f t="shared" si="31"/>
        <v>0</v>
      </c>
      <c r="AT24" s="111" t="e">
        <f t="shared" si="32"/>
        <v>#VALUE!</v>
      </c>
      <c r="AU24" s="112" t="e">
        <f t="shared" si="33"/>
        <v>#VALUE!</v>
      </c>
      <c r="AV24" s="112" t="e">
        <f t="shared" si="34"/>
        <v>#VALUE!</v>
      </c>
      <c r="AW24" s="111" t="e">
        <f t="shared" si="35"/>
        <v>#VALUE!</v>
      </c>
      <c r="AX24" s="111">
        <f t="shared" si="36"/>
        <v>0</v>
      </c>
      <c r="AY24" s="111">
        <f t="shared" si="37"/>
        <v>0</v>
      </c>
      <c r="AZ24" s="111" t="e">
        <f t="shared" si="38"/>
        <v>#VALUE!</v>
      </c>
      <c r="BA24" s="112" t="e">
        <f t="shared" si="39"/>
        <v>#VALUE!</v>
      </c>
      <c r="BB24" s="112" t="e">
        <f t="shared" si="40"/>
        <v>#VALUE!</v>
      </c>
      <c r="BC24" s="111" t="e">
        <f t="shared" si="41"/>
        <v>#VALUE!</v>
      </c>
      <c r="BD24" s="97"/>
      <c r="BE24" s="97"/>
      <c r="BF24" s="97"/>
    </row>
    <row r="25" spans="1:58" ht="18">
      <c r="A25" s="97">
        <f t="shared" si="0"/>
        <v>0</v>
      </c>
      <c r="B25" s="97">
        <f t="shared" si="1"/>
        <v>0</v>
      </c>
      <c r="C25" s="310"/>
      <c r="D25" s="113">
        <v>19</v>
      </c>
      <c r="E25" s="114"/>
      <c r="F25" s="115"/>
      <c r="G25" s="116">
        <f t="shared" si="2"/>
        <v>0</v>
      </c>
      <c r="H25" s="116"/>
      <c r="I25" s="116"/>
      <c r="J25" s="116"/>
      <c r="K25" s="116"/>
      <c r="L25" s="116"/>
      <c r="M25" s="116"/>
      <c r="N25" s="87">
        <f t="shared" si="3"/>
        <v>0</v>
      </c>
      <c r="O25" s="87">
        <f t="shared" si="4"/>
        <v>0</v>
      </c>
      <c r="P25" s="117">
        <f t="shared" si="5"/>
        <v>0</v>
      </c>
      <c r="Q25" s="117">
        <f t="shared" si="6"/>
        <v>0</v>
      </c>
      <c r="R25" s="117">
        <f t="shared" si="7"/>
        <v>0</v>
      </c>
      <c r="S25" s="87" t="str">
        <f t="shared" si="8"/>
        <v/>
      </c>
      <c r="T25" s="117" t="str">
        <f t="shared" si="9"/>
        <v/>
      </c>
      <c r="U25" s="118" t="str">
        <f t="shared" si="10"/>
        <v/>
      </c>
      <c r="V25" s="118" t="str">
        <f t="shared" si="11"/>
        <v/>
      </c>
      <c r="W25" s="117">
        <f t="shared" si="12"/>
        <v>0</v>
      </c>
      <c r="X25" s="117">
        <f t="shared" si="13"/>
        <v>0</v>
      </c>
      <c r="Y25" s="119">
        <f t="shared" si="14"/>
        <v>0</v>
      </c>
      <c r="Z25" s="119">
        <f t="shared" si="15"/>
        <v>0</v>
      </c>
      <c r="AA25" s="119">
        <f t="shared" si="16"/>
        <v>0</v>
      </c>
      <c r="AB25" s="120" t="str">
        <f t="shared" si="17"/>
        <v/>
      </c>
      <c r="AC25" s="117" t="str">
        <f t="shared" si="18"/>
        <v/>
      </c>
      <c r="AD25" s="118" t="str">
        <f t="shared" si="19"/>
        <v/>
      </c>
      <c r="AE25" s="104" t="str">
        <f t="shared" si="20"/>
        <v/>
      </c>
      <c r="AF25" s="129" t="str">
        <f t="shared" si="21"/>
        <v/>
      </c>
      <c r="AG25" s="121"/>
      <c r="AH25" s="121"/>
      <c r="AI25" s="119">
        <f t="shared" si="22"/>
        <v>0</v>
      </c>
      <c r="AJ25" s="119">
        <f t="shared" si="23"/>
        <v>0</v>
      </c>
      <c r="AK25" s="119">
        <f t="shared" si="24"/>
        <v>0</v>
      </c>
      <c r="AL25" s="119" t="e">
        <f t="shared" si="25"/>
        <v>#VALUE!</v>
      </c>
      <c r="AM25" s="120" t="e">
        <f t="shared" si="26"/>
        <v>#VALUE!</v>
      </c>
      <c r="AN25" s="122">
        <f t="shared" si="27"/>
        <v>0</v>
      </c>
      <c r="AO25" s="109">
        <f t="shared" si="28"/>
        <v>0</v>
      </c>
      <c r="AP25" s="123">
        <f t="shared" si="29"/>
        <v>0</v>
      </c>
      <c r="AQ25" s="293"/>
      <c r="AR25" s="111">
        <f t="shared" si="30"/>
        <v>0</v>
      </c>
      <c r="AS25" s="111">
        <f t="shared" si="31"/>
        <v>0</v>
      </c>
      <c r="AT25" s="111" t="e">
        <f t="shared" si="32"/>
        <v>#VALUE!</v>
      </c>
      <c r="AU25" s="112" t="e">
        <f t="shared" si="33"/>
        <v>#VALUE!</v>
      </c>
      <c r="AV25" s="112" t="e">
        <f t="shared" si="34"/>
        <v>#VALUE!</v>
      </c>
      <c r="AW25" s="111" t="e">
        <f t="shared" si="35"/>
        <v>#VALUE!</v>
      </c>
      <c r="AX25" s="111">
        <f t="shared" si="36"/>
        <v>0</v>
      </c>
      <c r="AY25" s="111">
        <f t="shared" si="37"/>
        <v>0</v>
      </c>
      <c r="AZ25" s="111" t="e">
        <f t="shared" si="38"/>
        <v>#VALUE!</v>
      </c>
      <c r="BA25" s="112" t="e">
        <f t="shared" si="39"/>
        <v>#VALUE!</v>
      </c>
      <c r="BB25" s="112" t="e">
        <f t="shared" si="40"/>
        <v>#VALUE!</v>
      </c>
      <c r="BC25" s="111" t="e">
        <f t="shared" si="41"/>
        <v>#VALUE!</v>
      </c>
      <c r="BD25" s="97"/>
      <c r="BE25" s="97"/>
      <c r="BF25" s="97"/>
    </row>
    <row r="26" spans="1:58" ht="18">
      <c r="A26" s="97">
        <f t="shared" si="0"/>
        <v>0</v>
      </c>
      <c r="B26" s="97">
        <f t="shared" si="1"/>
        <v>0</v>
      </c>
      <c r="C26" s="310"/>
      <c r="D26" s="113">
        <v>20</v>
      </c>
      <c r="E26" s="114"/>
      <c r="F26" s="115"/>
      <c r="G26" s="116">
        <f t="shared" si="2"/>
        <v>0</v>
      </c>
      <c r="H26" s="116"/>
      <c r="I26" s="116"/>
      <c r="J26" s="116"/>
      <c r="K26" s="116"/>
      <c r="L26" s="116"/>
      <c r="M26" s="116"/>
      <c r="N26" s="87">
        <f t="shared" si="3"/>
        <v>0</v>
      </c>
      <c r="O26" s="87">
        <f t="shared" si="4"/>
        <v>0</v>
      </c>
      <c r="P26" s="117">
        <f t="shared" si="5"/>
        <v>0</v>
      </c>
      <c r="Q26" s="117">
        <f t="shared" si="6"/>
        <v>0</v>
      </c>
      <c r="R26" s="117">
        <f t="shared" si="7"/>
        <v>0</v>
      </c>
      <c r="S26" s="87" t="str">
        <f t="shared" si="8"/>
        <v/>
      </c>
      <c r="T26" s="117" t="str">
        <f t="shared" si="9"/>
        <v/>
      </c>
      <c r="U26" s="118" t="str">
        <f t="shared" si="10"/>
        <v/>
      </c>
      <c r="V26" s="118" t="str">
        <f t="shared" si="11"/>
        <v/>
      </c>
      <c r="W26" s="117">
        <f t="shared" si="12"/>
        <v>0</v>
      </c>
      <c r="X26" s="117">
        <f t="shared" si="13"/>
        <v>0</v>
      </c>
      <c r="Y26" s="119">
        <f t="shared" si="14"/>
        <v>0</v>
      </c>
      <c r="Z26" s="119">
        <f t="shared" si="15"/>
        <v>0</v>
      </c>
      <c r="AA26" s="119">
        <f t="shared" si="16"/>
        <v>0</v>
      </c>
      <c r="AB26" s="120" t="str">
        <f t="shared" si="17"/>
        <v/>
      </c>
      <c r="AC26" s="117" t="str">
        <f t="shared" si="18"/>
        <v/>
      </c>
      <c r="AD26" s="118" t="str">
        <f t="shared" si="19"/>
        <v/>
      </c>
      <c r="AE26" s="104" t="str">
        <f t="shared" si="20"/>
        <v/>
      </c>
      <c r="AF26" s="129" t="str">
        <f t="shared" si="21"/>
        <v/>
      </c>
      <c r="AG26" s="121"/>
      <c r="AH26" s="121"/>
      <c r="AI26" s="119">
        <f t="shared" si="22"/>
        <v>0</v>
      </c>
      <c r="AJ26" s="119">
        <f t="shared" si="23"/>
        <v>0</v>
      </c>
      <c r="AK26" s="119">
        <f t="shared" si="24"/>
        <v>0</v>
      </c>
      <c r="AL26" s="119" t="e">
        <f t="shared" si="25"/>
        <v>#VALUE!</v>
      </c>
      <c r="AM26" s="120" t="e">
        <f t="shared" si="26"/>
        <v>#VALUE!</v>
      </c>
      <c r="AN26" s="122">
        <f t="shared" si="27"/>
        <v>0</v>
      </c>
      <c r="AO26" s="109">
        <f t="shared" si="28"/>
        <v>0</v>
      </c>
      <c r="AP26" s="123">
        <f t="shared" si="29"/>
        <v>0</v>
      </c>
      <c r="AQ26" s="293"/>
      <c r="AR26" s="111">
        <f t="shared" si="30"/>
        <v>0</v>
      </c>
      <c r="AS26" s="111">
        <f t="shared" si="31"/>
        <v>0</v>
      </c>
      <c r="AT26" s="111" t="e">
        <f t="shared" si="32"/>
        <v>#VALUE!</v>
      </c>
      <c r="AU26" s="112" t="e">
        <f t="shared" si="33"/>
        <v>#VALUE!</v>
      </c>
      <c r="AV26" s="112" t="e">
        <f t="shared" si="34"/>
        <v>#VALUE!</v>
      </c>
      <c r="AW26" s="111" t="e">
        <f t="shared" si="35"/>
        <v>#VALUE!</v>
      </c>
      <c r="AX26" s="111">
        <f t="shared" si="36"/>
        <v>0</v>
      </c>
      <c r="AY26" s="111">
        <f t="shared" si="37"/>
        <v>0</v>
      </c>
      <c r="AZ26" s="111" t="e">
        <f t="shared" si="38"/>
        <v>#VALUE!</v>
      </c>
      <c r="BA26" s="112" t="e">
        <f t="shared" si="39"/>
        <v>#VALUE!</v>
      </c>
      <c r="BB26" s="112" t="e">
        <f t="shared" si="40"/>
        <v>#VALUE!</v>
      </c>
      <c r="BC26" s="111" t="e">
        <f t="shared" si="41"/>
        <v>#VALUE!</v>
      </c>
      <c r="BD26" s="97"/>
      <c r="BE26" s="97"/>
      <c r="BF26" s="97"/>
    </row>
    <row r="27" spans="1:58" ht="18">
      <c r="A27" s="97">
        <f t="shared" si="0"/>
        <v>0</v>
      </c>
      <c r="B27" s="97">
        <f t="shared" si="1"/>
        <v>0</v>
      </c>
      <c r="C27" s="310"/>
      <c r="D27" s="113">
        <v>21</v>
      </c>
      <c r="E27" s="114"/>
      <c r="F27" s="115"/>
      <c r="G27" s="116">
        <f t="shared" si="2"/>
        <v>0</v>
      </c>
      <c r="H27" s="116"/>
      <c r="I27" s="116"/>
      <c r="J27" s="116"/>
      <c r="K27" s="116"/>
      <c r="L27" s="116"/>
      <c r="M27" s="116"/>
      <c r="N27" s="87">
        <f t="shared" si="3"/>
        <v>0</v>
      </c>
      <c r="O27" s="87">
        <f t="shared" si="4"/>
        <v>0</v>
      </c>
      <c r="P27" s="117">
        <f t="shared" si="5"/>
        <v>0</v>
      </c>
      <c r="Q27" s="117">
        <f t="shared" si="6"/>
        <v>0</v>
      </c>
      <c r="R27" s="117">
        <f t="shared" si="7"/>
        <v>0</v>
      </c>
      <c r="S27" s="87" t="str">
        <f t="shared" si="8"/>
        <v/>
      </c>
      <c r="T27" s="117" t="str">
        <f t="shared" si="9"/>
        <v/>
      </c>
      <c r="U27" s="118" t="str">
        <f t="shared" si="10"/>
        <v/>
      </c>
      <c r="V27" s="118" t="str">
        <f t="shared" si="11"/>
        <v/>
      </c>
      <c r="W27" s="117">
        <f t="shared" si="12"/>
        <v>0</v>
      </c>
      <c r="X27" s="117">
        <f t="shared" si="13"/>
        <v>0</v>
      </c>
      <c r="Y27" s="119">
        <f t="shared" si="14"/>
        <v>0</v>
      </c>
      <c r="Z27" s="119">
        <f t="shared" si="15"/>
        <v>0</v>
      </c>
      <c r="AA27" s="119">
        <f t="shared" si="16"/>
        <v>0</v>
      </c>
      <c r="AB27" s="120" t="str">
        <f t="shared" si="17"/>
        <v/>
      </c>
      <c r="AC27" s="117" t="str">
        <f t="shared" si="18"/>
        <v/>
      </c>
      <c r="AD27" s="118" t="str">
        <f t="shared" si="19"/>
        <v/>
      </c>
      <c r="AE27" s="104" t="str">
        <f t="shared" si="20"/>
        <v/>
      </c>
      <c r="AF27" s="129" t="str">
        <f t="shared" si="21"/>
        <v/>
      </c>
      <c r="AG27" s="121"/>
      <c r="AH27" s="121"/>
      <c r="AI27" s="119">
        <f t="shared" si="22"/>
        <v>0</v>
      </c>
      <c r="AJ27" s="119">
        <f t="shared" si="23"/>
        <v>0</v>
      </c>
      <c r="AK27" s="119">
        <f t="shared" si="24"/>
        <v>0</v>
      </c>
      <c r="AL27" s="119" t="e">
        <f t="shared" si="25"/>
        <v>#VALUE!</v>
      </c>
      <c r="AM27" s="120" t="e">
        <f t="shared" si="26"/>
        <v>#VALUE!</v>
      </c>
      <c r="AN27" s="122">
        <f t="shared" si="27"/>
        <v>0</v>
      </c>
      <c r="AO27" s="109">
        <f t="shared" si="28"/>
        <v>0</v>
      </c>
      <c r="AP27" s="123">
        <f t="shared" si="29"/>
        <v>0</v>
      </c>
      <c r="AQ27" s="293"/>
      <c r="AR27" s="111">
        <f t="shared" si="30"/>
        <v>0</v>
      </c>
      <c r="AS27" s="111">
        <f t="shared" si="31"/>
        <v>0</v>
      </c>
      <c r="AT27" s="111" t="e">
        <f t="shared" si="32"/>
        <v>#VALUE!</v>
      </c>
      <c r="AU27" s="112" t="e">
        <f t="shared" si="33"/>
        <v>#VALUE!</v>
      </c>
      <c r="AV27" s="112" t="e">
        <f t="shared" si="34"/>
        <v>#VALUE!</v>
      </c>
      <c r="AW27" s="111" t="e">
        <f t="shared" si="35"/>
        <v>#VALUE!</v>
      </c>
      <c r="AX27" s="111">
        <f t="shared" si="36"/>
        <v>0</v>
      </c>
      <c r="AY27" s="111">
        <f t="shared" si="37"/>
        <v>0</v>
      </c>
      <c r="AZ27" s="111" t="e">
        <f t="shared" si="38"/>
        <v>#VALUE!</v>
      </c>
      <c r="BA27" s="112" t="e">
        <f t="shared" si="39"/>
        <v>#VALUE!</v>
      </c>
      <c r="BB27" s="112" t="e">
        <f t="shared" si="40"/>
        <v>#VALUE!</v>
      </c>
      <c r="BC27" s="111" t="e">
        <f t="shared" si="41"/>
        <v>#VALUE!</v>
      </c>
      <c r="BD27" s="97"/>
      <c r="BE27" s="97"/>
      <c r="BF27" s="97"/>
    </row>
    <row r="28" spans="1:58" ht="18">
      <c r="A28" s="97">
        <f t="shared" si="0"/>
        <v>0</v>
      </c>
      <c r="B28" s="97">
        <f t="shared" si="1"/>
        <v>0</v>
      </c>
      <c r="C28" s="310"/>
      <c r="D28" s="113">
        <v>22</v>
      </c>
      <c r="E28" s="114"/>
      <c r="F28" s="115"/>
      <c r="G28" s="116">
        <f t="shared" si="2"/>
        <v>0</v>
      </c>
      <c r="H28" s="116"/>
      <c r="I28" s="116"/>
      <c r="J28" s="116"/>
      <c r="K28" s="116"/>
      <c r="L28" s="116"/>
      <c r="M28" s="116"/>
      <c r="N28" s="87">
        <f t="shared" si="3"/>
        <v>0</v>
      </c>
      <c r="O28" s="87">
        <f t="shared" si="4"/>
        <v>0</v>
      </c>
      <c r="P28" s="117">
        <f t="shared" si="5"/>
        <v>0</v>
      </c>
      <c r="Q28" s="117">
        <f t="shared" si="6"/>
        <v>0</v>
      </c>
      <c r="R28" s="117">
        <f t="shared" si="7"/>
        <v>0</v>
      </c>
      <c r="S28" s="87" t="str">
        <f t="shared" si="8"/>
        <v/>
      </c>
      <c r="T28" s="117" t="str">
        <f t="shared" si="9"/>
        <v/>
      </c>
      <c r="U28" s="118" t="str">
        <f t="shared" si="10"/>
        <v/>
      </c>
      <c r="V28" s="118" t="str">
        <f t="shared" si="11"/>
        <v/>
      </c>
      <c r="W28" s="117">
        <f t="shared" si="12"/>
        <v>0</v>
      </c>
      <c r="X28" s="117">
        <f t="shared" si="13"/>
        <v>0</v>
      </c>
      <c r="Y28" s="119">
        <f t="shared" si="14"/>
        <v>0</v>
      </c>
      <c r="Z28" s="119">
        <f t="shared" si="15"/>
        <v>0</v>
      </c>
      <c r="AA28" s="119">
        <f t="shared" si="16"/>
        <v>0</v>
      </c>
      <c r="AB28" s="120" t="str">
        <f t="shared" si="17"/>
        <v/>
      </c>
      <c r="AC28" s="117" t="str">
        <f t="shared" si="18"/>
        <v/>
      </c>
      <c r="AD28" s="118" t="str">
        <f t="shared" si="19"/>
        <v/>
      </c>
      <c r="AE28" s="104" t="str">
        <f t="shared" si="20"/>
        <v/>
      </c>
      <c r="AF28" s="129" t="str">
        <f t="shared" si="21"/>
        <v/>
      </c>
      <c r="AG28" s="121"/>
      <c r="AH28" s="121"/>
      <c r="AI28" s="119">
        <f t="shared" si="22"/>
        <v>0</v>
      </c>
      <c r="AJ28" s="119">
        <f t="shared" si="23"/>
        <v>0</v>
      </c>
      <c r="AK28" s="119">
        <f t="shared" si="24"/>
        <v>0</v>
      </c>
      <c r="AL28" s="119" t="e">
        <f t="shared" si="25"/>
        <v>#VALUE!</v>
      </c>
      <c r="AM28" s="120" t="e">
        <f t="shared" si="26"/>
        <v>#VALUE!</v>
      </c>
      <c r="AN28" s="122">
        <f t="shared" si="27"/>
        <v>0</v>
      </c>
      <c r="AO28" s="109">
        <f t="shared" si="28"/>
        <v>0</v>
      </c>
      <c r="AP28" s="123">
        <f t="shared" si="29"/>
        <v>0</v>
      </c>
      <c r="AQ28" s="293"/>
      <c r="AR28" s="111">
        <f t="shared" si="30"/>
        <v>0</v>
      </c>
      <c r="AS28" s="111">
        <f t="shared" si="31"/>
        <v>0</v>
      </c>
      <c r="AT28" s="111" t="e">
        <f t="shared" si="32"/>
        <v>#VALUE!</v>
      </c>
      <c r="AU28" s="112" t="e">
        <f t="shared" si="33"/>
        <v>#VALUE!</v>
      </c>
      <c r="AV28" s="112" t="e">
        <f t="shared" si="34"/>
        <v>#VALUE!</v>
      </c>
      <c r="AW28" s="111" t="e">
        <f t="shared" si="35"/>
        <v>#VALUE!</v>
      </c>
      <c r="AX28" s="111">
        <f t="shared" si="36"/>
        <v>0</v>
      </c>
      <c r="AY28" s="111">
        <f t="shared" si="37"/>
        <v>0</v>
      </c>
      <c r="AZ28" s="111" t="e">
        <f t="shared" si="38"/>
        <v>#VALUE!</v>
      </c>
      <c r="BA28" s="112" t="e">
        <f t="shared" si="39"/>
        <v>#VALUE!</v>
      </c>
      <c r="BB28" s="112" t="e">
        <f t="shared" si="40"/>
        <v>#VALUE!</v>
      </c>
      <c r="BC28" s="111" t="e">
        <f t="shared" si="41"/>
        <v>#VALUE!</v>
      </c>
      <c r="BD28" s="97"/>
      <c r="BE28" s="97"/>
      <c r="BF28" s="97"/>
    </row>
    <row r="29" spans="1:58" ht="18">
      <c r="A29" s="97">
        <f t="shared" si="0"/>
        <v>0</v>
      </c>
      <c r="B29" s="97">
        <f t="shared" si="1"/>
        <v>0</v>
      </c>
      <c r="C29" s="310"/>
      <c r="D29" s="113">
        <v>23</v>
      </c>
      <c r="E29" s="114"/>
      <c r="F29" s="115"/>
      <c r="G29" s="116">
        <f t="shared" si="2"/>
        <v>0</v>
      </c>
      <c r="H29" s="116"/>
      <c r="I29" s="116"/>
      <c r="J29" s="116"/>
      <c r="K29" s="116"/>
      <c r="L29" s="116"/>
      <c r="M29" s="116"/>
      <c r="N29" s="87">
        <f t="shared" si="3"/>
        <v>0</v>
      </c>
      <c r="O29" s="87">
        <f t="shared" si="4"/>
        <v>0</v>
      </c>
      <c r="P29" s="117">
        <f t="shared" si="5"/>
        <v>0</v>
      </c>
      <c r="Q29" s="117">
        <f t="shared" si="6"/>
        <v>0</v>
      </c>
      <c r="R29" s="117">
        <f t="shared" si="7"/>
        <v>0</v>
      </c>
      <c r="S29" s="87" t="str">
        <f t="shared" si="8"/>
        <v/>
      </c>
      <c r="T29" s="117" t="str">
        <f t="shared" si="9"/>
        <v/>
      </c>
      <c r="U29" s="118" t="str">
        <f t="shared" si="10"/>
        <v/>
      </c>
      <c r="V29" s="118" t="str">
        <f t="shared" si="11"/>
        <v/>
      </c>
      <c r="W29" s="117">
        <f t="shared" si="12"/>
        <v>0</v>
      </c>
      <c r="X29" s="117">
        <f t="shared" si="13"/>
        <v>0</v>
      </c>
      <c r="Y29" s="119">
        <f t="shared" si="14"/>
        <v>0</v>
      </c>
      <c r="Z29" s="119">
        <f t="shared" si="15"/>
        <v>0</v>
      </c>
      <c r="AA29" s="119">
        <f t="shared" si="16"/>
        <v>0</v>
      </c>
      <c r="AB29" s="120" t="str">
        <f t="shared" si="17"/>
        <v/>
      </c>
      <c r="AC29" s="117" t="str">
        <f t="shared" si="18"/>
        <v/>
      </c>
      <c r="AD29" s="118" t="str">
        <f t="shared" si="19"/>
        <v/>
      </c>
      <c r="AE29" s="104" t="str">
        <f t="shared" si="20"/>
        <v/>
      </c>
      <c r="AF29" s="129" t="str">
        <f t="shared" si="21"/>
        <v/>
      </c>
      <c r="AG29" s="121"/>
      <c r="AH29" s="121"/>
      <c r="AI29" s="119">
        <f t="shared" si="22"/>
        <v>0</v>
      </c>
      <c r="AJ29" s="119">
        <f t="shared" si="23"/>
        <v>0</v>
      </c>
      <c r="AK29" s="119">
        <f t="shared" si="24"/>
        <v>0</v>
      </c>
      <c r="AL29" s="119" t="e">
        <f t="shared" si="25"/>
        <v>#VALUE!</v>
      </c>
      <c r="AM29" s="120" t="e">
        <f t="shared" si="26"/>
        <v>#VALUE!</v>
      </c>
      <c r="AN29" s="122">
        <f t="shared" si="27"/>
        <v>0</v>
      </c>
      <c r="AO29" s="109">
        <f t="shared" si="28"/>
        <v>0</v>
      </c>
      <c r="AP29" s="123">
        <f t="shared" si="29"/>
        <v>0</v>
      </c>
      <c r="AQ29" s="293"/>
      <c r="AR29" s="111">
        <f t="shared" si="30"/>
        <v>0</v>
      </c>
      <c r="AS29" s="111">
        <f t="shared" si="31"/>
        <v>0</v>
      </c>
      <c r="AT29" s="111" t="e">
        <f t="shared" si="32"/>
        <v>#VALUE!</v>
      </c>
      <c r="AU29" s="112" t="e">
        <f t="shared" si="33"/>
        <v>#VALUE!</v>
      </c>
      <c r="AV29" s="112" t="e">
        <f t="shared" si="34"/>
        <v>#VALUE!</v>
      </c>
      <c r="AW29" s="111" t="e">
        <f t="shared" si="35"/>
        <v>#VALUE!</v>
      </c>
      <c r="AX29" s="111">
        <f t="shared" si="36"/>
        <v>0</v>
      </c>
      <c r="AY29" s="111">
        <f t="shared" si="37"/>
        <v>0</v>
      </c>
      <c r="AZ29" s="111" t="e">
        <f t="shared" si="38"/>
        <v>#VALUE!</v>
      </c>
      <c r="BA29" s="112" t="e">
        <f t="shared" si="39"/>
        <v>#VALUE!</v>
      </c>
      <c r="BB29" s="112" t="e">
        <f t="shared" si="40"/>
        <v>#VALUE!</v>
      </c>
      <c r="BC29" s="111" t="e">
        <f t="shared" si="41"/>
        <v>#VALUE!</v>
      </c>
      <c r="BD29" s="97"/>
      <c r="BE29" s="97"/>
      <c r="BF29" s="97"/>
    </row>
    <row r="30" spans="1:58" ht="18">
      <c r="A30" s="97">
        <f t="shared" si="0"/>
        <v>0</v>
      </c>
      <c r="B30" s="97">
        <f t="shared" si="1"/>
        <v>0</v>
      </c>
      <c r="C30" s="310"/>
      <c r="D30" s="113">
        <v>24</v>
      </c>
      <c r="E30" s="114"/>
      <c r="F30" s="115"/>
      <c r="G30" s="116">
        <f t="shared" si="2"/>
        <v>0</v>
      </c>
      <c r="H30" s="116"/>
      <c r="I30" s="116"/>
      <c r="J30" s="116"/>
      <c r="K30" s="116"/>
      <c r="L30" s="116"/>
      <c r="M30" s="116"/>
      <c r="N30" s="87">
        <f t="shared" si="3"/>
        <v>0</v>
      </c>
      <c r="O30" s="87">
        <f t="shared" si="4"/>
        <v>0</v>
      </c>
      <c r="P30" s="117">
        <f t="shared" si="5"/>
        <v>0</v>
      </c>
      <c r="Q30" s="117">
        <f t="shared" si="6"/>
        <v>0</v>
      </c>
      <c r="R30" s="117">
        <f t="shared" si="7"/>
        <v>0</v>
      </c>
      <c r="S30" s="87" t="str">
        <f t="shared" si="8"/>
        <v/>
      </c>
      <c r="T30" s="117" t="str">
        <f t="shared" si="9"/>
        <v/>
      </c>
      <c r="U30" s="118" t="str">
        <f t="shared" si="10"/>
        <v/>
      </c>
      <c r="V30" s="118" t="str">
        <f t="shared" si="11"/>
        <v/>
      </c>
      <c r="W30" s="117">
        <f t="shared" si="12"/>
        <v>0</v>
      </c>
      <c r="X30" s="117">
        <f t="shared" si="13"/>
        <v>0</v>
      </c>
      <c r="Y30" s="119">
        <f t="shared" si="14"/>
        <v>0</v>
      </c>
      <c r="Z30" s="119">
        <f t="shared" si="15"/>
        <v>0</v>
      </c>
      <c r="AA30" s="119">
        <f t="shared" si="16"/>
        <v>0</v>
      </c>
      <c r="AB30" s="120" t="str">
        <f t="shared" si="17"/>
        <v/>
      </c>
      <c r="AC30" s="117" t="str">
        <f t="shared" si="18"/>
        <v/>
      </c>
      <c r="AD30" s="118" t="str">
        <f t="shared" si="19"/>
        <v/>
      </c>
      <c r="AE30" s="104" t="str">
        <f t="shared" si="20"/>
        <v/>
      </c>
      <c r="AF30" s="129" t="str">
        <f t="shared" si="21"/>
        <v/>
      </c>
      <c r="AG30" s="121"/>
      <c r="AH30" s="121"/>
      <c r="AI30" s="119">
        <f t="shared" si="22"/>
        <v>0</v>
      </c>
      <c r="AJ30" s="119">
        <f t="shared" si="23"/>
        <v>0</v>
      </c>
      <c r="AK30" s="119">
        <f t="shared" si="24"/>
        <v>0</v>
      </c>
      <c r="AL30" s="119" t="e">
        <f t="shared" si="25"/>
        <v>#VALUE!</v>
      </c>
      <c r="AM30" s="120" t="e">
        <f t="shared" si="26"/>
        <v>#VALUE!</v>
      </c>
      <c r="AN30" s="122">
        <f t="shared" si="27"/>
        <v>0</v>
      </c>
      <c r="AO30" s="109">
        <f t="shared" si="28"/>
        <v>0</v>
      </c>
      <c r="AP30" s="123">
        <f t="shared" si="29"/>
        <v>0</v>
      </c>
      <c r="AQ30" s="293"/>
      <c r="AR30" s="111">
        <f t="shared" si="30"/>
        <v>0</v>
      </c>
      <c r="AS30" s="111">
        <f t="shared" si="31"/>
        <v>0</v>
      </c>
      <c r="AT30" s="111" t="e">
        <f t="shared" si="32"/>
        <v>#VALUE!</v>
      </c>
      <c r="AU30" s="112" t="e">
        <f t="shared" si="33"/>
        <v>#VALUE!</v>
      </c>
      <c r="AV30" s="112" t="e">
        <f t="shared" si="34"/>
        <v>#VALUE!</v>
      </c>
      <c r="AW30" s="111" t="e">
        <f t="shared" si="35"/>
        <v>#VALUE!</v>
      </c>
      <c r="AX30" s="111">
        <f t="shared" si="36"/>
        <v>0</v>
      </c>
      <c r="AY30" s="111">
        <f t="shared" si="37"/>
        <v>0</v>
      </c>
      <c r="AZ30" s="111" t="e">
        <f t="shared" si="38"/>
        <v>#VALUE!</v>
      </c>
      <c r="BA30" s="112" t="e">
        <f t="shared" si="39"/>
        <v>#VALUE!</v>
      </c>
      <c r="BB30" s="112" t="e">
        <f t="shared" si="40"/>
        <v>#VALUE!</v>
      </c>
      <c r="BC30" s="111" t="e">
        <f t="shared" si="41"/>
        <v>#VALUE!</v>
      </c>
      <c r="BD30" s="97"/>
      <c r="BE30" s="97"/>
      <c r="BF30" s="97"/>
    </row>
    <row r="31" spans="1:58" ht="18">
      <c r="A31" s="97">
        <f t="shared" si="0"/>
        <v>0</v>
      </c>
      <c r="B31" s="97">
        <f t="shared" si="1"/>
        <v>0</v>
      </c>
      <c r="C31" s="310"/>
      <c r="D31" s="113">
        <v>25</v>
      </c>
      <c r="E31" s="114"/>
      <c r="F31" s="115"/>
      <c r="G31" s="116">
        <f t="shared" si="2"/>
        <v>0</v>
      </c>
      <c r="H31" s="116"/>
      <c r="I31" s="116"/>
      <c r="J31" s="116"/>
      <c r="K31" s="116"/>
      <c r="L31" s="116"/>
      <c r="M31" s="116"/>
      <c r="N31" s="87">
        <f t="shared" si="3"/>
        <v>0</v>
      </c>
      <c r="O31" s="87">
        <f t="shared" si="4"/>
        <v>0</v>
      </c>
      <c r="P31" s="117">
        <f t="shared" si="5"/>
        <v>0</v>
      </c>
      <c r="Q31" s="117">
        <f t="shared" si="6"/>
        <v>0</v>
      </c>
      <c r="R31" s="117">
        <f t="shared" si="7"/>
        <v>0</v>
      </c>
      <c r="S31" s="87" t="str">
        <f t="shared" si="8"/>
        <v/>
      </c>
      <c r="T31" s="117" t="str">
        <f t="shared" si="9"/>
        <v/>
      </c>
      <c r="U31" s="118" t="str">
        <f t="shared" si="10"/>
        <v/>
      </c>
      <c r="V31" s="118" t="str">
        <f t="shared" si="11"/>
        <v/>
      </c>
      <c r="W31" s="117">
        <f t="shared" si="12"/>
        <v>0</v>
      </c>
      <c r="X31" s="117">
        <f t="shared" si="13"/>
        <v>0</v>
      </c>
      <c r="Y31" s="119">
        <f t="shared" si="14"/>
        <v>0</v>
      </c>
      <c r="Z31" s="119">
        <f t="shared" si="15"/>
        <v>0</v>
      </c>
      <c r="AA31" s="119">
        <f t="shared" si="16"/>
        <v>0</v>
      </c>
      <c r="AB31" s="120" t="str">
        <f t="shared" si="17"/>
        <v/>
      </c>
      <c r="AC31" s="117" t="str">
        <f t="shared" si="18"/>
        <v/>
      </c>
      <c r="AD31" s="118" t="str">
        <f t="shared" si="19"/>
        <v/>
      </c>
      <c r="AE31" s="104" t="str">
        <f t="shared" si="20"/>
        <v/>
      </c>
      <c r="AF31" s="129" t="str">
        <f t="shared" si="21"/>
        <v/>
      </c>
      <c r="AG31" s="121"/>
      <c r="AH31" s="121"/>
      <c r="AI31" s="119">
        <f t="shared" si="22"/>
        <v>0</v>
      </c>
      <c r="AJ31" s="119">
        <f t="shared" si="23"/>
        <v>0</v>
      </c>
      <c r="AK31" s="119">
        <f t="shared" si="24"/>
        <v>0</v>
      </c>
      <c r="AL31" s="119" t="e">
        <f t="shared" si="25"/>
        <v>#VALUE!</v>
      </c>
      <c r="AM31" s="120" t="e">
        <f t="shared" si="26"/>
        <v>#VALUE!</v>
      </c>
      <c r="AN31" s="122">
        <f t="shared" si="27"/>
        <v>0</v>
      </c>
      <c r="AO31" s="109">
        <f t="shared" si="28"/>
        <v>0</v>
      </c>
      <c r="AP31" s="123">
        <f t="shared" si="29"/>
        <v>0</v>
      </c>
      <c r="AQ31" s="293"/>
      <c r="AR31" s="111">
        <f t="shared" si="30"/>
        <v>0</v>
      </c>
      <c r="AS31" s="111">
        <f t="shared" si="31"/>
        <v>0</v>
      </c>
      <c r="AT31" s="111" t="e">
        <f t="shared" si="32"/>
        <v>#VALUE!</v>
      </c>
      <c r="AU31" s="112" t="e">
        <f t="shared" si="33"/>
        <v>#VALUE!</v>
      </c>
      <c r="AV31" s="112" t="e">
        <f t="shared" si="34"/>
        <v>#VALUE!</v>
      </c>
      <c r="AW31" s="111" t="e">
        <f t="shared" si="35"/>
        <v>#VALUE!</v>
      </c>
      <c r="AX31" s="111">
        <f t="shared" si="36"/>
        <v>0</v>
      </c>
      <c r="AY31" s="111">
        <f t="shared" si="37"/>
        <v>0</v>
      </c>
      <c r="AZ31" s="111" t="e">
        <f t="shared" si="38"/>
        <v>#VALUE!</v>
      </c>
      <c r="BA31" s="112" t="e">
        <f t="shared" si="39"/>
        <v>#VALUE!</v>
      </c>
      <c r="BB31" s="112" t="e">
        <f t="shared" si="40"/>
        <v>#VALUE!</v>
      </c>
      <c r="BC31" s="111" t="e">
        <f t="shared" si="41"/>
        <v>#VALUE!</v>
      </c>
      <c r="BD31" s="97"/>
      <c r="BE31" s="97"/>
      <c r="BF31" s="97"/>
    </row>
    <row r="32" spans="1:58" ht="18">
      <c r="A32" s="97">
        <f t="shared" si="0"/>
        <v>0</v>
      </c>
      <c r="B32" s="97">
        <f t="shared" si="1"/>
        <v>0</v>
      </c>
      <c r="C32" s="310"/>
      <c r="D32" s="113">
        <v>26</v>
      </c>
      <c r="E32" s="114"/>
      <c r="F32" s="115"/>
      <c r="G32" s="116">
        <f t="shared" si="2"/>
        <v>0</v>
      </c>
      <c r="H32" s="116"/>
      <c r="I32" s="116"/>
      <c r="J32" s="116"/>
      <c r="K32" s="116"/>
      <c r="L32" s="116"/>
      <c r="M32" s="116"/>
      <c r="N32" s="87">
        <f t="shared" si="3"/>
        <v>0</v>
      </c>
      <c r="O32" s="87">
        <f t="shared" si="4"/>
        <v>0</v>
      </c>
      <c r="P32" s="117">
        <f t="shared" si="5"/>
        <v>0</v>
      </c>
      <c r="Q32" s="117">
        <f t="shared" si="6"/>
        <v>0</v>
      </c>
      <c r="R32" s="117">
        <f t="shared" si="7"/>
        <v>0</v>
      </c>
      <c r="S32" s="87" t="str">
        <f t="shared" si="8"/>
        <v/>
      </c>
      <c r="T32" s="117" t="str">
        <f t="shared" si="9"/>
        <v/>
      </c>
      <c r="U32" s="118" t="str">
        <f t="shared" si="10"/>
        <v/>
      </c>
      <c r="V32" s="118" t="str">
        <f t="shared" si="11"/>
        <v/>
      </c>
      <c r="W32" s="117">
        <f t="shared" si="12"/>
        <v>0</v>
      </c>
      <c r="X32" s="117">
        <f t="shared" si="13"/>
        <v>0</v>
      </c>
      <c r="Y32" s="119">
        <f t="shared" si="14"/>
        <v>0</v>
      </c>
      <c r="Z32" s="119">
        <f t="shared" si="15"/>
        <v>0</v>
      </c>
      <c r="AA32" s="119">
        <f t="shared" si="16"/>
        <v>0</v>
      </c>
      <c r="AB32" s="120" t="str">
        <f t="shared" si="17"/>
        <v/>
      </c>
      <c r="AC32" s="117" t="str">
        <f t="shared" si="18"/>
        <v/>
      </c>
      <c r="AD32" s="118" t="str">
        <f t="shared" si="19"/>
        <v/>
      </c>
      <c r="AE32" s="104" t="str">
        <f t="shared" si="20"/>
        <v/>
      </c>
      <c r="AF32" s="129" t="str">
        <f t="shared" si="21"/>
        <v/>
      </c>
      <c r="AG32" s="121"/>
      <c r="AH32" s="121"/>
      <c r="AI32" s="119">
        <f t="shared" si="22"/>
        <v>0</v>
      </c>
      <c r="AJ32" s="119">
        <f t="shared" si="23"/>
        <v>0</v>
      </c>
      <c r="AK32" s="119">
        <f t="shared" si="24"/>
        <v>0</v>
      </c>
      <c r="AL32" s="119" t="e">
        <f t="shared" si="25"/>
        <v>#VALUE!</v>
      </c>
      <c r="AM32" s="120" t="e">
        <f t="shared" si="26"/>
        <v>#VALUE!</v>
      </c>
      <c r="AN32" s="122">
        <f t="shared" si="27"/>
        <v>0</v>
      </c>
      <c r="AO32" s="109">
        <f t="shared" si="28"/>
        <v>0</v>
      </c>
      <c r="AP32" s="123">
        <f t="shared" si="29"/>
        <v>0</v>
      </c>
      <c r="AQ32" s="293"/>
      <c r="AR32" s="111">
        <f t="shared" si="30"/>
        <v>0</v>
      </c>
      <c r="AS32" s="111">
        <f t="shared" si="31"/>
        <v>0</v>
      </c>
      <c r="AT32" s="111" t="e">
        <f t="shared" si="32"/>
        <v>#VALUE!</v>
      </c>
      <c r="AU32" s="112" t="e">
        <f t="shared" si="33"/>
        <v>#VALUE!</v>
      </c>
      <c r="AV32" s="112" t="e">
        <f t="shared" si="34"/>
        <v>#VALUE!</v>
      </c>
      <c r="AW32" s="111" t="e">
        <f t="shared" si="35"/>
        <v>#VALUE!</v>
      </c>
      <c r="AX32" s="111">
        <f t="shared" si="36"/>
        <v>0</v>
      </c>
      <c r="AY32" s="111">
        <f t="shared" si="37"/>
        <v>0</v>
      </c>
      <c r="AZ32" s="111" t="e">
        <f t="shared" si="38"/>
        <v>#VALUE!</v>
      </c>
      <c r="BA32" s="112" t="e">
        <f t="shared" si="39"/>
        <v>#VALUE!</v>
      </c>
      <c r="BB32" s="112" t="e">
        <f t="shared" si="40"/>
        <v>#VALUE!</v>
      </c>
      <c r="BC32" s="111" t="e">
        <f t="shared" si="41"/>
        <v>#VALUE!</v>
      </c>
      <c r="BD32" s="97"/>
      <c r="BE32" s="97"/>
      <c r="BF32" s="97"/>
    </row>
    <row r="33" spans="1:58" ht="18">
      <c r="A33" s="97">
        <f t="shared" si="0"/>
        <v>0</v>
      </c>
      <c r="B33" s="97">
        <f t="shared" si="1"/>
        <v>0</v>
      </c>
      <c r="C33" s="310"/>
      <c r="D33" s="113">
        <v>27</v>
      </c>
      <c r="E33" s="114"/>
      <c r="F33" s="115"/>
      <c r="G33" s="116">
        <f t="shared" si="2"/>
        <v>0</v>
      </c>
      <c r="H33" s="116"/>
      <c r="I33" s="116"/>
      <c r="J33" s="116"/>
      <c r="K33" s="116"/>
      <c r="L33" s="116"/>
      <c r="M33" s="116"/>
      <c r="N33" s="87">
        <f t="shared" si="3"/>
        <v>0</v>
      </c>
      <c r="O33" s="87">
        <f t="shared" si="4"/>
        <v>0</v>
      </c>
      <c r="P33" s="117">
        <f t="shared" si="5"/>
        <v>0</v>
      </c>
      <c r="Q33" s="117">
        <f t="shared" si="6"/>
        <v>0</v>
      </c>
      <c r="R33" s="117">
        <f t="shared" si="7"/>
        <v>0</v>
      </c>
      <c r="S33" s="87" t="str">
        <f t="shared" si="8"/>
        <v/>
      </c>
      <c r="T33" s="117" t="str">
        <f t="shared" si="9"/>
        <v/>
      </c>
      <c r="U33" s="118" t="str">
        <f t="shared" si="10"/>
        <v/>
      </c>
      <c r="V33" s="118" t="str">
        <f t="shared" si="11"/>
        <v/>
      </c>
      <c r="W33" s="117">
        <f t="shared" si="12"/>
        <v>0</v>
      </c>
      <c r="X33" s="117">
        <f t="shared" si="13"/>
        <v>0</v>
      </c>
      <c r="Y33" s="119">
        <f t="shared" si="14"/>
        <v>0</v>
      </c>
      <c r="Z33" s="119">
        <f t="shared" si="15"/>
        <v>0</v>
      </c>
      <c r="AA33" s="119">
        <f t="shared" si="16"/>
        <v>0</v>
      </c>
      <c r="AB33" s="120" t="str">
        <f t="shared" si="17"/>
        <v/>
      </c>
      <c r="AC33" s="117" t="str">
        <f t="shared" si="18"/>
        <v/>
      </c>
      <c r="AD33" s="118" t="str">
        <f t="shared" si="19"/>
        <v/>
      </c>
      <c r="AE33" s="104" t="str">
        <f t="shared" si="20"/>
        <v/>
      </c>
      <c r="AF33" s="129" t="str">
        <f t="shared" si="21"/>
        <v/>
      </c>
      <c r="AG33" s="121"/>
      <c r="AH33" s="121"/>
      <c r="AI33" s="119">
        <f t="shared" si="22"/>
        <v>0</v>
      </c>
      <c r="AJ33" s="119">
        <f t="shared" si="23"/>
        <v>0</v>
      </c>
      <c r="AK33" s="119">
        <f t="shared" si="24"/>
        <v>0</v>
      </c>
      <c r="AL33" s="119" t="e">
        <f t="shared" si="25"/>
        <v>#VALUE!</v>
      </c>
      <c r="AM33" s="120" t="e">
        <f t="shared" si="26"/>
        <v>#VALUE!</v>
      </c>
      <c r="AN33" s="122">
        <f t="shared" si="27"/>
        <v>0</v>
      </c>
      <c r="AO33" s="109">
        <f t="shared" si="28"/>
        <v>0</v>
      </c>
      <c r="AP33" s="123">
        <f t="shared" si="29"/>
        <v>0</v>
      </c>
      <c r="AQ33" s="293"/>
      <c r="AR33" s="111">
        <f t="shared" si="30"/>
        <v>0</v>
      </c>
      <c r="AS33" s="111">
        <f t="shared" si="31"/>
        <v>0</v>
      </c>
      <c r="AT33" s="111" t="e">
        <f t="shared" si="32"/>
        <v>#VALUE!</v>
      </c>
      <c r="AU33" s="112" t="e">
        <f t="shared" si="33"/>
        <v>#VALUE!</v>
      </c>
      <c r="AV33" s="112" t="e">
        <f t="shared" si="34"/>
        <v>#VALUE!</v>
      </c>
      <c r="AW33" s="111" t="e">
        <f t="shared" si="35"/>
        <v>#VALUE!</v>
      </c>
      <c r="AX33" s="111">
        <f t="shared" si="36"/>
        <v>0</v>
      </c>
      <c r="AY33" s="111">
        <f t="shared" si="37"/>
        <v>0</v>
      </c>
      <c r="AZ33" s="111" t="e">
        <f t="shared" si="38"/>
        <v>#VALUE!</v>
      </c>
      <c r="BA33" s="112" t="e">
        <f t="shared" si="39"/>
        <v>#VALUE!</v>
      </c>
      <c r="BB33" s="112" t="e">
        <f t="shared" si="40"/>
        <v>#VALUE!</v>
      </c>
      <c r="BC33" s="111" t="e">
        <f t="shared" si="41"/>
        <v>#VALUE!</v>
      </c>
      <c r="BD33" s="97"/>
      <c r="BE33" s="97"/>
      <c r="BF33" s="97"/>
    </row>
    <row r="34" spans="1:58" ht="18">
      <c r="A34" s="97">
        <f t="shared" si="0"/>
        <v>0</v>
      </c>
      <c r="B34" s="97">
        <f t="shared" si="1"/>
        <v>0</v>
      </c>
      <c r="C34" s="310"/>
      <c r="D34" s="113">
        <v>28</v>
      </c>
      <c r="E34" s="114"/>
      <c r="F34" s="115"/>
      <c r="G34" s="116">
        <f t="shared" si="2"/>
        <v>0</v>
      </c>
      <c r="H34" s="116"/>
      <c r="I34" s="116"/>
      <c r="J34" s="116"/>
      <c r="K34" s="116"/>
      <c r="L34" s="116"/>
      <c r="M34" s="116"/>
      <c r="N34" s="87">
        <f t="shared" si="3"/>
        <v>0</v>
      </c>
      <c r="O34" s="87">
        <f t="shared" si="4"/>
        <v>0</v>
      </c>
      <c r="P34" s="117">
        <f t="shared" si="5"/>
        <v>0</v>
      </c>
      <c r="Q34" s="117">
        <f t="shared" si="6"/>
        <v>0</v>
      </c>
      <c r="R34" s="117">
        <f t="shared" si="7"/>
        <v>0</v>
      </c>
      <c r="S34" s="87" t="str">
        <f t="shared" si="8"/>
        <v/>
      </c>
      <c r="T34" s="117" t="str">
        <f t="shared" si="9"/>
        <v/>
      </c>
      <c r="U34" s="118" t="str">
        <f t="shared" si="10"/>
        <v/>
      </c>
      <c r="V34" s="118" t="str">
        <f t="shared" si="11"/>
        <v/>
      </c>
      <c r="W34" s="117">
        <f t="shared" si="12"/>
        <v>0</v>
      </c>
      <c r="X34" s="117">
        <f t="shared" si="13"/>
        <v>0</v>
      </c>
      <c r="Y34" s="119">
        <f t="shared" si="14"/>
        <v>0</v>
      </c>
      <c r="Z34" s="119">
        <f t="shared" si="15"/>
        <v>0</v>
      </c>
      <c r="AA34" s="119">
        <f t="shared" si="16"/>
        <v>0</v>
      </c>
      <c r="AB34" s="120" t="str">
        <f t="shared" si="17"/>
        <v/>
      </c>
      <c r="AC34" s="117" t="str">
        <f t="shared" si="18"/>
        <v/>
      </c>
      <c r="AD34" s="118" t="str">
        <f t="shared" si="19"/>
        <v/>
      </c>
      <c r="AE34" s="104" t="str">
        <f t="shared" si="20"/>
        <v/>
      </c>
      <c r="AF34" s="129" t="str">
        <f t="shared" si="21"/>
        <v/>
      </c>
      <c r="AG34" s="121"/>
      <c r="AH34" s="121"/>
      <c r="AI34" s="119">
        <f t="shared" si="22"/>
        <v>0</v>
      </c>
      <c r="AJ34" s="119">
        <f t="shared" si="23"/>
        <v>0</v>
      </c>
      <c r="AK34" s="119">
        <f t="shared" si="24"/>
        <v>0</v>
      </c>
      <c r="AL34" s="119" t="e">
        <f t="shared" si="25"/>
        <v>#VALUE!</v>
      </c>
      <c r="AM34" s="120" t="e">
        <f t="shared" si="26"/>
        <v>#VALUE!</v>
      </c>
      <c r="AN34" s="122">
        <f t="shared" si="27"/>
        <v>0</v>
      </c>
      <c r="AO34" s="109">
        <f t="shared" si="28"/>
        <v>0</v>
      </c>
      <c r="AP34" s="123">
        <f t="shared" si="29"/>
        <v>0</v>
      </c>
      <c r="AQ34" s="293"/>
      <c r="AR34" s="111">
        <f t="shared" si="30"/>
        <v>0</v>
      </c>
      <c r="AS34" s="111">
        <f t="shared" si="31"/>
        <v>0</v>
      </c>
      <c r="AT34" s="111" t="e">
        <f t="shared" si="32"/>
        <v>#VALUE!</v>
      </c>
      <c r="AU34" s="112" t="e">
        <f t="shared" si="33"/>
        <v>#VALUE!</v>
      </c>
      <c r="AV34" s="112" t="e">
        <f t="shared" si="34"/>
        <v>#VALUE!</v>
      </c>
      <c r="AW34" s="111" t="e">
        <f t="shared" si="35"/>
        <v>#VALUE!</v>
      </c>
      <c r="AX34" s="111">
        <f t="shared" si="36"/>
        <v>0</v>
      </c>
      <c r="AY34" s="111">
        <f t="shared" si="37"/>
        <v>0</v>
      </c>
      <c r="AZ34" s="111" t="e">
        <f t="shared" si="38"/>
        <v>#VALUE!</v>
      </c>
      <c r="BA34" s="112" t="e">
        <f t="shared" si="39"/>
        <v>#VALUE!</v>
      </c>
      <c r="BB34" s="112" t="e">
        <f t="shared" si="40"/>
        <v>#VALUE!</v>
      </c>
      <c r="BC34" s="111" t="e">
        <f t="shared" si="41"/>
        <v>#VALUE!</v>
      </c>
      <c r="BD34" s="97"/>
      <c r="BE34" s="97"/>
      <c r="BF34" s="97"/>
    </row>
    <row r="35" spans="1:58" ht="18">
      <c r="A35" s="97">
        <f t="shared" si="0"/>
        <v>0</v>
      </c>
      <c r="B35" s="97">
        <f t="shared" si="1"/>
        <v>0</v>
      </c>
      <c r="C35" s="310"/>
      <c r="D35" s="113">
        <v>29</v>
      </c>
      <c r="E35" s="114"/>
      <c r="F35" s="115"/>
      <c r="G35" s="116">
        <f t="shared" si="2"/>
        <v>0</v>
      </c>
      <c r="H35" s="116"/>
      <c r="I35" s="116"/>
      <c r="J35" s="116"/>
      <c r="K35" s="116"/>
      <c r="L35" s="116"/>
      <c r="M35" s="116"/>
      <c r="N35" s="87">
        <f t="shared" si="3"/>
        <v>0</v>
      </c>
      <c r="O35" s="87">
        <f t="shared" si="4"/>
        <v>0</v>
      </c>
      <c r="P35" s="117">
        <f t="shared" si="5"/>
        <v>0</v>
      </c>
      <c r="Q35" s="117">
        <f t="shared" si="6"/>
        <v>0</v>
      </c>
      <c r="R35" s="117">
        <f t="shared" si="7"/>
        <v>0</v>
      </c>
      <c r="S35" s="87" t="str">
        <f t="shared" si="8"/>
        <v/>
      </c>
      <c r="T35" s="117" t="str">
        <f t="shared" si="9"/>
        <v/>
      </c>
      <c r="U35" s="118" t="str">
        <f t="shared" si="10"/>
        <v/>
      </c>
      <c r="V35" s="118" t="str">
        <f t="shared" si="11"/>
        <v/>
      </c>
      <c r="W35" s="117">
        <f t="shared" si="12"/>
        <v>0</v>
      </c>
      <c r="X35" s="117">
        <f t="shared" si="13"/>
        <v>0</v>
      </c>
      <c r="Y35" s="119">
        <f t="shared" si="14"/>
        <v>0</v>
      </c>
      <c r="Z35" s="119">
        <f t="shared" si="15"/>
        <v>0</v>
      </c>
      <c r="AA35" s="119">
        <f t="shared" si="16"/>
        <v>0</v>
      </c>
      <c r="AB35" s="120" t="str">
        <f t="shared" si="17"/>
        <v/>
      </c>
      <c r="AC35" s="117" t="str">
        <f t="shared" si="18"/>
        <v/>
      </c>
      <c r="AD35" s="118" t="str">
        <f t="shared" si="19"/>
        <v/>
      </c>
      <c r="AE35" s="104" t="str">
        <f t="shared" si="20"/>
        <v/>
      </c>
      <c r="AF35" s="129" t="str">
        <f t="shared" si="21"/>
        <v/>
      </c>
      <c r="AG35" s="121"/>
      <c r="AH35" s="121"/>
      <c r="AI35" s="119">
        <f t="shared" si="22"/>
        <v>0</v>
      </c>
      <c r="AJ35" s="119">
        <f t="shared" si="23"/>
        <v>0</v>
      </c>
      <c r="AK35" s="119">
        <f t="shared" si="24"/>
        <v>0</v>
      </c>
      <c r="AL35" s="119" t="e">
        <f t="shared" si="25"/>
        <v>#VALUE!</v>
      </c>
      <c r="AM35" s="120" t="e">
        <f t="shared" si="26"/>
        <v>#VALUE!</v>
      </c>
      <c r="AN35" s="122">
        <f t="shared" si="27"/>
        <v>0</v>
      </c>
      <c r="AO35" s="109">
        <f t="shared" si="28"/>
        <v>0</v>
      </c>
      <c r="AP35" s="123">
        <f t="shared" si="29"/>
        <v>0</v>
      </c>
      <c r="AQ35" s="293"/>
      <c r="AR35" s="111">
        <f t="shared" si="30"/>
        <v>0</v>
      </c>
      <c r="AS35" s="111">
        <f t="shared" si="31"/>
        <v>0</v>
      </c>
      <c r="AT35" s="111" t="e">
        <f t="shared" si="32"/>
        <v>#VALUE!</v>
      </c>
      <c r="AU35" s="112" t="e">
        <f t="shared" si="33"/>
        <v>#VALUE!</v>
      </c>
      <c r="AV35" s="112" t="e">
        <f t="shared" si="34"/>
        <v>#VALUE!</v>
      </c>
      <c r="AW35" s="111" t="e">
        <f t="shared" si="35"/>
        <v>#VALUE!</v>
      </c>
      <c r="AX35" s="111">
        <f t="shared" si="36"/>
        <v>0</v>
      </c>
      <c r="AY35" s="111">
        <f t="shared" si="37"/>
        <v>0</v>
      </c>
      <c r="AZ35" s="111" t="e">
        <f t="shared" si="38"/>
        <v>#VALUE!</v>
      </c>
      <c r="BA35" s="112" t="e">
        <f t="shared" si="39"/>
        <v>#VALUE!</v>
      </c>
      <c r="BB35" s="112" t="e">
        <f t="shared" si="40"/>
        <v>#VALUE!</v>
      </c>
      <c r="BC35" s="111" t="e">
        <f t="shared" si="41"/>
        <v>#VALUE!</v>
      </c>
      <c r="BD35" s="97"/>
      <c r="BE35" s="97"/>
      <c r="BF35" s="97"/>
    </row>
    <row r="36" spans="1:58" ht="18">
      <c r="A36" s="97">
        <f t="shared" si="0"/>
        <v>0</v>
      </c>
      <c r="B36" s="97">
        <f t="shared" si="1"/>
        <v>0</v>
      </c>
      <c r="C36" s="310"/>
      <c r="D36" s="113">
        <v>30</v>
      </c>
      <c r="E36" s="114"/>
      <c r="F36" s="115"/>
      <c r="G36" s="116">
        <f t="shared" si="2"/>
        <v>0</v>
      </c>
      <c r="H36" s="116"/>
      <c r="I36" s="116"/>
      <c r="J36" s="116"/>
      <c r="K36" s="116"/>
      <c r="L36" s="116"/>
      <c r="M36" s="116"/>
      <c r="N36" s="87">
        <f t="shared" si="3"/>
        <v>0</v>
      </c>
      <c r="O36" s="87">
        <f t="shared" si="4"/>
        <v>0</v>
      </c>
      <c r="P36" s="117">
        <f t="shared" si="5"/>
        <v>0</v>
      </c>
      <c r="Q36" s="117">
        <f t="shared" si="6"/>
        <v>0</v>
      </c>
      <c r="R36" s="117">
        <f t="shared" si="7"/>
        <v>0</v>
      </c>
      <c r="S36" s="87" t="str">
        <f t="shared" si="8"/>
        <v/>
      </c>
      <c r="T36" s="117" t="str">
        <f t="shared" si="9"/>
        <v/>
      </c>
      <c r="U36" s="118" t="str">
        <f t="shared" si="10"/>
        <v/>
      </c>
      <c r="V36" s="118" t="str">
        <f t="shared" si="11"/>
        <v/>
      </c>
      <c r="W36" s="117">
        <f t="shared" si="12"/>
        <v>0</v>
      </c>
      <c r="X36" s="117">
        <f t="shared" si="13"/>
        <v>0</v>
      </c>
      <c r="Y36" s="119">
        <f t="shared" si="14"/>
        <v>0</v>
      </c>
      <c r="Z36" s="119">
        <f t="shared" si="15"/>
        <v>0</v>
      </c>
      <c r="AA36" s="119">
        <f t="shared" si="16"/>
        <v>0</v>
      </c>
      <c r="AB36" s="120" t="str">
        <f t="shared" si="17"/>
        <v/>
      </c>
      <c r="AC36" s="117" t="str">
        <f t="shared" si="18"/>
        <v/>
      </c>
      <c r="AD36" s="118" t="str">
        <f t="shared" si="19"/>
        <v/>
      </c>
      <c r="AE36" s="104" t="str">
        <f t="shared" si="20"/>
        <v/>
      </c>
      <c r="AF36" s="129" t="str">
        <f t="shared" si="21"/>
        <v/>
      </c>
      <c r="AG36" s="121"/>
      <c r="AH36" s="121"/>
      <c r="AI36" s="119">
        <f t="shared" si="22"/>
        <v>0</v>
      </c>
      <c r="AJ36" s="119">
        <f t="shared" si="23"/>
        <v>0</v>
      </c>
      <c r="AK36" s="119">
        <f t="shared" si="24"/>
        <v>0</v>
      </c>
      <c r="AL36" s="119" t="e">
        <f t="shared" si="25"/>
        <v>#VALUE!</v>
      </c>
      <c r="AM36" s="120" t="e">
        <f t="shared" si="26"/>
        <v>#VALUE!</v>
      </c>
      <c r="AN36" s="122">
        <f t="shared" si="27"/>
        <v>0</v>
      </c>
      <c r="AO36" s="109">
        <f t="shared" si="28"/>
        <v>0</v>
      </c>
      <c r="AP36" s="123">
        <f t="shared" si="29"/>
        <v>0</v>
      </c>
      <c r="AQ36" s="293"/>
      <c r="AR36" s="111">
        <f t="shared" si="30"/>
        <v>0</v>
      </c>
      <c r="AS36" s="111">
        <f t="shared" si="31"/>
        <v>0</v>
      </c>
      <c r="AT36" s="111" t="e">
        <f t="shared" si="32"/>
        <v>#VALUE!</v>
      </c>
      <c r="AU36" s="112" t="e">
        <f t="shared" si="33"/>
        <v>#VALUE!</v>
      </c>
      <c r="AV36" s="112" t="e">
        <f t="shared" si="34"/>
        <v>#VALUE!</v>
      </c>
      <c r="AW36" s="111" t="e">
        <f t="shared" si="35"/>
        <v>#VALUE!</v>
      </c>
      <c r="AX36" s="111">
        <f t="shared" si="36"/>
        <v>0</v>
      </c>
      <c r="AY36" s="111">
        <f t="shared" si="37"/>
        <v>0</v>
      </c>
      <c r="AZ36" s="111" t="e">
        <f t="shared" si="38"/>
        <v>#VALUE!</v>
      </c>
      <c r="BA36" s="112" t="e">
        <f t="shared" si="39"/>
        <v>#VALUE!</v>
      </c>
      <c r="BB36" s="112" t="e">
        <f t="shared" si="40"/>
        <v>#VALUE!</v>
      </c>
      <c r="BC36" s="111" t="e">
        <f t="shared" si="41"/>
        <v>#VALUE!</v>
      </c>
      <c r="BD36" s="97"/>
      <c r="BE36" s="97"/>
      <c r="BF36" s="97"/>
    </row>
    <row r="37" spans="1:58" ht="18">
      <c r="A37" s="97">
        <f t="shared" si="0"/>
        <v>0</v>
      </c>
      <c r="B37" s="97">
        <f t="shared" si="1"/>
        <v>0</v>
      </c>
      <c r="C37" s="310"/>
      <c r="D37" s="113">
        <v>31</v>
      </c>
      <c r="E37" s="114"/>
      <c r="F37" s="115"/>
      <c r="G37" s="116">
        <f t="shared" si="2"/>
        <v>0</v>
      </c>
      <c r="H37" s="116"/>
      <c r="I37" s="116"/>
      <c r="J37" s="116"/>
      <c r="K37" s="116"/>
      <c r="L37" s="116"/>
      <c r="M37" s="116"/>
      <c r="N37" s="87">
        <f t="shared" si="3"/>
        <v>0</v>
      </c>
      <c r="O37" s="87">
        <f t="shared" si="4"/>
        <v>0</v>
      </c>
      <c r="P37" s="117">
        <f t="shared" si="5"/>
        <v>0</v>
      </c>
      <c r="Q37" s="117">
        <f t="shared" si="6"/>
        <v>0</v>
      </c>
      <c r="R37" s="117">
        <f t="shared" si="7"/>
        <v>0</v>
      </c>
      <c r="S37" s="87" t="str">
        <f t="shared" si="8"/>
        <v/>
      </c>
      <c r="T37" s="117" t="str">
        <f t="shared" si="9"/>
        <v/>
      </c>
      <c r="U37" s="118" t="str">
        <f t="shared" si="10"/>
        <v/>
      </c>
      <c r="V37" s="118" t="str">
        <f t="shared" si="11"/>
        <v/>
      </c>
      <c r="W37" s="117">
        <f t="shared" si="12"/>
        <v>0</v>
      </c>
      <c r="X37" s="117">
        <f t="shared" si="13"/>
        <v>0</v>
      </c>
      <c r="Y37" s="119">
        <f t="shared" si="14"/>
        <v>0</v>
      </c>
      <c r="Z37" s="119">
        <f t="shared" si="15"/>
        <v>0</v>
      </c>
      <c r="AA37" s="119">
        <f t="shared" si="16"/>
        <v>0</v>
      </c>
      <c r="AB37" s="120" t="str">
        <f t="shared" si="17"/>
        <v/>
      </c>
      <c r="AC37" s="117" t="str">
        <f t="shared" si="18"/>
        <v/>
      </c>
      <c r="AD37" s="118" t="str">
        <f t="shared" si="19"/>
        <v/>
      </c>
      <c r="AE37" s="104" t="str">
        <f t="shared" si="20"/>
        <v/>
      </c>
      <c r="AF37" s="129" t="str">
        <f t="shared" si="21"/>
        <v/>
      </c>
      <c r="AG37" s="121"/>
      <c r="AH37" s="121"/>
      <c r="AI37" s="119">
        <f t="shared" si="22"/>
        <v>0</v>
      </c>
      <c r="AJ37" s="119">
        <f t="shared" si="23"/>
        <v>0</v>
      </c>
      <c r="AK37" s="119">
        <f t="shared" si="24"/>
        <v>0</v>
      </c>
      <c r="AL37" s="119" t="e">
        <f t="shared" si="25"/>
        <v>#VALUE!</v>
      </c>
      <c r="AM37" s="120" t="e">
        <f t="shared" si="26"/>
        <v>#VALUE!</v>
      </c>
      <c r="AN37" s="122">
        <f t="shared" si="27"/>
        <v>0</v>
      </c>
      <c r="AO37" s="109">
        <f t="shared" si="28"/>
        <v>0</v>
      </c>
      <c r="AP37" s="123">
        <f t="shared" si="29"/>
        <v>0</v>
      </c>
      <c r="AQ37" s="293"/>
      <c r="AR37" s="111">
        <f t="shared" si="30"/>
        <v>0</v>
      </c>
      <c r="AS37" s="111">
        <f t="shared" si="31"/>
        <v>0</v>
      </c>
      <c r="AT37" s="111" t="e">
        <f t="shared" si="32"/>
        <v>#VALUE!</v>
      </c>
      <c r="AU37" s="112" t="e">
        <f t="shared" si="33"/>
        <v>#VALUE!</v>
      </c>
      <c r="AV37" s="112" t="e">
        <f t="shared" si="34"/>
        <v>#VALUE!</v>
      </c>
      <c r="AW37" s="111" t="e">
        <f t="shared" si="35"/>
        <v>#VALUE!</v>
      </c>
      <c r="AX37" s="111">
        <f t="shared" si="36"/>
        <v>0</v>
      </c>
      <c r="AY37" s="111">
        <f t="shared" si="37"/>
        <v>0</v>
      </c>
      <c r="AZ37" s="111" t="e">
        <f t="shared" si="38"/>
        <v>#VALUE!</v>
      </c>
      <c r="BA37" s="112" t="e">
        <f t="shared" si="39"/>
        <v>#VALUE!</v>
      </c>
      <c r="BB37" s="112" t="e">
        <f t="shared" si="40"/>
        <v>#VALUE!</v>
      </c>
      <c r="BC37" s="111" t="e">
        <f t="shared" si="41"/>
        <v>#VALUE!</v>
      </c>
      <c r="BD37" s="97"/>
      <c r="BE37" s="97"/>
      <c r="BF37" s="97"/>
    </row>
    <row r="38" spans="1:58" ht="18">
      <c r="A38" s="97">
        <f t="shared" si="0"/>
        <v>0</v>
      </c>
      <c r="B38" s="97">
        <f t="shared" si="1"/>
        <v>0</v>
      </c>
      <c r="C38" s="310"/>
      <c r="D38" s="113">
        <v>32</v>
      </c>
      <c r="E38" s="114"/>
      <c r="F38" s="115"/>
      <c r="G38" s="116">
        <f t="shared" si="2"/>
        <v>0</v>
      </c>
      <c r="H38" s="116"/>
      <c r="I38" s="116"/>
      <c r="J38" s="116"/>
      <c r="K38" s="116"/>
      <c r="L38" s="116"/>
      <c r="M38" s="116"/>
      <c r="N38" s="87">
        <f t="shared" si="3"/>
        <v>0</v>
      </c>
      <c r="O38" s="87">
        <f t="shared" si="4"/>
        <v>0</v>
      </c>
      <c r="P38" s="117">
        <f t="shared" si="5"/>
        <v>0</v>
      </c>
      <c r="Q38" s="117">
        <f t="shared" si="6"/>
        <v>0</v>
      </c>
      <c r="R38" s="117">
        <f t="shared" si="7"/>
        <v>0</v>
      </c>
      <c r="S38" s="87" t="str">
        <f t="shared" si="8"/>
        <v/>
      </c>
      <c r="T38" s="117" t="str">
        <f t="shared" si="9"/>
        <v/>
      </c>
      <c r="U38" s="118" t="str">
        <f t="shared" si="10"/>
        <v/>
      </c>
      <c r="V38" s="118" t="str">
        <f t="shared" si="11"/>
        <v/>
      </c>
      <c r="W38" s="117">
        <f t="shared" si="12"/>
        <v>0</v>
      </c>
      <c r="X38" s="117">
        <f t="shared" si="13"/>
        <v>0</v>
      </c>
      <c r="Y38" s="119">
        <f t="shared" si="14"/>
        <v>0</v>
      </c>
      <c r="Z38" s="119">
        <f t="shared" si="15"/>
        <v>0</v>
      </c>
      <c r="AA38" s="119">
        <f t="shared" si="16"/>
        <v>0</v>
      </c>
      <c r="AB38" s="120" t="str">
        <f t="shared" si="17"/>
        <v/>
      </c>
      <c r="AC38" s="117" t="str">
        <f t="shared" si="18"/>
        <v/>
      </c>
      <c r="AD38" s="118" t="str">
        <f t="shared" si="19"/>
        <v/>
      </c>
      <c r="AE38" s="104" t="str">
        <f t="shared" si="20"/>
        <v/>
      </c>
      <c r="AF38" s="129" t="str">
        <f t="shared" si="21"/>
        <v/>
      </c>
      <c r="AG38" s="121"/>
      <c r="AH38" s="121"/>
      <c r="AI38" s="119">
        <f t="shared" si="22"/>
        <v>0</v>
      </c>
      <c r="AJ38" s="119">
        <f t="shared" si="23"/>
        <v>0</v>
      </c>
      <c r="AK38" s="119">
        <f t="shared" si="24"/>
        <v>0</v>
      </c>
      <c r="AL38" s="119" t="e">
        <f t="shared" si="25"/>
        <v>#VALUE!</v>
      </c>
      <c r="AM38" s="120" t="e">
        <f t="shared" si="26"/>
        <v>#VALUE!</v>
      </c>
      <c r="AN38" s="122">
        <f t="shared" si="27"/>
        <v>0</v>
      </c>
      <c r="AO38" s="109">
        <f t="shared" si="28"/>
        <v>0</v>
      </c>
      <c r="AP38" s="123">
        <f t="shared" si="29"/>
        <v>0</v>
      </c>
      <c r="AQ38" s="293"/>
      <c r="AR38" s="111">
        <f t="shared" si="30"/>
        <v>0</v>
      </c>
      <c r="AS38" s="111">
        <f t="shared" si="31"/>
        <v>0</v>
      </c>
      <c r="AT38" s="111" t="e">
        <f t="shared" si="32"/>
        <v>#VALUE!</v>
      </c>
      <c r="AU38" s="112" t="e">
        <f t="shared" si="33"/>
        <v>#VALUE!</v>
      </c>
      <c r="AV38" s="112" t="e">
        <f t="shared" si="34"/>
        <v>#VALUE!</v>
      </c>
      <c r="AW38" s="111" t="e">
        <f t="shared" si="35"/>
        <v>#VALUE!</v>
      </c>
      <c r="AX38" s="111">
        <f t="shared" si="36"/>
        <v>0</v>
      </c>
      <c r="AY38" s="111">
        <f t="shared" si="37"/>
        <v>0</v>
      </c>
      <c r="AZ38" s="111" t="e">
        <f t="shared" si="38"/>
        <v>#VALUE!</v>
      </c>
      <c r="BA38" s="112" t="e">
        <f t="shared" si="39"/>
        <v>#VALUE!</v>
      </c>
      <c r="BB38" s="112" t="e">
        <f t="shared" si="40"/>
        <v>#VALUE!</v>
      </c>
      <c r="BC38" s="111" t="e">
        <f t="shared" si="41"/>
        <v>#VALUE!</v>
      </c>
      <c r="BD38" s="97"/>
      <c r="BE38" s="97"/>
      <c r="BF38" s="97"/>
    </row>
    <row r="39" spans="1:58" ht="18">
      <c r="A39" s="97">
        <f t="shared" si="0"/>
        <v>0</v>
      </c>
      <c r="B39" s="97">
        <f t="shared" si="1"/>
        <v>0</v>
      </c>
      <c r="C39" s="310"/>
      <c r="D39" s="113">
        <v>33</v>
      </c>
      <c r="E39" s="114"/>
      <c r="F39" s="115"/>
      <c r="G39" s="116">
        <f t="shared" si="2"/>
        <v>0</v>
      </c>
      <c r="H39" s="116"/>
      <c r="I39" s="116"/>
      <c r="J39" s="116"/>
      <c r="K39" s="116"/>
      <c r="L39" s="116"/>
      <c r="M39" s="116"/>
      <c r="N39" s="87">
        <f t="shared" si="3"/>
        <v>0</v>
      </c>
      <c r="O39" s="87">
        <f t="shared" si="4"/>
        <v>0</v>
      </c>
      <c r="P39" s="117">
        <f t="shared" si="5"/>
        <v>0</v>
      </c>
      <c r="Q39" s="117">
        <f t="shared" si="6"/>
        <v>0</v>
      </c>
      <c r="R39" s="117">
        <f t="shared" si="7"/>
        <v>0</v>
      </c>
      <c r="S39" s="87" t="str">
        <f t="shared" si="8"/>
        <v/>
      </c>
      <c r="T39" s="117" t="str">
        <f t="shared" si="9"/>
        <v/>
      </c>
      <c r="U39" s="118" t="str">
        <f t="shared" si="10"/>
        <v/>
      </c>
      <c r="V39" s="118" t="str">
        <f t="shared" si="11"/>
        <v/>
      </c>
      <c r="W39" s="117">
        <f t="shared" si="12"/>
        <v>0</v>
      </c>
      <c r="X39" s="117">
        <f t="shared" si="13"/>
        <v>0</v>
      </c>
      <c r="Y39" s="119">
        <f t="shared" si="14"/>
        <v>0</v>
      </c>
      <c r="Z39" s="119">
        <f t="shared" si="15"/>
        <v>0</v>
      </c>
      <c r="AA39" s="119">
        <f t="shared" si="16"/>
        <v>0</v>
      </c>
      <c r="AB39" s="120" t="str">
        <f t="shared" si="17"/>
        <v/>
      </c>
      <c r="AC39" s="117" t="str">
        <f t="shared" si="18"/>
        <v/>
      </c>
      <c r="AD39" s="118" t="str">
        <f t="shared" si="19"/>
        <v/>
      </c>
      <c r="AE39" s="104" t="str">
        <f t="shared" si="20"/>
        <v/>
      </c>
      <c r="AF39" s="129" t="str">
        <f t="shared" si="21"/>
        <v/>
      </c>
      <c r="AG39" s="121"/>
      <c r="AH39" s="121"/>
      <c r="AI39" s="119">
        <f t="shared" si="22"/>
        <v>0</v>
      </c>
      <c r="AJ39" s="119">
        <f t="shared" si="23"/>
        <v>0</v>
      </c>
      <c r="AK39" s="119">
        <f t="shared" si="24"/>
        <v>0</v>
      </c>
      <c r="AL39" s="119" t="e">
        <f t="shared" si="25"/>
        <v>#VALUE!</v>
      </c>
      <c r="AM39" s="120" t="e">
        <f t="shared" si="26"/>
        <v>#VALUE!</v>
      </c>
      <c r="AN39" s="122">
        <f t="shared" si="27"/>
        <v>0</v>
      </c>
      <c r="AO39" s="109">
        <f t="shared" si="28"/>
        <v>0</v>
      </c>
      <c r="AP39" s="123">
        <f t="shared" si="29"/>
        <v>0</v>
      </c>
      <c r="AQ39" s="293"/>
      <c r="AR39" s="111">
        <f t="shared" si="30"/>
        <v>0</v>
      </c>
      <c r="AS39" s="111">
        <f t="shared" si="31"/>
        <v>0</v>
      </c>
      <c r="AT39" s="111" t="e">
        <f t="shared" si="32"/>
        <v>#VALUE!</v>
      </c>
      <c r="AU39" s="112" t="e">
        <f t="shared" si="33"/>
        <v>#VALUE!</v>
      </c>
      <c r="AV39" s="112" t="e">
        <f t="shared" si="34"/>
        <v>#VALUE!</v>
      </c>
      <c r="AW39" s="111" t="e">
        <f t="shared" si="35"/>
        <v>#VALUE!</v>
      </c>
      <c r="AX39" s="111">
        <f t="shared" si="36"/>
        <v>0</v>
      </c>
      <c r="AY39" s="111">
        <f t="shared" si="37"/>
        <v>0</v>
      </c>
      <c r="AZ39" s="111" t="e">
        <f t="shared" si="38"/>
        <v>#VALUE!</v>
      </c>
      <c r="BA39" s="112" t="e">
        <f t="shared" si="39"/>
        <v>#VALUE!</v>
      </c>
      <c r="BB39" s="112" t="e">
        <f t="shared" si="40"/>
        <v>#VALUE!</v>
      </c>
      <c r="BC39" s="111" t="e">
        <f t="shared" si="41"/>
        <v>#VALUE!</v>
      </c>
      <c r="BD39" s="97"/>
      <c r="BE39" s="97"/>
      <c r="BF39" s="97"/>
    </row>
    <row r="40" spans="1:58" ht="18">
      <c r="A40" s="97">
        <f t="shared" si="0"/>
        <v>0</v>
      </c>
      <c r="B40" s="97">
        <f t="shared" si="1"/>
        <v>0</v>
      </c>
      <c r="C40" s="310"/>
      <c r="D40" s="113">
        <v>34</v>
      </c>
      <c r="E40" s="114"/>
      <c r="F40" s="115"/>
      <c r="G40" s="116">
        <f t="shared" si="2"/>
        <v>0</v>
      </c>
      <c r="H40" s="116"/>
      <c r="I40" s="116"/>
      <c r="J40" s="116"/>
      <c r="K40" s="116"/>
      <c r="L40" s="116"/>
      <c r="M40" s="116"/>
      <c r="N40" s="87">
        <f t="shared" si="3"/>
        <v>0</v>
      </c>
      <c r="O40" s="87">
        <f t="shared" si="4"/>
        <v>0</v>
      </c>
      <c r="P40" s="117">
        <f t="shared" si="5"/>
        <v>0</v>
      </c>
      <c r="Q40" s="117">
        <f t="shared" si="6"/>
        <v>0</v>
      </c>
      <c r="R40" s="117">
        <f t="shared" si="7"/>
        <v>0</v>
      </c>
      <c r="S40" s="87" t="str">
        <f t="shared" si="8"/>
        <v/>
      </c>
      <c r="T40" s="117" t="str">
        <f t="shared" si="9"/>
        <v/>
      </c>
      <c r="U40" s="118" t="str">
        <f t="shared" si="10"/>
        <v/>
      </c>
      <c r="V40" s="118" t="str">
        <f t="shared" si="11"/>
        <v/>
      </c>
      <c r="W40" s="117">
        <f t="shared" si="12"/>
        <v>0</v>
      </c>
      <c r="X40" s="117">
        <f t="shared" si="13"/>
        <v>0</v>
      </c>
      <c r="Y40" s="119">
        <f t="shared" si="14"/>
        <v>0</v>
      </c>
      <c r="Z40" s="119">
        <f t="shared" si="15"/>
        <v>0</v>
      </c>
      <c r="AA40" s="119">
        <f t="shared" si="16"/>
        <v>0</v>
      </c>
      <c r="AB40" s="120" t="str">
        <f t="shared" si="17"/>
        <v/>
      </c>
      <c r="AC40" s="117" t="str">
        <f t="shared" si="18"/>
        <v/>
      </c>
      <c r="AD40" s="118" t="str">
        <f t="shared" si="19"/>
        <v/>
      </c>
      <c r="AE40" s="104" t="str">
        <f t="shared" si="20"/>
        <v/>
      </c>
      <c r="AF40" s="129" t="str">
        <f t="shared" si="21"/>
        <v/>
      </c>
      <c r="AG40" s="121"/>
      <c r="AH40" s="121"/>
      <c r="AI40" s="119">
        <f t="shared" si="22"/>
        <v>0</v>
      </c>
      <c r="AJ40" s="119">
        <f t="shared" si="23"/>
        <v>0</v>
      </c>
      <c r="AK40" s="119">
        <f t="shared" si="24"/>
        <v>0</v>
      </c>
      <c r="AL40" s="119" t="e">
        <f t="shared" si="25"/>
        <v>#VALUE!</v>
      </c>
      <c r="AM40" s="120" t="e">
        <f t="shared" si="26"/>
        <v>#VALUE!</v>
      </c>
      <c r="AN40" s="122">
        <f t="shared" si="27"/>
        <v>0</v>
      </c>
      <c r="AO40" s="109">
        <f t="shared" si="28"/>
        <v>0</v>
      </c>
      <c r="AP40" s="123">
        <f t="shared" si="29"/>
        <v>0</v>
      </c>
      <c r="AQ40" s="293"/>
      <c r="AR40" s="111">
        <f t="shared" si="30"/>
        <v>0</v>
      </c>
      <c r="AS40" s="111">
        <f t="shared" si="31"/>
        <v>0</v>
      </c>
      <c r="AT40" s="111" t="e">
        <f t="shared" si="32"/>
        <v>#VALUE!</v>
      </c>
      <c r="AU40" s="112" t="e">
        <f t="shared" si="33"/>
        <v>#VALUE!</v>
      </c>
      <c r="AV40" s="112" t="e">
        <f t="shared" si="34"/>
        <v>#VALUE!</v>
      </c>
      <c r="AW40" s="111" t="e">
        <f t="shared" si="35"/>
        <v>#VALUE!</v>
      </c>
      <c r="AX40" s="111">
        <f t="shared" si="36"/>
        <v>0</v>
      </c>
      <c r="AY40" s="111">
        <f t="shared" si="37"/>
        <v>0</v>
      </c>
      <c r="AZ40" s="111" t="e">
        <f t="shared" si="38"/>
        <v>#VALUE!</v>
      </c>
      <c r="BA40" s="112" t="e">
        <f t="shared" si="39"/>
        <v>#VALUE!</v>
      </c>
      <c r="BB40" s="112" t="e">
        <f t="shared" si="40"/>
        <v>#VALUE!</v>
      </c>
      <c r="BC40" s="111" t="e">
        <f t="shared" si="41"/>
        <v>#VALUE!</v>
      </c>
      <c r="BD40" s="97"/>
      <c r="BE40" s="97"/>
      <c r="BF40" s="97"/>
    </row>
    <row r="41" spans="1:58" ht="18">
      <c r="A41" s="97">
        <f t="shared" si="0"/>
        <v>0</v>
      </c>
      <c r="B41" s="97">
        <f t="shared" si="1"/>
        <v>0</v>
      </c>
      <c r="C41" s="310"/>
      <c r="D41" s="113">
        <v>35</v>
      </c>
      <c r="E41" s="114"/>
      <c r="F41" s="115"/>
      <c r="G41" s="116">
        <f t="shared" si="2"/>
        <v>0</v>
      </c>
      <c r="H41" s="116"/>
      <c r="I41" s="116"/>
      <c r="J41" s="116"/>
      <c r="K41" s="116"/>
      <c r="L41" s="116"/>
      <c r="M41" s="116"/>
      <c r="N41" s="87">
        <f t="shared" si="3"/>
        <v>0</v>
      </c>
      <c r="O41" s="87">
        <f t="shared" si="4"/>
        <v>0</v>
      </c>
      <c r="P41" s="117">
        <f t="shared" si="5"/>
        <v>0</v>
      </c>
      <c r="Q41" s="117">
        <f t="shared" si="6"/>
        <v>0</v>
      </c>
      <c r="R41" s="117">
        <f t="shared" si="7"/>
        <v>0</v>
      </c>
      <c r="S41" s="87" t="str">
        <f t="shared" si="8"/>
        <v/>
      </c>
      <c r="T41" s="117" t="str">
        <f t="shared" si="9"/>
        <v/>
      </c>
      <c r="U41" s="118" t="str">
        <f t="shared" si="10"/>
        <v/>
      </c>
      <c r="V41" s="118" t="str">
        <f t="shared" si="11"/>
        <v/>
      </c>
      <c r="W41" s="117">
        <f t="shared" si="12"/>
        <v>0</v>
      </c>
      <c r="X41" s="117">
        <f t="shared" si="13"/>
        <v>0</v>
      </c>
      <c r="Y41" s="119">
        <f t="shared" si="14"/>
        <v>0</v>
      </c>
      <c r="Z41" s="119">
        <f t="shared" si="15"/>
        <v>0</v>
      </c>
      <c r="AA41" s="119">
        <f t="shared" si="16"/>
        <v>0</v>
      </c>
      <c r="AB41" s="120" t="str">
        <f t="shared" si="17"/>
        <v/>
      </c>
      <c r="AC41" s="117" t="str">
        <f t="shared" si="18"/>
        <v/>
      </c>
      <c r="AD41" s="118" t="str">
        <f t="shared" si="19"/>
        <v/>
      </c>
      <c r="AE41" s="104" t="str">
        <f t="shared" si="20"/>
        <v/>
      </c>
      <c r="AF41" s="129" t="str">
        <f t="shared" si="21"/>
        <v/>
      </c>
      <c r="AG41" s="121"/>
      <c r="AH41" s="121"/>
      <c r="AI41" s="119">
        <f t="shared" si="22"/>
        <v>0</v>
      </c>
      <c r="AJ41" s="119">
        <f t="shared" si="23"/>
        <v>0</v>
      </c>
      <c r="AK41" s="119">
        <f t="shared" si="24"/>
        <v>0</v>
      </c>
      <c r="AL41" s="119" t="e">
        <f t="shared" si="25"/>
        <v>#VALUE!</v>
      </c>
      <c r="AM41" s="120" t="e">
        <f t="shared" si="26"/>
        <v>#VALUE!</v>
      </c>
      <c r="AN41" s="122">
        <f t="shared" si="27"/>
        <v>0</v>
      </c>
      <c r="AO41" s="109">
        <f t="shared" si="28"/>
        <v>0</v>
      </c>
      <c r="AP41" s="123">
        <f t="shared" si="29"/>
        <v>0</v>
      </c>
      <c r="AQ41" s="293"/>
      <c r="AR41" s="111">
        <f t="shared" si="30"/>
        <v>0</v>
      </c>
      <c r="AS41" s="111">
        <f t="shared" si="31"/>
        <v>0</v>
      </c>
      <c r="AT41" s="111" t="e">
        <f t="shared" si="32"/>
        <v>#VALUE!</v>
      </c>
      <c r="AU41" s="112" t="e">
        <f t="shared" si="33"/>
        <v>#VALUE!</v>
      </c>
      <c r="AV41" s="112" t="e">
        <f t="shared" si="34"/>
        <v>#VALUE!</v>
      </c>
      <c r="AW41" s="111" t="e">
        <f t="shared" si="35"/>
        <v>#VALUE!</v>
      </c>
      <c r="AX41" s="111">
        <f t="shared" si="36"/>
        <v>0</v>
      </c>
      <c r="AY41" s="111">
        <f t="shared" si="37"/>
        <v>0</v>
      </c>
      <c r="AZ41" s="111" t="e">
        <f t="shared" si="38"/>
        <v>#VALUE!</v>
      </c>
      <c r="BA41" s="112" t="e">
        <f t="shared" si="39"/>
        <v>#VALUE!</v>
      </c>
      <c r="BB41" s="112" t="e">
        <f t="shared" si="40"/>
        <v>#VALUE!</v>
      </c>
      <c r="BC41" s="111" t="e">
        <f t="shared" si="41"/>
        <v>#VALUE!</v>
      </c>
      <c r="BD41" s="97"/>
      <c r="BE41" s="97"/>
      <c r="BF41" s="97"/>
    </row>
    <row r="42" spans="1:58" ht="18">
      <c r="A42" s="97">
        <f t="shared" si="0"/>
        <v>0</v>
      </c>
      <c r="B42" s="97">
        <f t="shared" si="1"/>
        <v>0</v>
      </c>
      <c r="C42" s="310"/>
      <c r="D42" s="113">
        <v>36</v>
      </c>
      <c r="E42" s="114"/>
      <c r="F42" s="115"/>
      <c r="G42" s="116">
        <f t="shared" si="2"/>
        <v>0</v>
      </c>
      <c r="H42" s="116"/>
      <c r="I42" s="116"/>
      <c r="J42" s="116"/>
      <c r="K42" s="116"/>
      <c r="L42" s="116"/>
      <c r="M42" s="116"/>
      <c r="N42" s="87">
        <f t="shared" si="3"/>
        <v>0</v>
      </c>
      <c r="O42" s="87">
        <f t="shared" si="4"/>
        <v>0</v>
      </c>
      <c r="P42" s="117">
        <f t="shared" si="5"/>
        <v>0</v>
      </c>
      <c r="Q42" s="117">
        <f t="shared" si="6"/>
        <v>0</v>
      </c>
      <c r="R42" s="117">
        <f t="shared" si="7"/>
        <v>0</v>
      </c>
      <c r="S42" s="87" t="str">
        <f t="shared" si="8"/>
        <v/>
      </c>
      <c r="T42" s="117" t="str">
        <f t="shared" si="9"/>
        <v/>
      </c>
      <c r="U42" s="118" t="str">
        <f t="shared" si="10"/>
        <v/>
      </c>
      <c r="V42" s="118" t="str">
        <f t="shared" si="11"/>
        <v/>
      </c>
      <c r="W42" s="117">
        <f t="shared" si="12"/>
        <v>0</v>
      </c>
      <c r="X42" s="117">
        <f t="shared" si="13"/>
        <v>0</v>
      </c>
      <c r="Y42" s="119">
        <f t="shared" si="14"/>
        <v>0</v>
      </c>
      <c r="Z42" s="119">
        <f t="shared" si="15"/>
        <v>0</v>
      </c>
      <c r="AA42" s="119">
        <f t="shared" si="16"/>
        <v>0</v>
      </c>
      <c r="AB42" s="120" t="str">
        <f t="shared" si="17"/>
        <v/>
      </c>
      <c r="AC42" s="117" t="str">
        <f t="shared" si="18"/>
        <v/>
      </c>
      <c r="AD42" s="118" t="str">
        <f t="shared" si="19"/>
        <v/>
      </c>
      <c r="AE42" s="104" t="str">
        <f t="shared" si="20"/>
        <v/>
      </c>
      <c r="AF42" s="129" t="str">
        <f t="shared" si="21"/>
        <v/>
      </c>
      <c r="AG42" s="121"/>
      <c r="AH42" s="121"/>
      <c r="AI42" s="119">
        <f t="shared" si="22"/>
        <v>0</v>
      </c>
      <c r="AJ42" s="119">
        <f t="shared" si="23"/>
        <v>0</v>
      </c>
      <c r="AK42" s="119">
        <f t="shared" si="24"/>
        <v>0</v>
      </c>
      <c r="AL42" s="119" t="e">
        <f t="shared" si="25"/>
        <v>#VALUE!</v>
      </c>
      <c r="AM42" s="120" t="e">
        <f t="shared" si="26"/>
        <v>#VALUE!</v>
      </c>
      <c r="AN42" s="122">
        <f t="shared" si="27"/>
        <v>0</v>
      </c>
      <c r="AO42" s="109">
        <f t="shared" si="28"/>
        <v>0</v>
      </c>
      <c r="AP42" s="123">
        <f t="shared" si="29"/>
        <v>0</v>
      </c>
      <c r="AQ42" s="293"/>
      <c r="AR42" s="111">
        <f t="shared" si="30"/>
        <v>0</v>
      </c>
      <c r="AS42" s="111">
        <f t="shared" si="31"/>
        <v>0</v>
      </c>
      <c r="AT42" s="111" t="e">
        <f t="shared" si="32"/>
        <v>#VALUE!</v>
      </c>
      <c r="AU42" s="112" t="e">
        <f t="shared" si="33"/>
        <v>#VALUE!</v>
      </c>
      <c r="AV42" s="112" t="e">
        <f t="shared" si="34"/>
        <v>#VALUE!</v>
      </c>
      <c r="AW42" s="111" t="e">
        <f t="shared" si="35"/>
        <v>#VALUE!</v>
      </c>
      <c r="AX42" s="111">
        <f t="shared" si="36"/>
        <v>0</v>
      </c>
      <c r="AY42" s="111">
        <f t="shared" si="37"/>
        <v>0</v>
      </c>
      <c r="AZ42" s="111" t="e">
        <f t="shared" si="38"/>
        <v>#VALUE!</v>
      </c>
      <c r="BA42" s="112" t="e">
        <f t="shared" si="39"/>
        <v>#VALUE!</v>
      </c>
      <c r="BB42" s="112" t="e">
        <f t="shared" si="40"/>
        <v>#VALUE!</v>
      </c>
      <c r="BC42" s="111" t="e">
        <f t="shared" si="41"/>
        <v>#VALUE!</v>
      </c>
      <c r="BD42" s="97"/>
      <c r="BE42" s="97"/>
      <c r="BF42" s="97"/>
    </row>
    <row r="43" spans="1:58" ht="18">
      <c r="A43" s="97">
        <f t="shared" si="0"/>
        <v>0</v>
      </c>
      <c r="B43" s="97">
        <f t="shared" si="1"/>
        <v>0</v>
      </c>
      <c r="C43" s="310"/>
      <c r="D43" s="113">
        <v>37</v>
      </c>
      <c r="E43" s="114"/>
      <c r="F43" s="115"/>
      <c r="G43" s="116">
        <f t="shared" si="2"/>
        <v>0</v>
      </c>
      <c r="H43" s="116"/>
      <c r="I43" s="116"/>
      <c r="J43" s="116"/>
      <c r="K43" s="116"/>
      <c r="L43" s="116"/>
      <c r="M43" s="116"/>
      <c r="N43" s="87">
        <f t="shared" si="3"/>
        <v>0</v>
      </c>
      <c r="O43" s="87">
        <f t="shared" si="4"/>
        <v>0</v>
      </c>
      <c r="P43" s="117">
        <f t="shared" si="5"/>
        <v>0</v>
      </c>
      <c r="Q43" s="117">
        <f t="shared" si="6"/>
        <v>0</v>
      </c>
      <c r="R43" s="117">
        <f t="shared" si="7"/>
        <v>0</v>
      </c>
      <c r="S43" s="87" t="str">
        <f t="shared" si="8"/>
        <v/>
      </c>
      <c r="T43" s="117" t="str">
        <f t="shared" si="9"/>
        <v/>
      </c>
      <c r="U43" s="118" t="str">
        <f t="shared" si="10"/>
        <v/>
      </c>
      <c r="V43" s="118" t="str">
        <f t="shared" si="11"/>
        <v/>
      </c>
      <c r="W43" s="117">
        <f t="shared" si="12"/>
        <v>0</v>
      </c>
      <c r="X43" s="117">
        <f t="shared" si="13"/>
        <v>0</v>
      </c>
      <c r="Y43" s="119">
        <f t="shared" si="14"/>
        <v>0</v>
      </c>
      <c r="Z43" s="119">
        <f t="shared" si="15"/>
        <v>0</v>
      </c>
      <c r="AA43" s="119">
        <f t="shared" si="16"/>
        <v>0</v>
      </c>
      <c r="AB43" s="120" t="str">
        <f t="shared" si="17"/>
        <v/>
      </c>
      <c r="AC43" s="117" t="str">
        <f t="shared" si="18"/>
        <v/>
      </c>
      <c r="AD43" s="118" t="str">
        <f t="shared" si="19"/>
        <v/>
      </c>
      <c r="AE43" s="104" t="str">
        <f t="shared" si="20"/>
        <v/>
      </c>
      <c r="AF43" s="129" t="str">
        <f t="shared" si="21"/>
        <v/>
      </c>
      <c r="AG43" s="121"/>
      <c r="AH43" s="121"/>
      <c r="AI43" s="119">
        <f t="shared" si="22"/>
        <v>0</v>
      </c>
      <c r="AJ43" s="119">
        <f t="shared" si="23"/>
        <v>0</v>
      </c>
      <c r="AK43" s="119">
        <f t="shared" si="24"/>
        <v>0</v>
      </c>
      <c r="AL43" s="119" t="e">
        <f t="shared" si="25"/>
        <v>#VALUE!</v>
      </c>
      <c r="AM43" s="120" t="e">
        <f t="shared" si="26"/>
        <v>#VALUE!</v>
      </c>
      <c r="AN43" s="122">
        <f t="shared" si="27"/>
        <v>0</v>
      </c>
      <c r="AO43" s="109">
        <f t="shared" si="28"/>
        <v>0</v>
      </c>
      <c r="AP43" s="123">
        <f t="shared" si="29"/>
        <v>0</v>
      </c>
      <c r="AQ43" s="293"/>
      <c r="AR43" s="111">
        <f t="shared" si="30"/>
        <v>0</v>
      </c>
      <c r="AS43" s="111">
        <f t="shared" si="31"/>
        <v>0</v>
      </c>
      <c r="AT43" s="111" t="e">
        <f t="shared" si="32"/>
        <v>#VALUE!</v>
      </c>
      <c r="AU43" s="112" t="e">
        <f t="shared" si="33"/>
        <v>#VALUE!</v>
      </c>
      <c r="AV43" s="112" t="e">
        <f t="shared" si="34"/>
        <v>#VALUE!</v>
      </c>
      <c r="AW43" s="111" t="e">
        <f t="shared" si="35"/>
        <v>#VALUE!</v>
      </c>
      <c r="AX43" s="111">
        <f t="shared" si="36"/>
        <v>0</v>
      </c>
      <c r="AY43" s="111">
        <f t="shared" si="37"/>
        <v>0</v>
      </c>
      <c r="AZ43" s="111" t="e">
        <f t="shared" si="38"/>
        <v>#VALUE!</v>
      </c>
      <c r="BA43" s="112" t="e">
        <f t="shared" si="39"/>
        <v>#VALUE!</v>
      </c>
      <c r="BB43" s="112" t="e">
        <f t="shared" si="40"/>
        <v>#VALUE!</v>
      </c>
      <c r="BC43" s="111" t="e">
        <f t="shared" si="41"/>
        <v>#VALUE!</v>
      </c>
      <c r="BD43" s="97"/>
      <c r="BE43" s="97"/>
      <c r="BF43" s="97"/>
    </row>
    <row r="44" spans="1:58" ht="18">
      <c r="A44" s="97">
        <f t="shared" si="0"/>
        <v>0</v>
      </c>
      <c r="B44" s="97">
        <f t="shared" si="1"/>
        <v>0</v>
      </c>
      <c r="C44" s="310"/>
      <c r="D44" s="113">
        <v>38</v>
      </c>
      <c r="E44" s="114"/>
      <c r="F44" s="115"/>
      <c r="G44" s="116">
        <f t="shared" si="2"/>
        <v>0</v>
      </c>
      <c r="H44" s="116"/>
      <c r="I44" s="116"/>
      <c r="J44" s="116"/>
      <c r="K44" s="116"/>
      <c r="L44" s="116"/>
      <c r="M44" s="116"/>
      <c r="N44" s="87">
        <f t="shared" si="3"/>
        <v>0</v>
      </c>
      <c r="O44" s="87">
        <f t="shared" si="4"/>
        <v>0</v>
      </c>
      <c r="P44" s="117">
        <f t="shared" si="5"/>
        <v>0</v>
      </c>
      <c r="Q44" s="117">
        <f t="shared" si="6"/>
        <v>0</v>
      </c>
      <c r="R44" s="117">
        <f t="shared" si="7"/>
        <v>0</v>
      </c>
      <c r="S44" s="87" t="str">
        <f t="shared" si="8"/>
        <v/>
      </c>
      <c r="T44" s="117" t="str">
        <f t="shared" si="9"/>
        <v/>
      </c>
      <c r="U44" s="118" t="str">
        <f t="shared" si="10"/>
        <v/>
      </c>
      <c r="V44" s="118" t="str">
        <f t="shared" si="11"/>
        <v/>
      </c>
      <c r="W44" s="117">
        <f t="shared" si="12"/>
        <v>0</v>
      </c>
      <c r="X44" s="117">
        <f t="shared" si="13"/>
        <v>0</v>
      </c>
      <c r="Y44" s="119">
        <f t="shared" si="14"/>
        <v>0</v>
      </c>
      <c r="Z44" s="119">
        <f t="shared" si="15"/>
        <v>0</v>
      </c>
      <c r="AA44" s="119">
        <f t="shared" si="16"/>
        <v>0</v>
      </c>
      <c r="AB44" s="120" t="str">
        <f t="shared" si="17"/>
        <v/>
      </c>
      <c r="AC44" s="117" t="str">
        <f t="shared" si="18"/>
        <v/>
      </c>
      <c r="AD44" s="118" t="str">
        <f t="shared" si="19"/>
        <v/>
      </c>
      <c r="AE44" s="104" t="str">
        <f t="shared" si="20"/>
        <v/>
      </c>
      <c r="AF44" s="129" t="str">
        <f t="shared" si="21"/>
        <v/>
      </c>
      <c r="AG44" s="121"/>
      <c r="AH44" s="121"/>
      <c r="AI44" s="119">
        <f t="shared" si="22"/>
        <v>0</v>
      </c>
      <c r="AJ44" s="119">
        <f t="shared" si="23"/>
        <v>0</v>
      </c>
      <c r="AK44" s="119">
        <f t="shared" si="24"/>
        <v>0</v>
      </c>
      <c r="AL44" s="119" t="e">
        <f t="shared" si="25"/>
        <v>#VALUE!</v>
      </c>
      <c r="AM44" s="120" t="e">
        <f t="shared" si="26"/>
        <v>#VALUE!</v>
      </c>
      <c r="AN44" s="122">
        <f t="shared" si="27"/>
        <v>0</v>
      </c>
      <c r="AO44" s="109">
        <f t="shared" si="28"/>
        <v>0</v>
      </c>
      <c r="AP44" s="123">
        <f t="shared" si="29"/>
        <v>0</v>
      </c>
      <c r="AQ44" s="293"/>
      <c r="AR44" s="111">
        <f t="shared" si="30"/>
        <v>0</v>
      </c>
      <c r="AS44" s="111">
        <f t="shared" si="31"/>
        <v>0</v>
      </c>
      <c r="AT44" s="111" t="e">
        <f t="shared" si="32"/>
        <v>#VALUE!</v>
      </c>
      <c r="AU44" s="112" t="e">
        <f t="shared" si="33"/>
        <v>#VALUE!</v>
      </c>
      <c r="AV44" s="112" t="e">
        <f t="shared" si="34"/>
        <v>#VALUE!</v>
      </c>
      <c r="AW44" s="111" t="e">
        <f t="shared" si="35"/>
        <v>#VALUE!</v>
      </c>
      <c r="AX44" s="111">
        <f t="shared" si="36"/>
        <v>0</v>
      </c>
      <c r="AY44" s="111">
        <f t="shared" si="37"/>
        <v>0</v>
      </c>
      <c r="AZ44" s="111" t="e">
        <f t="shared" si="38"/>
        <v>#VALUE!</v>
      </c>
      <c r="BA44" s="112" t="e">
        <f t="shared" si="39"/>
        <v>#VALUE!</v>
      </c>
      <c r="BB44" s="112" t="e">
        <f t="shared" si="40"/>
        <v>#VALUE!</v>
      </c>
      <c r="BC44" s="111" t="e">
        <f t="shared" si="41"/>
        <v>#VALUE!</v>
      </c>
      <c r="BD44" s="97"/>
      <c r="BE44" s="97"/>
      <c r="BF44" s="97"/>
    </row>
    <row r="45" spans="1:58" ht="18">
      <c r="A45" s="97">
        <f t="shared" si="0"/>
        <v>0</v>
      </c>
      <c r="B45" s="97">
        <f t="shared" si="1"/>
        <v>0</v>
      </c>
      <c r="C45" s="310"/>
      <c r="D45" s="113">
        <v>39</v>
      </c>
      <c r="E45" s="114"/>
      <c r="F45" s="115"/>
      <c r="G45" s="116">
        <f t="shared" si="2"/>
        <v>0</v>
      </c>
      <c r="H45" s="116"/>
      <c r="I45" s="116"/>
      <c r="J45" s="116"/>
      <c r="K45" s="116"/>
      <c r="L45" s="116"/>
      <c r="M45" s="116"/>
      <c r="N45" s="87">
        <f t="shared" si="3"/>
        <v>0</v>
      </c>
      <c r="O45" s="87">
        <f t="shared" si="4"/>
        <v>0</v>
      </c>
      <c r="P45" s="117">
        <f t="shared" si="5"/>
        <v>0</v>
      </c>
      <c r="Q45" s="117">
        <f t="shared" si="6"/>
        <v>0</v>
      </c>
      <c r="R45" s="117">
        <f t="shared" si="7"/>
        <v>0</v>
      </c>
      <c r="S45" s="87" t="str">
        <f t="shared" si="8"/>
        <v/>
      </c>
      <c r="T45" s="117" t="str">
        <f t="shared" si="9"/>
        <v/>
      </c>
      <c r="U45" s="118" t="str">
        <f t="shared" si="10"/>
        <v/>
      </c>
      <c r="V45" s="118" t="str">
        <f t="shared" si="11"/>
        <v/>
      </c>
      <c r="W45" s="117">
        <f t="shared" si="12"/>
        <v>0</v>
      </c>
      <c r="X45" s="117">
        <f t="shared" si="13"/>
        <v>0</v>
      </c>
      <c r="Y45" s="119">
        <f t="shared" si="14"/>
        <v>0</v>
      </c>
      <c r="Z45" s="119">
        <f t="shared" si="15"/>
        <v>0</v>
      </c>
      <c r="AA45" s="119">
        <f t="shared" si="16"/>
        <v>0</v>
      </c>
      <c r="AB45" s="120" t="str">
        <f t="shared" si="17"/>
        <v/>
      </c>
      <c r="AC45" s="117" t="str">
        <f t="shared" si="18"/>
        <v/>
      </c>
      <c r="AD45" s="118" t="str">
        <f t="shared" si="19"/>
        <v/>
      </c>
      <c r="AE45" s="104" t="str">
        <f t="shared" si="20"/>
        <v/>
      </c>
      <c r="AF45" s="129" t="str">
        <f t="shared" si="21"/>
        <v/>
      </c>
      <c r="AG45" s="121"/>
      <c r="AH45" s="121"/>
      <c r="AI45" s="119">
        <f t="shared" si="22"/>
        <v>0</v>
      </c>
      <c r="AJ45" s="119">
        <f t="shared" si="23"/>
        <v>0</v>
      </c>
      <c r="AK45" s="119">
        <f t="shared" si="24"/>
        <v>0</v>
      </c>
      <c r="AL45" s="119" t="e">
        <f t="shared" si="25"/>
        <v>#VALUE!</v>
      </c>
      <c r="AM45" s="120" t="e">
        <f t="shared" si="26"/>
        <v>#VALUE!</v>
      </c>
      <c r="AN45" s="122">
        <f t="shared" si="27"/>
        <v>0</v>
      </c>
      <c r="AO45" s="109">
        <f t="shared" si="28"/>
        <v>0</v>
      </c>
      <c r="AP45" s="123">
        <f t="shared" si="29"/>
        <v>0</v>
      </c>
      <c r="AQ45" s="293"/>
      <c r="AR45" s="111">
        <f t="shared" si="30"/>
        <v>0</v>
      </c>
      <c r="AS45" s="111">
        <f t="shared" si="31"/>
        <v>0</v>
      </c>
      <c r="AT45" s="111" t="e">
        <f t="shared" si="32"/>
        <v>#VALUE!</v>
      </c>
      <c r="AU45" s="112" t="e">
        <f t="shared" si="33"/>
        <v>#VALUE!</v>
      </c>
      <c r="AV45" s="112" t="e">
        <f t="shared" si="34"/>
        <v>#VALUE!</v>
      </c>
      <c r="AW45" s="111" t="e">
        <f t="shared" si="35"/>
        <v>#VALUE!</v>
      </c>
      <c r="AX45" s="111">
        <f t="shared" si="36"/>
        <v>0</v>
      </c>
      <c r="AY45" s="111">
        <f t="shared" si="37"/>
        <v>0</v>
      </c>
      <c r="AZ45" s="111" t="e">
        <f t="shared" si="38"/>
        <v>#VALUE!</v>
      </c>
      <c r="BA45" s="112" t="e">
        <f t="shared" si="39"/>
        <v>#VALUE!</v>
      </c>
      <c r="BB45" s="112" t="e">
        <f t="shared" si="40"/>
        <v>#VALUE!</v>
      </c>
      <c r="BC45" s="111" t="e">
        <f t="shared" si="41"/>
        <v>#VALUE!</v>
      </c>
      <c r="BD45" s="97"/>
      <c r="BE45" s="97"/>
      <c r="BF45" s="97"/>
    </row>
    <row r="46" spans="1:58" ht="18">
      <c r="A46" s="97">
        <f t="shared" si="0"/>
        <v>0</v>
      </c>
      <c r="B46" s="97">
        <f t="shared" si="1"/>
        <v>0</v>
      </c>
      <c r="C46" s="310"/>
      <c r="D46" s="113"/>
      <c r="E46" s="114"/>
      <c r="F46" s="115"/>
      <c r="G46" s="116">
        <f t="shared" si="2"/>
        <v>0</v>
      </c>
      <c r="H46" s="116"/>
      <c r="I46" s="116"/>
      <c r="J46" s="116"/>
      <c r="K46" s="116"/>
      <c r="L46" s="116"/>
      <c r="M46" s="116"/>
      <c r="N46" s="87">
        <f t="shared" si="3"/>
        <v>0</v>
      </c>
      <c r="O46" s="87">
        <f t="shared" si="4"/>
        <v>0</v>
      </c>
      <c r="P46" s="117">
        <f t="shared" si="5"/>
        <v>0</v>
      </c>
      <c r="Q46" s="117">
        <f t="shared" si="6"/>
        <v>0</v>
      </c>
      <c r="R46" s="117">
        <f t="shared" si="7"/>
        <v>0</v>
      </c>
      <c r="S46" s="87" t="str">
        <f t="shared" si="8"/>
        <v/>
      </c>
      <c r="T46" s="117" t="str">
        <f t="shared" si="9"/>
        <v/>
      </c>
      <c r="U46" s="118" t="str">
        <f t="shared" si="10"/>
        <v/>
      </c>
      <c r="V46" s="118" t="str">
        <f t="shared" si="11"/>
        <v/>
      </c>
      <c r="W46" s="117">
        <f t="shared" si="12"/>
        <v>0</v>
      </c>
      <c r="X46" s="117">
        <f t="shared" si="13"/>
        <v>0</v>
      </c>
      <c r="Y46" s="119">
        <f t="shared" si="14"/>
        <v>0</v>
      </c>
      <c r="Z46" s="119">
        <f t="shared" si="15"/>
        <v>0</v>
      </c>
      <c r="AA46" s="119">
        <f t="shared" si="16"/>
        <v>0</v>
      </c>
      <c r="AB46" s="120" t="str">
        <f t="shared" si="17"/>
        <v/>
      </c>
      <c r="AC46" s="117" t="str">
        <f t="shared" si="18"/>
        <v/>
      </c>
      <c r="AD46" s="118" t="str">
        <f t="shared" si="19"/>
        <v/>
      </c>
      <c r="AE46" s="104" t="str">
        <f t="shared" si="20"/>
        <v/>
      </c>
      <c r="AF46" s="129" t="str">
        <f t="shared" si="21"/>
        <v/>
      </c>
      <c r="AG46" s="121"/>
      <c r="AH46" s="121"/>
      <c r="AI46" s="119">
        <f t="shared" si="22"/>
        <v>0</v>
      </c>
      <c r="AJ46" s="119">
        <f t="shared" si="23"/>
        <v>0</v>
      </c>
      <c r="AK46" s="119">
        <f t="shared" si="24"/>
        <v>0</v>
      </c>
      <c r="AL46" s="119" t="e">
        <f t="shared" si="25"/>
        <v>#VALUE!</v>
      </c>
      <c r="AM46" s="120" t="e">
        <f t="shared" si="26"/>
        <v>#VALUE!</v>
      </c>
      <c r="AN46" s="122">
        <f t="shared" si="27"/>
        <v>0</v>
      </c>
      <c r="AO46" s="109">
        <f t="shared" si="28"/>
        <v>0</v>
      </c>
      <c r="AP46" s="123">
        <f t="shared" si="29"/>
        <v>0</v>
      </c>
      <c r="AQ46" s="293"/>
      <c r="AR46" s="111">
        <f t="shared" si="30"/>
        <v>0</v>
      </c>
      <c r="AS46" s="111">
        <f t="shared" si="31"/>
        <v>0</v>
      </c>
      <c r="AT46" s="111" t="e">
        <f t="shared" si="32"/>
        <v>#VALUE!</v>
      </c>
      <c r="AU46" s="112" t="e">
        <f t="shared" si="33"/>
        <v>#VALUE!</v>
      </c>
      <c r="AV46" s="112" t="e">
        <f t="shared" si="34"/>
        <v>#VALUE!</v>
      </c>
      <c r="AW46" s="111" t="e">
        <f t="shared" si="35"/>
        <v>#VALUE!</v>
      </c>
      <c r="AX46" s="111">
        <f t="shared" si="36"/>
        <v>0</v>
      </c>
      <c r="AY46" s="111">
        <f t="shared" si="37"/>
        <v>0</v>
      </c>
      <c r="AZ46" s="111" t="e">
        <f t="shared" si="38"/>
        <v>#VALUE!</v>
      </c>
      <c r="BA46" s="112" t="e">
        <f t="shared" si="39"/>
        <v>#VALUE!</v>
      </c>
      <c r="BB46" s="112" t="e">
        <f t="shared" si="40"/>
        <v>#VALUE!</v>
      </c>
      <c r="BC46" s="111" t="e">
        <f t="shared" si="41"/>
        <v>#VALUE!</v>
      </c>
      <c r="BD46" s="97"/>
      <c r="BE46" s="97"/>
      <c r="BF46" s="97"/>
    </row>
    <row r="47" spans="1:58" ht="18">
      <c r="A47" s="97">
        <f t="shared" si="0"/>
        <v>0</v>
      </c>
      <c r="B47" s="97">
        <f t="shared" si="1"/>
        <v>0</v>
      </c>
      <c r="C47" s="310"/>
      <c r="D47" s="113"/>
      <c r="E47" s="114"/>
      <c r="F47" s="115"/>
      <c r="G47" s="116">
        <f t="shared" si="2"/>
        <v>0</v>
      </c>
      <c r="H47" s="116"/>
      <c r="I47" s="116"/>
      <c r="J47" s="116"/>
      <c r="K47" s="116"/>
      <c r="L47" s="116"/>
      <c r="M47" s="116"/>
      <c r="N47" s="87">
        <f t="shared" si="3"/>
        <v>0</v>
      </c>
      <c r="O47" s="87">
        <f t="shared" si="4"/>
        <v>0</v>
      </c>
      <c r="P47" s="117">
        <f t="shared" si="5"/>
        <v>0</v>
      </c>
      <c r="Q47" s="117">
        <f t="shared" si="6"/>
        <v>0</v>
      </c>
      <c r="R47" s="117">
        <f t="shared" si="7"/>
        <v>0</v>
      </c>
      <c r="S47" s="87" t="str">
        <f t="shared" si="8"/>
        <v/>
      </c>
      <c r="T47" s="117" t="str">
        <f t="shared" si="9"/>
        <v/>
      </c>
      <c r="U47" s="118" t="str">
        <f t="shared" si="10"/>
        <v/>
      </c>
      <c r="V47" s="118" t="str">
        <f t="shared" si="11"/>
        <v/>
      </c>
      <c r="W47" s="117">
        <f t="shared" si="12"/>
        <v>0</v>
      </c>
      <c r="X47" s="117">
        <f t="shared" si="13"/>
        <v>0</v>
      </c>
      <c r="Y47" s="119">
        <f t="shared" si="14"/>
        <v>0</v>
      </c>
      <c r="Z47" s="119">
        <f t="shared" si="15"/>
        <v>0</v>
      </c>
      <c r="AA47" s="119">
        <f t="shared" si="16"/>
        <v>0</v>
      </c>
      <c r="AB47" s="120" t="str">
        <f t="shared" si="17"/>
        <v/>
      </c>
      <c r="AC47" s="117" t="str">
        <f t="shared" si="18"/>
        <v/>
      </c>
      <c r="AD47" s="118" t="str">
        <f t="shared" si="19"/>
        <v/>
      </c>
      <c r="AE47" s="104" t="str">
        <f t="shared" si="20"/>
        <v/>
      </c>
      <c r="AF47" s="129" t="str">
        <f t="shared" si="21"/>
        <v/>
      </c>
      <c r="AG47" s="121"/>
      <c r="AH47" s="121"/>
      <c r="AI47" s="119">
        <f t="shared" si="22"/>
        <v>0</v>
      </c>
      <c r="AJ47" s="119">
        <f t="shared" si="23"/>
        <v>0</v>
      </c>
      <c r="AK47" s="119">
        <f t="shared" si="24"/>
        <v>0</v>
      </c>
      <c r="AL47" s="119" t="e">
        <f t="shared" si="25"/>
        <v>#VALUE!</v>
      </c>
      <c r="AM47" s="120" t="e">
        <f t="shared" si="26"/>
        <v>#VALUE!</v>
      </c>
      <c r="AN47" s="122">
        <f t="shared" si="27"/>
        <v>0</v>
      </c>
      <c r="AO47" s="109">
        <f t="shared" si="28"/>
        <v>0</v>
      </c>
      <c r="AP47" s="123">
        <f t="shared" si="29"/>
        <v>0</v>
      </c>
      <c r="AQ47" s="293"/>
      <c r="AR47" s="111">
        <f t="shared" si="30"/>
        <v>0</v>
      </c>
      <c r="AS47" s="111">
        <f t="shared" si="31"/>
        <v>0</v>
      </c>
      <c r="AT47" s="111" t="e">
        <f t="shared" si="32"/>
        <v>#VALUE!</v>
      </c>
      <c r="AU47" s="112" t="e">
        <f t="shared" si="33"/>
        <v>#VALUE!</v>
      </c>
      <c r="AV47" s="112" t="e">
        <f t="shared" si="34"/>
        <v>#VALUE!</v>
      </c>
      <c r="AW47" s="111" t="e">
        <f t="shared" si="35"/>
        <v>#VALUE!</v>
      </c>
      <c r="AX47" s="111">
        <f t="shared" si="36"/>
        <v>0</v>
      </c>
      <c r="AY47" s="111">
        <f t="shared" si="37"/>
        <v>0</v>
      </c>
      <c r="AZ47" s="111" t="e">
        <f t="shared" si="38"/>
        <v>#VALUE!</v>
      </c>
      <c r="BA47" s="112" t="e">
        <f t="shared" si="39"/>
        <v>#VALUE!</v>
      </c>
      <c r="BB47" s="112" t="e">
        <f t="shared" si="40"/>
        <v>#VALUE!</v>
      </c>
      <c r="BC47" s="111" t="e">
        <f t="shared" si="41"/>
        <v>#VALUE!</v>
      </c>
      <c r="BD47" s="97"/>
      <c r="BE47" s="97"/>
      <c r="BF47" s="97"/>
    </row>
    <row r="48" spans="1:58" ht="18">
      <c r="A48" s="97">
        <f t="shared" si="0"/>
        <v>0</v>
      </c>
      <c r="B48" s="97">
        <f t="shared" si="1"/>
        <v>0</v>
      </c>
      <c r="C48" s="310"/>
      <c r="D48" s="113"/>
      <c r="E48" s="114"/>
      <c r="F48" s="115"/>
      <c r="G48" s="116">
        <f t="shared" si="2"/>
        <v>0</v>
      </c>
      <c r="H48" s="116"/>
      <c r="I48" s="116"/>
      <c r="J48" s="116"/>
      <c r="K48" s="116"/>
      <c r="L48" s="116"/>
      <c r="M48" s="116"/>
      <c r="N48" s="87">
        <f t="shared" si="3"/>
        <v>0</v>
      </c>
      <c r="O48" s="87">
        <f t="shared" si="4"/>
        <v>0</v>
      </c>
      <c r="P48" s="117">
        <f t="shared" si="5"/>
        <v>0</v>
      </c>
      <c r="Q48" s="117">
        <f t="shared" si="6"/>
        <v>0</v>
      </c>
      <c r="R48" s="117">
        <f t="shared" si="7"/>
        <v>0</v>
      </c>
      <c r="S48" s="87" t="str">
        <f t="shared" si="8"/>
        <v/>
      </c>
      <c r="T48" s="117" t="str">
        <f t="shared" si="9"/>
        <v/>
      </c>
      <c r="U48" s="118" t="str">
        <f t="shared" si="10"/>
        <v/>
      </c>
      <c r="V48" s="118" t="str">
        <f t="shared" si="11"/>
        <v/>
      </c>
      <c r="W48" s="117">
        <f t="shared" si="12"/>
        <v>0</v>
      </c>
      <c r="X48" s="117">
        <f t="shared" si="13"/>
        <v>0</v>
      </c>
      <c r="Y48" s="119">
        <f t="shared" si="14"/>
        <v>0</v>
      </c>
      <c r="Z48" s="119">
        <f t="shared" si="15"/>
        <v>0</v>
      </c>
      <c r="AA48" s="119">
        <f t="shared" si="16"/>
        <v>0</v>
      </c>
      <c r="AB48" s="120" t="str">
        <f t="shared" si="17"/>
        <v/>
      </c>
      <c r="AC48" s="117" t="str">
        <f t="shared" si="18"/>
        <v/>
      </c>
      <c r="AD48" s="118" t="str">
        <f t="shared" si="19"/>
        <v/>
      </c>
      <c r="AE48" s="104" t="str">
        <f t="shared" si="20"/>
        <v/>
      </c>
      <c r="AF48" s="129" t="str">
        <f t="shared" si="21"/>
        <v/>
      </c>
      <c r="AG48" s="121"/>
      <c r="AH48" s="121"/>
      <c r="AI48" s="119">
        <f t="shared" si="22"/>
        <v>0</v>
      </c>
      <c r="AJ48" s="119">
        <f t="shared" si="23"/>
        <v>0</v>
      </c>
      <c r="AK48" s="119">
        <f t="shared" si="24"/>
        <v>0</v>
      </c>
      <c r="AL48" s="119" t="e">
        <f t="shared" si="25"/>
        <v>#VALUE!</v>
      </c>
      <c r="AM48" s="120" t="e">
        <f t="shared" si="26"/>
        <v>#VALUE!</v>
      </c>
      <c r="AN48" s="122">
        <f t="shared" si="27"/>
        <v>0</v>
      </c>
      <c r="AO48" s="109">
        <f t="shared" si="28"/>
        <v>0</v>
      </c>
      <c r="AP48" s="123">
        <f t="shared" si="29"/>
        <v>0</v>
      </c>
      <c r="AQ48" s="293"/>
      <c r="AR48" s="111">
        <f t="shared" si="30"/>
        <v>0</v>
      </c>
      <c r="AS48" s="111">
        <f t="shared" si="31"/>
        <v>0</v>
      </c>
      <c r="AT48" s="111" t="e">
        <f t="shared" si="32"/>
        <v>#VALUE!</v>
      </c>
      <c r="AU48" s="112" t="e">
        <f t="shared" si="33"/>
        <v>#VALUE!</v>
      </c>
      <c r="AV48" s="112" t="e">
        <f t="shared" si="34"/>
        <v>#VALUE!</v>
      </c>
      <c r="AW48" s="111" t="e">
        <f t="shared" si="35"/>
        <v>#VALUE!</v>
      </c>
      <c r="AX48" s="111">
        <f t="shared" si="36"/>
        <v>0</v>
      </c>
      <c r="AY48" s="111">
        <f t="shared" si="37"/>
        <v>0</v>
      </c>
      <c r="AZ48" s="111" t="e">
        <f t="shared" si="38"/>
        <v>#VALUE!</v>
      </c>
      <c r="BA48" s="112" t="e">
        <f t="shared" si="39"/>
        <v>#VALUE!</v>
      </c>
      <c r="BB48" s="112" t="e">
        <f t="shared" si="40"/>
        <v>#VALUE!</v>
      </c>
      <c r="BC48" s="111" t="e">
        <f t="shared" si="41"/>
        <v>#VALUE!</v>
      </c>
      <c r="BD48" s="97"/>
      <c r="BE48" s="97"/>
      <c r="BF48" s="97"/>
    </row>
    <row r="49" spans="1:58" ht="18">
      <c r="A49" s="97">
        <f t="shared" si="0"/>
        <v>0</v>
      </c>
      <c r="B49" s="97">
        <f t="shared" si="1"/>
        <v>0</v>
      </c>
      <c r="C49" s="310"/>
      <c r="D49" s="113"/>
      <c r="E49" s="114"/>
      <c r="F49" s="115"/>
      <c r="G49" s="116">
        <f t="shared" si="2"/>
        <v>0</v>
      </c>
      <c r="H49" s="116"/>
      <c r="I49" s="116"/>
      <c r="J49" s="116"/>
      <c r="K49" s="116"/>
      <c r="L49" s="116"/>
      <c r="M49" s="116"/>
      <c r="N49" s="87">
        <f t="shared" si="3"/>
        <v>0</v>
      </c>
      <c r="O49" s="87">
        <f t="shared" si="4"/>
        <v>0</v>
      </c>
      <c r="P49" s="117">
        <f t="shared" si="5"/>
        <v>0</v>
      </c>
      <c r="Q49" s="117">
        <f t="shared" si="6"/>
        <v>0</v>
      </c>
      <c r="R49" s="117">
        <f t="shared" si="7"/>
        <v>0</v>
      </c>
      <c r="S49" s="87" t="str">
        <f t="shared" si="8"/>
        <v/>
      </c>
      <c r="T49" s="117" t="str">
        <f t="shared" si="9"/>
        <v/>
      </c>
      <c r="U49" s="118" t="str">
        <f t="shared" si="10"/>
        <v/>
      </c>
      <c r="V49" s="118" t="str">
        <f t="shared" si="11"/>
        <v/>
      </c>
      <c r="W49" s="117">
        <f t="shared" si="12"/>
        <v>0</v>
      </c>
      <c r="X49" s="117">
        <f t="shared" si="13"/>
        <v>0</v>
      </c>
      <c r="Y49" s="119">
        <f t="shared" si="14"/>
        <v>0</v>
      </c>
      <c r="Z49" s="119">
        <f t="shared" si="15"/>
        <v>0</v>
      </c>
      <c r="AA49" s="119">
        <f t="shared" si="16"/>
        <v>0</v>
      </c>
      <c r="AB49" s="120" t="str">
        <f t="shared" si="17"/>
        <v/>
      </c>
      <c r="AC49" s="117" t="str">
        <f t="shared" si="18"/>
        <v/>
      </c>
      <c r="AD49" s="118" t="str">
        <f t="shared" si="19"/>
        <v/>
      </c>
      <c r="AE49" s="104" t="str">
        <f t="shared" si="20"/>
        <v/>
      </c>
      <c r="AF49" s="129" t="str">
        <f t="shared" si="21"/>
        <v/>
      </c>
      <c r="AG49" s="121"/>
      <c r="AH49" s="121"/>
      <c r="AI49" s="119">
        <f t="shared" si="22"/>
        <v>0</v>
      </c>
      <c r="AJ49" s="119">
        <f t="shared" si="23"/>
        <v>0</v>
      </c>
      <c r="AK49" s="119">
        <f t="shared" si="24"/>
        <v>0</v>
      </c>
      <c r="AL49" s="119" t="e">
        <f t="shared" si="25"/>
        <v>#VALUE!</v>
      </c>
      <c r="AM49" s="120" t="e">
        <f t="shared" si="26"/>
        <v>#VALUE!</v>
      </c>
      <c r="AN49" s="122">
        <f t="shared" si="27"/>
        <v>0</v>
      </c>
      <c r="AO49" s="109">
        <f t="shared" si="28"/>
        <v>0</v>
      </c>
      <c r="AP49" s="123">
        <f t="shared" si="29"/>
        <v>0</v>
      </c>
      <c r="AQ49" s="293"/>
      <c r="AR49" s="111">
        <f t="shared" si="30"/>
        <v>0</v>
      </c>
      <c r="AS49" s="111">
        <f t="shared" si="31"/>
        <v>0</v>
      </c>
      <c r="AT49" s="111" t="e">
        <f t="shared" si="32"/>
        <v>#VALUE!</v>
      </c>
      <c r="AU49" s="112" t="e">
        <f t="shared" si="33"/>
        <v>#VALUE!</v>
      </c>
      <c r="AV49" s="112" t="e">
        <f t="shared" si="34"/>
        <v>#VALUE!</v>
      </c>
      <c r="AW49" s="111" t="e">
        <f t="shared" si="35"/>
        <v>#VALUE!</v>
      </c>
      <c r="AX49" s="111">
        <f t="shared" si="36"/>
        <v>0</v>
      </c>
      <c r="AY49" s="111">
        <f t="shared" si="37"/>
        <v>0</v>
      </c>
      <c r="AZ49" s="111" t="e">
        <f t="shared" si="38"/>
        <v>#VALUE!</v>
      </c>
      <c r="BA49" s="112" t="e">
        <f t="shared" si="39"/>
        <v>#VALUE!</v>
      </c>
      <c r="BB49" s="112" t="e">
        <f t="shared" si="40"/>
        <v>#VALUE!</v>
      </c>
      <c r="BC49" s="111" t="e">
        <f t="shared" si="41"/>
        <v>#VALUE!</v>
      </c>
      <c r="BD49" s="97"/>
      <c r="BE49" s="97"/>
      <c r="BF49" s="97"/>
    </row>
    <row r="50" spans="1:58" ht="18">
      <c r="A50" s="97">
        <f t="shared" si="0"/>
        <v>0</v>
      </c>
      <c r="B50" s="97">
        <f t="shared" si="1"/>
        <v>0</v>
      </c>
      <c r="C50" s="310"/>
      <c r="D50" s="113"/>
      <c r="E50" s="114"/>
      <c r="F50" s="115"/>
      <c r="G50" s="116">
        <f t="shared" si="2"/>
        <v>0</v>
      </c>
      <c r="H50" s="116"/>
      <c r="I50" s="116"/>
      <c r="J50" s="116"/>
      <c r="K50" s="116"/>
      <c r="L50" s="116"/>
      <c r="M50" s="116"/>
      <c r="N50" s="87">
        <f t="shared" si="3"/>
        <v>0</v>
      </c>
      <c r="O50" s="87">
        <f t="shared" si="4"/>
        <v>0</v>
      </c>
      <c r="P50" s="117">
        <f t="shared" si="5"/>
        <v>0</v>
      </c>
      <c r="Q50" s="117">
        <f t="shared" si="6"/>
        <v>0</v>
      </c>
      <c r="R50" s="117">
        <f t="shared" si="7"/>
        <v>0</v>
      </c>
      <c r="S50" s="87" t="str">
        <f t="shared" si="8"/>
        <v/>
      </c>
      <c r="T50" s="117" t="str">
        <f t="shared" si="9"/>
        <v/>
      </c>
      <c r="U50" s="118" t="str">
        <f t="shared" si="10"/>
        <v/>
      </c>
      <c r="V50" s="118" t="str">
        <f t="shared" si="11"/>
        <v/>
      </c>
      <c r="W50" s="117">
        <f t="shared" si="12"/>
        <v>0</v>
      </c>
      <c r="X50" s="117">
        <f t="shared" si="13"/>
        <v>0</v>
      </c>
      <c r="Y50" s="119">
        <f t="shared" si="14"/>
        <v>0</v>
      </c>
      <c r="Z50" s="119">
        <f t="shared" si="15"/>
        <v>0</v>
      </c>
      <c r="AA50" s="119">
        <f t="shared" si="16"/>
        <v>0</v>
      </c>
      <c r="AB50" s="120" t="str">
        <f t="shared" si="17"/>
        <v/>
      </c>
      <c r="AC50" s="117" t="str">
        <f t="shared" si="18"/>
        <v/>
      </c>
      <c r="AD50" s="118" t="str">
        <f t="shared" si="19"/>
        <v/>
      </c>
      <c r="AE50" s="104" t="str">
        <f t="shared" si="20"/>
        <v/>
      </c>
      <c r="AF50" s="129" t="str">
        <f t="shared" si="21"/>
        <v/>
      </c>
      <c r="AG50" s="121"/>
      <c r="AH50" s="121"/>
      <c r="AI50" s="119">
        <f t="shared" si="22"/>
        <v>0</v>
      </c>
      <c r="AJ50" s="119">
        <f t="shared" si="23"/>
        <v>0</v>
      </c>
      <c r="AK50" s="119">
        <f t="shared" si="24"/>
        <v>0</v>
      </c>
      <c r="AL50" s="119" t="e">
        <f t="shared" si="25"/>
        <v>#VALUE!</v>
      </c>
      <c r="AM50" s="120" t="e">
        <f t="shared" si="26"/>
        <v>#VALUE!</v>
      </c>
      <c r="AN50" s="122">
        <f t="shared" si="27"/>
        <v>0</v>
      </c>
      <c r="AO50" s="109">
        <f t="shared" si="28"/>
        <v>0</v>
      </c>
      <c r="AP50" s="123">
        <f t="shared" si="29"/>
        <v>0</v>
      </c>
      <c r="AQ50" s="293"/>
      <c r="AR50" s="111">
        <f t="shared" si="30"/>
        <v>0</v>
      </c>
      <c r="AS50" s="111">
        <f t="shared" si="31"/>
        <v>0</v>
      </c>
      <c r="AT50" s="111" t="e">
        <f t="shared" si="32"/>
        <v>#VALUE!</v>
      </c>
      <c r="AU50" s="112" t="e">
        <f t="shared" si="33"/>
        <v>#VALUE!</v>
      </c>
      <c r="AV50" s="112" t="e">
        <f t="shared" si="34"/>
        <v>#VALUE!</v>
      </c>
      <c r="AW50" s="111" t="e">
        <f t="shared" si="35"/>
        <v>#VALUE!</v>
      </c>
      <c r="AX50" s="111">
        <f t="shared" si="36"/>
        <v>0</v>
      </c>
      <c r="AY50" s="111">
        <f t="shared" si="37"/>
        <v>0</v>
      </c>
      <c r="AZ50" s="111" t="e">
        <f t="shared" si="38"/>
        <v>#VALUE!</v>
      </c>
      <c r="BA50" s="112" t="e">
        <f t="shared" si="39"/>
        <v>#VALUE!</v>
      </c>
      <c r="BB50" s="112" t="e">
        <f t="shared" si="40"/>
        <v>#VALUE!</v>
      </c>
      <c r="BC50" s="111" t="e">
        <f t="shared" si="41"/>
        <v>#VALUE!</v>
      </c>
      <c r="BD50" s="97"/>
      <c r="BE50" s="97"/>
      <c r="BF50" s="97"/>
    </row>
    <row r="51" spans="1:58" ht="18">
      <c r="A51" s="97">
        <f t="shared" si="0"/>
        <v>0</v>
      </c>
      <c r="B51" s="97">
        <f t="shared" si="1"/>
        <v>0</v>
      </c>
      <c r="C51" s="310"/>
      <c r="D51" s="113"/>
      <c r="E51" s="114"/>
      <c r="F51" s="115"/>
      <c r="G51" s="116">
        <f t="shared" si="2"/>
        <v>0</v>
      </c>
      <c r="H51" s="116"/>
      <c r="I51" s="116"/>
      <c r="J51" s="116"/>
      <c r="K51" s="116"/>
      <c r="L51" s="116"/>
      <c r="M51" s="116"/>
      <c r="N51" s="87">
        <f t="shared" si="3"/>
        <v>0</v>
      </c>
      <c r="O51" s="87">
        <f t="shared" si="4"/>
        <v>0</v>
      </c>
      <c r="P51" s="117">
        <f t="shared" si="5"/>
        <v>0</v>
      </c>
      <c r="Q51" s="117">
        <f t="shared" si="6"/>
        <v>0</v>
      </c>
      <c r="R51" s="117">
        <f t="shared" si="7"/>
        <v>0</v>
      </c>
      <c r="S51" s="87" t="str">
        <f t="shared" si="8"/>
        <v/>
      </c>
      <c r="T51" s="117" t="str">
        <f t="shared" si="9"/>
        <v/>
      </c>
      <c r="U51" s="118" t="str">
        <f t="shared" si="10"/>
        <v/>
      </c>
      <c r="V51" s="118" t="str">
        <f t="shared" si="11"/>
        <v/>
      </c>
      <c r="W51" s="117">
        <f t="shared" si="12"/>
        <v>0</v>
      </c>
      <c r="X51" s="117">
        <f t="shared" si="13"/>
        <v>0</v>
      </c>
      <c r="Y51" s="119">
        <f t="shared" si="14"/>
        <v>0</v>
      </c>
      <c r="Z51" s="119">
        <f t="shared" si="15"/>
        <v>0</v>
      </c>
      <c r="AA51" s="119">
        <f t="shared" si="16"/>
        <v>0</v>
      </c>
      <c r="AB51" s="120" t="str">
        <f t="shared" si="17"/>
        <v/>
      </c>
      <c r="AC51" s="117" t="str">
        <f t="shared" si="18"/>
        <v/>
      </c>
      <c r="AD51" s="118" t="str">
        <f t="shared" si="19"/>
        <v/>
      </c>
      <c r="AE51" s="104" t="str">
        <f t="shared" si="20"/>
        <v/>
      </c>
      <c r="AF51" s="129" t="str">
        <f t="shared" si="21"/>
        <v/>
      </c>
      <c r="AG51" s="121"/>
      <c r="AH51" s="121"/>
      <c r="AI51" s="119">
        <f t="shared" si="22"/>
        <v>0</v>
      </c>
      <c r="AJ51" s="119">
        <f t="shared" si="23"/>
        <v>0</v>
      </c>
      <c r="AK51" s="119">
        <f t="shared" si="24"/>
        <v>0</v>
      </c>
      <c r="AL51" s="119" t="e">
        <f t="shared" si="25"/>
        <v>#VALUE!</v>
      </c>
      <c r="AM51" s="120" t="e">
        <f t="shared" si="26"/>
        <v>#VALUE!</v>
      </c>
      <c r="AN51" s="122">
        <f t="shared" si="27"/>
        <v>0</v>
      </c>
      <c r="AO51" s="109">
        <f t="shared" si="28"/>
        <v>0</v>
      </c>
      <c r="AP51" s="123">
        <f t="shared" si="29"/>
        <v>0</v>
      </c>
      <c r="AQ51" s="293"/>
      <c r="AR51" s="111">
        <f t="shared" si="30"/>
        <v>0</v>
      </c>
      <c r="AS51" s="111">
        <f t="shared" si="31"/>
        <v>0</v>
      </c>
      <c r="AT51" s="111" t="e">
        <f t="shared" si="32"/>
        <v>#VALUE!</v>
      </c>
      <c r="AU51" s="112" t="e">
        <f t="shared" si="33"/>
        <v>#VALUE!</v>
      </c>
      <c r="AV51" s="112" t="e">
        <f t="shared" si="34"/>
        <v>#VALUE!</v>
      </c>
      <c r="AW51" s="111" t="e">
        <f t="shared" si="35"/>
        <v>#VALUE!</v>
      </c>
      <c r="AX51" s="111">
        <f t="shared" si="36"/>
        <v>0</v>
      </c>
      <c r="AY51" s="111">
        <f t="shared" si="37"/>
        <v>0</v>
      </c>
      <c r="AZ51" s="111" t="e">
        <f t="shared" si="38"/>
        <v>#VALUE!</v>
      </c>
      <c r="BA51" s="112" t="e">
        <f t="shared" si="39"/>
        <v>#VALUE!</v>
      </c>
      <c r="BB51" s="112" t="e">
        <f t="shared" si="40"/>
        <v>#VALUE!</v>
      </c>
      <c r="BC51" s="111" t="e">
        <f t="shared" si="41"/>
        <v>#VALUE!</v>
      </c>
      <c r="BD51" s="97"/>
      <c r="BE51" s="97"/>
      <c r="BF51" s="97"/>
    </row>
    <row r="52" spans="1:58" ht="18">
      <c r="A52" s="97">
        <f t="shared" si="0"/>
        <v>0</v>
      </c>
      <c r="B52" s="97">
        <f t="shared" si="1"/>
        <v>0</v>
      </c>
      <c r="C52" s="310"/>
      <c r="D52" s="113"/>
      <c r="E52" s="114"/>
      <c r="F52" s="115"/>
      <c r="G52" s="116">
        <f t="shared" si="2"/>
        <v>0</v>
      </c>
      <c r="H52" s="116"/>
      <c r="I52" s="116"/>
      <c r="J52" s="116"/>
      <c r="K52" s="116"/>
      <c r="L52" s="116"/>
      <c r="M52" s="116"/>
      <c r="N52" s="87">
        <f t="shared" si="3"/>
        <v>0</v>
      </c>
      <c r="O52" s="87">
        <f t="shared" si="4"/>
        <v>0</v>
      </c>
      <c r="P52" s="117">
        <f t="shared" si="5"/>
        <v>0</v>
      </c>
      <c r="Q52" s="117">
        <f t="shared" si="6"/>
        <v>0</v>
      </c>
      <c r="R52" s="117">
        <f t="shared" si="7"/>
        <v>0</v>
      </c>
      <c r="S52" s="87" t="str">
        <f t="shared" si="8"/>
        <v/>
      </c>
      <c r="T52" s="117" t="str">
        <f t="shared" si="9"/>
        <v/>
      </c>
      <c r="U52" s="118" t="str">
        <f t="shared" si="10"/>
        <v/>
      </c>
      <c r="V52" s="118" t="str">
        <f t="shared" si="11"/>
        <v/>
      </c>
      <c r="W52" s="117">
        <f t="shared" si="12"/>
        <v>0</v>
      </c>
      <c r="X52" s="117">
        <f t="shared" si="13"/>
        <v>0</v>
      </c>
      <c r="Y52" s="119">
        <f t="shared" si="14"/>
        <v>0</v>
      </c>
      <c r="Z52" s="119">
        <f t="shared" si="15"/>
        <v>0</v>
      </c>
      <c r="AA52" s="119">
        <f t="shared" si="16"/>
        <v>0</v>
      </c>
      <c r="AB52" s="120" t="str">
        <f t="shared" si="17"/>
        <v/>
      </c>
      <c r="AC52" s="117" t="str">
        <f t="shared" si="18"/>
        <v/>
      </c>
      <c r="AD52" s="118" t="str">
        <f t="shared" si="19"/>
        <v/>
      </c>
      <c r="AE52" s="104" t="str">
        <f t="shared" si="20"/>
        <v/>
      </c>
      <c r="AF52" s="129" t="str">
        <f t="shared" si="21"/>
        <v/>
      </c>
      <c r="AG52" s="121"/>
      <c r="AH52" s="121"/>
      <c r="AI52" s="119">
        <f t="shared" si="22"/>
        <v>0</v>
      </c>
      <c r="AJ52" s="119">
        <f t="shared" si="23"/>
        <v>0</v>
      </c>
      <c r="AK52" s="119">
        <f t="shared" si="24"/>
        <v>0</v>
      </c>
      <c r="AL52" s="119" t="e">
        <f t="shared" si="25"/>
        <v>#VALUE!</v>
      </c>
      <c r="AM52" s="120" t="e">
        <f t="shared" si="26"/>
        <v>#VALUE!</v>
      </c>
      <c r="AN52" s="122">
        <f t="shared" si="27"/>
        <v>0</v>
      </c>
      <c r="AO52" s="109">
        <f t="shared" si="28"/>
        <v>0</v>
      </c>
      <c r="AP52" s="123">
        <f t="shared" si="29"/>
        <v>0</v>
      </c>
      <c r="AQ52" s="293"/>
      <c r="AR52" s="111">
        <f t="shared" si="30"/>
        <v>0</v>
      </c>
      <c r="AS52" s="111">
        <f t="shared" si="31"/>
        <v>0</v>
      </c>
      <c r="AT52" s="111" t="e">
        <f t="shared" si="32"/>
        <v>#VALUE!</v>
      </c>
      <c r="AU52" s="112" t="e">
        <f t="shared" si="33"/>
        <v>#VALUE!</v>
      </c>
      <c r="AV52" s="112" t="e">
        <f t="shared" si="34"/>
        <v>#VALUE!</v>
      </c>
      <c r="AW52" s="111" t="e">
        <f t="shared" si="35"/>
        <v>#VALUE!</v>
      </c>
      <c r="AX52" s="111">
        <f t="shared" si="36"/>
        <v>0</v>
      </c>
      <c r="AY52" s="111">
        <f t="shared" si="37"/>
        <v>0</v>
      </c>
      <c r="AZ52" s="111" t="e">
        <f t="shared" si="38"/>
        <v>#VALUE!</v>
      </c>
      <c r="BA52" s="112" t="e">
        <f t="shared" si="39"/>
        <v>#VALUE!</v>
      </c>
      <c r="BB52" s="112" t="e">
        <f t="shared" si="40"/>
        <v>#VALUE!</v>
      </c>
      <c r="BC52" s="111" t="e">
        <f t="shared" si="41"/>
        <v>#VALUE!</v>
      </c>
      <c r="BD52" s="97"/>
      <c r="BE52" s="97"/>
      <c r="BF52" s="97"/>
    </row>
    <row r="53" spans="1:58" ht="18">
      <c r="A53" s="97">
        <f t="shared" si="0"/>
        <v>0</v>
      </c>
      <c r="B53" s="97">
        <f t="shared" si="1"/>
        <v>0</v>
      </c>
      <c r="C53" s="310"/>
      <c r="D53" s="113"/>
      <c r="E53" s="114"/>
      <c r="F53" s="115"/>
      <c r="G53" s="116">
        <f t="shared" si="2"/>
        <v>0</v>
      </c>
      <c r="H53" s="116"/>
      <c r="I53" s="116"/>
      <c r="J53" s="116"/>
      <c r="K53" s="116"/>
      <c r="L53" s="116"/>
      <c r="M53" s="116"/>
      <c r="N53" s="87">
        <f t="shared" si="3"/>
        <v>0</v>
      </c>
      <c r="O53" s="87">
        <f t="shared" si="4"/>
        <v>0</v>
      </c>
      <c r="P53" s="117">
        <f t="shared" si="5"/>
        <v>0</v>
      </c>
      <c r="Q53" s="117">
        <f t="shared" si="6"/>
        <v>0</v>
      </c>
      <c r="R53" s="117">
        <f t="shared" si="7"/>
        <v>0</v>
      </c>
      <c r="S53" s="87" t="str">
        <f t="shared" si="8"/>
        <v/>
      </c>
      <c r="T53" s="117" t="str">
        <f t="shared" si="9"/>
        <v/>
      </c>
      <c r="U53" s="118" t="str">
        <f t="shared" si="10"/>
        <v/>
      </c>
      <c r="V53" s="118" t="str">
        <f t="shared" si="11"/>
        <v/>
      </c>
      <c r="W53" s="117">
        <f t="shared" si="12"/>
        <v>0</v>
      </c>
      <c r="X53" s="117">
        <f t="shared" si="13"/>
        <v>0</v>
      </c>
      <c r="Y53" s="119">
        <f t="shared" si="14"/>
        <v>0</v>
      </c>
      <c r="Z53" s="119">
        <f t="shared" si="15"/>
        <v>0</v>
      </c>
      <c r="AA53" s="119">
        <f t="shared" si="16"/>
        <v>0</v>
      </c>
      <c r="AB53" s="120" t="str">
        <f t="shared" si="17"/>
        <v/>
      </c>
      <c r="AC53" s="117" t="str">
        <f t="shared" si="18"/>
        <v/>
      </c>
      <c r="AD53" s="118" t="str">
        <f t="shared" si="19"/>
        <v/>
      </c>
      <c r="AE53" s="104" t="str">
        <f t="shared" si="20"/>
        <v/>
      </c>
      <c r="AF53" s="129" t="str">
        <f t="shared" si="21"/>
        <v/>
      </c>
      <c r="AG53" s="121"/>
      <c r="AH53" s="121"/>
      <c r="AI53" s="119">
        <f t="shared" si="22"/>
        <v>0</v>
      </c>
      <c r="AJ53" s="119">
        <f t="shared" si="23"/>
        <v>0</v>
      </c>
      <c r="AK53" s="119">
        <f t="shared" si="24"/>
        <v>0</v>
      </c>
      <c r="AL53" s="119" t="e">
        <f t="shared" si="25"/>
        <v>#VALUE!</v>
      </c>
      <c r="AM53" s="120" t="e">
        <f t="shared" si="26"/>
        <v>#VALUE!</v>
      </c>
      <c r="AN53" s="122">
        <f t="shared" si="27"/>
        <v>0</v>
      </c>
      <c r="AO53" s="109">
        <f t="shared" si="28"/>
        <v>0</v>
      </c>
      <c r="AP53" s="123">
        <f t="shared" si="29"/>
        <v>0</v>
      </c>
      <c r="AQ53" s="293"/>
      <c r="AR53" s="111">
        <f t="shared" si="30"/>
        <v>0</v>
      </c>
      <c r="AS53" s="111">
        <f t="shared" si="31"/>
        <v>0</v>
      </c>
      <c r="AT53" s="111" t="e">
        <f t="shared" si="32"/>
        <v>#VALUE!</v>
      </c>
      <c r="AU53" s="112" t="e">
        <f t="shared" si="33"/>
        <v>#VALUE!</v>
      </c>
      <c r="AV53" s="112" t="e">
        <f t="shared" si="34"/>
        <v>#VALUE!</v>
      </c>
      <c r="AW53" s="111" t="e">
        <f t="shared" si="35"/>
        <v>#VALUE!</v>
      </c>
      <c r="AX53" s="111">
        <f t="shared" si="36"/>
        <v>0</v>
      </c>
      <c r="AY53" s="111">
        <f t="shared" si="37"/>
        <v>0</v>
      </c>
      <c r="AZ53" s="111" t="e">
        <f t="shared" si="38"/>
        <v>#VALUE!</v>
      </c>
      <c r="BA53" s="112" t="e">
        <f t="shared" si="39"/>
        <v>#VALUE!</v>
      </c>
      <c r="BB53" s="112" t="e">
        <f t="shared" si="40"/>
        <v>#VALUE!</v>
      </c>
      <c r="BC53" s="111" t="e">
        <f t="shared" si="41"/>
        <v>#VALUE!</v>
      </c>
      <c r="BD53" s="97"/>
      <c r="BE53" s="97"/>
      <c r="BF53" s="97"/>
    </row>
    <row r="54" spans="1:58" ht="18">
      <c r="A54" s="97">
        <f t="shared" si="0"/>
        <v>0</v>
      </c>
      <c r="B54" s="97">
        <f t="shared" si="1"/>
        <v>0</v>
      </c>
      <c r="C54" s="310"/>
      <c r="D54" s="113"/>
      <c r="E54" s="114"/>
      <c r="F54" s="115"/>
      <c r="G54" s="116">
        <f t="shared" si="2"/>
        <v>0</v>
      </c>
      <c r="H54" s="116"/>
      <c r="I54" s="116"/>
      <c r="J54" s="116"/>
      <c r="K54" s="116"/>
      <c r="L54" s="116"/>
      <c r="M54" s="116"/>
      <c r="N54" s="87">
        <f t="shared" si="3"/>
        <v>0</v>
      </c>
      <c r="O54" s="87">
        <f t="shared" si="4"/>
        <v>0</v>
      </c>
      <c r="P54" s="117">
        <f t="shared" si="5"/>
        <v>0</v>
      </c>
      <c r="Q54" s="117">
        <f t="shared" si="6"/>
        <v>0</v>
      </c>
      <c r="R54" s="117">
        <f t="shared" si="7"/>
        <v>0</v>
      </c>
      <c r="S54" s="87" t="str">
        <f t="shared" si="8"/>
        <v/>
      </c>
      <c r="T54" s="117" t="str">
        <f t="shared" si="9"/>
        <v/>
      </c>
      <c r="U54" s="118" t="str">
        <f t="shared" si="10"/>
        <v/>
      </c>
      <c r="V54" s="118" t="str">
        <f t="shared" si="11"/>
        <v/>
      </c>
      <c r="W54" s="117">
        <f t="shared" si="12"/>
        <v>0</v>
      </c>
      <c r="X54" s="117">
        <f t="shared" si="13"/>
        <v>0</v>
      </c>
      <c r="Y54" s="119">
        <f t="shared" si="14"/>
        <v>0</v>
      </c>
      <c r="Z54" s="119">
        <f t="shared" si="15"/>
        <v>0</v>
      </c>
      <c r="AA54" s="119">
        <f t="shared" si="16"/>
        <v>0</v>
      </c>
      <c r="AB54" s="120" t="str">
        <f t="shared" si="17"/>
        <v/>
      </c>
      <c r="AC54" s="117" t="str">
        <f t="shared" si="18"/>
        <v/>
      </c>
      <c r="AD54" s="118" t="str">
        <f t="shared" si="19"/>
        <v/>
      </c>
      <c r="AE54" s="104" t="str">
        <f t="shared" si="20"/>
        <v/>
      </c>
      <c r="AF54" s="129" t="str">
        <f t="shared" si="21"/>
        <v/>
      </c>
      <c r="AG54" s="121"/>
      <c r="AH54" s="121"/>
      <c r="AI54" s="119">
        <f t="shared" si="22"/>
        <v>0</v>
      </c>
      <c r="AJ54" s="119">
        <f t="shared" si="23"/>
        <v>0</v>
      </c>
      <c r="AK54" s="119">
        <f t="shared" si="24"/>
        <v>0</v>
      </c>
      <c r="AL54" s="119" t="e">
        <f t="shared" si="25"/>
        <v>#VALUE!</v>
      </c>
      <c r="AM54" s="120" t="e">
        <f t="shared" si="26"/>
        <v>#VALUE!</v>
      </c>
      <c r="AN54" s="122">
        <f t="shared" si="27"/>
        <v>0</v>
      </c>
      <c r="AO54" s="109">
        <f t="shared" si="28"/>
        <v>0</v>
      </c>
      <c r="AP54" s="123">
        <f t="shared" si="29"/>
        <v>0</v>
      </c>
      <c r="AQ54" s="293"/>
      <c r="AR54" s="111">
        <f t="shared" si="30"/>
        <v>0</v>
      </c>
      <c r="AS54" s="111">
        <f t="shared" si="31"/>
        <v>0</v>
      </c>
      <c r="AT54" s="111" t="e">
        <f t="shared" si="32"/>
        <v>#VALUE!</v>
      </c>
      <c r="AU54" s="112" t="e">
        <f t="shared" si="33"/>
        <v>#VALUE!</v>
      </c>
      <c r="AV54" s="112" t="e">
        <f t="shared" si="34"/>
        <v>#VALUE!</v>
      </c>
      <c r="AW54" s="111" t="e">
        <f t="shared" si="35"/>
        <v>#VALUE!</v>
      </c>
      <c r="AX54" s="111">
        <f t="shared" si="36"/>
        <v>0</v>
      </c>
      <c r="AY54" s="111">
        <f t="shared" si="37"/>
        <v>0</v>
      </c>
      <c r="AZ54" s="111" t="e">
        <f t="shared" si="38"/>
        <v>#VALUE!</v>
      </c>
      <c r="BA54" s="112" t="e">
        <f t="shared" si="39"/>
        <v>#VALUE!</v>
      </c>
      <c r="BB54" s="112" t="e">
        <f t="shared" si="40"/>
        <v>#VALUE!</v>
      </c>
      <c r="BC54" s="111" t="e">
        <f t="shared" si="41"/>
        <v>#VALUE!</v>
      </c>
      <c r="BD54" s="97"/>
      <c r="BE54" s="97"/>
      <c r="BF54" s="97"/>
    </row>
    <row r="55" spans="1:58" ht="18">
      <c r="A55" s="97">
        <f t="shared" si="0"/>
        <v>0</v>
      </c>
      <c r="B55" s="97">
        <f t="shared" si="1"/>
        <v>0</v>
      </c>
      <c r="C55" s="310"/>
      <c r="D55" s="113"/>
      <c r="E55" s="114"/>
      <c r="F55" s="115"/>
      <c r="G55" s="116">
        <f t="shared" si="2"/>
        <v>0</v>
      </c>
      <c r="H55" s="116"/>
      <c r="I55" s="116"/>
      <c r="J55" s="116"/>
      <c r="K55" s="116"/>
      <c r="L55" s="116"/>
      <c r="M55" s="116"/>
      <c r="N55" s="87">
        <f t="shared" si="3"/>
        <v>0</v>
      </c>
      <c r="O55" s="87">
        <f t="shared" si="4"/>
        <v>0</v>
      </c>
      <c r="P55" s="117">
        <f t="shared" si="5"/>
        <v>0</v>
      </c>
      <c r="Q55" s="117">
        <f t="shared" si="6"/>
        <v>0</v>
      </c>
      <c r="R55" s="117">
        <f t="shared" si="7"/>
        <v>0</v>
      </c>
      <c r="S55" s="87" t="str">
        <f t="shared" si="8"/>
        <v/>
      </c>
      <c r="T55" s="117" t="str">
        <f t="shared" si="9"/>
        <v/>
      </c>
      <c r="U55" s="118" t="str">
        <f t="shared" si="10"/>
        <v/>
      </c>
      <c r="V55" s="118" t="str">
        <f t="shared" si="11"/>
        <v/>
      </c>
      <c r="W55" s="117">
        <f t="shared" si="12"/>
        <v>0</v>
      </c>
      <c r="X55" s="117">
        <f t="shared" si="13"/>
        <v>0</v>
      </c>
      <c r="Y55" s="119">
        <f t="shared" si="14"/>
        <v>0</v>
      </c>
      <c r="Z55" s="119">
        <f t="shared" si="15"/>
        <v>0</v>
      </c>
      <c r="AA55" s="119">
        <f t="shared" si="16"/>
        <v>0</v>
      </c>
      <c r="AB55" s="120" t="str">
        <f t="shared" si="17"/>
        <v/>
      </c>
      <c r="AC55" s="117" t="str">
        <f t="shared" si="18"/>
        <v/>
      </c>
      <c r="AD55" s="118" t="str">
        <f t="shared" si="19"/>
        <v/>
      </c>
      <c r="AE55" s="104" t="str">
        <f t="shared" si="20"/>
        <v/>
      </c>
      <c r="AF55" s="129" t="str">
        <f t="shared" si="21"/>
        <v/>
      </c>
      <c r="AG55" s="121"/>
      <c r="AH55" s="121"/>
      <c r="AI55" s="119">
        <f t="shared" si="22"/>
        <v>0</v>
      </c>
      <c r="AJ55" s="119">
        <f t="shared" si="23"/>
        <v>0</v>
      </c>
      <c r="AK55" s="119">
        <f t="shared" si="24"/>
        <v>0</v>
      </c>
      <c r="AL55" s="119" t="e">
        <f t="shared" si="25"/>
        <v>#VALUE!</v>
      </c>
      <c r="AM55" s="120" t="e">
        <f t="shared" si="26"/>
        <v>#VALUE!</v>
      </c>
      <c r="AN55" s="122">
        <f t="shared" si="27"/>
        <v>0</v>
      </c>
      <c r="AO55" s="109">
        <f t="shared" si="28"/>
        <v>0</v>
      </c>
      <c r="AP55" s="123">
        <f t="shared" si="29"/>
        <v>0</v>
      </c>
      <c r="AQ55" s="293"/>
      <c r="AR55" s="111">
        <f t="shared" si="30"/>
        <v>0</v>
      </c>
      <c r="AS55" s="111">
        <f t="shared" si="31"/>
        <v>0</v>
      </c>
      <c r="AT55" s="111" t="e">
        <f t="shared" si="32"/>
        <v>#VALUE!</v>
      </c>
      <c r="AU55" s="112" t="e">
        <f t="shared" si="33"/>
        <v>#VALUE!</v>
      </c>
      <c r="AV55" s="112" t="e">
        <f t="shared" si="34"/>
        <v>#VALUE!</v>
      </c>
      <c r="AW55" s="111" t="e">
        <f t="shared" si="35"/>
        <v>#VALUE!</v>
      </c>
      <c r="AX55" s="111">
        <f t="shared" si="36"/>
        <v>0</v>
      </c>
      <c r="AY55" s="111">
        <f t="shared" si="37"/>
        <v>0</v>
      </c>
      <c r="AZ55" s="111" t="e">
        <f t="shared" si="38"/>
        <v>#VALUE!</v>
      </c>
      <c r="BA55" s="112" t="e">
        <f t="shared" si="39"/>
        <v>#VALUE!</v>
      </c>
      <c r="BB55" s="112" t="e">
        <f t="shared" si="40"/>
        <v>#VALUE!</v>
      </c>
      <c r="BC55" s="111" t="e">
        <f t="shared" si="41"/>
        <v>#VALUE!</v>
      </c>
      <c r="BD55" s="97"/>
      <c r="BE55" s="97"/>
      <c r="BF55" s="97"/>
    </row>
    <row r="56" spans="1:58" ht="18">
      <c r="A56" s="97">
        <f t="shared" si="0"/>
        <v>0</v>
      </c>
      <c r="B56" s="97">
        <f t="shared" si="1"/>
        <v>0</v>
      </c>
      <c r="C56" s="310"/>
      <c r="D56" s="113"/>
      <c r="E56" s="114"/>
      <c r="F56" s="115"/>
      <c r="G56" s="116">
        <f t="shared" si="2"/>
        <v>0</v>
      </c>
      <c r="H56" s="116"/>
      <c r="I56" s="116"/>
      <c r="J56" s="116"/>
      <c r="K56" s="116"/>
      <c r="L56" s="116"/>
      <c r="M56" s="116"/>
      <c r="N56" s="87">
        <f t="shared" si="3"/>
        <v>0</v>
      </c>
      <c r="O56" s="87">
        <f t="shared" si="4"/>
        <v>0</v>
      </c>
      <c r="P56" s="117">
        <f t="shared" si="5"/>
        <v>0</v>
      </c>
      <c r="Q56" s="117">
        <f t="shared" si="6"/>
        <v>0</v>
      </c>
      <c r="R56" s="117">
        <f t="shared" si="7"/>
        <v>0</v>
      </c>
      <c r="S56" s="87" t="str">
        <f t="shared" si="8"/>
        <v/>
      </c>
      <c r="T56" s="117" t="str">
        <f t="shared" si="9"/>
        <v/>
      </c>
      <c r="U56" s="118" t="str">
        <f t="shared" si="10"/>
        <v/>
      </c>
      <c r="V56" s="118" t="str">
        <f t="shared" si="11"/>
        <v/>
      </c>
      <c r="W56" s="117">
        <f t="shared" si="12"/>
        <v>0</v>
      </c>
      <c r="X56" s="117">
        <f t="shared" si="13"/>
        <v>0</v>
      </c>
      <c r="Y56" s="119">
        <f t="shared" si="14"/>
        <v>0</v>
      </c>
      <c r="Z56" s="119">
        <f t="shared" si="15"/>
        <v>0</v>
      </c>
      <c r="AA56" s="119">
        <f t="shared" si="16"/>
        <v>0</v>
      </c>
      <c r="AB56" s="120" t="str">
        <f t="shared" si="17"/>
        <v/>
      </c>
      <c r="AC56" s="117" t="str">
        <f t="shared" si="18"/>
        <v/>
      </c>
      <c r="AD56" s="118" t="str">
        <f t="shared" si="19"/>
        <v/>
      </c>
      <c r="AE56" s="104" t="str">
        <f t="shared" si="20"/>
        <v/>
      </c>
      <c r="AF56" s="129" t="str">
        <f t="shared" si="21"/>
        <v/>
      </c>
      <c r="AG56" s="121"/>
      <c r="AH56" s="121"/>
      <c r="AI56" s="119">
        <f t="shared" si="22"/>
        <v>0</v>
      </c>
      <c r="AJ56" s="119">
        <f t="shared" si="23"/>
        <v>0</v>
      </c>
      <c r="AK56" s="119">
        <f t="shared" si="24"/>
        <v>0</v>
      </c>
      <c r="AL56" s="119" t="e">
        <f t="shared" si="25"/>
        <v>#VALUE!</v>
      </c>
      <c r="AM56" s="120" t="e">
        <f t="shared" si="26"/>
        <v>#VALUE!</v>
      </c>
      <c r="AN56" s="122">
        <f t="shared" si="27"/>
        <v>0</v>
      </c>
      <c r="AO56" s="109">
        <f t="shared" si="28"/>
        <v>0</v>
      </c>
      <c r="AP56" s="123">
        <f t="shared" si="29"/>
        <v>0</v>
      </c>
      <c r="AQ56" s="293"/>
      <c r="AR56" s="111">
        <f t="shared" si="30"/>
        <v>0</v>
      </c>
      <c r="AS56" s="111">
        <f t="shared" si="31"/>
        <v>0</v>
      </c>
      <c r="AT56" s="111" t="e">
        <f t="shared" si="32"/>
        <v>#VALUE!</v>
      </c>
      <c r="AU56" s="112" t="e">
        <f t="shared" si="33"/>
        <v>#VALUE!</v>
      </c>
      <c r="AV56" s="112" t="e">
        <f t="shared" si="34"/>
        <v>#VALUE!</v>
      </c>
      <c r="AW56" s="111" t="e">
        <f t="shared" si="35"/>
        <v>#VALUE!</v>
      </c>
      <c r="AX56" s="111">
        <f t="shared" si="36"/>
        <v>0</v>
      </c>
      <c r="AY56" s="111">
        <f t="shared" si="37"/>
        <v>0</v>
      </c>
      <c r="AZ56" s="111" t="e">
        <f t="shared" si="38"/>
        <v>#VALUE!</v>
      </c>
      <c r="BA56" s="112" t="e">
        <f t="shared" si="39"/>
        <v>#VALUE!</v>
      </c>
      <c r="BB56" s="112" t="e">
        <f t="shared" si="40"/>
        <v>#VALUE!</v>
      </c>
      <c r="BC56" s="111" t="e">
        <f t="shared" si="41"/>
        <v>#VALUE!</v>
      </c>
      <c r="BD56" s="97"/>
      <c r="BE56" s="97"/>
      <c r="BF56" s="97"/>
    </row>
    <row r="57" spans="1:58" ht="18">
      <c r="A57" s="97">
        <f t="shared" si="0"/>
        <v>0</v>
      </c>
      <c r="B57" s="97">
        <f t="shared" si="1"/>
        <v>0</v>
      </c>
      <c r="C57" s="310"/>
      <c r="D57" s="113"/>
      <c r="E57" s="114"/>
      <c r="F57" s="115"/>
      <c r="G57" s="116">
        <f t="shared" si="2"/>
        <v>0</v>
      </c>
      <c r="H57" s="116"/>
      <c r="I57" s="116"/>
      <c r="J57" s="116"/>
      <c r="K57" s="116"/>
      <c r="L57" s="116"/>
      <c r="M57" s="116"/>
      <c r="N57" s="87">
        <f t="shared" si="3"/>
        <v>0</v>
      </c>
      <c r="O57" s="87">
        <f t="shared" si="4"/>
        <v>0</v>
      </c>
      <c r="P57" s="117">
        <f t="shared" si="5"/>
        <v>0</v>
      </c>
      <c r="Q57" s="117">
        <f t="shared" si="6"/>
        <v>0</v>
      </c>
      <c r="R57" s="117">
        <f t="shared" si="7"/>
        <v>0</v>
      </c>
      <c r="S57" s="87" t="str">
        <f t="shared" si="8"/>
        <v/>
      </c>
      <c r="T57" s="117" t="str">
        <f t="shared" si="9"/>
        <v/>
      </c>
      <c r="U57" s="118" t="str">
        <f t="shared" si="10"/>
        <v/>
      </c>
      <c r="V57" s="118" t="str">
        <f t="shared" si="11"/>
        <v/>
      </c>
      <c r="W57" s="117">
        <f t="shared" si="12"/>
        <v>0</v>
      </c>
      <c r="X57" s="117">
        <f t="shared" si="13"/>
        <v>0</v>
      </c>
      <c r="Y57" s="119">
        <f t="shared" si="14"/>
        <v>0</v>
      </c>
      <c r="Z57" s="119">
        <f t="shared" si="15"/>
        <v>0</v>
      </c>
      <c r="AA57" s="119">
        <f t="shared" si="16"/>
        <v>0</v>
      </c>
      <c r="AB57" s="120" t="str">
        <f t="shared" si="17"/>
        <v/>
      </c>
      <c r="AC57" s="117" t="str">
        <f t="shared" si="18"/>
        <v/>
      </c>
      <c r="AD57" s="118" t="str">
        <f t="shared" si="19"/>
        <v/>
      </c>
      <c r="AE57" s="104" t="str">
        <f t="shared" si="20"/>
        <v/>
      </c>
      <c r="AF57" s="129" t="str">
        <f t="shared" si="21"/>
        <v/>
      </c>
      <c r="AG57" s="121"/>
      <c r="AH57" s="121"/>
      <c r="AI57" s="119">
        <f t="shared" si="22"/>
        <v>0</v>
      </c>
      <c r="AJ57" s="119">
        <f t="shared" si="23"/>
        <v>0</v>
      </c>
      <c r="AK57" s="119">
        <f t="shared" si="24"/>
        <v>0</v>
      </c>
      <c r="AL57" s="119" t="e">
        <f t="shared" si="25"/>
        <v>#VALUE!</v>
      </c>
      <c r="AM57" s="120" t="e">
        <f t="shared" si="26"/>
        <v>#VALUE!</v>
      </c>
      <c r="AN57" s="122">
        <f t="shared" si="27"/>
        <v>0</v>
      </c>
      <c r="AO57" s="109">
        <f t="shared" si="28"/>
        <v>0</v>
      </c>
      <c r="AP57" s="123">
        <f t="shared" si="29"/>
        <v>0</v>
      </c>
      <c r="AQ57" s="293"/>
      <c r="AR57" s="111">
        <f t="shared" si="30"/>
        <v>0</v>
      </c>
      <c r="AS57" s="111">
        <f t="shared" si="31"/>
        <v>0</v>
      </c>
      <c r="AT57" s="111" t="e">
        <f t="shared" si="32"/>
        <v>#VALUE!</v>
      </c>
      <c r="AU57" s="112" t="e">
        <f t="shared" si="33"/>
        <v>#VALUE!</v>
      </c>
      <c r="AV57" s="112" t="e">
        <f t="shared" si="34"/>
        <v>#VALUE!</v>
      </c>
      <c r="AW57" s="111" t="e">
        <f t="shared" si="35"/>
        <v>#VALUE!</v>
      </c>
      <c r="AX57" s="111">
        <f t="shared" si="36"/>
        <v>0</v>
      </c>
      <c r="AY57" s="111">
        <f t="shared" si="37"/>
        <v>0</v>
      </c>
      <c r="AZ57" s="111" t="e">
        <f t="shared" si="38"/>
        <v>#VALUE!</v>
      </c>
      <c r="BA57" s="112" t="e">
        <f t="shared" si="39"/>
        <v>#VALUE!</v>
      </c>
      <c r="BB57" s="112" t="e">
        <f t="shared" si="40"/>
        <v>#VALUE!</v>
      </c>
      <c r="BC57" s="111" t="e">
        <f t="shared" si="41"/>
        <v>#VALUE!</v>
      </c>
      <c r="BD57" s="97"/>
      <c r="BE57" s="97"/>
      <c r="BF57" s="97"/>
    </row>
    <row r="58" spans="1:58" ht="18">
      <c r="A58" s="97">
        <f t="shared" si="0"/>
        <v>0</v>
      </c>
      <c r="B58" s="97">
        <f t="shared" si="1"/>
        <v>0</v>
      </c>
      <c r="C58" s="310"/>
      <c r="D58" s="113"/>
      <c r="E58" s="114"/>
      <c r="F58" s="115"/>
      <c r="G58" s="116">
        <f t="shared" si="2"/>
        <v>0</v>
      </c>
      <c r="H58" s="116"/>
      <c r="I58" s="116"/>
      <c r="J58" s="116"/>
      <c r="K58" s="116"/>
      <c r="L58" s="116"/>
      <c r="M58" s="116"/>
      <c r="N58" s="87">
        <f t="shared" si="3"/>
        <v>0</v>
      </c>
      <c r="O58" s="87">
        <f t="shared" si="4"/>
        <v>0</v>
      </c>
      <c r="P58" s="117">
        <f t="shared" si="5"/>
        <v>0</v>
      </c>
      <c r="Q58" s="117">
        <f t="shared" si="6"/>
        <v>0</v>
      </c>
      <c r="R58" s="117">
        <f t="shared" si="7"/>
        <v>0</v>
      </c>
      <c r="S58" s="87" t="str">
        <f t="shared" si="8"/>
        <v/>
      </c>
      <c r="T58" s="117" t="str">
        <f t="shared" si="9"/>
        <v/>
      </c>
      <c r="U58" s="118" t="str">
        <f t="shared" si="10"/>
        <v/>
      </c>
      <c r="V58" s="118" t="str">
        <f t="shared" si="11"/>
        <v/>
      </c>
      <c r="W58" s="117">
        <f t="shared" si="12"/>
        <v>0</v>
      </c>
      <c r="X58" s="117">
        <f t="shared" si="13"/>
        <v>0</v>
      </c>
      <c r="Y58" s="119">
        <f t="shared" si="14"/>
        <v>0</v>
      </c>
      <c r="Z58" s="119">
        <f t="shared" si="15"/>
        <v>0</v>
      </c>
      <c r="AA58" s="119">
        <f t="shared" si="16"/>
        <v>0</v>
      </c>
      <c r="AB58" s="120" t="str">
        <f t="shared" si="17"/>
        <v/>
      </c>
      <c r="AC58" s="117" t="str">
        <f t="shared" si="18"/>
        <v/>
      </c>
      <c r="AD58" s="118" t="str">
        <f t="shared" si="19"/>
        <v/>
      </c>
      <c r="AE58" s="104" t="str">
        <f t="shared" si="20"/>
        <v/>
      </c>
      <c r="AF58" s="129" t="str">
        <f t="shared" si="21"/>
        <v/>
      </c>
      <c r="AG58" s="121"/>
      <c r="AH58" s="121"/>
      <c r="AI58" s="119">
        <f t="shared" si="22"/>
        <v>0</v>
      </c>
      <c r="AJ58" s="119">
        <f t="shared" si="23"/>
        <v>0</v>
      </c>
      <c r="AK58" s="119">
        <f t="shared" si="24"/>
        <v>0</v>
      </c>
      <c r="AL58" s="119" t="e">
        <f t="shared" si="25"/>
        <v>#VALUE!</v>
      </c>
      <c r="AM58" s="120" t="e">
        <f t="shared" si="26"/>
        <v>#VALUE!</v>
      </c>
      <c r="AN58" s="122">
        <f t="shared" si="27"/>
        <v>0</v>
      </c>
      <c r="AO58" s="109">
        <f t="shared" si="28"/>
        <v>0</v>
      </c>
      <c r="AP58" s="123">
        <f t="shared" si="29"/>
        <v>0</v>
      </c>
      <c r="AQ58" s="293"/>
      <c r="AR58" s="111">
        <f t="shared" si="30"/>
        <v>0</v>
      </c>
      <c r="AS58" s="111">
        <f t="shared" si="31"/>
        <v>0</v>
      </c>
      <c r="AT58" s="111" t="e">
        <f t="shared" si="32"/>
        <v>#VALUE!</v>
      </c>
      <c r="AU58" s="112" t="e">
        <f t="shared" si="33"/>
        <v>#VALUE!</v>
      </c>
      <c r="AV58" s="112" t="e">
        <f t="shared" si="34"/>
        <v>#VALUE!</v>
      </c>
      <c r="AW58" s="111" t="e">
        <f t="shared" si="35"/>
        <v>#VALUE!</v>
      </c>
      <c r="AX58" s="111">
        <f t="shared" si="36"/>
        <v>0</v>
      </c>
      <c r="AY58" s="111">
        <f t="shared" si="37"/>
        <v>0</v>
      </c>
      <c r="AZ58" s="111" t="e">
        <f t="shared" si="38"/>
        <v>#VALUE!</v>
      </c>
      <c r="BA58" s="112" t="e">
        <f t="shared" si="39"/>
        <v>#VALUE!</v>
      </c>
      <c r="BB58" s="112" t="e">
        <f t="shared" si="40"/>
        <v>#VALUE!</v>
      </c>
      <c r="BC58" s="111" t="e">
        <f t="shared" si="41"/>
        <v>#VALUE!</v>
      </c>
      <c r="BD58" s="97"/>
      <c r="BE58" s="97"/>
      <c r="BF58" s="97"/>
    </row>
    <row r="59" spans="1:58" ht="18">
      <c r="A59" s="97">
        <f t="shared" si="0"/>
        <v>0</v>
      </c>
      <c r="B59" s="97">
        <f t="shared" si="1"/>
        <v>0</v>
      </c>
      <c r="C59" s="310"/>
      <c r="D59" s="113"/>
      <c r="E59" s="114"/>
      <c r="F59" s="115"/>
      <c r="G59" s="116">
        <f t="shared" si="2"/>
        <v>0</v>
      </c>
      <c r="H59" s="116"/>
      <c r="I59" s="116"/>
      <c r="J59" s="116"/>
      <c r="K59" s="116"/>
      <c r="L59" s="116"/>
      <c r="M59" s="116"/>
      <c r="N59" s="87">
        <f t="shared" si="3"/>
        <v>0</v>
      </c>
      <c r="O59" s="87">
        <f t="shared" si="4"/>
        <v>0</v>
      </c>
      <c r="P59" s="117">
        <f t="shared" si="5"/>
        <v>0</v>
      </c>
      <c r="Q59" s="117">
        <f t="shared" si="6"/>
        <v>0</v>
      </c>
      <c r="R59" s="117">
        <f t="shared" si="7"/>
        <v>0</v>
      </c>
      <c r="S59" s="87" t="str">
        <f t="shared" si="8"/>
        <v/>
      </c>
      <c r="T59" s="117" t="str">
        <f t="shared" si="9"/>
        <v/>
      </c>
      <c r="U59" s="118" t="str">
        <f t="shared" si="10"/>
        <v/>
      </c>
      <c r="V59" s="118" t="str">
        <f t="shared" si="11"/>
        <v/>
      </c>
      <c r="W59" s="117">
        <f t="shared" si="12"/>
        <v>0</v>
      </c>
      <c r="X59" s="117">
        <f t="shared" si="13"/>
        <v>0</v>
      </c>
      <c r="Y59" s="119">
        <f t="shared" si="14"/>
        <v>0</v>
      </c>
      <c r="Z59" s="119">
        <f t="shared" si="15"/>
        <v>0</v>
      </c>
      <c r="AA59" s="119">
        <f t="shared" si="16"/>
        <v>0</v>
      </c>
      <c r="AB59" s="120" t="str">
        <f t="shared" si="17"/>
        <v/>
      </c>
      <c r="AC59" s="117" t="str">
        <f t="shared" si="18"/>
        <v/>
      </c>
      <c r="AD59" s="118" t="str">
        <f t="shared" si="19"/>
        <v/>
      </c>
      <c r="AE59" s="104" t="str">
        <f t="shared" si="20"/>
        <v/>
      </c>
      <c r="AF59" s="129" t="str">
        <f t="shared" si="21"/>
        <v/>
      </c>
      <c r="AG59" s="121"/>
      <c r="AH59" s="121"/>
      <c r="AI59" s="119">
        <f t="shared" si="22"/>
        <v>0</v>
      </c>
      <c r="AJ59" s="119">
        <f t="shared" si="23"/>
        <v>0</v>
      </c>
      <c r="AK59" s="119">
        <f t="shared" si="24"/>
        <v>0</v>
      </c>
      <c r="AL59" s="119" t="e">
        <f t="shared" si="25"/>
        <v>#VALUE!</v>
      </c>
      <c r="AM59" s="120" t="e">
        <f t="shared" si="26"/>
        <v>#VALUE!</v>
      </c>
      <c r="AN59" s="122">
        <f t="shared" si="27"/>
        <v>0</v>
      </c>
      <c r="AO59" s="109">
        <f t="shared" si="28"/>
        <v>0</v>
      </c>
      <c r="AP59" s="123">
        <f t="shared" si="29"/>
        <v>0</v>
      </c>
      <c r="AQ59" s="293"/>
      <c r="AR59" s="111">
        <f t="shared" si="30"/>
        <v>0</v>
      </c>
      <c r="AS59" s="111">
        <f t="shared" si="31"/>
        <v>0</v>
      </c>
      <c r="AT59" s="111" t="e">
        <f t="shared" si="32"/>
        <v>#VALUE!</v>
      </c>
      <c r="AU59" s="112" t="e">
        <f t="shared" si="33"/>
        <v>#VALUE!</v>
      </c>
      <c r="AV59" s="112" t="e">
        <f t="shared" si="34"/>
        <v>#VALUE!</v>
      </c>
      <c r="AW59" s="111" t="e">
        <f t="shared" si="35"/>
        <v>#VALUE!</v>
      </c>
      <c r="AX59" s="111">
        <f t="shared" si="36"/>
        <v>0</v>
      </c>
      <c r="AY59" s="111">
        <f t="shared" si="37"/>
        <v>0</v>
      </c>
      <c r="AZ59" s="111" t="e">
        <f t="shared" si="38"/>
        <v>#VALUE!</v>
      </c>
      <c r="BA59" s="112" t="e">
        <f t="shared" si="39"/>
        <v>#VALUE!</v>
      </c>
      <c r="BB59" s="112" t="e">
        <f t="shared" si="40"/>
        <v>#VALUE!</v>
      </c>
      <c r="BC59" s="111" t="e">
        <f t="shared" si="41"/>
        <v>#VALUE!</v>
      </c>
      <c r="BD59" s="97"/>
      <c r="BE59" s="97"/>
      <c r="BF59" s="97"/>
    </row>
    <row r="60" spans="1:58" ht="18">
      <c r="A60" s="97">
        <f t="shared" si="0"/>
        <v>0</v>
      </c>
      <c r="B60" s="97">
        <f t="shared" si="1"/>
        <v>0</v>
      </c>
      <c r="C60" s="310"/>
      <c r="D60" s="113"/>
      <c r="E60" s="114"/>
      <c r="F60" s="115"/>
      <c r="G60" s="116">
        <f t="shared" si="2"/>
        <v>0</v>
      </c>
      <c r="H60" s="116"/>
      <c r="I60" s="116"/>
      <c r="J60" s="116"/>
      <c r="K60" s="116"/>
      <c r="L60" s="116"/>
      <c r="M60" s="116"/>
      <c r="N60" s="87">
        <f t="shared" si="3"/>
        <v>0</v>
      </c>
      <c r="O60" s="87">
        <f t="shared" si="4"/>
        <v>0</v>
      </c>
      <c r="P60" s="117">
        <f t="shared" si="5"/>
        <v>0</v>
      </c>
      <c r="Q60" s="117">
        <f t="shared" si="6"/>
        <v>0</v>
      </c>
      <c r="R60" s="117">
        <f t="shared" si="7"/>
        <v>0</v>
      </c>
      <c r="S60" s="87" t="str">
        <f t="shared" si="8"/>
        <v/>
      </c>
      <c r="T60" s="117" t="str">
        <f t="shared" si="9"/>
        <v/>
      </c>
      <c r="U60" s="118" t="str">
        <f t="shared" si="10"/>
        <v/>
      </c>
      <c r="V60" s="118" t="str">
        <f t="shared" si="11"/>
        <v/>
      </c>
      <c r="W60" s="117">
        <f t="shared" si="12"/>
        <v>0</v>
      </c>
      <c r="X60" s="117">
        <f t="shared" si="13"/>
        <v>0</v>
      </c>
      <c r="Y60" s="119">
        <f t="shared" si="14"/>
        <v>0</v>
      </c>
      <c r="Z60" s="119">
        <f t="shared" si="15"/>
        <v>0</v>
      </c>
      <c r="AA60" s="119">
        <f t="shared" si="16"/>
        <v>0</v>
      </c>
      <c r="AB60" s="120" t="str">
        <f t="shared" si="17"/>
        <v/>
      </c>
      <c r="AC60" s="117" t="str">
        <f t="shared" si="18"/>
        <v/>
      </c>
      <c r="AD60" s="118" t="str">
        <f t="shared" si="19"/>
        <v/>
      </c>
      <c r="AE60" s="104" t="str">
        <f t="shared" si="20"/>
        <v/>
      </c>
      <c r="AF60" s="129" t="str">
        <f t="shared" si="21"/>
        <v/>
      </c>
      <c r="AG60" s="121"/>
      <c r="AH60" s="121"/>
      <c r="AI60" s="119">
        <f t="shared" si="22"/>
        <v>0</v>
      </c>
      <c r="AJ60" s="119">
        <f t="shared" si="23"/>
        <v>0</v>
      </c>
      <c r="AK60" s="119">
        <f t="shared" si="24"/>
        <v>0</v>
      </c>
      <c r="AL60" s="119" t="e">
        <f t="shared" si="25"/>
        <v>#VALUE!</v>
      </c>
      <c r="AM60" s="120" t="e">
        <f t="shared" si="26"/>
        <v>#VALUE!</v>
      </c>
      <c r="AN60" s="122">
        <f t="shared" si="27"/>
        <v>0</v>
      </c>
      <c r="AO60" s="109">
        <f t="shared" si="28"/>
        <v>0</v>
      </c>
      <c r="AP60" s="123">
        <f t="shared" si="29"/>
        <v>0</v>
      </c>
      <c r="AQ60" s="293"/>
      <c r="AR60" s="111">
        <f t="shared" si="30"/>
        <v>0</v>
      </c>
      <c r="AS60" s="111">
        <f t="shared" si="31"/>
        <v>0</v>
      </c>
      <c r="AT60" s="111" t="e">
        <f t="shared" si="32"/>
        <v>#VALUE!</v>
      </c>
      <c r="AU60" s="112" t="e">
        <f t="shared" si="33"/>
        <v>#VALUE!</v>
      </c>
      <c r="AV60" s="112" t="e">
        <f t="shared" si="34"/>
        <v>#VALUE!</v>
      </c>
      <c r="AW60" s="111" t="e">
        <f t="shared" si="35"/>
        <v>#VALUE!</v>
      </c>
      <c r="AX60" s="111">
        <f t="shared" si="36"/>
        <v>0</v>
      </c>
      <c r="AY60" s="111">
        <f t="shared" si="37"/>
        <v>0</v>
      </c>
      <c r="AZ60" s="111" t="e">
        <f t="shared" si="38"/>
        <v>#VALUE!</v>
      </c>
      <c r="BA60" s="112" t="e">
        <f t="shared" si="39"/>
        <v>#VALUE!</v>
      </c>
      <c r="BB60" s="112" t="e">
        <f t="shared" si="40"/>
        <v>#VALUE!</v>
      </c>
      <c r="BC60" s="111" t="e">
        <f t="shared" si="41"/>
        <v>#VALUE!</v>
      </c>
      <c r="BD60" s="97"/>
      <c r="BE60" s="97"/>
      <c r="BF60" s="97"/>
    </row>
    <row r="61" spans="1:58" ht="18">
      <c r="A61" s="97">
        <f t="shared" si="0"/>
        <v>0</v>
      </c>
      <c r="B61" s="97">
        <f t="shared" si="1"/>
        <v>0</v>
      </c>
      <c r="C61" s="310"/>
      <c r="D61" s="113"/>
      <c r="E61" s="114"/>
      <c r="F61" s="115"/>
      <c r="G61" s="116">
        <f t="shared" si="2"/>
        <v>0</v>
      </c>
      <c r="H61" s="116"/>
      <c r="I61" s="116"/>
      <c r="J61" s="116"/>
      <c r="K61" s="116"/>
      <c r="L61" s="116"/>
      <c r="M61" s="116"/>
      <c r="N61" s="87">
        <f t="shared" si="3"/>
        <v>0</v>
      </c>
      <c r="O61" s="87">
        <f t="shared" si="4"/>
        <v>0</v>
      </c>
      <c r="P61" s="117">
        <f t="shared" si="5"/>
        <v>0</v>
      </c>
      <c r="Q61" s="117">
        <f t="shared" si="6"/>
        <v>0</v>
      </c>
      <c r="R61" s="117">
        <f t="shared" si="7"/>
        <v>0</v>
      </c>
      <c r="S61" s="87" t="str">
        <f t="shared" si="8"/>
        <v/>
      </c>
      <c r="T61" s="117" t="str">
        <f t="shared" si="9"/>
        <v/>
      </c>
      <c r="U61" s="118" t="str">
        <f t="shared" si="10"/>
        <v/>
      </c>
      <c r="V61" s="118" t="str">
        <f t="shared" si="11"/>
        <v/>
      </c>
      <c r="W61" s="117">
        <f t="shared" si="12"/>
        <v>0</v>
      </c>
      <c r="X61" s="117">
        <f t="shared" si="13"/>
        <v>0</v>
      </c>
      <c r="Y61" s="119">
        <f t="shared" si="14"/>
        <v>0</v>
      </c>
      <c r="Z61" s="119">
        <f t="shared" si="15"/>
        <v>0</v>
      </c>
      <c r="AA61" s="119">
        <f t="shared" si="16"/>
        <v>0</v>
      </c>
      <c r="AB61" s="120" t="str">
        <f t="shared" si="17"/>
        <v/>
      </c>
      <c r="AC61" s="117" t="str">
        <f t="shared" si="18"/>
        <v/>
      </c>
      <c r="AD61" s="118" t="str">
        <f t="shared" si="19"/>
        <v/>
      </c>
      <c r="AE61" s="104" t="str">
        <f t="shared" si="20"/>
        <v/>
      </c>
      <c r="AF61" s="129" t="str">
        <f t="shared" si="21"/>
        <v/>
      </c>
      <c r="AG61" s="121"/>
      <c r="AH61" s="121"/>
      <c r="AI61" s="119">
        <f t="shared" si="22"/>
        <v>0</v>
      </c>
      <c r="AJ61" s="119">
        <f t="shared" si="23"/>
        <v>0</v>
      </c>
      <c r="AK61" s="119">
        <f t="shared" si="24"/>
        <v>0</v>
      </c>
      <c r="AL61" s="119" t="e">
        <f t="shared" si="25"/>
        <v>#VALUE!</v>
      </c>
      <c r="AM61" s="120" t="e">
        <f t="shared" si="26"/>
        <v>#VALUE!</v>
      </c>
      <c r="AN61" s="122">
        <f t="shared" si="27"/>
        <v>0</v>
      </c>
      <c r="AO61" s="109">
        <f t="shared" si="28"/>
        <v>0</v>
      </c>
      <c r="AP61" s="123">
        <f t="shared" si="29"/>
        <v>0</v>
      </c>
      <c r="AQ61" s="293"/>
      <c r="AR61" s="111">
        <f t="shared" si="30"/>
        <v>0</v>
      </c>
      <c r="AS61" s="111">
        <f t="shared" si="31"/>
        <v>0</v>
      </c>
      <c r="AT61" s="111" t="e">
        <f t="shared" si="32"/>
        <v>#VALUE!</v>
      </c>
      <c r="AU61" s="112" t="e">
        <f t="shared" si="33"/>
        <v>#VALUE!</v>
      </c>
      <c r="AV61" s="112" t="e">
        <f t="shared" si="34"/>
        <v>#VALUE!</v>
      </c>
      <c r="AW61" s="111" t="e">
        <f t="shared" si="35"/>
        <v>#VALUE!</v>
      </c>
      <c r="AX61" s="111">
        <f t="shared" si="36"/>
        <v>0</v>
      </c>
      <c r="AY61" s="111">
        <f t="shared" si="37"/>
        <v>0</v>
      </c>
      <c r="AZ61" s="111" t="e">
        <f t="shared" si="38"/>
        <v>#VALUE!</v>
      </c>
      <c r="BA61" s="112" t="e">
        <f t="shared" si="39"/>
        <v>#VALUE!</v>
      </c>
      <c r="BB61" s="112" t="e">
        <f t="shared" si="40"/>
        <v>#VALUE!</v>
      </c>
      <c r="BC61" s="111" t="e">
        <f t="shared" si="41"/>
        <v>#VALUE!</v>
      </c>
      <c r="BD61" s="97"/>
      <c r="BE61" s="97"/>
      <c r="BF61" s="97"/>
    </row>
    <row r="62" spans="1:58" ht="18">
      <c r="A62" s="97">
        <f t="shared" si="0"/>
        <v>0</v>
      </c>
      <c r="B62" s="97">
        <f t="shared" si="1"/>
        <v>0</v>
      </c>
      <c r="C62" s="310"/>
      <c r="D62" s="113"/>
      <c r="E62" s="114"/>
      <c r="F62" s="115"/>
      <c r="G62" s="116">
        <f t="shared" si="2"/>
        <v>0</v>
      </c>
      <c r="H62" s="116"/>
      <c r="I62" s="116"/>
      <c r="J62" s="116"/>
      <c r="K62" s="116"/>
      <c r="L62" s="116"/>
      <c r="M62" s="116"/>
      <c r="N62" s="87">
        <f t="shared" si="3"/>
        <v>0</v>
      </c>
      <c r="O62" s="87">
        <f t="shared" si="4"/>
        <v>0</v>
      </c>
      <c r="P62" s="117">
        <f t="shared" si="5"/>
        <v>0</v>
      </c>
      <c r="Q62" s="117">
        <f t="shared" si="6"/>
        <v>0</v>
      </c>
      <c r="R62" s="117">
        <f t="shared" si="7"/>
        <v>0</v>
      </c>
      <c r="S62" s="87" t="str">
        <f t="shared" si="8"/>
        <v/>
      </c>
      <c r="T62" s="117" t="str">
        <f t="shared" si="9"/>
        <v/>
      </c>
      <c r="U62" s="118" t="str">
        <f t="shared" si="10"/>
        <v/>
      </c>
      <c r="V62" s="118" t="str">
        <f t="shared" si="11"/>
        <v/>
      </c>
      <c r="W62" s="117">
        <f t="shared" si="12"/>
        <v>0</v>
      </c>
      <c r="X62" s="117">
        <f t="shared" si="13"/>
        <v>0</v>
      </c>
      <c r="Y62" s="119">
        <f t="shared" si="14"/>
        <v>0</v>
      </c>
      <c r="Z62" s="119">
        <f t="shared" si="15"/>
        <v>0</v>
      </c>
      <c r="AA62" s="119">
        <f t="shared" si="16"/>
        <v>0</v>
      </c>
      <c r="AB62" s="120" t="str">
        <f t="shared" si="17"/>
        <v/>
      </c>
      <c r="AC62" s="117" t="str">
        <f t="shared" si="18"/>
        <v/>
      </c>
      <c r="AD62" s="118" t="str">
        <f t="shared" si="19"/>
        <v/>
      </c>
      <c r="AE62" s="104" t="str">
        <f t="shared" si="20"/>
        <v/>
      </c>
      <c r="AF62" s="129" t="str">
        <f t="shared" si="21"/>
        <v/>
      </c>
      <c r="AG62" s="121"/>
      <c r="AH62" s="121"/>
      <c r="AI62" s="119">
        <f t="shared" si="22"/>
        <v>0</v>
      </c>
      <c r="AJ62" s="119">
        <f t="shared" si="23"/>
        <v>0</v>
      </c>
      <c r="AK62" s="119">
        <f t="shared" si="24"/>
        <v>0</v>
      </c>
      <c r="AL62" s="119" t="e">
        <f t="shared" si="25"/>
        <v>#VALUE!</v>
      </c>
      <c r="AM62" s="120" t="e">
        <f t="shared" si="26"/>
        <v>#VALUE!</v>
      </c>
      <c r="AN62" s="122">
        <f t="shared" si="27"/>
        <v>0</v>
      </c>
      <c r="AO62" s="109">
        <f t="shared" si="28"/>
        <v>0</v>
      </c>
      <c r="AP62" s="123">
        <f t="shared" si="29"/>
        <v>0</v>
      </c>
      <c r="AQ62" s="293"/>
      <c r="AR62" s="111">
        <f t="shared" si="30"/>
        <v>0</v>
      </c>
      <c r="AS62" s="111">
        <f t="shared" si="31"/>
        <v>0</v>
      </c>
      <c r="AT62" s="111" t="e">
        <f t="shared" si="32"/>
        <v>#VALUE!</v>
      </c>
      <c r="AU62" s="112" t="e">
        <f t="shared" si="33"/>
        <v>#VALUE!</v>
      </c>
      <c r="AV62" s="112" t="e">
        <f t="shared" si="34"/>
        <v>#VALUE!</v>
      </c>
      <c r="AW62" s="111" t="e">
        <f t="shared" si="35"/>
        <v>#VALUE!</v>
      </c>
      <c r="AX62" s="111">
        <f t="shared" si="36"/>
        <v>0</v>
      </c>
      <c r="AY62" s="111">
        <f t="shared" si="37"/>
        <v>0</v>
      </c>
      <c r="AZ62" s="111" t="e">
        <f t="shared" si="38"/>
        <v>#VALUE!</v>
      </c>
      <c r="BA62" s="112" t="e">
        <f t="shared" si="39"/>
        <v>#VALUE!</v>
      </c>
      <c r="BB62" s="112" t="e">
        <f t="shared" si="40"/>
        <v>#VALUE!</v>
      </c>
      <c r="BC62" s="111" t="e">
        <f t="shared" si="41"/>
        <v>#VALUE!</v>
      </c>
      <c r="BD62" s="97"/>
      <c r="BE62" s="97"/>
      <c r="BF62" s="97"/>
    </row>
    <row r="63" spans="1:58" ht="18">
      <c r="A63" s="97">
        <f t="shared" si="0"/>
        <v>0</v>
      </c>
      <c r="B63" s="97">
        <f t="shared" si="1"/>
        <v>0</v>
      </c>
      <c r="C63" s="310"/>
      <c r="D63" s="113"/>
      <c r="E63" s="114"/>
      <c r="F63" s="115"/>
      <c r="G63" s="116">
        <f t="shared" si="2"/>
        <v>0</v>
      </c>
      <c r="H63" s="116"/>
      <c r="I63" s="116"/>
      <c r="J63" s="116"/>
      <c r="K63" s="116"/>
      <c r="L63" s="116"/>
      <c r="M63" s="116"/>
      <c r="N63" s="87">
        <f t="shared" si="3"/>
        <v>0</v>
      </c>
      <c r="O63" s="87">
        <f t="shared" si="4"/>
        <v>0</v>
      </c>
      <c r="P63" s="117">
        <f t="shared" si="5"/>
        <v>0</v>
      </c>
      <c r="Q63" s="117">
        <f t="shared" si="6"/>
        <v>0</v>
      </c>
      <c r="R63" s="117">
        <f t="shared" si="7"/>
        <v>0</v>
      </c>
      <c r="S63" s="87" t="str">
        <f t="shared" si="8"/>
        <v/>
      </c>
      <c r="T63" s="117" t="str">
        <f t="shared" si="9"/>
        <v/>
      </c>
      <c r="U63" s="118" t="str">
        <f t="shared" si="10"/>
        <v/>
      </c>
      <c r="V63" s="118" t="str">
        <f t="shared" si="11"/>
        <v/>
      </c>
      <c r="W63" s="117">
        <f t="shared" si="12"/>
        <v>0</v>
      </c>
      <c r="X63" s="117">
        <f t="shared" si="13"/>
        <v>0</v>
      </c>
      <c r="Y63" s="119">
        <f t="shared" si="14"/>
        <v>0</v>
      </c>
      <c r="Z63" s="119">
        <f t="shared" si="15"/>
        <v>0</v>
      </c>
      <c r="AA63" s="119">
        <f t="shared" si="16"/>
        <v>0</v>
      </c>
      <c r="AB63" s="120" t="str">
        <f t="shared" si="17"/>
        <v/>
      </c>
      <c r="AC63" s="117" t="str">
        <f t="shared" si="18"/>
        <v/>
      </c>
      <c r="AD63" s="118" t="str">
        <f t="shared" si="19"/>
        <v/>
      </c>
      <c r="AE63" s="104" t="str">
        <f t="shared" si="20"/>
        <v/>
      </c>
      <c r="AF63" s="129" t="str">
        <f t="shared" si="21"/>
        <v/>
      </c>
      <c r="AG63" s="121"/>
      <c r="AH63" s="121"/>
      <c r="AI63" s="119">
        <f t="shared" si="22"/>
        <v>0</v>
      </c>
      <c r="AJ63" s="119">
        <f t="shared" si="23"/>
        <v>0</v>
      </c>
      <c r="AK63" s="119">
        <f t="shared" si="24"/>
        <v>0</v>
      </c>
      <c r="AL63" s="119" t="e">
        <f t="shared" si="25"/>
        <v>#VALUE!</v>
      </c>
      <c r="AM63" s="120" t="e">
        <f t="shared" si="26"/>
        <v>#VALUE!</v>
      </c>
      <c r="AN63" s="122">
        <f t="shared" si="27"/>
        <v>0</v>
      </c>
      <c r="AO63" s="109">
        <f t="shared" si="28"/>
        <v>0</v>
      </c>
      <c r="AP63" s="123">
        <f t="shared" si="29"/>
        <v>0</v>
      </c>
      <c r="AQ63" s="293"/>
      <c r="AR63" s="111">
        <f t="shared" si="30"/>
        <v>0</v>
      </c>
      <c r="AS63" s="111">
        <f t="shared" si="31"/>
        <v>0</v>
      </c>
      <c r="AT63" s="111" t="e">
        <f t="shared" si="32"/>
        <v>#VALUE!</v>
      </c>
      <c r="AU63" s="112" t="e">
        <f t="shared" si="33"/>
        <v>#VALUE!</v>
      </c>
      <c r="AV63" s="112" t="e">
        <f t="shared" si="34"/>
        <v>#VALUE!</v>
      </c>
      <c r="AW63" s="111" t="e">
        <f t="shared" si="35"/>
        <v>#VALUE!</v>
      </c>
      <c r="AX63" s="111">
        <f t="shared" si="36"/>
        <v>0</v>
      </c>
      <c r="AY63" s="111">
        <f t="shared" si="37"/>
        <v>0</v>
      </c>
      <c r="AZ63" s="111" t="e">
        <f t="shared" si="38"/>
        <v>#VALUE!</v>
      </c>
      <c r="BA63" s="112" t="e">
        <f t="shared" si="39"/>
        <v>#VALUE!</v>
      </c>
      <c r="BB63" s="112" t="e">
        <f t="shared" si="40"/>
        <v>#VALUE!</v>
      </c>
      <c r="BC63" s="111" t="e">
        <f t="shared" si="41"/>
        <v>#VALUE!</v>
      </c>
      <c r="BD63" s="97"/>
      <c r="BE63" s="97"/>
      <c r="BF63" s="97"/>
    </row>
    <row r="64" spans="1:58" ht="18">
      <c r="A64" s="97">
        <f t="shared" si="0"/>
        <v>0</v>
      </c>
      <c r="B64" s="97">
        <f t="shared" si="1"/>
        <v>0</v>
      </c>
      <c r="C64" s="310"/>
      <c r="D64" s="113"/>
      <c r="E64" s="114"/>
      <c r="F64" s="115"/>
      <c r="G64" s="116">
        <f t="shared" si="2"/>
        <v>0</v>
      </c>
      <c r="H64" s="116"/>
      <c r="I64" s="116"/>
      <c r="J64" s="116"/>
      <c r="K64" s="116"/>
      <c r="L64" s="116"/>
      <c r="M64" s="116"/>
      <c r="N64" s="87">
        <f t="shared" si="3"/>
        <v>0</v>
      </c>
      <c r="O64" s="87">
        <f t="shared" si="4"/>
        <v>0</v>
      </c>
      <c r="P64" s="117">
        <f t="shared" si="5"/>
        <v>0</v>
      </c>
      <c r="Q64" s="117">
        <f t="shared" si="6"/>
        <v>0</v>
      </c>
      <c r="R64" s="117">
        <f t="shared" si="7"/>
        <v>0</v>
      </c>
      <c r="S64" s="87" t="str">
        <f t="shared" si="8"/>
        <v/>
      </c>
      <c r="T64" s="117" t="str">
        <f t="shared" si="9"/>
        <v/>
      </c>
      <c r="U64" s="118" t="str">
        <f t="shared" si="10"/>
        <v/>
      </c>
      <c r="V64" s="118" t="str">
        <f t="shared" si="11"/>
        <v/>
      </c>
      <c r="W64" s="117">
        <f t="shared" si="12"/>
        <v>0</v>
      </c>
      <c r="X64" s="117">
        <f t="shared" si="13"/>
        <v>0</v>
      </c>
      <c r="Y64" s="119">
        <f t="shared" si="14"/>
        <v>0</v>
      </c>
      <c r="Z64" s="119">
        <f t="shared" si="15"/>
        <v>0</v>
      </c>
      <c r="AA64" s="119">
        <f t="shared" si="16"/>
        <v>0</v>
      </c>
      <c r="AB64" s="120" t="str">
        <f t="shared" si="17"/>
        <v/>
      </c>
      <c r="AC64" s="117" t="str">
        <f t="shared" si="18"/>
        <v/>
      </c>
      <c r="AD64" s="118" t="str">
        <f t="shared" si="19"/>
        <v/>
      </c>
      <c r="AE64" s="104" t="str">
        <f t="shared" si="20"/>
        <v/>
      </c>
      <c r="AF64" s="129" t="str">
        <f t="shared" si="21"/>
        <v/>
      </c>
      <c r="AG64" s="121"/>
      <c r="AH64" s="121"/>
      <c r="AI64" s="119">
        <f t="shared" si="22"/>
        <v>0</v>
      </c>
      <c r="AJ64" s="119">
        <f t="shared" si="23"/>
        <v>0</v>
      </c>
      <c r="AK64" s="119">
        <f t="shared" si="24"/>
        <v>0</v>
      </c>
      <c r="AL64" s="119" t="e">
        <f t="shared" si="25"/>
        <v>#VALUE!</v>
      </c>
      <c r="AM64" s="120" t="e">
        <f t="shared" si="26"/>
        <v>#VALUE!</v>
      </c>
      <c r="AN64" s="122">
        <f t="shared" si="27"/>
        <v>0</v>
      </c>
      <c r="AO64" s="109">
        <f t="shared" si="28"/>
        <v>0</v>
      </c>
      <c r="AP64" s="123">
        <f t="shared" si="29"/>
        <v>0</v>
      </c>
      <c r="AQ64" s="293"/>
      <c r="AR64" s="111">
        <f t="shared" si="30"/>
        <v>0</v>
      </c>
      <c r="AS64" s="111">
        <f t="shared" si="31"/>
        <v>0</v>
      </c>
      <c r="AT64" s="111" t="e">
        <f t="shared" si="32"/>
        <v>#VALUE!</v>
      </c>
      <c r="AU64" s="112" t="e">
        <f t="shared" si="33"/>
        <v>#VALUE!</v>
      </c>
      <c r="AV64" s="112" t="e">
        <f t="shared" si="34"/>
        <v>#VALUE!</v>
      </c>
      <c r="AW64" s="111" t="e">
        <f t="shared" si="35"/>
        <v>#VALUE!</v>
      </c>
      <c r="AX64" s="111">
        <f t="shared" si="36"/>
        <v>0</v>
      </c>
      <c r="AY64" s="111">
        <f t="shared" si="37"/>
        <v>0</v>
      </c>
      <c r="AZ64" s="111" t="e">
        <f t="shared" si="38"/>
        <v>#VALUE!</v>
      </c>
      <c r="BA64" s="112" t="e">
        <f t="shared" si="39"/>
        <v>#VALUE!</v>
      </c>
      <c r="BB64" s="112" t="e">
        <f t="shared" si="40"/>
        <v>#VALUE!</v>
      </c>
      <c r="BC64" s="111" t="e">
        <f t="shared" si="41"/>
        <v>#VALUE!</v>
      </c>
      <c r="BD64" s="97"/>
      <c r="BE64" s="97"/>
      <c r="BF64" s="97"/>
    </row>
    <row r="65" spans="1:58" ht="18">
      <c r="A65" s="97">
        <f t="shared" si="0"/>
        <v>0</v>
      </c>
      <c r="B65" s="97">
        <f t="shared" si="1"/>
        <v>0</v>
      </c>
      <c r="C65" s="310"/>
      <c r="D65" s="113"/>
      <c r="E65" s="114"/>
      <c r="F65" s="115"/>
      <c r="G65" s="116">
        <f t="shared" si="2"/>
        <v>0</v>
      </c>
      <c r="H65" s="116"/>
      <c r="I65" s="116"/>
      <c r="J65" s="116"/>
      <c r="K65" s="116"/>
      <c r="L65" s="116"/>
      <c r="M65" s="116"/>
      <c r="N65" s="87">
        <f t="shared" si="3"/>
        <v>0</v>
      </c>
      <c r="O65" s="87">
        <f t="shared" si="4"/>
        <v>0</v>
      </c>
      <c r="P65" s="117">
        <f t="shared" si="5"/>
        <v>0</v>
      </c>
      <c r="Q65" s="117">
        <f t="shared" si="6"/>
        <v>0</v>
      </c>
      <c r="R65" s="117">
        <f t="shared" si="7"/>
        <v>0</v>
      </c>
      <c r="S65" s="87" t="str">
        <f t="shared" si="8"/>
        <v/>
      </c>
      <c r="T65" s="117" t="str">
        <f t="shared" si="9"/>
        <v/>
      </c>
      <c r="U65" s="118" t="str">
        <f t="shared" si="10"/>
        <v/>
      </c>
      <c r="V65" s="118" t="str">
        <f t="shared" si="11"/>
        <v/>
      </c>
      <c r="W65" s="117">
        <f t="shared" si="12"/>
        <v>0</v>
      </c>
      <c r="X65" s="117">
        <f t="shared" si="13"/>
        <v>0</v>
      </c>
      <c r="Y65" s="119">
        <f t="shared" si="14"/>
        <v>0</v>
      </c>
      <c r="Z65" s="119">
        <f t="shared" si="15"/>
        <v>0</v>
      </c>
      <c r="AA65" s="119">
        <f t="shared" si="16"/>
        <v>0</v>
      </c>
      <c r="AB65" s="120" t="str">
        <f t="shared" si="17"/>
        <v/>
      </c>
      <c r="AC65" s="117" t="str">
        <f t="shared" si="18"/>
        <v/>
      </c>
      <c r="AD65" s="118" t="str">
        <f t="shared" si="19"/>
        <v/>
      </c>
      <c r="AE65" s="104" t="str">
        <f t="shared" si="20"/>
        <v/>
      </c>
      <c r="AF65" s="129" t="str">
        <f t="shared" si="21"/>
        <v/>
      </c>
      <c r="AG65" s="121"/>
      <c r="AH65" s="121"/>
      <c r="AI65" s="119">
        <f t="shared" si="22"/>
        <v>0</v>
      </c>
      <c r="AJ65" s="119">
        <f t="shared" si="23"/>
        <v>0</v>
      </c>
      <c r="AK65" s="119">
        <f t="shared" si="24"/>
        <v>0</v>
      </c>
      <c r="AL65" s="119" t="e">
        <f t="shared" si="25"/>
        <v>#VALUE!</v>
      </c>
      <c r="AM65" s="120" t="e">
        <f t="shared" si="26"/>
        <v>#VALUE!</v>
      </c>
      <c r="AN65" s="122">
        <f t="shared" si="27"/>
        <v>0</v>
      </c>
      <c r="AO65" s="109">
        <f t="shared" si="28"/>
        <v>0</v>
      </c>
      <c r="AP65" s="123">
        <f t="shared" si="29"/>
        <v>0</v>
      </c>
      <c r="AQ65" s="293"/>
      <c r="AR65" s="111">
        <f t="shared" si="30"/>
        <v>0</v>
      </c>
      <c r="AS65" s="111">
        <f t="shared" si="31"/>
        <v>0</v>
      </c>
      <c r="AT65" s="111" t="e">
        <f t="shared" si="32"/>
        <v>#VALUE!</v>
      </c>
      <c r="AU65" s="112" t="e">
        <f t="shared" si="33"/>
        <v>#VALUE!</v>
      </c>
      <c r="AV65" s="112" t="e">
        <f t="shared" si="34"/>
        <v>#VALUE!</v>
      </c>
      <c r="AW65" s="111" t="e">
        <f t="shared" si="35"/>
        <v>#VALUE!</v>
      </c>
      <c r="AX65" s="111">
        <f t="shared" si="36"/>
        <v>0</v>
      </c>
      <c r="AY65" s="111">
        <f t="shared" si="37"/>
        <v>0</v>
      </c>
      <c r="AZ65" s="111" t="e">
        <f t="shared" si="38"/>
        <v>#VALUE!</v>
      </c>
      <c r="BA65" s="112" t="e">
        <f t="shared" si="39"/>
        <v>#VALUE!</v>
      </c>
      <c r="BB65" s="112" t="e">
        <f t="shared" si="40"/>
        <v>#VALUE!</v>
      </c>
      <c r="BC65" s="111" t="e">
        <f t="shared" si="41"/>
        <v>#VALUE!</v>
      </c>
      <c r="BD65" s="97"/>
      <c r="BE65" s="97"/>
      <c r="BF65" s="97"/>
    </row>
    <row r="66" spans="1:58" ht="18">
      <c r="A66" s="97">
        <f t="shared" si="0"/>
        <v>0</v>
      </c>
      <c r="B66" s="97">
        <f t="shared" si="1"/>
        <v>0</v>
      </c>
      <c r="C66" s="310"/>
      <c r="D66" s="113"/>
      <c r="E66" s="114"/>
      <c r="F66" s="115"/>
      <c r="G66" s="116">
        <f t="shared" si="2"/>
        <v>0</v>
      </c>
      <c r="H66" s="116"/>
      <c r="I66" s="116"/>
      <c r="J66" s="116"/>
      <c r="K66" s="116"/>
      <c r="L66" s="116"/>
      <c r="M66" s="116"/>
      <c r="N66" s="87">
        <f t="shared" si="3"/>
        <v>0</v>
      </c>
      <c r="O66" s="87">
        <f t="shared" si="4"/>
        <v>0</v>
      </c>
      <c r="P66" s="117">
        <f t="shared" si="5"/>
        <v>0</v>
      </c>
      <c r="Q66" s="117">
        <f t="shared" si="6"/>
        <v>0</v>
      </c>
      <c r="R66" s="117">
        <f t="shared" si="7"/>
        <v>0</v>
      </c>
      <c r="S66" s="87" t="str">
        <f t="shared" si="8"/>
        <v/>
      </c>
      <c r="T66" s="117" t="str">
        <f t="shared" si="9"/>
        <v/>
      </c>
      <c r="U66" s="118" t="str">
        <f t="shared" si="10"/>
        <v/>
      </c>
      <c r="V66" s="118" t="str">
        <f t="shared" si="11"/>
        <v/>
      </c>
      <c r="W66" s="117">
        <f t="shared" si="12"/>
        <v>0</v>
      </c>
      <c r="X66" s="117">
        <f t="shared" si="13"/>
        <v>0</v>
      </c>
      <c r="Y66" s="119">
        <f t="shared" si="14"/>
        <v>0</v>
      </c>
      <c r="Z66" s="119">
        <f t="shared" si="15"/>
        <v>0</v>
      </c>
      <c r="AA66" s="119">
        <f t="shared" si="16"/>
        <v>0</v>
      </c>
      <c r="AB66" s="120" t="str">
        <f t="shared" si="17"/>
        <v/>
      </c>
      <c r="AC66" s="117" t="str">
        <f t="shared" si="18"/>
        <v/>
      </c>
      <c r="AD66" s="118" t="str">
        <f t="shared" si="19"/>
        <v/>
      </c>
      <c r="AE66" s="104" t="str">
        <f t="shared" si="20"/>
        <v/>
      </c>
      <c r="AF66" s="129" t="str">
        <f t="shared" si="21"/>
        <v/>
      </c>
      <c r="AG66" s="121"/>
      <c r="AH66" s="121"/>
      <c r="AI66" s="119">
        <f t="shared" si="22"/>
        <v>0</v>
      </c>
      <c r="AJ66" s="119">
        <f t="shared" si="23"/>
        <v>0</v>
      </c>
      <c r="AK66" s="119">
        <f t="shared" si="24"/>
        <v>0</v>
      </c>
      <c r="AL66" s="119" t="e">
        <f t="shared" si="25"/>
        <v>#VALUE!</v>
      </c>
      <c r="AM66" s="120" t="e">
        <f t="shared" si="26"/>
        <v>#VALUE!</v>
      </c>
      <c r="AN66" s="122">
        <f t="shared" si="27"/>
        <v>0</v>
      </c>
      <c r="AO66" s="109">
        <f t="shared" si="28"/>
        <v>0</v>
      </c>
      <c r="AP66" s="123">
        <f t="shared" si="29"/>
        <v>0</v>
      </c>
      <c r="AQ66" s="293"/>
      <c r="AR66" s="111">
        <f t="shared" si="30"/>
        <v>0</v>
      </c>
      <c r="AS66" s="111">
        <f t="shared" si="31"/>
        <v>0</v>
      </c>
      <c r="AT66" s="111" t="e">
        <f t="shared" si="32"/>
        <v>#VALUE!</v>
      </c>
      <c r="AU66" s="112" t="e">
        <f t="shared" si="33"/>
        <v>#VALUE!</v>
      </c>
      <c r="AV66" s="112" t="e">
        <f t="shared" si="34"/>
        <v>#VALUE!</v>
      </c>
      <c r="AW66" s="111" t="e">
        <f t="shared" si="35"/>
        <v>#VALUE!</v>
      </c>
      <c r="AX66" s="111">
        <f t="shared" si="36"/>
        <v>0</v>
      </c>
      <c r="AY66" s="111">
        <f t="shared" si="37"/>
        <v>0</v>
      </c>
      <c r="AZ66" s="111" t="e">
        <f t="shared" si="38"/>
        <v>#VALUE!</v>
      </c>
      <c r="BA66" s="112" t="e">
        <f t="shared" si="39"/>
        <v>#VALUE!</v>
      </c>
      <c r="BB66" s="112" t="e">
        <f t="shared" si="40"/>
        <v>#VALUE!</v>
      </c>
      <c r="BC66" s="111" t="e">
        <f t="shared" si="41"/>
        <v>#VALUE!</v>
      </c>
      <c r="BD66" s="97"/>
      <c r="BE66" s="97"/>
      <c r="BF66" s="97"/>
    </row>
    <row r="67" spans="1:58" ht="18">
      <c r="A67" s="97">
        <f t="shared" si="0"/>
        <v>0</v>
      </c>
      <c r="B67" s="97">
        <f t="shared" si="1"/>
        <v>0</v>
      </c>
      <c r="C67" s="310"/>
      <c r="D67" s="113"/>
      <c r="E67" s="114"/>
      <c r="F67" s="115"/>
      <c r="G67" s="116">
        <f t="shared" si="2"/>
        <v>0</v>
      </c>
      <c r="H67" s="116"/>
      <c r="I67" s="116"/>
      <c r="J67" s="116"/>
      <c r="K67" s="116"/>
      <c r="L67" s="116"/>
      <c r="M67" s="116"/>
      <c r="N67" s="87">
        <f t="shared" si="3"/>
        <v>0</v>
      </c>
      <c r="O67" s="87">
        <f t="shared" si="4"/>
        <v>0</v>
      </c>
      <c r="P67" s="117">
        <f t="shared" si="5"/>
        <v>0</v>
      </c>
      <c r="Q67" s="117">
        <f t="shared" si="6"/>
        <v>0</v>
      </c>
      <c r="R67" s="117">
        <f t="shared" si="7"/>
        <v>0</v>
      </c>
      <c r="S67" s="87" t="str">
        <f t="shared" si="8"/>
        <v/>
      </c>
      <c r="T67" s="117" t="str">
        <f t="shared" si="9"/>
        <v/>
      </c>
      <c r="U67" s="118" t="str">
        <f t="shared" si="10"/>
        <v/>
      </c>
      <c r="V67" s="118" t="str">
        <f t="shared" si="11"/>
        <v/>
      </c>
      <c r="W67" s="117">
        <f t="shared" si="12"/>
        <v>0</v>
      </c>
      <c r="X67" s="117">
        <f t="shared" si="13"/>
        <v>0</v>
      </c>
      <c r="Y67" s="119">
        <f t="shared" si="14"/>
        <v>0</v>
      </c>
      <c r="Z67" s="119">
        <f t="shared" si="15"/>
        <v>0</v>
      </c>
      <c r="AA67" s="119">
        <f t="shared" si="16"/>
        <v>0</v>
      </c>
      <c r="AB67" s="120" t="str">
        <f t="shared" si="17"/>
        <v/>
      </c>
      <c r="AC67" s="117" t="str">
        <f t="shared" si="18"/>
        <v/>
      </c>
      <c r="AD67" s="118" t="str">
        <f t="shared" si="19"/>
        <v/>
      </c>
      <c r="AE67" s="104" t="str">
        <f t="shared" si="20"/>
        <v/>
      </c>
      <c r="AF67" s="129" t="str">
        <f t="shared" si="21"/>
        <v/>
      </c>
      <c r="AG67" s="121"/>
      <c r="AH67" s="121"/>
      <c r="AI67" s="119">
        <f t="shared" si="22"/>
        <v>0</v>
      </c>
      <c r="AJ67" s="119">
        <f t="shared" si="23"/>
        <v>0</v>
      </c>
      <c r="AK67" s="119">
        <f t="shared" si="24"/>
        <v>0</v>
      </c>
      <c r="AL67" s="119" t="e">
        <f t="shared" si="25"/>
        <v>#VALUE!</v>
      </c>
      <c r="AM67" s="120" t="e">
        <f t="shared" si="26"/>
        <v>#VALUE!</v>
      </c>
      <c r="AN67" s="122">
        <f t="shared" si="27"/>
        <v>0</v>
      </c>
      <c r="AO67" s="109">
        <f t="shared" si="28"/>
        <v>0</v>
      </c>
      <c r="AP67" s="123">
        <f t="shared" si="29"/>
        <v>0</v>
      </c>
      <c r="AQ67" s="293"/>
      <c r="AR67" s="111">
        <f t="shared" si="30"/>
        <v>0</v>
      </c>
      <c r="AS67" s="111">
        <f t="shared" si="31"/>
        <v>0</v>
      </c>
      <c r="AT67" s="111" t="e">
        <f t="shared" si="32"/>
        <v>#VALUE!</v>
      </c>
      <c r="AU67" s="112" t="e">
        <f t="shared" si="33"/>
        <v>#VALUE!</v>
      </c>
      <c r="AV67" s="112" t="e">
        <f t="shared" si="34"/>
        <v>#VALUE!</v>
      </c>
      <c r="AW67" s="111" t="e">
        <f t="shared" si="35"/>
        <v>#VALUE!</v>
      </c>
      <c r="AX67" s="111">
        <f t="shared" si="36"/>
        <v>0</v>
      </c>
      <c r="AY67" s="111">
        <f t="shared" si="37"/>
        <v>0</v>
      </c>
      <c r="AZ67" s="111" t="e">
        <f t="shared" si="38"/>
        <v>#VALUE!</v>
      </c>
      <c r="BA67" s="112" t="e">
        <f t="shared" si="39"/>
        <v>#VALUE!</v>
      </c>
      <c r="BB67" s="112" t="e">
        <f t="shared" si="40"/>
        <v>#VALUE!</v>
      </c>
      <c r="BC67" s="111" t="e">
        <f t="shared" si="41"/>
        <v>#VALUE!</v>
      </c>
      <c r="BD67" s="97"/>
      <c r="BE67" s="97"/>
      <c r="BF67" s="97"/>
    </row>
    <row r="68" spans="1:58" ht="18">
      <c r="A68" s="97">
        <f t="shared" si="0"/>
        <v>0</v>
      </c>
      <c r="B68" s="97">
        <f t="shared" si="1"/>
        <v>0</v>
      </c>
      <c r="C68" s="310"/>
      <c r="D68" s="113"/>
      <c r="E68" s="114"/>
      <c r="F68" s="115"/>
      <c r="G68" s="116">
        <f t="shared" si="2"/>
        <v>0</v>
      </c>
      <c r="H68" s="116"/>
      <c r="I68" s="116"/>
      <c r="J68" s="116"/>
      <c r="K68" s="116"/>
      <c r="L68" s="116"/>
      <c r="M68" s="116"/>
      <c r="N68" s="87">
        <f t="shared" si="3"/>
        <v>0</v>
      </c>
      <c r="O68" s="87">
        <f t="shared" si="4"/>
        <v>0</v>
      </c>
      <c r="P68" s="117">
        <f t="shared" si="5"/>
        <v>0</v>
      </c>
      <c r="Q68" s="117">
        <f t="shared" si="6"/>
        <v>0</v>
      </c>
      <c r="R68" s="117">
        <f t="shared" si="7"/>
        <v>0</v>
      </c>
      <c r="S68" s="87" t="str">
        <f t="shared" si="8"/>
        <v/>
      </c>
      <c r="T68" s="117" t="str">
        <f t="shared" si="9"/>
        <v/>
      </c>
      <c r="U68" s="118" t="str">
        <f t="shared" si="10"/>
        <v/>
      </c>
      <c r="V68" s="118" t="str">
        <f t="shared" si="11"/>
        <v/>
      </c>
      <c r="W68" s="117">
        <f t="shared" si="12"/>
        <v>0</v>
      </c>
      <c r="X68" s="117">
        <f t="shared" si="13"/>
        <v>0</v>
      </c>
      <c r="Y68" s="119">
        <f t="shared" si="14"/>
        <v>0</v>
      </c>
      <c r="Z68" s="119">
        <f t="shared" si="15"/>
        <v>0</v>
      </c>
      <c r="AA68" s="119">
        <f t="shared" si="16"/>
        <v>0</v>
      </c>
      <c r="AB68" s="120" t="str">
        <f t="shared" si="17"/>
        <v/>
      </c>
      <c r="AC68" s="117" t="str">
        <f t="shared" si="18"/>
        <v/>
      </c>
      <c r="AD68" s="118" t="str">
        <f t="shared" si="19"/>
        <v/>
      </c>
      <c r="AE68" s="104" t="str">
        <f t="shared" si="20"/>
        <v/>
      </c>
      <c r="AF68" s="129" t="str">
        <f t="shared" si="21"/>
        <v/>
      </c>
      <c r="AG68" s="121"/>
      <c r="AH68" s="121"/>
      <c r="AI68" s="119">
        <f t="shared" si="22"/>
        <v>0</v>
      </c>
      <c r="AJ68" s="119">
        <f t="shared" si="23"/>
        <v>0</v>
      </c>
      <c r="AK68" s="119">
        <f t="shared" si="24"/>
        <v>0</v>
      </c>
      <c r="AL68" s="119" t="e">
        <f t="shared" si="25"/>
        <v>#VALUE!</v>
      </c>
      <c r="AM68" s="120" t="e">
        <f t="shared" si="26"/>
        <v>#VALUE!</v>
      </c>
      <c r="AN68" s="122">
        <f t="shared" si="27"/>
        <v>0</v>
      </c>
      <c r="AO68" s="109">
        <f t="shared" si="28"/>
        <v>0</v>
      </c>
      <c r="AP68" s="123">
        <f t="shared" si="29"/>
        <v>0</v>
      </c>
      <c r="AQ68" s="293"/>
      <c r="AR68" s="111">
        <f t="shared" si="30"/>
        <v>0</v>
      </c>
      <c r="AS68" s="111">
        <f t="shared" si="31"/>
        <v>0</v>
      </c>
      <c r="AT68" s="111" t="e">
        <f t="shared" si="32"/>
        <v>#VALUE!</v>
      </c>
      <c r="AU68" s="112" t="e">
        <f t="shared" si="33"/>
        <v>#VALUE!</v>
      </c>
      <c r="AV68" s="112" t="e">
        <f t="shared" si="34"/>
        <v>#VALUE!</v>
      </c>
      <c r="AW68" s="111" t="e">
        <f t="shared" si="35"/>
        <v>#VALUE!</v>
      </c>
      <c r="AX68" s="111">
        <f t="shared" si="36"/>
        <v>0</v>
      </c>
      <c r="AY68" s="111">
        <f t="shared" si="37"/>
        <v>0</v>
      </c>
      <c r="AZ68" s="111" t="e">
        <f t="shared" si="38"/>
        <v>#VALUE!</v>
      </c>
      <c r="BA68" s="112" t="e">
        <f t="shared" si="39"/>
        <v>#VALUE!</v>
      </c>
      <c r="BB68" s="112" t="e">
        <f t="shared" si="40"/>
        <v>#VALUE!</v>
      </c>
      <c r="BC68" s="111" t="e">
        <f t="shared" si="41"/>
        <v>#VALUE!</v>
      </c>
      <c r="BD68" s="97"/>
      <c r="BE68" s="97"/>
      <c r="BF68" s="97"/>
    </row>
    <row r="69" spans="1:58" ht="18">
      <c r="A69" s="97">
        <f t="shared" si="0"/>
        <v>0</v>
      </c>
      <c r="B69" s="97">
        <f t="shared" si="1"/>
        <v>0</v>
      </c>
      <c r="C69" s="310"/>
      <c r="D69" s="113"/>
      <c r="E69" s="114"/>
      <c r="F69" s="115"/>
      <c r="G69" s="116">
        <f t="shared" si="2"/>
        <v>0</v>
      </c>
      <c r="H69" s="116"/>
      <c r="I69" s="116"/>
      <c r="J69" s="116"/>
      <c r="K69" s="116"/>
      <c r="L69" s="116"/>
      <c r="M69" s="116"/>
      <c r="N69" s="87">
        <f t="shared" si="3"/>
        <v>0</v>
      </c>
      <c r="O69" s="87">
        <f t="shared" si="4"/>
        <v>0</v>
      </c>
      <c r="P69" s="117">
        <f t="shared" si="5"/>
        <v>0</v>
      </c>
      <c r="Q69" s="117">
        <f t="shared" si="6"/>
        <v>0</v>
      </c>
      <c r="R69" s="117">
        <f t="shared" si="7"/>
        <v>0</v>
      </c>
      <c r="S69" s="87" t="str">
        <f t="shared" si="8"/>
        <v/>
      </c>
      <c r="T69" s="117" t="str">
        <f t="shared" si="9"/>
        <v/>
      </c>
      <c r="U69" s="118" t="str">
        <f t="shared" si="10"/>
        <v/>
      </c>
      <c r="V69" s="118" t="str">
        <f t="shared" si="11"/>
        <v/>
      </c>
      <c r="W69" s="117">
        <f t="shared" si="12"/>
        <v>0</v>
      </c>
      <c r="X69" s="117">
        <f t="shared" si="13"/>
        <v>0</v>
      </c>
      <c r="Y69" s="119">
        <f t="shared" si="14"/>
        <v>0</v>
      </c>
      <c r="Z69" s="119">
        <f t="shared" si="15"/>
        <v>0</v>
      </c>
      <c r="AA69" s="119">
        <f t="shared" si="16"/>
        <v>0</v>
      </c>
      <c r="AB69" s="120" t="str">
        <f t="shared" si="17"/>
        <v/>
      </c>
      <c r="AC69" s="117" t="str">
        <f t="shared" si="18"/>
        <v/>
      </c>
      <c r="AD69" s="118" t="str">
        <f t="shared" si="19"/>
        <v/>
      </c>
      <c r="AE69" s="104" t="str">
        <f t="shared" si="20"/>
        <v/>
      </c>
      <c r="AF69" s="129" t="str">
        <f t="shared" si="21"/>
        <v/>
      </c>
      <c r="AG69" s="121"/>
      <c r="AH69" s="121"/>
      <c r="AI69" s="119">
        <f t="shared" si="22"/>
        <v>0</v>
      </c>
      <c r="AJ69" s="119">
        <f t="shared" si="23"/>
        <v>0</v>
      </c>
      <c r="AK69" s="119">
        <f t="shared" si="24"/>
        <v>0</v>
      </c>
      <c r="AL69" s="119" t="e">
        <f t="shared" si="25"/>
        <v>#VALUE!</v>
      </c>
      <c r="AM69" s="120" t="e">
        <f t="shared" si="26"/>
        <v>#VALUE!</v>
      </c>
      <c r="AN69" s="122">
        <f t="shared" si="27"/>
        <v>0</v>
      </c>
      <c r="AO69" s="109">
        <f t="shared" si="28"/>
        <v>0</v>
      </c>
      <c r="AP69" s="123">
        <f t="shared" si="29"/>
        <v>0</v>
      </c>
      <c r="AQ69" s="293"/>
      <c r="AR69" s="111">
        <f t="shared" si="30"/>
        <v>0</v>
      </c>
      <c r="AS69" s="111">
        <f t="shared" si="31"/>
        <v>0</v>
      </c>
      <c r="AT69" s="111" t="e">
        <f t="shared" si="32"/>
        <v>#VALUE!</v>
      </c>
      <c r="AU69" s="112" t="e">
        <f t="shared" si="33"/>
        <v>#VALUE!</v>
      </c>
      <c r="AV69" s="112" t="e">
        <f t="shared" si="34"/>
        <v>#VALUE!</v>
      </c>
      <c r="AW69" s="111" t="e">
        <f t="shared" si="35"/>
        <v>#VALUE!</v>
      </c>
      <c r="AX69" s="111">
        <f t="shared" si="36"/>
        <v>0</v>
      </c>
      <c r="AY69" s="111">
        <f t="shared" si="37"/>
        <v>0</v>
      </c>
      <c r="AZ69" s="111" t="e">
        <f t="shared" si="38"/>
        <v>#VALUE!</v>
      </c>
      <c r="BA69" s="112" t="e">
        <f t="shared" si="39"/>
        <v>#VALUE!</v>
      </c>
      <c r="BB69" s="112" t="e">
        <f t="shared" si="40"/>
        <v>#VALUE!</v>
      </c>
      <c r="BC69" s="111" t="e">
        <f t="shared" si="41"/>
        <v>#VALUE!</v>
      </c>
      <c r="BD69" s="97"/>
      <c r="BE69" s="97"/>
      <c r="BF69" s="97"/>
    </row>
    <row r="70" spans="1:58" ht="18">
      <c r="A70" s="97">
        <f t="shared" si="0"/>
        <v>0</v>
      </c>
      <c r="B70" s="97">
        <f t="shared" si="1"/>
        <v>0</v>
      </c>
      <c r="C70" s="310"/>
      <c r="D70" s="113"/>
      <c r="E70" s="114"/>
      <c r="F70" s="115"/>
      <c r="G70" s="116">
        <f t="shared" si="2"/>
        <v>0</v>
      </c>
      <c r="H70" s="116"/>
      <c r="I70" s="116"/>
      <c r="J70" s="116"/>
      <c r="K70" s="116"/>
      <c r="L70" s="116"/>
      <c r="M70" s="116"/>
      <c r="N70" s="87">
        <f t="shared" si="3"/>
        <v>0</v>
      </c>
      <c r="O70" s="87">
        <f t="shared" si="4"/>
        <v>0</v>
      </c>
      <c r="P70" s="117">
        <f t="shared" si="5"/>
        <v>0</v>
      </c>
      <c r="Q70" s="117">
        <f t="shared" si="6"/>
        <v>0</v>
      </c>
      <c r="R70" s="117">
        <f t="shared" si="7"/>
        <v>0</v>
      </c>
      <c r="S70" s="87" t="str">
        <f t="shared" si="8"/>
        <v/>
      </c>
      <c r="T70" s="117" t="str">
        <f t="shared" si="9"/>
        <v/>
      </c>
      <c r="U70" s="118" t="str">
        <f t="shared" si="10"/>
        <v/>
      </c>
      <c r="V70" s="118" t="str">
        <f t="shared" si="11"/>
        <v/>
      </c>
      <c r="W70" s="117">
        <f t="shared" si="12"/>
        <v>0</v>
      </c>
      <c r="X70" s="117">
        <f t="shared" si="13"/>
        <v>0</v>
      </c>
      <c r="Y70" s="119">
        <f t="shared" si="14"/>
        <v>0</v>
      </c>
      <c r="Z70" s="119">
        <f t="shared" si="15"/>
        <v>0</v>
      </c>
      <c r="AA70" s="119">
        <f t="shared" si="16"/>
        <v>0</v>
      </c>
      <c r="AB70" s="120" t="str">
        <f t="shared" si="17"/>
        <v/>
      </c>
      <c r="AC70" s="117" t="str">
        <f t="shared" si="18"/>
        <v/>
      </c>
      <c r="AD70" s="118" t="str">
        <f t="shared" si="19"/>
        <v/>
      </c>
      <c r="AE70" s="104" t="str">
        <f t="shared" si="20"/>
        <v/>
      </c>
      <c r="AF70" s="129" t="str">
        <f t="shared" si="21"/>
        <v/>
      </c>
      <c r="AG70" s="121"/>
      <c r="AH70" s="121"/>
      <c r="AI70" s="119">
        <f t="shared" si="22"/>
        <v>0</v>
      </c>
      <c r="AJ70" s="119">
        <f t="shared" si="23"/>
        <v>0</v>
      </c>
      <c r="AK70" s="119">
        <f t="shared" si="24"/>
        <v>0</v>
      </c>
      <c r="AL70" s="119" t="e">
        <f t="shared" si="25"/>
        <v>#VALUE!</v>
      </c>
      <c r="AM70" s="120" t="e">
        <f t="shared" si="26"/>
        <v>#VALUE!</v>
      </c>
      <c r="AN70" s="122">
        <f t="shared" si="27"/>
        <v>0</v>
      </c>
      <c r="AO70" s="109">
        <f t="shared" si="28"/>
        <v>0</v>
      </c>
      <c r="AP70" s="123">
        <f t="shared" si="29"/>
        <v>0</v>
      </c>
      <c r="AQ70" s="293"/>
      <c r="AR70" s="111">
        <f t="shared" si="30"/>
        <v>0</v>
      </c>
      <c r="AS70" s="111">
        <f t="shared" si="31"/>
        <v>0</v>
      </c>
      <c r="AT70" s="111" t="e">
        <f t="shared" si="32"/>
        <v>#VALUE!</v>
      </c>
      <c r="AU70" s="112" t="e">
        <f t="shared" si="33"/>
        <v>#VALUE!</v>
      </c>
      <c r="AV70" s="112" t="e">
        <f t="shared" si="34"/>
        <v>#VALUE!</v>
      </c>
      <c r="AW70" s="111" t="e">
        <f t="shared" si="35"/>
        <v>#VALUE!</v>
      </c>
      <c r="AX70" s="111">
        <f t="shared" si="36"/>
        <v>0</v>
      </c>
      <c r="AY70" s="111">
        <f t="shared" si="37"/>
        <v>0</v>
      </c>
      <c r="AZ70" s="111" t="e">
        <f t="shared" si="38"/>
        <v>#VALUE!</v>
      </c>
      <c r="BA70" s="112" t="e">
        <f t="shared" si="39"/>
        <v>#VALUE!</v>
      </c>
      <c r="BB70" s="112" t="e">
        <f t="shared" si="40"/>
        <v>#VALUE!</v>
      </c>
      <c r="BC70" s="111" t="e">
        <f t="shared" si="41"/>
        <v>#VALUE!</v>
      </c>
      <c r="BD70" s="97"/>
      <c r="BE70" s="97"/>
      <c r="BF70" s="97"/>
    </row>
    <row r="71" spans="1:58" ht="18">
      <c r="A71" s="97">
        <f t="shared" si="0"/>
        <v>0</v>
      </c>
      <c r="B71" s="97">
        <f t="shared" si="1"/>
        <v>0</v>
      </c>
      <c r="C71" s="310"/>
      <c r="D71" s="113"/>
      <c r="E71" s="114"/>
      <c r="F71" s="115"/>
      <c r="G71" s="116">
        <f t="shared" si="2"/>
        <v>0</v>
      </c>
      <c r="H71" s="116"/>
      <c r="I71" s="116"/>
      <c r="J71" s="116"/>
      <c r="K71" s="116"/>
      <c r="L71" s="116"/>
      <c r="M71" s="116"/>
      <c r="N71" s="87">
        <f t="shared" si="3"/>
        <v>0</v>
      </c>
      <c r="O71" s="87">
        <f t="shared" si="4"/>
        <v>0</v>
      </c>
      <c r="P71" s="117">
        <f t="shared" si="5"/>
        <v>0</v>
      </c>
      <c r="Q71" s="117">
        <f t="shared" si="6"/>
        <v>0</v>
      </c>
      <c r="R71" s="117">
        <f t="shared" si="7"/>
        <v>0</v>
      </c>
      <c r="S71" s="87" t="str">
        <f t="shared" si="8"/>
        <v/>
      </c>
      <c r="T71" s="117" t="str">
        <f t="shared" si="9"/>
        <v/>
      </c>
      <c r="U71" s="118" t="str">
        <f t="shared" si="10"/>
        <v/>
      </c>
      <c r="V71" s="118" t="str">
        <f t="shared" si="11"/>
        <v/>
      </c>
      <c r="W71" s="117">
        <f t="shared" si="12"/>
        <v>0</v>
      </c>
      <c r="X71" s="117">
        <f t="shared" si="13"/>
        <v>0</v>
      </c>
      <c r="Y71" s="119">
        <f t="shared" si="14"/>
        <v>0</v>
      </c>
      <c r="Z71" s="119">
        <f t="shared" si="15"/>
        <v>0</v>
      </c>
      <c r="AA71" s="119">
        <f t="shared" si="16"/>
        <v>0</v>
      </c>
      <c r="AB71" s="120" t="str">
        <f t="shared" si="17"/>
        <v/>
      </c>
      <c r="AC71" s="117" t="str">
        <f t="shared" si="18"/>
        <v/>
      </c>
      <c r="AD71" s="118" t="str">
        <f t="shared" si="19"/>
        <v/>
      </c>
      <c r="AE71" s="104" t="str">
        <f t="shared" si="20"/>
        <v/>
      </c>
      <c r="AF71" s="129" t="str">
        <f t="shared" si="21"/>
        <v/>
      </c>
      <c r="AG71" s="121"/>
      <c r="AH71" s="121"/>
      <c r="AI71" s="119">
        <f t="shared" si="22"/>
        <v>0</v>
      </c>
      <c r="AJ71" s="119">
        <f t="shared" si="23"/>
        <v>0</v>
      </c>
      <c r="AK71" s="119">
        <f t="shared" si="24"/>
        <v>0</v>
      </c>
      <c r="AL71" s="119" t="e">
        <f t="shared" si="25"/>
        <v>#VALUE!</v>
      </c>
      <c r="AM71" s="120" t="e">
        <f t="shared" si="26"/>
        <v>#VALUE!</v>
      </c>
      <c r="AN71" s="122">
        <f t="shared" si="27"/>
        <v>0</v>
      </c>
      <c r="AO71" s="109">
        <f t="shared" si="28"/>
        <v>0</v>
      </c>
      <c r="AP71" s="123">
        <f t="shared" si="29"/>
        <v>0</v>
      </c>
      <c r="AQ71" s="293"/>
      <c r="AR71" s="111">
        <f t="shared" si="30"/>
        <v>0</v>
      </c>
      <c r="AS71" s="111">
        <f t="shared" si="31"/>
        <v>0</v>
      </c>
      <c r="AT71" s="111" t="e">
        <f t="shared" si="32"/>
        <v>#VALUE!</v>
      </c>
      <c r="AU71" s="112" t="e">
        <f t="shared" si="33"/>
        <v>#VALUE!</v>
      </c>
      <c r="AV71" s="112" t="e">
        <f t="shared" si="34"/>
        <v>#VALUE!</v>
      </c>
      <c r="AW71" s="111" t="e">
        <f t="shared" si="35"/>
        <v>#VALUE!</v>
      </c>
      <c r="AX71" s="111">
        <f t="shared" si="36"/>
        <v>0</v>
      </c>
      <c r="AY71" s="111">
        <f t="shared" si="37"/>
        <v>0</v>
      </c>
      <c r="AZ71" s="111" t="e">
        <f t="shared" si="38"/>
        <v>#VALUE!</v>
      </c>
      <c r="BA71" s="112" t="e">
        <f t="shared" si="39"/>
        <v>#VALUE!</v>
      </c>
      <c r="BB71" s="112" t="e">
        <f t="shared" si="40"/>
        <v>#VALUE!</v>
      </c>
      <c r="BC71" s="111" t="e">
        <f t="shared" si="41"/>
        <v>#VALUE!</v>
      </c>
      <c r="BD71" s="97"/>
      <c r="BE71" s="97"/>
      <c r="BF71" s="97"/>
    </row>
    <row r="72" spans="1:58" ht="18">
      <c r="A72" s="97">
        <f t="shared" ref="A72:A106" si="42">MIN(V72,AE72)</f>
        <v>0</v>
      </c>
      <c r="B72" s="97">
        <f t="shared" ref="B72:B106" si="43">IF(F72=0,0,IF(OR(V72=0,AE72=0),"NT",0))</f>
        <v>0</v>
      </c>
      <c r="C72" s="310"/>
      <c r="D72" s="113"/>
      <c r="E72" s="114"/>
      <c r="F72" s="115"/>
      <c r="G72" s="116">
        <f t="shared" ref="G72:G106" si="44">IF(F72&gt;50000,50000,0)</f>
        <v>0</v>
      </c>
      <c r="H72" s="116"/>
      <c r="I72" s="116"/>
      <c r="J72" s="116"/>
      <c r="K72" s="116"/>
      <c r="L72" s="116"/>
      <c r="M72" s="116"/>
      <c r="N72" s="87">
        <f t="shared" ref="N72:N106" si="45">F72-G72-H72-I72-J72-K72-L72-M72</f>
        <v>0</v>
      </c>
      <c r="O72" s="87">
        <f t="shared" ref="O72:O106" si="46">F72-G72</f>
        <v>0</v>
      </c>
      <c r="P72" s="117">
        <f t="shared" ref="P72:P106" si="47">IF(N72&lt;250000,0,IF(N72&gt;500000,12500,IF(N72&lt;500000,ROUND((N72-250000)*0.05,0),0)))</f>
        <v>0</v>
      </c>
      <c r="Q72" s="117">
        <f t="shared" ref="Q72:Q106" si="48">IF(N72&lt;500000,0,IF(N72&gt;1000000,100000,ROUND((N72-500000)*0.2,0)))</f>
        <v>0</v>
      </c>
      <c r="R72" s="117">
        <f t="shared" ref="R72:R106" si="49">IF(N72&lt;1000000,0,ROUND((N72-1000000)*0.3,0))</f>
        <v>0</v>
      </c>
      <c r="S72" s="87" t="str">
        <f t="shared" ref="S72:S106" si="50">IF(F72="","",IF(SUM(P72:R72)&lt;=12500,0,SUM(P72:R72)))</f>
        <v/>
      </c>
      <c r="T72" s="117" t="str">
        <f t="shared" ref="T72:T106" si="51">IF(S72="","",ROUND(S72*0.04,0))</f>
        <v/>
      </c>
      <c r="U72" s="118" t="str">
        <f t="shared" ref="U72:U106" si="52">IF(S72="","",S72+T72)</f>
        <v/>
      </c>
      <c r="V72" s="118" t="str">
        <f t="shared" ref="V72:V106" si="53">IF(S72="","",ROUNDUP(U72,-2))</f>
        <v/>
      </c>
      <c r="W72" s="117">
        <f t="shared" ref="W72:W106" si="54">IF(O72&gt;600000,15000,IF(O72&gt;300000,(O72-300000)*0.05,0))</f>
        <v>0</v>
      </c>
      <c r="X72" s="117">
        <f t="shared" ref="X72:X106" si="55">IF(O72&gt;900000,30000,IF(O72&gt;600000,(O72-600000)*0.1,0))</f>
        <v>0</v>
      </c>
      <c r="Y72" s="119">
        <f t="shared" ref="Y72:Y106" si="56">IF(O72&gt;1200000,45000,IF(O72&gt;900000,(O72-900000)*0.15,0))</f>
        <v>0</v>
      </c>
      <c r="Z72" s="119">
        <f t="shared" ref="Z72:Z106" si="57">IF(O72&gt;1500000,60000,IF(O72&gt;1200000,(O72-1200000)*0.2,0))</f>
        <v>0</v>
      </c>
      <c r="AA72" s="119">
        <f t="shared" ref="AA72:AA106" si="58">IF(O72&lt;1500000,0,(O72-1500000)*0.3)</f>
        <v>0</v>
      </c>
      <c r="AB72" s="120" t="str">
        <f t="shared" ref="AB72:AB106" si="59">IF(F72="","",IF(SUM(W72:AA72)&lt;=25000,0,IF((O72-700000)&lt;SUM(W72:AA72),(O72-700000),(SUM(W72:AA72)))))</f>
        <v/>
      </c>
      <c r="AC72" s="117" t="str">
        <f t="shared" ref="AC72:AC106" si="60">IF(F72="","",ROUND(AB72*0.04,0))</f>
        <v/>
      </c>
      <c r="AD72" s="118" t="str">
        <f t="shared" ref="AD72:AD106" si="61">IF(F72="","",(AB72+AC72))</f>
        <v/>
      </c>
      <c r="AE72" s="104" t="str">
        <f t="shared" ref="AE72:AE106" si="62">IF(F72="","",ROUNDUP(AD72,-2))</f>
        <v/>
      </c>
      <c r="AF72" s="129" t="str">
        <f t="shared" ref="AF72:AF106" si="63">IF(F72="","",IF(F72="","",IF(V72=0,0,IF(V72&gt;AE72,"New Regime","Old Regime"))))</f>
        <v/>
      </c>
      <c r="AG72" s="121"/>
      <c r="AH72" s="121"/>
      <c r="AI72" s="119">
        <f t="shared" ref="AI72:AI106" si="64">AG72+AH72</f>
        <v>0</v>
      </c>
      <c r="AJ72" s="119">
        <f t="shared" ref="AJ72:AJ106" si="65">IF(OR(V72=0,AE72=0),0,IF(AF72="Old Regime",AR72,AX72))</f>
        <v>0</v>
      </c>
      <c r="AK72" s="119">
        <f t="shared" ref="AK72:AK106" si="66">IF(OR(V72=0,AE72=0),0,IF(AF72="Old Regime",AS72,AY72))</f>
        <v>0</v>
      </c>
      <c r="AL72" s="119" t="e">
        <f t="shared" ref="AL72:AL106" si="67">IF(OR(V72=0,AE72=0),0,IF(AF72="Old Regime",AT72,AZ72))</f>
        <v>#VALUE!</v>
      </c>
      <c r="AM72" s="120" t="e">
        <f t="shared" ref="AM72:AM106" si="68">AJ72+AK72+AL72</f>
        <v>#VALUE!</v>
      </c>
      <c r="AN72" s="122">
        <f t="shared" ref="AN72:AN106" si="69">MIN(V72,AE72)</f>
        <v>0</v>
      </c>
      <c r="AO72" s="109">
        <f t="shared" ref="AO72:AO106" si="70">IF(AN72&lt;=12500,-AI72,AN72-(AI72+AM72))</f>
        <v>0</v>
      </c>
      <c r="AP72" s="123">
        <f t="shared" ref="AP72:AP106" si="71">IF(AO72=0,0,IF(AO72&gt;0,"(P)","(R)"))</f>
        <v>0</v>
      </c>
      <c r="AQ72" s="293"/>
      <c r="AR72" s="111">
        <f t="shared" ref="AR72:AR106" si="72">IF($AG$4="जन.-2024 के वेतन तक की गई Itax कटौती",0,IF(U72&lt;=12500,0,IF(AI72&gt;U72,0,ROUNDUP((U72-AI72)/3,-3))))</f>
        <v>0</v>
      </c>
      <c r="AS72" s="111">
        <f t="shared" ref="AS72:AS106" si="73">IF($AG$4="जन.-2024 के वेतन तक की गई Itax कटौती",0,IF(U72&lt;=12500,0,IF(AI72&gt;U72,0,ROUNDUP((U72-AI72)/3,-3))))</f>
        <v>0</v>
      </c>
      <c r="AT72" s="111" t="e">
        <f t="shared" ref="AT72:AT106" si="74">IF($AG$4="जन.-2024 के वेतन तक की गई Itax कटौती",ROUNDUP((U72-AI72),-3),IF(U72&lt;=12500,0,IF(AI72&gt;U72,0,ROUNDUP((U72-AI72)/3,-3))))</f>
        <v>#VALUE!</v>
      </c>
      <c r="AU72" s="112" t="e">
        <f t="shared" ref="AU72:AU106" si="75">ROUNDUP(AR72+AS72+AT72,-3)</f>
        <v>#VALUE!</v>
      </c>
      <c r="AV72" s="112" t="e">
        <f t="shared" ref="AV72:AV106" si="76">AU72+AI72</f>
        <v>#VALUE!</v>
      </c>
      <c r="AW72" s="111" t="e">
        <f t="shared" ref="AW72:AW106" si="77">AV72-V72</f>
        <v>#VALUE!</v>
      </c>
      <c r="AX72" s="111">
        <f t="shared" ref="AX72:AX106" si="78">IF($AG$4="जन.-2024 के वेतन तक की गई Itax कटौती",0,IF(AD72&lt;=12500,0,IF(AI72&gt;AD72,0,ROUNDUP((AD72-AI72)/3,-3))))</f>
        <v>0</v>
      </c>
      <c r="AY72" s="111">
        <f t="shared" ref="AY72:AY106" si="79">IF($AG$4="जन.-2024 के वेतन तक की गई Itax कटौती",0,IF(AD72&lt;=12500,0,IF(AI72&gt;AD72,0,ROUNDUP((AD72-AI72)/3,-3))))</f>
        <v>0</v>
      </c>
      <c r="AZ72" s="111" t="e">
        <f t="shared" ref="AZ72:AZ106" si="80">IF($AG$4="जन.-2024 के वेतन तक की गई Itax कटौती",ROUNDUP((AD72-AI72),-3),IF(AD72&lt;=12500,0,IF(AI72&gt;AD72,0,ROUNDUP((AD72-AI72)/3,-3))))</f>
        <v>#VALUE!</v>
      </c>
      <c r="BA72" s="112" t="e">
        <f t="shared" ref="BA72:BA106" si="81">ROUNDUP(AX72+AY72+AZ72,-3)</f>
        <v>#VALUE!</v>
      </c>
      <c r="BB72" s="112" t="e">
        <f t="shared" ref="BB72:BB106" si="82">BA72+AI72</f>
        <v>#VALUE!</v>
      </c>
      <c r="BC72" s="111" t="e">
        <f t="shared" ref="BC72:BC106" si="83">BB72-AE72</f>
        <v>#VALUE!</v>
      </c>
      <c r="BD72" s="97"/>
      <c r="BE72" s="97"/>
      <c r="BF72" s="97"/>
    </row>
    <row r="73" spans="1:58" ht="18">
      <c r="A73" s="97">
        <f t="shared" si="42"/>
        <v>0</v>
      </c>
      <c r="B73" s="97">
        <f t="shared" si="43"/>
        <v>0</v>
      </c>
      <c r="C73" s="310"/>
      <c r="D73" s="113"/>
      <c r="E73" s="114"/>
      <c r="F73" s="115"/>
      <c r="G73" s="116">
        <f t="shared" si="44"/>
        <v>0</v>
      </c>
      <c r="H73" s="116"/>
      <c r="I73" s="116"/>
      <c r="J73" s="116"/>
      <c r="K73" s="116"/>
      <c r="L73" s="116"/>
      <c r="M73" s="116"/>
      <c r="N73" s="87">
        <f t="shared" si="45"/>
        <v>0</v>
      </c>
      <c r="O73" s="87">
        <f t="shared" si="46"/>
        <v>0</v>
      </c>
      <c r="P73" s="117">
        <f t="shared" si="47"/>
        <v>0</v>
      </c>
      <c r="Q73" s="117">
        <f t="shared" si="48"/>
        <v>0</v>
      </c>
      <c r="R73" s="117">
        <f t="shared" si="49"/>
        <v>0</v>
      </c>
      <c r="S73" s="87" t="str">
        <f t="shared" si="50"/>
        <v/>
      </c>
      <c r="T73" s="117" t="str">
        <f t="shared" si="51"/>
        <v/>
      </c>
      <c r="U73" s="118" t="str">
        <f t="shared" si="52"/>
        <v/>
      </c>
      <c r="V73" s="118" t="str">
        <f t="shared" si="53"/>
        <v/>
      </c>
      <c r="W73" s="117">
        <f t="shared" si="54"/>
        <v>0</v>
      </c>
      <c r="X73" s="117">
        <f t="shared" si="55"/>
        <v>0</v>
      </c>
      <c r="Y73" s="119">
        <f t="shared" si="56"/>
        <v>0</v>
      </c>
      <c r="Z73" s="119">
        <f t="shared" si="57"/>
        <v>0</v>
      </c>
      <c r="AA73" s="119">
        <f t="shared" si="58"/>
        <v>0</v>
      </c>
      <c r="AB73" s="120" t="str">
        <f t="shared" si="59"/>
        <v/>
      </c>
      <c r="AC73" s="117" t="str">
        <f t="shared" si="60"/>
        <v/>
      </c>
      <c r="AD73" s="118" t="str">
        <f t="shared" si="61"/>
        <v/>
      </c>
      <c r="AE73" s="104" t="str">
        <f t="shared" si="62"/>
        <v/>
      </c>
      <c r="AF73" s="129" t="str">
        <f t="shared" si="63"/>
        <v/>
      </c>
      <c r="AG73" s="121"/>
      <c r="AH73" s="121"/>
      <c r="AI73" s="119">
        <f t="shared" si="64"/>
        <v>0</v>
      </c>
      <c r="AJ73" s="119">
        <f t="shared" si="65"/>
        <v>0</v>
      </c>
      <c r="AK73" s="119">
        <f t="shared" si="66"/>
        <v>0</v>
      </c>
      <c r="AL73" s="119" t="e">
        <f t="shared" si="67"/>
        <v>#VALUE!</v>
      </c>
      <c r="AM73" s="120" t="e">
        <f t="shared" si="68"/>
        <v>#VALUE!</v>
      </c>
      <c r="AN73" s="122">
        <f t="shared" si="69"/>
        <v>0</v>
      </c>
      <c r="AO73" s="109">
        <f t="shared" si="70"/>
        <v>0</v>
      </c>
      <c r="AP73" s="123">
        <f t="shared" si="71"/>
        <v>0</v>
      </c>
      <c r="AQ73" s="293"/>
      <c r="AR73" s="111">
        <f t="shared" si="72"/>
        <v>0</v>
      </c>
      <c r="AS73" s="111">
        <f t="shared" si="73"/>
        <v>0</v>
      </c>
      <c r="AT73" s="111" t="e">
        <f t="shared" si="74"/>
        <v>#VALUE!</v>
      </c>
      <c r="AU73" s="112" t="e">
        <f t="shared" si="75"/>
        <v>#VALUE!</v>
      </c>
      <c r="AV73" s="112" t="e">
        <f t="shared" si="76"/>
        <v>#VALUE!</v>
      </c>
      <c r="AW73" s="111" t="e">
        <f t="shared" si="77"/>
        <v>#VALUE!</v>
      </c>
      <c r="AX73" s="111">
        <f t="shared" si="78"/>
        <v>0</v>
      </c>
      <c r="AY73" s="111">
        <f t="shared" si="79"/>
        <v>0</v>
      </c>
      <c r="AZ73" s="111" t="e">
        <f t="shared" si="80"/>
        <v>#VALUE!</v>
      </c>
      <c r="BA73" s="112" t="e">
        <f t="shared" si="81"/>
        <v>#VALUE!</v>
      </c>
      <c r="BB73" s="112" t="e">
        <f t="shared" si="82"/>
        <v>#VALUE!</v>
      </c>
      <c r="BC73" s="111" t="e">
        <f t="shared" si="83"/>
        <v>#VALUE!</v>
      </c>
      <c r="BD73" s="97"/>
      <c r="BE73" s="97"/>
      <c r="BF73" s="97"/>
    </row>
    <row r="74" spans="1:58" ht="18">
      <c r="A74" s="97">
        <f t="shared" si="42"/>
        <v>0</v>
      </c>
      <c r="B74" s="97">
        <f t="shared" si="43"/>
        <v>0</v>
      </c>
      <c r="C74" s="310"/>
      <c r="D74" s="113"/>
      <c r="E74" s="114"/>
      <c r="F74" s="115"/>
      <c r="G74" s="116">
        <f t="shared" si="44"/>
        <v>0</v>
      </c>
      <c r="H74" s="116"/>
      <c r="I74" s="116"/>
      <c r="J74" s="116"/>
      <c r="K74" s="116"/>
      <c r="L74" s="116"/>
      <c r="M74" s="116"/>
      <c r="N74" s="87">
        <f t="shared" si="45"/>
        <v>0</v>
      </c>
      <c r="O74" s="87">
        <f t="shared" si="46"/>
        <v>0</v>
      </c>
      <c r="P74" s="117">
        <f t="shared" si="47"/>
        <v>0</v>
      </c>
      <c r="Q74" s="117">
        <f t="shared" si="48"/>
        <v>0</v>
      </c>
      <c r="R74" s="117">
        <f t="shared" si="49"/>
        <v>0</v>
      </c>
      <c r="S74" s="87" t="str">
        <f t="shared" si="50"/>
        <v/>
      </c>
      <c r="T74" s="117" t="str">
        <f t="shared" si="51"/>
        <v/>
      </c>
      <c r="U74" s="118" t="str">
        <f t="shared" si="52"/>
        <v/>
      </c>
      <c r="V74" s="118" t="str">
        <f t="shared" si="53"/>
        <v/>
      </c>
      <c r="W74" s="117">
        <f t="shared" si="54"/>
        <v>0</v>
      </c>
      <c r="X74" s="117">
        <f t="shared" si="55"/>
        <v>0</v>
      </c>
      <c r="Y74" s="119">
        <f t="shared" si="56"/>
        <v>0</v>
      </c>
      <c r="Z74" s="119">
        <f t="shared" si="57"/>
        <v>0</v>
      </c>
      <c r="AA74" s="119">
        <f t="shared" si="58"/>
        <v>0</v>
      </c>
      <c r="AB74" s="120" t="str">
        <f t="shared" si="59"/>
        <v/>
      </c>
      <c r="AC74" s="117" t="str">
        <f t="shared" si="60"/>
        <v/>
      </c>
      <c r="AD74" s="118" t="str">
        <f t="shared" si="61"/>
        <v/>
      </c>
      <c r="AE74" s="104" t="str">
        <f t="shared" si="62"/>
        <v/>
      </c>
      <c r="AF74" s="129" t="str">
        <f t="shared" si="63"/>
        <v/>
      </c>
      <c r="AG74" s="121"/>
      <c r="AH74" s="121"/>
      <c r="AI74" s="119">
        <f t="shared" si="64"/>
        <v>0</v>
      </c>
      <c r="AJ74" s="119">
        <f t="shared" si="65"/>
        <v>0</v>
      </c>
      <c r="AK74" s="119">
        <f t="shared" si="66"/>
        <v>0</v>
      </c>
      <c r="AL74" s="119" t="e">
        <f t="shared" si="67"/>
        <v>#VALUE!</v>
      </c>
      <c r="AM74" s="120" t="e">
        <f t="shared" si="68"/>
        <v>#VALUE!</v>
      </c>
      <c r="AN74" s="122">
        <f t="shared" si="69"/>
        <v>0</v>
      </c>
      <c r="AO74" s="109">
        <f t="shared" si="70"/>
        <v>0</v>
      </c>
      <c r="AP74" s="123">
        <f t="shared" si="71"/>
        <v>0</v>
      </c>
      <c r="AQ74" s="293"/>
      <c r="AR74" s="111">
        <f t="shared" si="72"/>
        <v>0</v>
      </c>
      <c r="AS74" s="111">
        <f t="shared" si="73"/>
        <v>0</v>
      </c>
      <c r="AT74" s="111" t="e">
        <f t="shared" si="74"/>
        <v>#VALUE!</v>
      </c>
      <c r="AU74" s="112" t="e">
        <f t="shared" si="75"/>
        <v>#VALUE!</v>
      </c>
      <c r="AV74" s="112" t="e">
        <f t="shared" si="76"/>
        <v>#VALUE!</v>
      </c>
      <c r="AW74" s="111" t="e">
        <f t="shared" si="77"/>
        <v>#VALUE!</v>
      </c>
      <c r="AX74" s="111">
        <f t="shared" si="78"/>
        <v>0</v>
      </c>
      <c r="AY74" s="111">
        <f t="shared" si="79"/>
        <v>0</v>
      </c>
      <c r="AZ74" s="111" t="e">
        <f t="shared" si="80"/>
        <v>#VALUE!</v>
      </c>
      <c r="BA74" s="112" t="e">
        <f t="shared" si="81"/>
        <v>#VALUE!</v>
      </c>
      <c r="BB74" s="112" t="e">
        <f t="shared" si="82"/>
        <v>#VALUE!</v>
      </c>
      <c r="BC74" s="111" t="e">
        <f t="shared" si="83"/>
        <v>#VALUE!</v>
      </c>
      <c r="BD74" s="97"/>
      <c r="BE74" s="97"/>
      <c r="BF74" s="97"/>
    </row>
    <row r="75" spans="1:58" ht="18">
      <c r="A75" s="97">
        <f t="shared" si="42"/>
        <v>0</v>
      </c>
      <c r="B75" s="97">
        <f t="shared" si="43"/>
        <v>0</v>
      </c>
      <c r="C75" s="310"/>
      <c r="D75" s="113"/>
      <c r="E75" s="114"/>
      <c r="F75" s="115"/>
      <c r="G75" s="116">
        <f t="shared" si="44"/>
        <v>0</v>
      </c>
      <c r="H75" s="116"/>
      <c r="I75" s="116"/>
      <c r="J75" s="116"/>
      <c r="K75" s="116"/>
      <c r="L75" s="116"/>
      <c r="M75" s="116"/>
      <c r="N75" s="87">
        <f t="shared" si="45"/>
        <v>0</v>
      </c>
      <c r="O75" s="87">
        <f t="shared" si="46"/>
        <v>0</v>
      </c>
      <c r="P75" s="117">
        <f t="shared" si="47"/>
        <v>0</v>
      </c>
      <c r="Q75" s="117">
        <f t="shared" si="48"/>
        <v>0</v>
      </c>
      <c r="R75" s="117">
        <f t="shared" si="49"/>
        <v>0</v>
      </c>
      <c r="S75" s="87" t="str">
        <f t="shared" si="50"/>
        <v/>
      </c>
      <c r="T75" s="117" t="str">
        <f t="shared" si="51"/>
        <v/>
      </c>
      <c r="U75" s="118" t="str">
        <f t="shared" si="52"/>
        <v/>
      </c>
      <c r="V75" s="118" t="str">
        <f t="shared" si="53"/>
        <v/>
      </c>
      <c r="W75" s="117">
        <f t="shared" si="54"/>
        <v>0</v>
      </c>
      <c r="X75" s="117">
        <f t="shared" si="55"/>
        <v>0</v>
      </c>
      <c r="Y75" s="119">
        <f t="shared" si="56"/>
        <v>0</v>
      </c>
      <c r="Z75" s="119">
        <f t="shared" si="57"/>
        <v>0</v>
      </c>
      <c r="AA75" s="119">
        <f t="shared" si="58"/>
        <v>0</v>
      </c>
      <c r="AB75" s="120" t="str">
        <f t="shared" si="59"/>
        <v/>
      </c>
      <c r="AC75" s="117" t="str">
        <f t="shared" si="60"/>
        <v/>
      </c>
      <c r="AD75" s="118" t="str">
        <f t="shared" si="61"/>
        <v/>
      </c>
      <c r="AE75" s="104" t="str">
        <f t="shared" si="62"/>
        <v/>
      </c>
      <c r="AF75" s="129" t="str">
        <f t="shared" si="63"/>
        <v/>
      </c>
      <c r="AG75" s="121"/>
      <c r="AH75" s="121"/>
      <c r="AI75" s="119">
        <f t="shared" si="64"/>
        <v>0</v>
      </c>
      <c r="AJ75" s="119">
        <f t="shared" si="65"/>
        <v>0</v>
      </c>
      <c r="AK75" s="119">
        <f t="shared" si="66"/>
        <v>0</v>
      </c>
      <c r="AL75" s="119" t="e">
        <f t="shared" si="67"/>
        <v>#VALUE!</v>
      </c>
      <c r="AM75" s="120" t="e">
        <f t="shared" si="68"/>
        <v>#VALUE!</v>
      </c>
      <c r="AN75" s="122">
        <f t="shared" si="69"/>
        <v>0</v>
      </c>
      <c r="AO75" s="109">
        <f t="shared" si="70"/>
        <v>0</v>
      </c>
      <c r="AP75" s="123">
        <f t="shared" si="71"/>
        <v>0</v>
      </c>
      <c r="AQ75" s="293"/>
      <c r="AR75" s="111">
        <f t="shared" si="72"/>
        <v>0</v>
      </c>
      <c r="AS75" s="111">
        <f t="shared" si="73"/>
        <v>0</v>
      </c>
      <c r="AT75" s="111" t="e">
        <f t="shared" si="74"/>
        <v>#VALUE!</v>
      </c>
      <c r="AU75" s="112" t="e">
        <f t="shared" si="75"/>
        <v>#VALUE!</v>
      </c>
      <c r="AV75" s="112" t="e">
        <f t="shared" si="76"/>
        <v>#VALUE!</v>
      </c>
      <c r="AW75" s="111" t="e">
        <f t="shared" si="77"/>
        <v>#VALUE!</v>
      </c>
      <c r="AX75" s="111">
        <f t="shared" si="78"/>
        <v>0</v>
      </c>
      <c r="AY75" s="111">
        <f t="shared" si="79"/>
        <v>0</v>
      </c>
      <c r="AZ75" s="111" t="e">
        <f t="shared" si="80"/>
        <v>#VALUE!</v>
      </c>
      <c r="BA75" s="112" t="e">
        <f t="shared" si="81"/>
        <v>#VALUE!</v>
      </c>
      <c r="BB75" s="112" t="e">
        <f t="shared" si="82"/>
        <v>#VALUE!</v>
      </c>
      <c r="BC75" s="111" t="e">
        <f t="shared" si="83"/>
        <v>#VALUE!</v>
      </c>
      <c r="BD75" s="97"/>
      <c r="BE75" s="97"/>
      <c r="BF75" s="97"/>
    </row>
    <row r="76" spans="1:58" ht="18">
      <c r="A76" s="97">
        <f t="shared" si="42"/>
        <v>0</v>
      </c>
      <c r="B76" s="97">
        <f t="shared" si="43"/>
        <v>0</v>
      </c>
      <c r="C76" s="310"/>
      <c r="D76" s="113"/>
      <c r="E76" s="114"/>
      <c r="F76" s="115"/>
      <c r="G76" s="116">
        <f t="shared" si="44"/>
        <v>0</v>
      </c>
      <c r="H76" s="116"/>
      <c r="I76" s="116"/>
      <c r="J76" s="116"/>
      <c r="K76" s="116"/>
      <c r="L76" s="116"/>
      <c r="M76" s="116"/>
      <c r="N76" s="87">
        <f t="shared" si="45"/>
        <v>0</v>
      </c>
      <c r="O76" s="87">
        <f t="shared" si="46"/>
        <v>0</v>
      </c>
      <c r="P76" s="117">
        <f t="shared" si="47"/>
        <v>0</v>
      </c>
      <c r="Q76" s="117">
        <f t="shared" si="48"/>
        <v>0</v>
      </c>
      <c r="R76" s="117">
        <f t="shared" si="49"/>
        <v>0</v>
      </c>
      <c r="S76" s="87" t="str">
        <f t="shared" si="50"/>
        <v/>
      </c>
      <c r="T76" s="117" t="str">
        <f t="shared" si="51"/>
        <v/>
      </c>
      <c r="U76" s="118" t="str">
        <f t="shared" si="52"/>
        <v/>
      </c>
      <c r="V76" s="118" t="str">
        <f t="shared" si="53"/>
        <v/>
      </c>
      <c r="W76" s="117">
        <f t="shared" si="54"/>
        <v>0</v>
      </c>
      <c r="X76" s="117">
        <f t="shared" si="55"/>
        <v>0</v>
      </c>
      <c r="Y76" s="119">
        <f t="shared" si="56"/>
        <v>0</v>
      </c>
      <c r="Z76" s="119">
        <f t="shared" si="57"/>
        <v>0</v>
      </c>
      <c r="AA76" s="119">
        <f t="shared" si="58"/>
        <v>0</v>
      </c>
      <c r="AB76" s="120" t="str">
        <f t="shared" si="59"/>
        <v/>
      </c>
      <c r="AC76" s="117" t="str">
        <f t="shared" si="60"/>
        <v/>
      </c>
      <c r="AD76" s="118" t="str">
        <f t="shared" si="61"/>
        <v/>
      </c>
      <c r="AE76" s="104" t="str">
        <f t="shared" si="62"/>
        <v/>
      </c>
      <c r="AF76" s="129" t="str">
        <f t="shared" si="63"/>
        <v/>
      </c>
      <c r="AG76" s="121"/>
      <c r="AH76" s="121"/>
      <c r="AI76" s="119">
        <f t="shared" si="64"/>
        <v>0</v>
      </c>
      <c r="AJ76" s="119">
        <f t="shared" si="65"/>
        <v>0</v>
      </c>
      <c r="AK76" s="119">
        <f t="shared" si="66"/>
        <v>0</v>
      </c>
      <c r="AL76" s="119" t="e">
        <f t="shared" si="67"/>
        <v>#VALUE!</v>
      </c>
      <c r="AM76" s="120" t="e">
        <f t="shared" si="68"/>
        <v>#VALUE!</v>
      </c>
      <c r="AN76" s="122">
        <f t="shared" si="69"/>
        <v>0</v>
      </c>
      <c r="AO76" s="109">
        <f t="shared" si="70"/>
        <v>0</v>
      </c>
      <c r="AP76" s="123">
        <f t="shared" si="71"/>
        <v>0</v>
      </c>
      <c r="AQ76" s="293"/>
      <c r="AR76" s="111">
        <f t="shared" si="72"/>
        <v>0</v>
      </c>
      <c r="AS76" s="111">
        <f t="shared" si="73"/>
        <v>0</v>
      </c>
      <c r="AT76" s="111" t="e">
        <f t="shared" si="74"/>
        <v>#VALUE!</v>
      </c>
      <c r="AU76" s="112" t="e">
        <f t="shared" si="75"/>
        <v>#VALUE!</v>
      </c>
      <c r="AV76" s="112" t="e">
        <f t="shared" si="76"/>
        <v>#VALUE!</v>
      </c>
      <c r="AW76" s="111" t="e">
        <f t="shared" si="77"/>
        <v>#VALUE!</v>
      </c>
      <c r="AX76" s="111">
        <f t="shared" si="78"/>
        <v>0</v>
      </c>
      <c r="AY76" s="111">
        <f t="shared" si="79"/>
        <v>0</v>
      </c>
      <c r="AZ76" s="111" t="e">
        <f t="shared" si="80"/>
        <v>#VALUE!</v>
      </c>
      <c r="BA76" s="112" t="e">
        <f t="shared" si="81"/>
        <v>#VALUE!</v>
      </c>
      <c r="BB76" s="112" t="e">
        <f t="shared" si="82"/>
        <v>#VALUE!</v>
      </c>
      <c r="BC76" s="111" t="e">
        <f t="shared" si="83"/>
        <v>#VALUE!</v>
      </c>
      <c r="BD76" s="97"/>
      <c r="BE76" s="97"/>
      <c r="BF76" s="97"/>
    </row>
    <row r="77" spans="1:58" ht="18">
      <c r="A77" s="97">
        <f t="shared" si="42"/>
        <v>0</v>
      </c>
      <c r="B77" s="97">
        <f t="shared" si="43"/>
        <v>0</v>
      </c>
      <c r="C77" s="310"/>
      <c r="D77" s="113"/>
      <c r="E77" s="114"/>
      <c r="F77" s="115"/>
      <c r="G77" s="116">
        <f t="shared" si="44"/>
        <v>0</v>
      </c>
      <c r="H77" s="116"/>
      <c r="I77" s="116"/>
      <c r="J77" s="116"/>
      <c r="K77" s="116"/>
      <c r="L77" s="116"/>
      <c r="M77" s="116"/>
      <c r="N77" s="87">
        <f t="shared" si="45"/>
        <v>0</v>
      </c>
      <c r="O77" s="87">
        <f t="shared" si="46"/>
        <v>0</v>
      </c>
      <c r="P77" s="117">
        <f t="shared" si="47"/>
        <v>0</v>
      </c>
      <c r="Q77" s="117">
        <f t="shared" si="48"/>
        <v>0</v>
      </c>
      <c r="R77" s="117">
        <f t="shared" si="49"/>
        <v>0</v>
      </c>
      <c r="S77" s="87" t="str">
        <f t="shared" si="50"/>
        <v/>
      </c>
      <c r="T77" s="117" t="str">
        <f t="shared" si="51"/>
        <v/>
      </c>
      <c r="U77" s="118" t="str">
        <f t="shared" si="52"/>
        <v/>
      </c>
      <c r="V77" s="118" t="str">
        <f t="shared" si="53"/>
        <v/>
      </c>
      <c r="W77" s="117">
        <f t="shared" si="54"/>
        <v>0</v>
      </c>
      <c r="X77" s="117">
        <f t="shared" si="55"/>
        <v>0</v>
      </c>
      <c r="Y77" s="119">
        <f t="shared" si="56"/>
        <v>0</v>
      </c>
      <c r="Z77" s="119">
        <f t="shared" si="57"/>
        <v>0</v>
      </c>
      <c r="AA77" s="119">
        <f t="shared" si="58"/>
        <v>0</v>
      </c>
      <c r="AB77" s="120" t="str">
        <f t="shared" si="59"/>
        <v/>
      </c>
      <c r="AC77" s="117" t="str">
        <f t="shared" si="60"/>
        <v/>
      </c>
      <c r="AD77" s="118" t="str">
        <f t="shared" si="61"/>
        <v/>
      </c>
      <c r="AE77" s="104" t="str">
        <f t="shared" si="62"/>
        <v/>
      </c>
      <c r="AF77" s="129" t="str">
        <f t="shared" si="63"/>
        <v/>
      </c>
      <c r="AG77" s="121"/>
      <c r="AH77" s="121"/>
      <c r="AI77" s="119">
        <f t="shared" si="64"/>
        <v>0</v>
      </c>
      <c r="AJ77" s="119">
        <f t="shared" si="65"/>
        <v>0</v>
      </c>
      <c r="AK77" s="119">
        <f t="shared" si="66"/>
        <v>0</v>
      </c>
      <c r="AL77" s="119" t="e">
        <f t="shared" si="67"/>
        <v>#VALUE!</v>
      </c>
      <c r="AM77" s="120" t="e">
        <f t="shared" si="68"/>
        <v>#VALUE!</v>
      </c>
      <c r="AN77" s="122">
        <f t="shared" si="69"/>
        <v>0</v>
      </c>
      <c r="AO77" s="109">
        <f t="shared" si="70"/>
        <v>0</v>
      </c>
      <c r="AP77" s="123">
        <f t="shared" si="71"/>
        <v>0</v>
      </c>
      <c r="AQ77" s="293"/>
      <c r="AR77" s="111">
        <f t="shared" si="72"/>
        <v>0</v>
      </c>
      <c r="AS77" s="111">
        <f t="shared" si="73"/>
        <v>0</v>
      </c>
      <c r="AT77" s="111" t="e">
        <f t="shared" si="74"/>
        <v>#VALUE!</v>
      </c>
      <c r="AU77" s="112" t="e">
        <f t="shared" si="75"/>
        <v>#VALUE!</v>
      </c>
      <c r="AV77" s="112" t="e">
        <f t="shared" si="76"/>
        <v>#VALUE!</v>
      </c>
      <c r="AW77" s="111" t="e">
        <f t="shared" si="77"/>
        <v>#VALUE!</v>
      </c>
      <c r="AX77" s="111">
        <f t="shared" si="78"/>
        <v>0</v>
      </c>
      <c r="AY77" s="111">
        <f t="shared" si="79"/>
        <v>0</v>
      </c>
      <c r="AZ77" s="111" t="e">
        <f t="shared" si="80"/>
        <v>#VALUE!</v>
      </c>
      <c r="BA77" s="112" t="e">
        <f t="shared" si="81"/>
        <v>#VALUE!</v>
      </c>
      <c r="BB77" s="112" t="e">
        <f t="shared" si="82"/>
        <v>#VALUE!</v>
      </c>
      <c r="BC77" s="111" t="e">
        <f t="shared" si="83"/>
        <v>#VALUE!</v>
      </c>
      <c r="BD77" s="97"/>
      <c r="BE77" s="97"/>
      <c r="BF77" s="97"/>
    </row>
    <row r="78" spans="1:58" ht="18">
      <c r="A78" s="97">
        <f t="shared" si="42"/>
        <v>0</v>
      </c>
      <c r="B78" s="97">
        <f t="shared" si="43"/>
        <v>0</v>
      </c>
      <c r="C78" s="310"/>
      <c r="D78" s="113"/>
      <c r="E78" s="114"/>
      <c r="F78" s="115"/>
      <c r="G78" s="116">
        <f t="shared" si="44"/>
        <v>0</v>
      </c>
      <c r="H78" s="116"/>
      <c r="I78" s="116"/>
      <c r="J78" s="116"/>
      <c r="K78" s="116"/>
      <c r="L78" s="116"/>
      <c r="M78" s="116"/>
      <c r="N78" s="87">
        <f t="shared" si="45"/>
        <v>0</v>
      </c>
      <c r="O78" s="87">
        <f t="shared" si="46"/>
        <v>0</v>
      </c>
      <c r="P78" s="117">
        <f t="shared" si="47"/>
        <v>0</v>
      </c>
      <c r="Q78" s="117">
        <f t="shared" si="48"/>
        <v>0</v>
      </c>
      <c r="R78" s="117">
        <f t="shared" si="49"/>
        <v>0</v>
      </c>
      <c r="S78" s="87" t="str">
        <f t="shared" si="50"/>
        <v/>
      </c>
      <c r="T78" s="117" t="str">
        <f t="shared" si="51"/>
        <v/>
      </c>
      <c r="U78" s="118" t="str">
        <f t="shared" si="52"/>
        <v/>
      </c>
      <c r="V78" s="118" t="str">
        <f t="shared" si="53"/>
        <v/>
      </c>
      <c r="W78" s="117">
        <f t="shared" si="54"/>
        <v>0</v>
      </c>
      <c r="X78" s="117">
        <f t="shared" si="55"/>
        <v>0</v>
      </c>
      <c r="Y78" s="119">
        <f t="shared" si="56"/>
        <v>0</v>
      </c>
      <c r="Z78" s="119">
        <f t="shared" si="57"/>
        <v>0</v>
      </c>
      <c r="AA78" s="119">
        <f t="shared" si="58"/>
        <v>0</v>
      </c>
      <c r="AB78" s="120" t="str">
        <f t="shared" si="59"/>
        <v/>
      </c>
      <c r="AC78" s="117" t="str">
        <f t="shared" si="60"/>
        <v/>
      </c>
      <c r="AD78" s="118" t="str">
        <f t="shared" si="61"/>
        <v/>
      </c>
      <c r="AE78" s="104" t="str">
        <f t="shared" si="62"/>
        <v/>
      </c>
      <c r="AF78" s="129" t="str">
        <f t="shared" si="63"/>
        <v/>
      </c>
      <c r="AG78" s="121"/>
      <c r="AH78" s="121"/>
      <c r="AI78" s="119">
        <f t="shared" si="64"/>
        <v>0</v>
      </c>
      <c r="AJ78" s="119">
        <f t="shared" si="65"/>
        <v>0</v>
      </c>
      <c r="AK78" s="119">
        <f t="shared" si="66"/>
        <v>0</v>
      </c>
      <c r="AL78" s="119" t="e">
        <f t="shared" si="67"/>
        <v>#VALUE!</v>
      </c>
      <c r="AM78" s="120" t="e">
        <f t="shared" si="68"/>
        <v>#VALUE!</v>
      </c>
      <c r="AN78" s="122">
        <f t="shared" si="69"/>
        <v>0</v>
      </c>
      <c r="AO78" s="109">
        <f t="shared" si="70"/>
        <v>0</v>
      </c>
      <c r="AP78" s="123">
        <f t="shared" si="71"/>
        <v>0</v>
      </c>
      <c r="AQ78" s="293"/>
      <c r="AR78" s="111">
        <f t="shared" si="72"/>
        <v>0</v>
      </c>
      <c r="AS78" s="111">
        <f t="shared" si="73"/>
        <v>0</v>
      </c>
      <c r="AT78" s="111" t="e">
        <f t="shared" si="74"/>
        <v>#VALUE!</v>
      </c>
      <c r="AU78" s="112" t="e">
        <f t="shared" si="75"/>
        <v>#VALUE!</v>
      </c>
      <c r="AV78" s="112" t="e">
        <f t="shared" si="76"/>
        <v>#VALUE!</v>
      </c>
      <c r="AW78" s="111" t="e">
        <f t="shared" si="77"/>
        <v>#VALUE!</v>
      </c>
      <c r="AX78" s="111">
        <f t="shared" si="78"/>
        <v>0</v>
      </c>
      <c r="AY78" s="111">
        <f t="shared" si="79"/>
        <v>0</v>
      </c>
      <c r="AZ78" s="111" t="e">
        <f t="shared" si="80"/>
        <v>#VALUE!</v>
      </c>
      <c r="BA78" s="112" t="e">
        <f t="shared" si="81"/>
        <v>#VALUE!</v>
      </c>
      <c r="BB78" s="112" t="e">
        <f t="shared" si="82"/>
        <v>#VALUE!</v>
      </c>
      <c r="BC78" s="111" t="e">
        <f t="shared" si="83"/>
        <v>#VALUE!</v>
      </c>
      <c r="BD78" s="97"/>
      <c r="BE78" s="97"/>
      <c r="BF78" s="97"/>
    </row>
    <row r="79" spans="1:58" ht="18">
      <c r="A79" s="97">
        <f t="shared" si="42"/>
        <v>0</v>
      </c>
      <c r="B79" s="97">
        <f t="shared" si="43"/>
        <v>0</v>
      </c>
      <c r="C79" s="310"/>
      <c r="D79" s="113"/>
      <c r="E79" s="114"/>
      <c r="F79" s="115"/>
      <c r="G79" s="116">
        <f t="shared" si="44"/>
        <v>0</v>
      </c>
      <c r="H79" s="116"/>
      <c r="I79" s="116"/>
      <c r="J79" s="116"/>
      <c r="K79" s="116"/>
      <c r="L79" s="116"/>
      <c r="M79" s="116"/>
      <c r="N79" s="87">
        <f t="shared" si="45"/>
        <v>0</v>
      </c>
      <c r="O79" s="87">
        <f t="shared" si="46"/>
        <v>0</v>
      </c>
      <c r="P79" s="117">
        <f t="shared" si="47"/>
        <v>0</v>
      </c>
      <c r="Q79" s="117">
        <f t="shared" si="48"/>
        <v>0</v>
      </c>
      <c r="R79" s="117">
        <f t="shared" si="49"/>
        <v>0</v>
      </c>
      <c r="S79" s="87" t="str">
        <f t="shared" si="50"/>
        <v/>
      </c>
      <c r="T79" s="117" t="str">
        <f t="shared" si="51"/>
        <v/>
      </c>
      <c r="U79" s="118" t="str">
        <f t="shared" si="52"/>
        <v/>
      </c>
      <c r="V79" s="118" t="str">
        <f t="shared" si="53"/>
        <v/>
      </c>
      <c r="W79" s="117">
        <f t="shared" si="54"/>
        <v>0</v>
      </c>
      <c r="X79" s="117">
        <f t="shared" si="55"/>
        <v>0</v>
      </c>
      <c r="Y79" s="119">
        <f t="shared" si="56"/>
        <v>0</v>
      </c>
      <c r="Z79" s="119">
        <f t="shared" si="57"/>
        <v>0</v>
      </c>
      <c r="AA79" s="119">
        <f t="shared" si="58"/>
        <v>0</v>
      </c>
      <c r="AB79" s="120" t="str">
        <f t="shared" si="59"/>
        <v/>
      </c>
      <c r="AC79" s="117" t="str">
        <f t="shared" si="60"/>
        <v/>
      </c>
      <c r="AD79" s="118" t="str">
        <f t="shared" si="61"/>
        <v/>
      </c>
      <c r="AE79" s="104" t="str">
        <f t="shared" si="62"/>
        <v/>
      </c>
      <c r="AF79" s="129" t="str">
        <f t="shared" si="63"/>
        <v/>
      </c>
      <c r="AG79" s="121"/>
      <c r="AH79" s="121"/>
      <c r="AI79" s="119">
        <f t="shared" si="64"/>
        <v>0</v>
      </c>
      <c r="AJ79" s="119">
        <f t="shared" si="65"/>
        <v>0</v>
      </c>
      <c r="AK79" s="119">
        <f t="shared" si="66"/>
        <v>0</v>
      </c>
      <c r="AL79" s="119" t="e">
        <f t="shared" si="67"/>
        <v>#VALUE!</v>
      </c>
      <c r="AM79" s="120" t="e">
        <f t="shared" si="68"/>
        <v>#VALUE!</v>
      </c>
      <c r="AN79" s="122">
        <f t="shared" si="69"/>
        <v>0</v>
      </c>
      <c r="AO79" s="109">
        <f t="shared" si="70"/>
        <v>0</v>
      </c>
      <c r="AP79" s="123">
        <f t="shared" si="71"/>
        <v>0</v>
      </c>
      <c r="AQ79" s="293"/>
      <c r="AR79" s="111">
        <f t="shared" si="72"/>
        <v>0</v>
      </c>
      <c r="AS79" s="111">
        <f t="shared" si="73"/>
        <v>0</v>
      </c>
      <c r="AT79" s="111" t="e">
        <f t="shared" si="74"/>
        <v>#VALUE!</v>
      </c>
      <c r="AU79" s="112" t="e">
        <f t="shared" si="75"/>
        <v>#VALUE!</v>
      </c>
      <c r="AV79" s="112" t="e">
        <f t="shared" si="76"/>
        <v>#VALUE!</v>
      </c>
      <c r="AW79" s="111" t="e">
        <f t="shared" si="77"/>
        <v>#VALUE!</v>
      </c>
      <c r="AX79" s="111">
        <f t="shared" si="78"/>
        <v>0</v>
      </c>
      <c r="AY79" s="111">
        <f t="shared" si="79"/>
        <v>0</v>
      </c>
      <c r="AZ79" s="111" t="e">
        <f t="shared" si="80"/>
        <v>#VALUE!</v>
      </c>
      <c r="BA79" s="112" t="e">
        <f t="shared" si="81"/>
        <v>#VALUE!</v>
      </c>
      <c r="BB79" s="112" t="e">
        <f t="shared" si="82"/>
        <v>#VALUE!</v>
      </c>
      <c r="BC79" s="111" t="e">
        <f t="shared" si="83"/>
        <v>#VALUE!</v>
      </c>
      <c r="BD79" s="97"/>
      <c r="BE79" s="97"/>
      <c r="BF79" s="97"/>
    </row>
    <row r="80" spans="1:58" ht="18">
      <c r="A80" s="97">
        <f t="shared" si="42"/>
        <v>0</v>
      </c>
      <c r="B80" s="97">
        <f t="shared" si="43"/>
        <v>0</v>
      </c>
      <c r="C80" s="310"/>
      <c r="D80" s="113"/>
      <c r="E80" s="114"/>
      <c r="F80" s="115"/>
      <c r="G80" s="116">
        <f t="shared" si="44"/>
        <v>0</v>
      </c>
      <c r="H80" s="116"/>
      <c r="I80" s="116"/>
      <c r="J80" s="116"/>
      <c r="K80" s="116"/>
      <c r="L80" s="116"/>
      <c r="M80" s="116"/>
      <c r="N80" s="87">
        <f t="shared" si="45"/>
        <v>0</v>
      </c>
      <c r="O80" s="87">
        <f t="shared" si="46"/>
        <v>0</v>
      </c>
      <c r="P80" s="117">
        <f t="shared" si="47"/>
        <v>0</v>
      </c>
      <c r="Q80" s="117">
        <f t="shared" si="48"/>
        <v>0</v>
      </c>
      <c r="R80" s="117">
        <f t="shared" si="49"/>
        <v>0</v>
      </c>
      <c r="S80" s="87" t="str">
        <f t="shared" si="50"/>
        <v/>
      </c>
      <c r="T80" s="117" t="str">
        <f t="shared" si="51"/>
        <v/>
      </c>
      <c r="U80" s="118" t="str">
        <f t="shared" si="52"/>
        <v/>
      </c>
      <c r="V80" s="118" t="str">
        <f t="shared" si="53"/>
        <v/>
      </c>
      <c r="W80" s="117">
        <f t="shared" si="54"/>
        <v>0</v>
      </c>
      <c r="X80" s="117">
        <f t="shared" si="55"/>
        <v>0</v>
      </c>
      <c r="Y80" s="119">
        <f t="shared" si="56"/>
        <v>0</v>
      </c>
      <c r="Z80" s="119">
        <f t="shared" si="57"/>
        <v>0</v>
      </c>
      <c r="AA80" s="119">
        <f t="shared" si="58"/>
        <v>0</v>
      </c>
      <c r="AB80" s="120" t="str">
        <f t="shared" si="59"/>
        <v/>
      </c>
      <c r="AC80" s="117" t="str">
        <f t="shared" si="60"/>
        <v/>
      </c>
      <c r="AD80" s="118" t="str">
        <f t="shared" si="61"/>
        <v/>
      </c>
      <c r="AE80" s="104" t="str">
        <f t="shared" si="62"/>
        <v/>
      </c>
      <c r="AF80" s="129" t="str">
        <f t="shared" si="63"/>
        <v/>
      </c>
      <c r="AG80" s="121"/>
      <c r="AH80" s="121"/>
      <c r="AI80" s="119">
        <f t="shared" si="64"/>
        <v>0</v>
      </c>
      <c r="AJ80" s="119">
        <f t="shared" si="65"/>
        <v>0</v>
      </c>
      <c r="AK80" s="119">
        <f t="shared" si="66"/>
        <v>0</v>
      </c>
      <c r="AL80" s="119" t="e">
        <f t="shared" si="67"/>
        <v>#VALUE!</v>
      </c>
      <c r="AM80" s="120" t="e">
        <f t="shared" si="68"/>
        <v>#VALUE!</v>
      </c>
      <c r="AN80" s="122">
        <f t="shared" si="69"/>
        <v>0</v>
      </c>
      <c r="AO80" s="109">
        <f t="shared" si="70"/>
        <v>0</v>
      </c>
      <c r="AP80" s="123">
        <f t="shared" si="71"/>
        <v>0</v>
      </c>
      <c r="AQ80" s="293"/>
      <c r="AR80" s="111">
        <f t="shared" si="72"/>
        <v>0</v>
      </c>
      <c r="AS80" s="111">
        <f t="shared" si="73"/>
        <v>0</v>
      </c>
      <c r="AT80" s="111" t="e">
        <f t="shared" si="74"/>
        <v>#VALUE!</v>
      </c>
      <c r="AU80" s="112" t="e">
        <f t="shared" si="75"/>
        <v>#VALUE!</v>
      </c>
      <c r="AV80" s="112" t="e">
        <f t="shared" si="76"/>
        <v>#VALUE!</v>
      </c>
      <c r="AW80" s="111" t="e">
        <f t="shared" si="77"/>
        <v>#VALUE!</v>
      </c>
      <c r="AX80" s="111">
        <f t="shared" si="78"/>
        <v>0</v>
      </c>
      <c r="AY80" s="111">
        <f t="shared" si="79"/>
        <v>0</v>
      </c>
      <c r="AZ80" s="111" t="e">
        <f t="shared" si="80"/>
        <v>#VALUE!</v>
      </c>
      <c r="BA80" s="112" t="e">
        <f t="shared" si="81"/>
        <v>#VALUE!</v>
      </c>
      <c r="BB80" s="112" t="e">
        <f t="shared" si="82"/>
        <v>#VALUE!</v>
      </c>
      <c r="BC80" s="111" t="e">
        <f t="shared" si="83"/>
        <v>#VALUE!</v>
      </c>
      <c r="BD80" s="97"/>
      <c r="BE80" s="97"/>
      <c r="BF80" s="97"/>
    </row>
    <row r="81" spans="1:58" ht="18">
      <c r="A81" s="97">
        <f t="shared" si="42"/>
        <v>0</v>
      </c>
      <c r="B81" s="97">
        <f t="shared" si="43"/>
        <v>0</v>
      </c>
      <c r="C81" s="310"/>
      <c r="D81" s="113"/>
      <c r="E81" s="114"/>
      <c r="F81" s="115"/>
      <c r="G81" s="116">
        <f t="shared" si="44"/>
        <v>0</v>
      </c>
      <c r="H81" s="116"/>
      <c r="I81" s="116"/>
      <c r="J81" s="116"/>
      <c r="K81" s="116"/>
      <c r="L81" s="116"/>
      <c r="M81" s="116"/>
      <c r="N81" s="87">
        <f t="shared" si="45"/>
        <v>0</v>
      </c>
      <c r="O81" s="87">
        <f t="shared" si="46"/>
        <v>0</v>
      </c>
      <c r="P81" s="117">
        <f t="shared" si="47"/>
        <v>0</v>
      </c>
      <c r="Q81" s="117">
        <f t="shared" si="48"/>
        <v>0</v>
      </c>
      <c r="R81" s="117">
        <f t="shared" si="49"/>
        <v>0</v>
      </c>
      <c r="S81" s="87" t="str">
        <f t="shared" si="50"/>
        <v/>
      </c>
      <c r="T81" s="117" t="str">
        <f t="shared" si="51"/>
        <v/>
      </c>
      <c r="U81" s="118" t="str">
        <f t="shared" si="52"/>
        <v/>
      </c>
      <c r="V81" s="118" t="str">
        <f t="shared" si="53"/>
        <v/>
      </c>
      <c r="W81" s="117">
        <f t="shared" si="54"/>
        <v>0</v>
      </c>
      <c r="X81" s="117">
        <f t="shared" si="55"/>
        <v>0</v>
      </c>
      <c r="Y81" s="119">
        <f t="shared" si="56"/>
        <v>0</v>
      </c>
      <c r="Z81" s="119">
        <f t="shared" si="57"/>
        <v>0</v>
      </c>
      <c r="AA81" s="119">
        <f t="shared" si="58"/>
        <v>0</v>
      </c>
      <c r="AB81" s="120" t="str">
        <f t="shared" si="59"/>
        <v/>
      </c>
      <c r="AC81" s="117" t="str">
        <f t="shared" si="60"/>
        <v/>
      </c>
      <c r="AD81" s="118" t="str">
        <f t="shared" si="61"/>
        <v/>
      </c>
      <c r="AE81" s="104" t="str">
        <f t="shared" si="62"/>
        <v/>
      </c>
      <c r="AF81" s="129" t="str">
        <f t="shared" si="63"/>
        <v/>
      </c>
      <c r="AG81" s="121"/>
      <c r="AH81" s="121"/>
      <c r="AI81" s="119">
        <f t="shared" si="64"/>
        <v>0</v>
      </c>
      <c r="AJ81" s="119">
        <f t="shared" si="65"/>
        <v>0</v>
      </c>
      <c r="AK81" s="119">
        <f t="shared" si="66"/>
        <v>0</v>
      </c>
      <c r="AL81" s="119" t="e">
        <f t="shared" si="67"/>
        <v>#VALUE!</v>
      </c>
      <c r="AM81" s="120" t="e">
        <f t="shared" si="68"/>
        <v>#VALUE!</v>
      </c>
      <c r="AN81" s="122">
        <f t="shared" si="69"/>
        <v>0</v>
      </c>
      <c r="AO81" s="109">
        <f t="shared" si="70"/>
        <v>0</v>
      </c>
      <c r="AP81" s="123">
        <f t="shared" si="71"/>
        <v>0</v>
      </c>
      <c r="AQ81" s="293"/>
      <c r="AR81" s="111">
        <f t="shared" si="72"/>
        <v>0</v>
      </c>
      <c r="AS81" s="111">
        <f t="shared" si="73"/>
        <v>0</v>
      </c>
      <c r="AT81" s="111" t="e">
        <f t="shared" si="74"/>
        <v>#VALUE!</v>
      </c>
      <c r="AU81" s="112" t="e">
        <f t="shared" si="75"/>
        <v>#VALUE!</v>
      </c>
      <c r="AV81" s="112" t="e">
        <f t="shared" si="76"/>
        <v>#VALUE!</v>
      </c>
      <c r="AW81" s="111" t="e">
        <f t="shared" si="77"/>
        <v>#VALUE!</v>
      </c>
      <c r="AX81" s="111">
        <f t="shared" si="78"/>
        <v>0</v>
      </c>
      <c r="AY81" s="111">
        <f t="shared" si="79"/>
        <v>0</v>
      </c>
      <c r="AZ81" s="111" t="e">
        <f t="shared" si="80"/>
        <v>#VALUE!</v>
      </c>
      <c r="BA81" s="112" t="e">
        <f t="shared" si="81"/>
        <v>#VALUE!</v>
      </c>
      <c r="BB81" s="112" t="e">
        <f t="shared" si="82"/>
        <v>#VALUE!</v>
      </c>
      <c r="BC81" s="111" t="e">
        <f t="shared" si="83"/>
        <v>#VALUE!</v>
      </c>
      <c r="BD81" s="97"/>
      <c r="BE81" s="97"/>
      <c r="BF81" s="97"/>
    </row>
    <row r="82" spans="1:58" ht="18">
      <c r="A82" s="97">
        <f t="shared" si="42"/>
        <v>0</v>
      </c>
      <c r="B82" s="97">
        <f t="shared" si="43"/>
        <v>0</v>
      </c>
      <c r="C82" s="310"/>
      <c r="D82" s="113"/>
      <c r="E82" s="114"/>
      <c r="F82" s="115"/>
      <c r="G82" s="116">
        <f t="shared" si="44"/>
        <v>0</v>
      </c>
      <c r="H82" s="116"/>
      <c r="I82" s="116"/>
      <c r="J82" s="116"/>
      <c r="K82" s="116"/>
      <c r="L82" s="116"/>
      <c r="M82" s="116"/>
      <c r="N82" s="87">
        <f t="shared" si="45"/>
        <v>0</v>
      </c>
      <c r="O82" s="87">
        <f t="shared" si="46"/>
        <v>0</v>
      </c>
      <c r="P82" s="117">
        <f t="shared" si="47"/>
        <v>0</v>
      </c>
      <c r="Q82" s="117">
        <f t="shared" si="48"/>
        <v>0</v>
      </c>
      <c r="R82" s="117">
        <f t="shared" si="49"/>
        <v>0</v>
      </c>
      <c r="S82" s="87" t="str">
        <f t="shared" si="50"/>
        <v/>
      </c>
      <c r="T82" s="117" t="str">
        <f t="shared" si="51"/>
        <v/>
      </c>
      <c r="U82" s="118" t="str">
        <f t="shared" si="52"/>
        <v/>
      </c>
      <c r="V82" s="118" t="str">
        <f t="shared" si="53"/>
        <v/>
      </c>
      <c r="W82" s="117">
        <f t="shared" si="54"/>
        <v>0</v>
      </c>
      <c r="X82" s="117">
        <f t="shared" si="55"/>
        <v>0</v>
      </c>
      <c r="Y82" s="119">
        <f t="shared" si="56"/>
        <v>0</v>
      </c>
      <c r="Z82" s="119">
        <f t="shared" si="57"/>
        <v>0</v>
      </c>
      <c r="AA82" s="119">
        <f t="shared" si="58"/>
        <v>0</v>
      </c>
      <c r="AB82" s="120" t="str">
        <f t="shared" si="59"/>
        <v/>
      </c>
      <c r="AC82" s="117" t="str">
        <f t="shared" si="60"/>
        <v/>
      </c>
      <c r="AD82" s="118" t="str">
        <f t="shared" si="61"/>
        <v/>
      </c>
      <c r="AE82" s="104" t="str">
        <f t="shared" si="62"/>
        <v/>
      </c>
      <c r="AF82" s="129" t="str">
        <f t="shared" si="63"/>
        <v/>
      </c>
      <c r="AG82" s="121"/>
      <c r="AH82" s="121"/>
      <c r="AI82" s="119">
        <f t="shared" si="64"/>
        <v>0</v>
      </c>
      <c r="AJ82" s="119">
        <f t="shared" si="65"/>
        <v>0</v>
      </c>
      <c r="AK82" s="119">
        <f t="shared" si="66"/>
        <v>0</v>
      </c>
      <c r="AL82" s="119" t="e">
        <f t="shared" si="67"/>
        <v>#VALUE!</v>
      </c>
      <c r="AM82" s="120" t="e">
        <f t="shared" si="68"/>
        <v>#VALUE!</v>
      </c>
      <c r="AN82" s="122">
        <f t="shared" si="69"/>
        <v>0</v>
      </c>
      <c r="AO82" s="109">
        <f t="shared" si="70"/>
        <v>0</v>
      </c>
      <c r="AP82" s="123">
        <f t="shared" si="71"/>
        <v>0</v>
      </c>
      <c r="AQ82" s="293"/>
      <c r="AR82" s="111">
        <f t="shared" si="72"/>
        <v>0</v>
      </c>
      <c r="AS82" s="111">
        <f t="shared" si="73"/>
        <v>0</v>
      </c>
      <c r="AT82" s="111" t="e">
        <f t="shared" si="74"/>
        <v>#VALUE!</v>
      </c>
      <c r="AU82" s="112" t="e">
        <f t="shared" si="75"/>
        <v>#VALUE!</v>
      </c>
      <c r="AV82" s="112" t="e">
        <f t="shared" si="76"/>
        <v>#VALUE!</v>
      </c>
      <c r="AW82" s="111" t="e">
        <f t="shared" si="77"/>
        <v>#VALUE!</v>
      </c>
      <c r="AX82" s="111">
        <f t="shared" si="78"/>
        <v>0</v>
      </c>
      <c r="AY82" s="111">
        <f t="shared" si="79"/>
        <v>0</v>
      </c>
      <c r="AZ82" s="111" t="e">
        <f t="shared" si="80"/>
        <v>#VALUE!</v>
      </c>
      <c r="BA82" s="112" t="e">
        <f t="shared" si="81"/>
        <v>#VALUE!</v>
      </c>
      <c r="BB82" s="112" t="e">
        <f t="shared" si="82"/>
        <v>#VALUE!</v>
      </c>
      <c r="BC82" s="111" t="e">
        <f t="shared" si="83"/>
        <v>#VALUE!</v>
      </c>
      <c r="BD82" s="97"/>
      <c r="BE82" s="97"/>
      <c r="BF82" s="97"/>
    </row>
    <row r="83" spans="1:58" ht="18">
      <c r="A83" s="97">
        <f t="shared" si="42"/>
        <v>0</v>
      </c>
      <c r="B83" s="97">
        <f t="shared" si="43"/>
        <v>0</v>
      </c>
      <c r="C83" s="310"/>
      <c r="D83" s="113"/>
      <c r="E83" s="114"/>
      <c r="F83" s="115"/>
      <c r="G83" s="116">
        <f t="shared" si="44"/>
        <v>0</v>
      </c>
      <c r="H83" s="116"/>
      <c r="I83" s="116"/>
      <c r="J83" s="116"/>
      <c r="K83" s="116"/>
      <c r="L83" s="116"/>
      <c r="M83" s="116"/>
      <c r="N83" s="87">
        <f t="shared" si="45"/>
        <v>0</v>
      </c>
      <c r="O83" s="87">
        <f t="shared" si="46"/>
        <v>0</v>
      </c>
      <c r="P83" s="117">
        <f t="shared" si="47"/>
        <v>0</v>
      </c>
      <c r="Q83" s="117">
        <f t="shared" si="48"/>
        <v>0</v>
      </c>
      <c r="R83" s="117">
        <f t="shared" si="49"/>
        <v>0</v>
      </c>
      <c r="S83" s="87" t="str">
        <f t="shared" si="50"/>
        <v/>
      </c>
      <c r="T83" s="117" t="str">
        <f t="shared" si="51"/>
        <v/>
      </c>
      <c r="U83" s="118" t="str">
        <f t="shared" si="52"/>
        <v/>
      </c>
      <c r="V83" s="118" t="str">
        <f t="shared" si="53"/>
        <v/>
      </c>
      <c r="W83" s="117">
        <f t="shared" si="54"/>
        <v>0</v>
      </c>
      <c r="X83" s="117">
        <f t="shared" si="55"/>
        <v>0</v>
      </c>
      <c r="Y83" s="119">
        <f t="shared" si="56"/>
        <v>0</v>
      </c>
      <c r="Z83" s="119">
        <f t="shared" si="57"/>
        <v>0</v>
      </c>
      <c r="AA83" s="119">
        <f t="shared" si="58"/>
        <v>0</v>
      </c>
      <c r="AB83" s="120" t="str">
        <f t="shared" si="59"/>
        <v/>
      </c>
      <c r="AC83" s="117" t="str">
        <f t="shared" si="60"/>
        <v/>
      </c>
      <c r="AD83" s="118" t="str">
        <f t="shared" si="61"/>
        <v/>
      </c>
      <c r="AE83" s="104" t="str">
        <f t="shared" si="62"/>
        <v/>
      </c>
      <c r="AF83" s="129" t="str">
        <f t="shared" si="63"/>
        <v/>
      </c>
      <c r="AG83" s="121"/>
      <c r="AH83" s="121"/>
      <c r="AI83" s="119">
        <f t="shared" si="64"/>
        <v>0</v>
      </c>
      <c r="AJ83" s="119">
        <f t="shared" si="65"/>
        <v>0</v>
      </c>
      <c r="AK83" s="119">
        <f t="shared" si="66"/>
        <v>0</v>
      </c>
      <c r="AL83" s="119" t="e">
        <f t="shared" si="67"/>
        <v>#VALUE!</v>
      </c>
      <c r="AM83" s="120" t="e">
        <f t="shared" si="68"/>
        <v>#VALUE!</v>
      </c>
      <c r="AN83" s="122">
        <f t="shared" si="69"/>
        <v>0</v>
      </c>
      <c r="AO83" s="109">
        <f t="shared" si="70"/>
        <v>0</v>
      </c>
      <c r="AP83" s="123">
        <f t="shared" si="71"/>
        <v>0</v>
      </c>
      <c r="AQ83" s="293"/>
      <c r="AR83" s="111">
        <f t="shared" si="72"/>
        <v>0</v>
      </c>
      <c r="AS83" s="111">
        <f t="shared" si="73"/>
        <v>0</v>
      </c>
      <c r="AT83" s="111" t="e">
        <f t="shared" si="74"/>
        <v>#VALUE!</v>
      </c>
      <c r="AU83" s="112" t="e">
        <f t="shared" si="75"/>
        <v>#VALUE!</v>
      </c>
      <c r="AV83" s="112" t="e">
        <f t="shared" si="76"/>
        <v>#VALUE!</v>
      </c>
      <c r="AW83" s="111" t="e">
        <f t="shared" si="77"/>
        <v>#VALUE!</v>
      </c>
      <c r="AX83" s="111">
        <f t="shared" si="78"/>
        <v>0</v>
      </c>
      <c r="AY83" s="111">
        <f t="shared" si="79"/>
        <v>0</v>
      </c>
      <c r="AZ83" s="111" t="e">
        <f t="shared" si="80"/>
        <v>#VALUE!</v>
      </c>
      <c r="BA83" s="112" t="e">
        <f t="shared" si="81"/>
        <v>#VALUE!</v>
      </c>
      <c r="BB83" s="112" t="e">
        <f t="shared" si="82"/>
        <v>#VALUE!</v>
      </c>
      <c r="BC83" s="111" t="e">
        <f t="shared" si="83"/>
        <v>#VALUE!</v>
      </c>
      <c r="BD83" s="97"/>
      <c r="BE83" s="97"/>
      <c r="BF83" s="97"/>
    </row>
    <row r="84" spans="1:58" ht="18">
      <c r="A84" s="97">
        <f t="shared" si="42"/>
        <v>0</v>
      </c>
      <c r="B84" s="97">
        <f t="shared" si="43"/>
        <v>0</v>
      </c>
      <c r="C84" s="310"/>
      <c r="D84" s="113"/>
      <c r="E84" s="114"/>
      <c r="F84" s="115"/>
      <c r="G84" s="116">
        <f t="shared" si="44"/>
        <v>0</v>
      </c>
      <c r="H84" s="116"/>
      <c r="I84" s="116"/>
      <c r="J84" s="116"/>
      <c r="K84" s="116"/>
      <c r="L84" s="116"/>
      <c r="M84" s="116"/>
      <c r="N84" s="87">
        <f t="shared" si="45"/>
        <v>0</v>
      </c>
      <c r="O84" s="87">
        <f t="shared" si="46"/>
        <v>0</v>
      </c>
      <c r="P84" s="117">
        <f t="shared" si="47"/>
        <v>0</v>
      </c>
      <c r="Q84" s="117">
        <f t="shared" si="48"/>
        <v>0</v>
      </c>
      <c r="R84" s="117">
        <f t="shared" si="49"/>
        <v>0</v>
      </c>
      <c r="S84" s="87" t="str">
        <f t="shared" si="50"/>
        <v/>
      </c>
      <c r="T84" s="117" t="str">
        <f t="shared" si="51"/>
        <v/>
      </c>
      <c r="U84" s="118" t="str">
        <f t="shared" si="52"/>
        <v/>
      </c>
      <c r="V84" s="118" t="str">
        <f t="shared" si="53"/>
        <v/>
      </c>
      <c r="W84" s="117">
        <f t="shared" si="54"/>
        <v>0</v>
      </c>
      <c r="X84" s="117">
        <f t="shared" si="55"/>
        <v>0</v>
      </c>
      <c r="Y84" s="119">
        <f t="shared" si="56"/>
        <v>0</v>
      </c>
      <c r="Z84" s="119">
        <f t="shared" si="57"/>
        <v>0</v>
      </c>
      <c r="AA84" s="119">
        <f t="shared" si="58"/>
        <v>0</v>
      </c>
      <c r="AB84" s="120" t="str">
        <f t="shared" si="59"/>
        <v/>
      </c>
      <c r="AC84" s="117" t="str">
        <f t="shared" si="60"/>
        <v/>
      </c>
      <c r="AD84" s="118" t="str">
        <f t="shared" si="61"/>
        <v/>
      </c>
      <c r="AE84" s="104" t="str">
        <f t="shared" si="62"/>
        <v/>
      </c>
      <c r="AF84" s="129" t="str">
        <f t="shared" si="63"/>
        <v/>
      </c>
      <c r="AG84" s="121"/>
      <c r="AH84" s="121"/>
      <c r="AI84" s="119">
        <f t="shared" si="64"/>
        <v>0</v>
      </c>
      <c r="AJ84" s="119">
        <f t="shared" si="65"/>
        <v>0</v>
      </c>
      <c r="AK84" s="119">
        <f t="shared" si="66"/>
        <v>0</v>
      </c>
      <c r="AL84" s="119" t="e">
        <f t="shared" si="67"/>
        <v>#VALUE!</v>
      </c>
      <c r="AM84" s="120" t="e">
        <f t="shared" si="68"/>
        <v>#VALUE!</v>
      </c>
      <c r="AN84" s="122">
        <f t="shared" si="69"/>
        <v>0</v>
      </c>
      <c r="AO84" s="109">
        <f t="shared" si="70"/>
        <v>0</v>
      </c>
      <c r="AP84" s="123">
        <f t="shared" si="71"/>
        <v>0</v>
      </c>
      <c r="AQ84" s="293"/>
      <c r="AR84" s="111">
        <f t="shared" si="72"/>
        <v>0</v>
      </c>
      <c r="AS84" s="111">
        <f t="shared" si="73"/>
        <v>0</v>
      </c>
      <c r="AT84" s="111" t="e">
        <f t="shared" si="74"/>
        <v>#VALUE!</v>
      </c>
      <c r="AU84" s="112" t="e">
        <f t="shared" si="75"/>
        <v>#VALUE!</v>
      </c>
      <c r="AV84" s="112" t="e">
        <f t="shared" si="76"/>
        <v>#VALUE!</v>
      </c>
      <c r="AW84" s="111" t="e">
        <f t="shared" si="77"/>
        <v>#VALUE!</v>
      </c>
      <c r="AX84" s="111">
        <f t="shared" si="78"/>
        <v>0</v>
      </c>
      <c r="AY84" s="111">
        <f t="shared" si="79"/>
        <v>0</v>
      </c>
      <c r="AZ84" s="111" t="e">
        <f t="shared" si="80"/>
        <v>#VALUE!</v>
      </c>
      <c r="BA84" s="112" t="e">
        <f t="shared" si="81"/>
        <v>#VALUE!</v>
      </c>
      <c r="BB84" s="112" t="e">
        <f t="shared" si="82"/>
        <v>#VALUE!</v>
      </c>
      <c r="BC84" s="111" t="e">
        <f t="shared" si="83"/>
        <v>#VALUE!</v>
      </c>
      <c r="BD84" s="97"/>
      <c r="BE84" s="97"/>
      <c r="BF84" s="97"/>
    </row>
    <row r="85" spans="1:58" ht="18">
      <c r="A85" s="97">
        <f t="shared" si="42"/>
        <v>0</v>
      </c>
      <c r="B85" s="97">
        <f t="shared" si="43"/>
        <v>0</v>
      </c>
      <c r="C85" s="310"/>
      <c r="D85" s="113"/>
      <c r="E85" s="114"/>
      <c r="F85" s="115"/>
      <c r="G85" s="116">
        <f t="shared" si="44"/>
        <v>0</v>
      </c>
      <c r="H85" s="116"/>
      <c r="I85" s="116"/>
      <c r="J85" s="116"/>
      <c r="K85" s="116"/>
      <c r="L85" s="116"/>
      <c r="M85" s="116"/>
      <c r="N85" s="87">
        <f t="shared" si="45"/>
        <v>0</v>
      </c>
      <c r="O85" s="87">
        <f t="shared" si="46"/>
        <v>0</v>
      </c>
      <c r="P85" s="117">
        <f t="shared" si="47"/>
        <v>0</v>
      </c>
      <c r="Q85" s="117">
        <f t="shared" si="48"/>
        <v>0</v>
      </c>
      <c r="R85" s="117">
        <f t="shared" si="49"/>
        <v>0</v>
      </c>
      <c r="S85" s="87" t="str">
        <f t="shared" si="50"/>
        <v/>
      </c>
      <c r="T85" s="117" t="str">
        <f t="shared" si="51"/>
        <v/>
      </c>
      <c r="U85" s="118" t="str">
        <f t="shared" si="52"/>
        <v/>
      </c>
      <c r="V85" s="118" t="str">
        <f t="shared" si="53"/>
        <v/>
      </c>
      <c r="W85" s="117">
        <f t="shared" si="54"/>
        <v>0</v>
      </c>
      <c r="X85" s="117">
        <f t="shared" si="55"/>
        <v>0</v>
      </c>
      <c r="Y85" s="119">
        <f t="shared" si="56"/>
        <v>0</v>
      </c>
      <c r="Z85" s="119">
        <f t="shared" si="57"/>
        <v>0</v>
      </c>
      <c r="AA85" s="119">
        <f t="shared" si="58"/>
        <v>0</v>
      </c>
      <c r="AB85" s="120" t="str">
        <f t="shared" si="59"/>
        <v/>
      </c>
      <c r="AC85" s="117" t="str">
        <f t="shared" si="60"/>
        <v/>
      </c>
      <c r="AD85" s="118" t="str">
        <f t="shared" si="61"/>
        <v/>
      </c>
      <c r="AE85" s="104" t="str">
        <f t="shared" si="62"/>
        <v/>
      </c>
      <c r="AF85" s="129" t="str">
        <f t="shared" si="63"/>
        <v/>
      </c>
      <c r="AG85" s="121"/>
      <c r="AH85" s="121"/>
      <c r="AI85" s="119">
        <f t="shared" si="64"/>
        <v>0</v>
      </c>
      <c r="AJ85" s="119">
        <f t="shared" si="65"/>
        <v>0</v>
      </c>
      <c r="AK85" s="119">
        <f t="shared" si="66"/>
        <v>0</v>
      </c>
      <c r="AL85" s="119" t="e">
        <f t="shared" si="67"/>
        <v>#VALUE!</v>
      </c>
      <c r="AM85" s="120" t="e">
        <f t="shared" si="68"/>
        <v>#VALUE!</v>
      </c>
      <c r="AN85" s="122">
        <f t="shared" si="69"/>
        <v>0</v>
      </c>
      <c r="AO85" s="109">
        <f t="shared" si="70"/>
        <v>0</v>
      </c>
      <c r="AP85" s="123">
        <f t="shared" si="71"/>
        <v>0</v>
      </c>
      <c r="AQ85" s="293"/>
      <c r="AR85" s="111">
        <f t="shared" si="72"/>
        <v>0</v>
      </c>
      <c r="AS85" s="111">
        <f t="shared" si="73"/>
        <v>0</v>
      </c>
      <c r="AT85" s="111" t="e">
        <f t="shared" si="74"/>
        <v>#VALUE!</v>
      </c>
      <c r="AU85" s="112" t="e">
        <f t="shared" si="75"/>
        <v>#VALUE!</v>
      </c>
      <c r="AV85" s="112" t="e">
        <f t="shared" si="76"/>
        <v>#VALUE!</v>
      </c>
      <c r="AW85" s="111" t="e">
        <f t="shared" si="77"/>
        <v>#VALUE!</v>
      </c>
      <c r="AX85" s="111">
        <f t="shared" si="78"/>
        <v>0</v>
      </c>
      <c r="AY85" s="111">
        <f t="shared" si="79"/>
        <v>0</v>
      </c>
      <c r="AZ85" s="111" t="e">
        <f t="shared" si="80"/>
        <v>#VALUE!</v>
      </c>
      <c r="BA85" s="112" t="e">
        <f t="shared" si="81"/>
        <v>#VALUE!</v>
      </c>
      <c r="BB85" s="112" t="e">
        <f t="shared" si="82"/>
        <v>#VALUE!</v>
      </c>
      <c r="BC85" s="111" t="e">
        <f t="shared" si="83"/>
        <v>#VALUE!</v>
      </c>
      <c r="BD85" s="97"/>
      <c r="BE85" s="97"/>
      <c r="BF85" s="97"/>
    </row>
    <row r="86" spans="1:58" ht="18">
      <c r="A86" s="97">
        <f t="shared" si="42"/>
        <v>0</v>
      </c>
      <c r="B86" s="97">
        <f t="shared" si="43"/>
        <v>0</v>
      </c>
      <c r="C86" s="310"/>
      <c r="D86" s="113"/>
      <c r="E86" s="114"/>
      <c r="F86" s="115"/>
      <c r="G86" s="116">
        <f t="shared" si="44"/>
        <v>0</v>
      </c>
      <c r="H86" s="116"/>
      <c r="I86" s="116"/>
      <c r="J86" s="116"/>
      <c r="K86" s="116"/>
      <c r="L86" s="116"/>
      <c r="M86" s="116"/>
      <c r="N86" s="87">
        <f t="shared" si="45"/>
        <v>0</v>
      </c>
      <c r="O86" s="87">
        <f t="shared" si="46"/>
        <v>0</v>
      </c>
      <c r="P86" s="117">
        <f t="shared" si="47"/>
        <v>0</v>
      </c>
      <c r="Q86" s="117">
        <f t="shared" si="48"/>
        <v>0</v>
      </c>
      <c r="R86" s="117">
        <f t="shared" si="49"/>
        <v>0</v>
      </c>
      <c r="S86" s="87" t="str">
        <f t="shared" si="50"/>
        <v/>
      </c>
      <c r="T86" s="117" t="str">
        <f t="shared" si="51"/>
        <v/>
      </c>
      <c r="U86" s="118" t="str">
        <f t="shared" si="52"/>
        <v/>
      </c>
      <c r="V86" s="118" t="str">
        <f t="shared" si="53"/>
        <v/>
      </c>
      <c r="W86" s="117">
        <f t="shared" si="54"/>
        <v>0</v>
      </c>
      <c r="X86" s="117">
        <f t="shared" si="55"/>
        <v>0</v>
      </c>
      <c r="Y86" s="119">
        <f t="shared" si="56"/>
        <v>0</v>
      </c>
      <c r="Z86" s="119">
        <f t="shared" si="57"/>
        <v>0</v>
      </c>
      <c r="AA86" s="119">
        <f t="shared" si="58"/>
        <v>0</v>
      </c>
      <c r="AB86" s="120" t="str">
        <f t="shared" si="59"/>
        <v/>
      </c>
      <c r="AC86" s="117" t="str">
        <f t="shared" si="60"/>
        <v/>
      </c>
      <c r="AD86" s="118" t="str">
        <f t="shared" si="61"/>
        <v/>
      </c>
      <c r="AE86" s="104" t="str">
        <f t="shared" si="62"/>
        <v/>
      </c>
      <c r="AF86" s="129" t="str">
        <f t="shared" si="63"/>
        <v/>
      </c>
      <c r="AG86" s="121"/>
      <c r="AH86" s="121"/>
      <c r="AI86" s="119">
        <f t="shared" si="64"/>
        <v>0</v>
      </c>
      <c r="AJ86" s="119">
        <f t="shared" si="65"/>
        <v>0</v>
      </c>
      <c r="AK86" s="119">
        <f t="shared" si="66"/>
        <v>0</v>
      </c>
      <c r="AL86" s="119" t="e">
        <f t="shared" si="67"/>
        <v>#VALUE!</v>
      </c>
      <c r="AM86" s="120" t="e">
        <f t="shared" si="68"/>
        <v>#VALUE!</v>
      </c>
      <c r="AN86" s="122">
        <f t="shared" si="69"/>
        <v>0</v>
      </c>
      <c r="AO86" s="109">
        <f t="shared" si="70"/>
        <v>0</v>
      </c>
      <c r="AP86" s="123">
        <f t="shared" si="71"/>
        <v>0</v>
      </c>
      <c r="AQ86" s="293"/>
      <c r="AR86" s="111">
        <f t="shared" si="72"/>
        <v>0</v>
      </c>
      <c r="AS86" s="111">
        <f t="shared" si="73"/>
        <v>0</v>
      </c>
      <c r="AT86" s="111" t="e">
        <f t="shared" si="74"/>
        <v>#VALUE!</v>
      </c>
      <c r="AU86" s="112" t="e">
        <f t="shared" si="75"/>
        <v>#VALUE!</v>
      </c>
      <c r="AV86" s="112" t="e">
        <f t="shared" si="76"/>
        <v>#VALUE!</v>
      </c>
      <c r="AW86" s="111" t="e">
        <f t="shared" si="77"/>
        <v>#VALUE!</v>
      </c>
      <c r="AX86" s="111">
        <f t="shared" si="78"/>
        <v>0</v>
      </c>
      <c r="AY86" s="111">
        <f t="shared" si="79"/>
        <v>0</v>
      </c>
      <c r="AZ86" s="111" t="e">
        <f t="shared" si="80"/>
        <v>#VALUE!</v>
      </c>
      <c r="BA86" s="112" t="e">
        <f t="shared" si="81"/>
        <v>#VALUE!</v>
      </c>
      <c r="BB86" s="112" t="e">
        <f t="shared" si="82"/>
        <v>#VALUE!</v>
      </c>
      <c r="BC86" s="111" t="e">
        <f t="shared" si="83"/>
        <v>#VALUE!</v>
      </c>
      <c r="BD86" s="97"/>
      <c r="BE86" s="97"/>
      <c r="BF86" s="97"/>
    </row>
    <row r="87" spans="1:58" ht="18">
      <c r="A87" s="97">
        <f t="shared" si="42"/>
        <v>0</v>
      </c>
      <c r="B87" s="97">
        <f t="shared" si="43"/>
        <v>0</v>
      </c>
      <c r="C87" s="310"/>
      <c r="D87" s="113"/>
      <c r="E87" s="114"/>
      <c r="F87" s="115"/>
      <c r="G87" s="116">
        <f t="shared" si="44"/>
        <v>0</v>
      </c>
      <c r="H87" s="116"/>
      <c r="I87" s="116"/>
      <c r="J87" s="116"/>
      <c r="K87" s="116"/>
      <c r="L87" s="116"/>
      <c r="M87" s="116"/>
      <c r="N87" s="87">
        <f t="shared" si="45"/>
        <v>0</v>
      </c>
      <c r="O87" s="87">
        <f t="shared" si="46"/>
        <v>0</v>
      </c>
      <c r="P87" s="117">
        <f t="shared" si="47"/>
        <v>0</v>
      </c>
      <c r="Q87" s="117">
        <f t="shared" si="48"/>
        <v>0</v>
      </c>
      <c r="R87" s="117">
        <f t="shared" si="49"/>
        <v>0</v>
      </c>
      <c r="S87" s="87" t="str">
        <f t="shared" si="50"/>
        <v/>
      </c>
      <c r="T87" s="117" t="str">
        <f t="shared" si="51"/>
        <v/>
      </c>
      <c r="U87" s="118" t="str">
        <f t="shared" si="52"/>
        <v/>
      </c>
      <c r="V87" s="118" t="str">
        <f t="shared" si="53"/>
        <v/>
      </c>
      <c r="W87" s="117">
        <f t="shared" si="54"/>
        <v>0</v>
      </c>
      <c r="X87" s="117">
        <f t="shared" si="55"/>
        <v>0</v>
      </c>
      <c r="Y87" s="119">
        <f t="shared" si="56"/>
        <v>0</v>
      </c>
      <c r="Z87" s="119">
        <f t="shared" si="57"/>
        <v>0</v>
      </c>
      <c r="AA87" s="119">
        <f t="shared" si="58"/>
        <v>0</v>
      </c>
      <c r="AB87" s="120" t="str">
        <f t="shared" si="59"/>
        <v/>
      </c>
      <c r="AC87" s="117" t="str">
        <f t="shared" si="60"/>
        <v/>
      </c>
      <c r="AD87" s="118" t="str">
        <f t="shared" si="61"/>
        <v/>
      </c>
      <c r="AE87" s="104" t="str">
        <f t="shared" si="62"/>
        <v/>
      </c>
      <c r="AF87" s="129" t="str">
        <f t="shared" si="63"/>
        <v/>
      </c>
      <c r="AG87" s="121"/>
      <c r="AH87" s="121"/>
      <c r="AI87" s="119">
        <f t="shared" si="64"/>
        <v>0</v>
      </c>
      <c r="AJ87" s="119">
        <f t="shared" si="65"/>
        <v>0</v>
      </c>
      <c r="AK87" s="119">
        <f t="shared" si="66"/>
        <v>0</v>
      </c>
      <c r="AL87" s="119" t="e">
        <f t="shared" si="67"/>
        <v>#VALUE!</v>
      </c>
      <c r="AM87" s="120" t="e">
        <f t="shared" si="68"/>
        <v>#VALUE!</v>
      </c>
      <c r="AN87" s="122">
        <f t="shared" si="69"/>
        <v>0</v>
      </c>
      <c r="AO87" s="109">
        <f t="shared" si="70"/>
        <v>0</v>
      </c>
      <c r="AP87" s="123">
        <f t="shared" si="71"/>
        <v>0</v>
      </c>
      <c r="AQ87" s="293"/>
      <c r="AR87" s="111">
        <f t="shared" si="72"/>
        <v>0</v>
      </c>
      <c r="AS87" s="111">
        <f t="shared" si="73"/>
        <v>0</v>
      </c>
      <c r="AT87" s="111" t="e">
        <f t="shared" si="74"/>
        <v>#VALUE!</v>
      </c>
      <c r="AU87" s="112" t="e">
        <f t="shared" si="75"/>
        <v>#VALUE!</v>
      </c>
      <c r="AV87" s="112" t="e">
        <f t="shared" si="76"/>
        <v>#VALUE!</v>
      </c>
      <c r="AW87" s="111" t="e">
        <f t="shared" si="77"/>
        <v>#VALUE!</v>
      </c>
      <c r="AX87" s="111">
        <f t="shared" si="78"/>
        <v>0</v>
      </c>
      <c r="AY87" s="111">
        <f t="shared" si="79"/>
        <v>0</v>
      </c>
      <c r="AZ87" s="111" t="e">
        <f t="shared" si="80"/>
        <v>#VALUE!</v>
      </c>
      <c r="BA87" s="112" t="e">
        <f t="shared" si="81"/>
        <v>#VALUE!</v>
      </c>
      <c r="BB87" s="112" t="e">
        <f t="shared" si="82"/>
        <v>#VALUE!</v>
      </c>
      <c r="BC87" s="111" t="e">
        <f t="shared" si="83"/>
        <v>#VALUE!</v>
      </c>
      <c r="BD87" s="97"/>
      <c r="BE87" s="97"/>
      <c r="BF87" s="97"/>
    </row>
    <row r="88" spans="1:58" ht="18">
      <c r="A88" s="97">
        <f t="shared" si="42"/>
        <v>0</v>
      </c>
      <c r="B88" s="97">
        <f t="shared" si="43"/>
        <v>0</v>
      </c>
      <c r="C88" s="310"/>
      <c r="D88" s="113"/>
      <c r="E88" s="114"/>
      <c r="F88" s="115"/>
      <c r="G88" s="116">
        <f t="shared" si="44"/>
        <v>0</v>
      </c>
      <c r="H88" s="116"/>
      <c r="I88" s="116"/>
      <c r="J88" s="116"/>
      <c r="K88" s="116"/>
      <c r="L88" s="116"/>
      <c r="M88" s="116"/>
      <c r="N88" s="87">
        <f t="shared" si="45"/>
        <v>0</v>
      </c>
      <c r="O88" s="87">
        <f t="shared" si="46"/>
        <v>0</v>
      </c>
      <c r="P88" s="117">
        <f t="shared" si="47"/>
        <v>0</v>
      </c>
      <c r="Q88" s="117">
        <f t="shared" si="48"/>
        <v>0</v>
      </c>
      <c r="R88" s="117">
        <f t="shared" si="49"/>
        <v>0</v>
      </c>
      <c r="S88" s="87" t="str">
        <f t="shared" si="50"/>
        <v/>
      </c>
      <c r="T88" s="117" t="str">
        <f t="shared" si="51"/>
        <v/>
      </c>
      <c r="U88" s="118" t="str">
        <f t="shared" si="52"/>
        <v/>
      </c>
      <c r="V88" s="118" t="str">
        <f t="shared" si="53"/>
        <v/>
      </c>
      <c r="W88" s="117">
        <f t="shared" si="54"/>
        <v>0</v>
      </c>
      <c r="X88" s="117">
        <f t="shared" si="55"/>
        <v>0</v>
      </c>
      <c r="Y88" s="119">
        <f t="shared" si="56"/>
        <v>0</v>
      </c>
      <c r="Z88" s="119">
        <f t="shared" si="57"/>
        <v>0</v>
      </c>
      <c r="AA88" s="119">
        <f t="shared" si="58"/>
        <v>0</v>
      </c>
      <c r="AB88" s="120" t="str">
        <f t="shared" si="59"/>
        <v/>
      </c>
      <c r="AC88" s="117" t="str">
        <f t="shared" si="60"/>
        <v/>
      </c>
      <c r="AD88" s="118" t="str">
        <f t="shared" si="61"/>
        <v/>
      </c>
      <c r="AE88" s="104" t="str">
        <f t="shared" si="62"/>
        <v/>
      </c>
      <c r="AF88" s="129" t="str">
        <f t="shared" si="63"/>
        <v/>
      </c>
      <c r="AG88" s="121"/>
      <c r="AH88" s="121"/>
      <c r="AI88" s="119">
        <f t="shared" si="64"/>
        <v>0</v>
      </c>
      <c r="AJ88" s="119">
        <f t="shared" si="65"/>
        <v>0</v>
      </c>
      <c r="AK88" s="119">
        <f t="shared" si="66"/>
        <v>0</v>
      </c>
      <c r="AL88" s="119" t="e">
        <f t="shared" si="67"/>
        <v>#VALUE!</v>
      </c>
      <c r="AM88" s="120" t="e">
        <f t="shared" si="68"/>
        <v>#VALUE!</v>
      </c>
      <c r="AN88" s="122">
        <f t="shared" si="69"/>
        <v>0</v>
      </c>
      <c r="AO88" s="109">
        <f t="shared" si="70"/>
        <v>0</v>
      </c>
      <c r="AP88" s="123">
        <f t="shared" si="71"/>
        <v>0</v>
      </c>
      <c r="AQ88" s="293"/>
      <c r="AR88" s="111">
        <f t="shared" si="72"/>
        <v>0</v>
      </c>
      <c r="AS88" s="111">
        <f t="shared" si="73"/>
        <v>0</v>
      </c>
      <c r="AT88" s="111" t="e">
        <f t="shared" si="74"/>
        <v>#VALUE!</v>
      </c>
      <c r="AU88" s="112" t="e">
        <f t="shared" si="75"/>
        <v>#VALUE!</v>
      </c>
      <c r="AV88" s="112" t="e">
        <f t="shared" si="76"/>
        <v>#VALUE!</v>
      </c>
      <c r="AW88" s="111" t="e">
        <f t="shared" si="77"/>
        <v>#VALUE!</v>
      </c>
      <c r="AX88" s="111">
        <f t="shared" si="78"/>
        <v>0</v>
      </c>
      <c r="AY88" s="111">
        <f t="shared" si="79"/>
        <v>0</v>
      </c>
      <c r="AZ88" s="111" t="e">
        <f t="shared" si="80"/>
        <v>#VALUE!</v>
      </c>
      <c r="BA88" s="112" t="e">
        <f t="shared" si="81"/>
        <v>#VALUE!</v>
      </c>
      <c r="BB88" s="112" t="e">
        <f t="shared" si="82"/>
        <v>#VALUE!</v>
      </c>
      <c r="BC88" s="111" t="e">
        <f t="shared" si="83"/>
        <v>#VALUE!</v>
      </c>
      <c r="BD88" s="97"/>
      <c r="BE88" s="97"/>
      <c r="BF88" s="97"/>
    </row>
    <row r="89" spans="1:58" ht="18">
      <c r="A89" s="97">
        <f t="shared" si="42"/>
        <v>0</v>
      </c>
      <c r="B89" s="97">
        <f t="shared" si="43"/>
        <v>0</v>
      </c>
      <c r="C89" s="310"/>
      <c r="D89" s="113"/>
      <c r="E89" s="114"/>
      <c r="F89" s="115"/>
      <c r="G89" s="116">
        <f t="shared" si="44"/>
        <v>0</v>
      </c>
      <c r="H89" s="116"/>
      <c r="I89" s="116"/>
      <c r="J89" s="116"/>
      <c r="K89" s="116"/>
      <c r="L89" s="116"/>
      <c r="M89" s="116"/>
      <c r="N89" s="87">
        <f t="shared" si="45"/>
        <v>0</v>
      </c>
      <c r="O89" s="87">
        <f t="shared" si="46"/>
        <v>0</v>
      </c>
      <c r="P89" s="117">
        <f t="shared" si="47"/>
        <v>0</v>
      </c>
      <c r="Q89" s="117">
        <f t="shared" si="48"/>
        <v>0</v>
      </c>
      <c r="R89" s="117">
        <f t="shared" si="49"/>
        <v>0</v>
      </c>
      <c r="S89" s="87" t="str">
        <f t="shared" si="50"/>
        <v/>
      </c>
      <c r="T89" s="117" t="str">
        <f t="shared" si="51"/>
        <v/>
      </c>
      <c r="U89" s="118" t="str">
        <f t="shared" si="52"/>
        <v/>
      </c>
      <c r="V89" s="118" t="str">
        <f t="shared" si="53"/>
        <v/>
      </c>
      <c r="W89" s="117">
        <f t="shared" si="54"/>
        <v>0</v>
      </c>
      <c r="X89" s="117">
        <f t="shared" si="55"/>
        <v>0</v>
      </c>
      <c r="Y89" s="119">
        <f t="shared" si="56"/>
        <v>0</v>
      </c>
      <c r="Z89" s="119">
        <f t="shared" si="57"/>
        <v>0</v>
      </c>
      <c r="AA89" s="119">
        <f t="shared" si="58"/>
        <v>0</v>
      </c>
      <c r="AB89" s="120" t="str">
        <f t="shared" si="59"/>
        <v/>
      </c>
      <c r="AC89" s="117" t="str">
        <f t="shared" si="60"/>
        <v/>
      </c>
      <c r="AD89" s="118" t="str">
        <f t="shared" si="61"/>
        <v/>
      </c>
      <c r="AE89" s="104" t="str">
        <f t="shared" si="62"/>
        <v/>
      </c>
      <c r="AF89" s="129" t="str">
        <f t="shared" si="63"/>
        <v/>
      </c>
      <c r="AG89" s="121"/>
      <c r="AH89" s="121"/>
      <c r="AI89" s="119">
        <f t="shared" si="64"/>
        <v>0</v>
      </c>
      <c r="AJ89" s="119">
        <f t="shared" si="65"/>
        <v>0</v>
      </c>
      <c r="AK89" s="119">
        <f t="shared" si="66"/>
        <v>0</v>
      </c>
      <c r="AL89" s="119" t="e">
        <f t="shared" si="67"/>
        <v>#VALUE!</v>
      </c>
      <c r="AM89" s="120" t="e">
        <f t="shared" si="68"/>
        <v>#VALUE!</v>
      </c>
      <c r="AN89" s="122">
        <f t="shared" si="69"/>
        <v>0</v>
      </c>
      <c r="AO89" s="109">
        <f t="shared" si="70"/>
        <v>0</v>
      </c>
      <c r="AP89" s="123">
        <f t="shared" si="71"/>
        <v>0</v>
      </c>
      <c r="AQ89" s="293"/>
      <c r="AR89" s="111">
        <f t="shared" si="72"/>
        <v>0</v>
      </c>
      <c r="AS89" s="111">
        <f t="shared" si="73"/>
        <v>0</v>
      </c>
      <c r="AT89" s="111" t="e">
        <f t="shared" si="74"/>
        <v>#VALUE!</v>
      </c>
      <c r="AU89" s="112" t="e">
        <f t="shared" si="75"/>
        <v>#VALUE!</v>
      </c>
      <c r="AV89" s="112" t="e">
        <f t="shared" si="76"/>
        <v>#VALUE!</v>
      </c>
      <c r="AW89" s="111" t="e">
        <f t="shared" si="77"/>
        <v>#VALUE!</v>
      </c>
      <c r="AX89" s="111">
        <f t="shared" si="78"/>
        <v>0</v>
      </c>
      <c r="AY89" s="111">
        <f t="shared" si="79"/>
        <v>0</v>
      </c>
      <c r="AZ89" s="111" t="e">
        <f t="shared" si="80"/>
        <v>#VALUE!</v>
      </c>
      <c r="BA89" s="112" t="e">
        <f t="shared" si="81"/>
        <v>#VALUE!</v>
      </c>
      <c r="BB89" s="112" t="e">
        <f t="shared" si="82"/>
        <v>#VALUE!</v>
      </c>
      <c r="BC89" s="111" t="e">
        <f t="shared" si="83"/>
        <v>#VALUE!</v>
      </c>
      <c r="BD89" s="97"/>
      <c r="BE89" s="97"/>
      <c r="BF89" s="97"/>
    </row>
    <row r="90" spans="1:58" ht="18">
      <c r="A90" s="97">
        <f t="shared" si="42"/>
        <v>0</v>
      </c>
      <c r="B90" s="97">
        <f t="shared" si="43"/>
        <v>0</v>
      </c>
      <c r="C90" s="310"/>
      <c r="D90" s="113"/>
      <c r="E90" s="114"/>
      <c r="F90" s="115"/>
      <c r="G90" s="116">
        <f t="shared" si="44"/>
        <v>0</v>
      </c>
      <c r="H90" s="116"/>
      <c r="I90" s="116"/>
      <c r="J90" s="116"/>
      <c r="K90" s="116"/>
      <c r="L90" s="116"/>
      <c r="M90" s="116"/>
      <c r="N90" s="87">
        <f t="shared" si="45"/>
        <v>0</v>
      </c>
      <c r="O90" s="87">
        <f t="shared" si="46"/>
        <v>0</v>
      </c>
      <c r="P90" s="117">
        <f t="shared" si="47"/>
        <v>0</v>
      </c>
      <c r="Q90" s="117">
        <f t="shared" si="48"/>
        <v>0</v>
      </c>
      <c r="R90" s="117">
        <f t="shared" si="49"/>
        <v>0</v>
      </c>
      <c r="S90" s="87" t="str">
        <f t="shared" si="50"/>
        <v/>
      </c>
      <c r="T90" s="117" t="str">
        <f t="shared" si="51"/>
        <v/>
      </c>
      <c r="U90" s="118" t="str">
        <f t="shared" si="52"/>
        <v/>
      </c>
      <c r="V90" s="118" t="str">
        <f t="shared" si="53"/>
        <v/>
      </c>
      <c r="W90" s="117">
        <f t="shared" si="54"/>
        <v>0</v>
      </c>
      <c r="X90" s="117">
        <f t="shared" si="55"/>
        <v>0</v>
      </c>
      <c r="Y90" s="119">
        <f t="shared" si="56"/>
        <v>0</v>
      </c>
      <c r="Z90" s="119">
        <f t="shared" si="57"/>
        <v>0</v>
      </c>
      <c r="AA90" s="119">
        <f t="shared" si="58"/>
        <v>0</v>
      </c>
      <c r="AB90" s="120" t="str">
        <f t="shared" si="59"/>
        <v/>
      </c>
      <c r="AC90" s="117" t="str">
        <f t="shared" si="60"/>
        <v/>
      </c>
      <c r="AD90" s="118" t="str">
        <f t="shared" si="61"/>
        <v/>
      </c>
      <c r="AE90" s="104" t="str">
        <f t="shared" si="62"/>
        <v/>
      </c>
      <c r="AF90" s="129" t="str">
        <f t="shared" si="63"/>
        <v/>
      </c>
      <c r="AG90" s="121"/>
      <c r="AH90" s="121"/>
      <c r="AI90" s="119">
        <f t="shared" si="64"/>
        <v>0</v>
      </c>
      <c r="AJ90" s="119">
        <f t="shared" si="65"/>
        <v>0</v>
      </c>
      <c r="AK90" s="119">
        <f t="shared" si="66"/>
        <v>0</v>
      </c>
      <c r="AL90" s="119" t="e">
        <f t="shared" si="67"/>
        <v>#VALUE!</v>
      </c>
      <c r="AM90" s="120" t="e">
        <f t="shared" si="68"/>
        <v>#VALUE!</v>
      </c>
      <c r="AN90" s="122">
        <f t="shared" si="69"/>
        <v>0</v>
      </c>
      <c r="AO90" s="109">
        <f t="shared" si="70"/>
        <v>0</v>
      </c>
      <c r="AP90" s="123">
        <f t="shared" si="71"/>
        <v>0</v>
      </c>
      <c r="AQ90" s="293"/>
      <c r="AR90" s="111">
        <f t="shared" si="72"/>
        <v>0</v>
      </c>
      <c r="AS90" s="111">
        <f t="shared" si="73"/>
        <v>0</v>
      </c>
      <c r="AT90" s="111" t="e">
        <f t="shared" si="74"/>
        <v>#VALUE!</v>
      </c>
      <c r="AU90" s="112" t="e">
        <f t="shared" si="75"/>
        <v>#VALUE!</v>
      </c>
      <c r="AV90" s="112" t="e">
        <f t="shared" si="76"/>
        <v>#VALUE!</v>
      </c>
      <c r="AW90" s="111" t="e">
        <f t="shared" si="77"/>
        <v>#VALUE!</v>
      </c>
      <c r="AX90" s="111">
        <f t="shared" si="78"/>
        <v>0</v>
      </c>
      <c r="AY90" s="111">
        <f t="shared" si="79"/>
        <v>0</v>
      </c>
      <c r="AZ90" s="111" t="e">
        <f t="shared" si="80"/>
        <v>#VALUE!</v>
      </c>
      <c r="BA90" s="112" t="e">
        <f t="shared" si="81"/>
        <v>#VALUE!</v>
      </c>
      <c r="BB90" s="112" t="e">
        <f t="shared" si="82"/>
        <v>#VALUE!</v>
      </c>
      <c r="BC90" s="111" t="e">
        <f t="shared" si="83"/>
        <v>#VALUE!</v>
      </c>
      <c r="BD90" s="97"/>
      <c r="BE90" s="97"/>
      <c r="BF90" s="97"/>
    </row>
    <row r="91" spans="1:58" ht="18">
      <c r="A91" s="97">
        <f t="shared" si="42"/>
        <v>0</v>
      </c>
      <c r="B91" s="97">
        <f t="shared" si="43"/>
        <v>0</v>
      </c>
      <c r="C91" s="310"/>
      <c r="D91" s="113"/>
      <c r="E91" s="114"/>
      <c r="F91" s="115"/>
      <c r="G91" s="116">
        <f t="shared" si="44"/>
        <v>0</v>
      </c>
      <c r="H91" s="116"/>
      <c r="I91" s="116"/>
      <c r="J91" s="116"/>
      <c r="K91" s="116"/>
      <c r="L91" s="116"/>
      <c r="M91" s="116"/>
      <c r="N91" s="87">
        <f t="shared" si="45"/>
        <v>0</v>
      </c>
      <c r="O91" s="87">
        <f t="shared" si="46"/>
        <v>0</v>
      </c>
      <c r="P91" s="117">
        <f t="shared" si="47"/>
        <v>0</v>
      </c>
      <c r="Q91" s="117">
        <f t="shared" si="48"/>
        <v>0</v>
      </c>
      <c r="R91" s="117">
        <f t="shared" si="49"/>
        <v>0</v>
      </c>
      <c r="S91" s="87" t="str">
        <f t="shared" si="50"/>
        <v/>
      </c>
      <c r="T91" s="117" t="str">
        <f t="shared" si="51"/>
        <v/>
      </c>
      <c r="U91" s="118" t="str">
        <f t="shared" si="52"/>
        <v/>
      </c>
      <c r="V91" s="118" t="str">
        <f t="shared" si="53"/>
        <v/>
      </c>
      <c r="W91" s="117">
        <f t="shared" si="54"/>
        <v>0</v>
      </c>
      <c r="X91" s="117">
        <f t="shared" si="55"/>
        <v>0</v>
      </c>
      <c r="Y91" s="119">
        <f t="shared" si="56"/>
        <v>0</v>
      </c>
      <c r="Z91" s="119">
        <f t="shared" si="57"/>
        <v>0</v>
      </c>
      <c r="AA91" s="119">
        <f t="shared" si="58"/>
        <v>0</v>
      </c>
      <c r="AB91" s="120" t="str">
        <f t="shared" si="59"/>
        <v/>
      </c>
      <c r="AC91" s="117" t="str">
        <f t="shared" si="60"/>
        <v/>
      </c>
      <c r="AD91" s="118" t="str">
        <f t="shared" si="61"/>
        <v/>
      </c>
      <c r="AE91" s="104" t="str">
        <f t="shared" si="62"/>
        <v/>
      </c>
      <c r="AF91" s="129" t="str">
        <f t="shared" si="63"/>
        <v/>
      </c>
      <c r="AG91" s="121"/>
      <c r="AH91" s="121"/>
      <c r="AI91" s="119">
        <f t="shared" si="64"/>
        <v>0</v>
      </c>
      <c r="AJ91" s="119">
        <f t="shared" si="65"/>
        <v>0</v>
      </c>
      <c r="AK91" s="119">
        <f t="shared" si="66"/>
        <v>0</v>
      </c>
      <c r="AL91" s="119" t="e">
        <f t="shared" si="67"/>
        <v>#VALUE!</v>
      </c>
      <c r="AM91" s="120" t="e">
        <f t="shared" si="68"/>
        <v>#VALUE!</v>
      </c>
      <c r="AN91" s="122">
        <f t="shared" si="69"/>
        <v>0</v>
      </c>
      <c r="AO91" s="109">
        <f t="shared" si="70"/>
        <v>0</v>
      </c>
      <c r="AP91" s="123">
        <f t="shared" si="71"/>
        <v>0</v>
      </c>
      <c r="AQ91" s="293"/>
      <c r="AR91" s="111">
        <f t="shared" si="72"/>
        <v>0</v>
      </c>
      <c r="AS91" s="111">
        <f t="shared" si="73"/>
        <v>0</v>
      </c>
      <c r="AT91" s="111" t="e">
        <f t="shared" si="74"/>
        <v>#VALUE!</v>
      </c>
      <c r="AU91" s="112" t="e">
        <f t="shared" si="75"/>
        <v>#VALUE!</v>
      </c>
      <c r="AV91" s="112" t="e">
        <f t="shared" si="76"/>
        <v>#VALUE!</v>
      </c>
      <c r="AW91" s="111" t="e">
        <f t="shared" si="77"/>
        <v>#VALUE!</v>
      </c>
      <c r="AX91" s="111">
        <f t="shared" si="78"/>
        <v>0</v>
      </c>
      <c r="AY91" s="111">
        <f t="shared" si="79"/>
        <v>0</v>
      </c>
      <c r="AZ91" s="111" t="e">
        <f t="shared" si="80"/>
        <v>#VALUE!</v>
      </c>
      <c r="BA91" s="112" t="e">
        <f t="shared" si="81"/>
        <v>#VALUE!</v>
      </c>
      <c r="BB91" s="112" t="e">
        <f t="shared" si="82"/>
        <v>#VALUE!</v>
      </c>
      <c r="BC91" s="111" t="e">
        <f t="shared" si="83"/>
        <v>#VALUE!</v>
      </c>
      <c r="BD91" s="97"/>
      <c r="BE91" s="97"/>
      <c r="BF91" s="97"/>
    </row>
    <row r="92" spans="1:58" ht="18">
      <c r="A92" s="97">
        <f t="shared" si="42"/>
        <v>0</v>
      </c>
      <c r="B92" s="97">
        <f t="shared" si="43"/>
        <v>0</v>
      </c>
      <c r="C92" s="310"/>
      <c r="D92" s="113"/>
      <c r="E92" s="114"/>
      <c r="F92" s="115"/>
      <c r="G92" s="116">
        <f t="shared" si="44"/>
        <v>0</v>
      </c>
      <c r="H92" s="116"/>
      <c r="I92" s="116"/>
      <c r="J92" s="116"/>
      <c r="K92" s="116"/>
      <c r="L92" s="116"/>
      <c r="M92" s="116"/>
      <c r="N92" s="87">
        <f t="shared" si="45"/>
        <v>0</v>
      </c>
      <c r="O92" s="87">
        <f t="shared" si="46"/>
        <v>0</v>
      </c>
      <c r="P92" s="117">
        <f t="shared" si="47"/>
        <v>0</v>
      </c>
      <c r="Q92" s="117">
        <f t="shared" si="48"/>
        <v>0</v>
      </c>
      <c r="R92" s="117">
        <f t="shared" si="49"/>
        <v>0</v>
      </c>
      <c r="S92" s="87" t="str">
        <f t="shared" si="50"/>
        <v/>
      </c>
      <c r="T92" s="117" t="str">
        <f t="shared" si="51"/>
        <v/>
      </c>
      <c r="U92" s="118" t="str">
        <f t="shared" si="52"/>
        <v/>
      </c>
      <c r="V92" s="118" t="str">
        <f t="shared" si="53"/>
        <v/>
      </c>
      <c r="W92" s="117">
        <f t="shared" si="54"/>
        <v>0</v>
      </c>
      <c r="X92" s="117">
        <f t="shared" si="55"/>
        <v>0</v>
      </c>
      <c r="Y92" s="119">
        <f t="shared" si="56"/>
        <v>0</v>
      </c>
      <c r="Z92" s="119">
        <f t="shared" si="57"/>
        <v>0</v>
      </c>
      <c r="AA92" s="119">
        <f t="shared" si="58"/>
        <v>0</v>
      </c>
      <c r="AB92" s="120" t="str">
        <f t="shared" si="59"/>
        <v/>
      </c>
      <c r="AC92" s="117" t="str">
        <f t="shared" si="60"/>
        <v/>
      </c>
      <c r="AD92" s="118" t="str">
        <f t="shared" si="61"/>
        <v/>
      </c>
      <c r="AE92" s="104" t="str">
        <f t="shared" si="62"/>
        <v/>
      </c>
      <c r="AF92" s="129" t="str">
        <f t="shared" si="63"/>
        <v/>
      </c>
      <c r="AG92" s="121"/>
      <c r="AH92" s="121"/>
      <c r="AI92" s="119">
        <f t="shared" si="64"/>
        <v>0</v>
      </c>
      <c r="AJ92" s="119">
        <f t="shared" si="65"/>
        <v>0</v>
      </c>
      <c r="AK92" s="119">
        <f t="shared" si="66"/>
        <v>0</v>
      </c>
      <c r="AL92" s="119" t="e">
        <f t="shared" si="67"/>
        <v>#VALUE!</v>
      </c>
      <c r="AM92" s="120" t="e">
        <f t="shared" si="68"/>
        <v>#VALUE!</v>
      </c>
      <c r="AN92" s="122">
        <f t="shared" si="69"/>
        <v>0</v>
      </c>
      <c r="AO92" s="109">
        <f t="shared" si="70"/>
        <v>0</v>
      </c>
      <c r="AP92" s="123">
        <f t="shared" si="71"/>
        <v>0</v>
      </c>
      <c r="AQ92" s="293"/>
      <c r="AR92" s="111">
        <f t="shared" si="72"/>
        <v>0</v>
      </c>
      <c r="AS92" s="111">
        <f t="shared" si="73"/>
        <v>0</v>
      </c>
      <c r="AT92" s="111" t="e">
        <f t="shared" si="74"/>
        <v>#VALUE!</v>
      </c>
      <c r="AU92" s="112" t="e">
        <f t="shared" si="75"/>
        <v>#VALUE!</v>
      </c>
      <c r="AV92" s="112" t="e">
        <f t="shared" si="76"/>
        <v>#VALUE!</v>
      </c>
      <c r="AW92" s="111" t="e">
        <f t="shared" si="77"/>
        <v>#VALUE!</v>
      </c>
      <c r="AX92" s="111">
        <f t="shared" si="78"/>
        <v>0</v>
      </c>
      <c r="AY92" s="111">
        <f t="shared" si="79"/>
        <v>0</v>
      </c>
      <c r="AZ92" s="111" t="e">
        <f t="shared" si="80"/>
        <v>#VALUE!</v>
      </c>
      <c r="BA92" s="112" t="e">
        <f t="shared" si="81"/>
        <v>#VALUE!</v>
      </c>
      <c r="BB92" s="112" t="e">
        <f t="shared" si="82"/>
        <v>#VALUE!</v>
      </c>
      <c r="BC92" s="111" t="e">
        <f t="shared" si="83"/>
        <v>#VALUE!</v>
      </c>
      <c r="BD92" s="97"/>
      <c r="BE92" s="97"/>
      <c r="BF92" s="97"/>
    </row>
    <row r="93" spans="1:58" ht="18">
      <c r="A93" s="97">
        <f t="shared" si="42"/>
        <v>0</v>
      </c>
      <c r="B93" s="97">
        <f t="shared" si="43"/>
        <v>0</v>
      </c>
      <c r="C93" s="310"/>
      <c r="D93" s="113"/>
      <c r="E93" s="114"/>
      <c r="F93" s="115"/>
      <c r="G93" s="116">
        <f t="shared" si="44"/>
        <v>0</v>
      </c>
      <c r="H93" s="116"/>
      <c r="I93" s="116"/>
      <c r="J93" s="116"/>
      <c r="K93" s="116"/>
      <c r="L93" s="116"/>
      <c r="M93" s="116"/>
      <c r="N93" s="87">
        <f t="shared" si="45"/>
        <v>0</v>
      </c>
      <c r="O93" s="87">
        <f t="shared" si="46"/>
        <v>0</v>
      </c>
      <c r="P93" s="117">
        <f t="shared" si="47"/>
        <v>0</v>
      </c>
      <c r="Q93" s="117">
        <f t="shared" si="48"/>
        <v>0</v>
      </c>
      <c r="R93" s="117">
        <f t="shared" si="49"/>
        <v>0</v>
      </c>
      <c r="S93" s="87" t="str">
        <f t="shared" si="50"/>
        <v/>
      </c>
      <c r="T93" s="117" t="str">
        <f t="shared" si="51"/>
        <v/>
      </c>
      <c r="U93" s="118" t="str">
        <f t="shared" si="52"/>
        <v/>
      </c>
      <c r="V93" s="118" t="str">
        <f t="shared" si="53"/>
        <v/>
      </c>
      <c r="W93" s="117">
        <f t="shared" si="54"/>
        <v>0</v>
      </c>
      <c r="X93" s="117">
        <f t="shared" si="55"/>
        <v>0</v>
      </c>
      <c r="Y93" s="119">
        <f t="shared" si="56"/>
        <v>0</v>
      </c>
      <c r="Z93" s="119">
        <f t="shared" si="57"/>
        <v>0</v>
      </c>
      <c r="AA93" s="119">
        <f t="shared" si="58"/>
        <v>0</v>
      </c>
      <c r="AB93" s="120" t="str">
        <f t="shared" si="59"/>
        <v/>
      </c>
      <c r="AC93" s="117" t="str">
        <f t="shared" si="60"/>
        <v/>
      </c>
      <c r="AD93" s="118" t="str">
        <f t="shared" si="61"/>
        <v/>
      </c>
      <c r="AE93" s="104" t="str">
        <f t="shared" si="62"/>
        <v/>
      </c>
      <c r="AF93" s="129" t="str">
        <f t="shared" si="63"/>
        <v/>
      </c>
      <c r="AG93" s="121"/>
      <c r="AH93" s="121"/>
      <c r="AI93" s="119">
        <f t="shared" si="64"/>
        <v>0</v>
      </c>
      <c r="AJ93" s="119">
        <f t="shared" si="65"/>
        <v>0</v>
      </c>
      <c r="AK93" s="119">
        <f t="shared" si="66"/>
        <v>0</v>
      </c>
      <c r="AL93" s="119" t="e">
        <f t="shared" si="67"/>
        <v>#VALUE!</v>
      </c>
      <c r="AM93" s="120" t="e">
        <f t="shared" si="68"/>
        <v>#VALUE!</v>
      </c>
      <c r="AN93" s="122">
        <f t="shared" si="69"/>
        <v>0</v>
      </c>
      <c r="AO93" s="109">
        <f t="shared" si="70"/>
        <v>0</v>
      </c>
      <c r="AP93" s="123">
        <f t="shared" si="71"/>
        <v>0</v>
      </c>
      <c r="AQ93" s="293"/>
      <c r="AR93" s="111">
        <f t="shared" si="72"/>
        <v>0</v>
      </c>
      <c r="AS93" s="111">
        <f t="shared" si="73"/>
        <v>0</v>
      </c>
      <c r="AT93" s="111" t="e">
        <f t="shared" si="74"/>
        <v>#VALUE!</v>
      </c>
      <c r="AU93" s="112" t="e">
        <f t="shared" si="75"/>
        <v>#VALUE!</v>
      </c>
      <c r="AV93" s="112" t="e">
        <f t="shared" si="76"/>
        <v>#VALUE!</v>
      </c>
      <c r="AW93" s="111" t="e">
        <f t="shared" si="77"/>
        <v>#VALUE!</v>
      </c>
      <c r="AX93" s="111">
        <f t="shared" si="78"/>
        <v>0</v>
      </c>
      <c r="AY93" s="111">
        <f t="shared" si="79"/>
        <v>0</v>
      </c>
      <c r="AZ93" s="111" t="e">
        <f t="shared" si="80"/>
        <v>#VALUE!</v>
      </c>
      <c r="BA93" s="112" t="e">
        <f t="shared" si="81"/>
        <v>#VALUE!</v>
      </c>
      <c r="BB93" s="112" t="e">
        <f t="shared" si="82"/>
        <v>#VALUE!</v>
      </c>
      <c r="BC93" s="111" t="e">
        <f t="shared" si="83"/>
        <v>#VALUE!</v>
      </c>
      <c r="BD93" s="97"/>
      <c r="BE93" s="97"/>
      <c r="BF93" s="97"/>
    </row>
    <row r="94" spans="1:58" ht="18">
      <c r="A94" s="97">
        <f t="shared" si="42"/>
        <v>0</v>
      </c>
      <c r="B94" s="97">
        <f t="shared" si="43"/>
        <v>0</v>
      </c>
      <c r="C94" s="310"/>
      <c r="D94" s="113"/>
      <c r="E94" s="114"/>
      <c r="F94" s="115"/>
      <c r="G94" s="116">
        <f t="shared" si="44"/>
        <v>0</v>
      </c>
      <c r="H94" s="116"/>
      <c r="I94" s="116"/>
      <c r="J94" s="116"/>
      <c r="K94" s="116"/>
      <c r="L94" s="116"/>
      <c r="M94" s="116"/>
      <c r="N94" s="87">
        <f t="shared" si="45"/>
        <v>0</v>
      </c>
      <c r="O94" s="87">
        <f t="shared" si="46"/>
        <v>0</v>
      </c>
      <c r="P94" s="117">
        <f t="shared" si="47"/>
        <v>0</v>
      </c>
      <c r="Q94" s="117">
        <f t="shared" si="48"/>
        <v>0</v>
      </c>
      <c r="R94" s="117">
        <f t="shared" si="49"/>
        <v>0</v>
      </c>
      <c r="S94" s="87" t="str">
        <f t="shared" si="50"/>
        <v/>
      </c>
      <c r="T94" s="117" t="str">
        <f t="shared" si="51"/>
        <v/>
      </c>
      <c r="U94" s="118" t="str">
        <f t="shared" si="52"/>
        <v/>
      </c>
      <c r="V94" s="118" t="str">
        <f t="shared" si="53"/>
        <v/>
      </c>
      <c r="W94" s="117">
        <f t="shared" si="54"/>
        <v>0</v>
      </c>
      <c r="X94" s="117">
        <f t="shared" si="55"/>
        <v>0</v>
      </c>
      <c r="Y94" s="119">
        <f t="shared" si="56"/>
        <v>0</v>
      </c>
      <c r="Z94" s="119">
        <f t="shared" si="57"/>
        <v>0</v>
      </c>
      <c r="AA94" s="119">
        <f t="shared" si="58"/>
        <v>0</v>
      </c>
      <c r="AB94" s="120" t="str">
        <f t="shared" si="59"/>
        <v/>
      </c>
      <c r="AC94" s="117" t="str">
        <f t="shared" si="60"/>
        <v/>
      </c>
      <c r="AD94" s="118" t="str">
        <f t="shared" si="61"/>
        <v/>
      </c>
      <c r="AE94" s="104" t="str">
        <f t="shared" si="62"/>
        <v/>
      </c>
      <c r="AF94" s="129" t="str">
        <f t="shared" si="63"/>
        <v/>
      </c>
      <c r="AG94" s="121"/>
      <c r="AH94" s="121"/>
      <c r="AI94" s="119">
        <f t="shared" si="64"/>
        <v>0</v>
      </c>
      <c r="AJ94" s="119">
        <f t="shared" si="65"/>
        <v>0</v>
      </c>
      <c r="AK94" s="119">
        <f t="shared" si="66"/>
        <v>0</v>
      </c>
      <c r="AL94" s="119" t="e">
        <f t="shared" si="67"/>
        <v>#VALUE!</v>
      </c>
      <c r="AM94" s="120" t="e">
        <f t="shared" si="68"/>
        <v>#VALUE!</v>
      </c>
      <c r="AN94" s="122">
        <f t="shared" si="69"/>
        <v>0</v>
      </c>
      <c r="AO94" s="109">
        <f t="shared" si="70"/>
        <v>0</v>
      </c>
      <c r="AP94" s="123">
        <f t="shared" si="71"/>
        <v>0</v>
      </c>
      <c r="AQ94" s="293"/>
      <c r="AR94" s="111">
        <f t="shared" si="72"/>
        <v>0</v>
      </c>
      <c r="AS94" s="111">
        <f t="shared" si="73"/>
        <v>0</v>
      </c>
      <c r="AT94" s="111" t="e">
        <f t="shared" si="74"/>
        <v>#VALUE!</v>
      </c>
      <c r="AU94" s="112" t="e">
        <f t="shared" si="75"/>
        <v>#VALUE!</v>
      </c>
      <c r="AV94" s="112" t="e">
        <f t="shared" si="76"/>
        <v>#VALUE!</v>
      </c>
      <c r="AW94" s="111" t="e">
        <f t="shared" si="77"/>
        <v>#VALUE!</v>
      </c>
      <c r="AX94" s="111">
        <f t="shared" si="78"/>
        <v>0</v>
      </c>
      <c r="AY94" s="111">
        <f t="shared" si="79"/>
        <v>0</v>
      </c>
      <c r="AZ94" s="111" t="e">
        <f t="shared" si="80"/>
        <v>#VALUE!</v>
      </c>
      <c r="BA94" s="112" t="e">
        <f t="shared" si="81"/>
        <v>#VALUE!</v>
      </c>
      <c r="BB94" s="112" t="e">
        <f t="shared" si="82"/>
        <v>#VALUE!</v>
      </c>
      <c r="BC94" s="111" t="e">
        <f t="shared" si="83"/>
        <v>#VALUE!</v>
      </c>
      <c r="BD94" s="97"/>
      <c r="BE94" s="97"/>
      <c r="BF94" s="97"/>
    </row>
    <row r="95" spans="1:58" ht="18">
      <c r="A95" s="97">
        <f t="shared" si="42"/>
        <v>0</v>
      </c>
      <c r="B95" s="97">
        <f t="shared" si="43"/>
        <v>0</v>
      </c>
      <c r="C95" s="310"/>
      <c r="D95" s="113"/>
      <c r="E95" s="114"/>
      <c r="F95" s="115"/>
      <c r="G95" s="116">
        <f t="shared" si="44"/>
        <v>0</v>
      </c>
      <c r="H95" s="116"/>
      <c r="I95" s="116"/>
      <c r="J95" s="116"/>
      <c r="K95" s="116"/>
      <c r="L95" s="116"/>
      <c r="M95" s="116"/>
      <c r="N95" s="87">
        <f t="shared" si="45"/>
        <v>0</v>
      </c>
      <c r="O95" s="87">
        <f t="shared" si="46"/>
        <v>0</v>
      </c>
      <c r="P95" s="117">
        <f t="shared" si="47"/>
        <v>0</v>
      </c>
      <c r="Q95" s="117">
        <f t="shared" si="48"/>
        <v>0</v>
      </c>
      <c r="R95" s="117">
        <f t="shared" si="49"/>
        <v>0</v>
      </c>
      <c r="S95" s="87" t="str">
        <f t="shared" si="50"/>
        <v/>
      </c>
      <c r="T95" s="117" t="str">
        <f t="shared" si="51"/>
        <v/>
      </c>
      <c r="U95" s="118" t="str">
        <f t="shared" si="52"/>
        <v/>
      </c>
      <c r="V95" s="118" t="str">
        <f t="shared" si="53"/>
        <v/>
      </c>
      <c r="W95" s="117">
        <f t="shared" si="54"/>
        <v>0</v>
      </c>
      <c r="X95" s="117">
        <f t="shared" si="55"/>
        <v>0</v>
      </c>
      <c r="Y95" s="119">
        <f t="shared" si="56"/>
        <v>0</v>
      </c>
      <c r="Z95" s="119">
        <f t="shared" si="57"/>
        <v>0</v>
      </c>
      <c r="AA95" s="119">
        <f t="shared" si="58"/>
        <v>0</v>
      </c>
      <c r="AB95" s="120" t="str">
        <f t="shared" si="59"/>
        <v/>
      </c>
      <c r="AC95" s="117" t="str">
        <f t="shared" si="60"/>
        <v/>
      </c>
      <c r="AD95" s="118" t="str">
        <f t="shared" si="61"/>
        <v/>
      </c>
      <c r="AE95" s="104" t="str">
        <f t="shared" si="62"/>
        <v/>
      </c>
      <c r="AF95" s="129" t="str">
        <f t="shared" si="63"/>
        <v/>
      </c>
      <c r="AG95" s="121"/>
      <c r="AH95" s="121"/>
      <c r="AI95" s="119">
        <f t="shared" si="64"/>
        <v>0</v>
      </c>
      <c r="AJ95" s="119">
        <f t="shared" si="65"/>
        <v>0</v>
      </c>
      <c r="AK95" s="119">
        <f t="shared" si="66"/>
        <v>0</v>
      </c>
      <c r="AL95" s="119" t="e">
        <f t="shared" si="67"/>
        <v>#VALUE!</v>
      </c>
      <c r="AM95" s="120" t="e">
        <f t="shared" si="68"/>
        <v>#VALUE!</v>
      </c>
      <c r="AN95" s="122">
        <f t="shared" si="69"/>
        <v>0</v>
      </c>
      <c r="AO95" s="109">
        <f t="shared" si="70"/>
        <v>0</v>
      </c>
      <c r="AP95" s="123">
        <f t="shared" si="71"/>
        <v>0</v>
      </c>
      <c r="AQ95" s="293"/>
      <c r="AR95" s="111">
        <f t="shared" si="72"/>
        <v>0</v>
      </c>
      <c r="AS95" s="111">
        <f t="shared" si="73"/>
        <v>0</v>
      </c>
      <c r="AT95" s="111" t="e">
        <f t="shared" si="74"/>
        <v>#VALUE!</v>
      </c>
      <c r="AU95" s="112" t="e">
        <f t="shared" si="75"/>
        <v>#VALUE!</v>
      </c>
      <c r="AV95" s="112" t="e">
        <f t="shared" si="76"/>
        <v>#VALUE!</v>
      </c>
      <c r="AW95" s="111" t="e">
        <f t="shared" si="77"/>
        <v>#VALUE!</v>
      </c>
      <c r="AX95" s="111">
        <f t="shared" si="78"/>
        <v>0</v>
      </c>
      <c r="AY95" s="111">
        <f t="shared" si="79"/>
        <v>0</v>
      </c>
      <c r="AZ95" s="111" t="e">
        <f t="shared" si="80"/>
        <v>#VALUE!</v>
      </c>
      <c r="BA95" s="112" t="e">
        <f t="shared" si="81"/>
        <v>#VALUE!</v>
      </c>
      <c r="BB95" s="112" t="e">
        <f t="shared" si="82"/>
        <v>#VALUE!</v>
      </c>
      <c r="BC95" s="111" t="e">
        <f t="shared" si="83"/>
        <v>#VALUE!</v>
      </c>
      <c r="BD95" s="97"/>
      <c r="BE95" s="97"/>
      <c r="BF95" s="97"/>
    </row>
    <row r="96" spans="1:58" ht="18">
      <c r="A96" s="97">
        <f t="shared" si="42"/>
        <v>0</v>
      </c>
      <c r="B96" s="97">
        <f t="shared" si="43"/>
        <v>0</v>
      </c>
      <c r="C96" s="310"/>
      <c r="D96" s="113"/>
      <c r="E96" s="114"/>
      <c r="F96" s="115"/>
      <c r="G96" s="116">
        <f t="shared" si="44"/>
        <v>0</v>
      </c>
      <c r="H96" s="116"/>
      <c r="I96" s="116"/>
      <c r="J96" s="116"/>
      <c r="K96" s="116"/>
      <c r="L96" s="116"/>
      <c r="M96" s="116"/>
      <c r="N96" s="87">
        <f t="shared" si="45"/>
        <v>0</v>
      </c>
      <c r="O96" s="87">
        <f t="shared" si="46"/>
        <v>0</v>
      </c>
      <c r="P96" s="117">
        <f t="shared" si="47"/>
        <v>0</v>
      </c>
      <c r="Q96" s="117">
        <f t="shared" si="48"/>
        <v>0</v>
      </c>
      <c r="R96" s="117">
        <f t="shared" si="49"/>
        <v>0</v>
      </c>
      <c r="S96" s="87" t="str">
        <f t="shared" si="50"/>
        <v/>
      </c>
      <c r="T96" s="117" t="str">
        <f t="shared" si="51"/>
        <v/>
      </c>
      <c r="U96" s="118" t="str">
        <f t="shared" si="52"/>
        <v/>
      </c>
      <c r="V96" s="118" t="str">
        <f t="shared" si="53"/>
        <v/>
      </c>
      <c r="W96" s="117">
        <f t="shared" si="54"/>
        <v>0</v>
      </c>
      <c r="X96" s="117">
        <f t="shared" si="55"/>
        <v>0</v>
      </c>
      <c r="Y96" s="119">
        <f t="shared" si="56"/>
        <v>0</v>
      </c>
      <c r="Z96" s="119">
        <f t="shared" si="57"/>
        <v>0</v>
      </c>
      <c r="AA96" s="119">
        <f t="shared" si="58"/>
        <v>0</v>
      </c>
      <c r="AB96" s="120" t="str">
        <f t="shared" si="59"/>
        <v/>
      </c>
      <c r="AC96" s="117" t="str">
        <f t="shared" si="60"/>
        <v/>
      </c>
      <c r="AD96" s="118" t="str">
        <f t="shared" si="61"/>
        <v/>
      </c>
      <c r="AE96" s="104" t="str">
        <f t="shared" si="62"/>
        <v/>
      </c>
      <c r="AF96" s="129" t="str">
        <f t="shared" si="63"/>
        <v/>
      </c>
      <c r="AG96" s="121"/>
      <c r="AH96" s="121"/>
      <c r="AI96" s="119">
        <f t="shared" si="64"/>
        <v>0</v>
      </c>
      <c r="AJ96" s="119">
        <f t="shared" si="65"/>
        <v>0</v>
      </c>
      <c r="AK96" s="119">
        <f t="shared" si="66"/>
        <v>0</v>
      </c>
      <c r="AL96" s="119" t="e">
        <f t="shared" si="67"/>
        <v>#VALUE!</v>
      </c>
      <c r="AM96" s="120" t="e">
        <f t="shared" si="68"/>
        <v>#VALUE!</v>
      </c>
      <c r="AN96" s="122">
        <f t="shared" si="69"/>
        <v>0</v>
      </c>
      <c r="AO96" s="109">
        <f t="shared" si="70"/>
        <v>0</v>
      </c>
      <c r="AP96" s="123">
        <f t="shared" si="71"/>
        <v>0</v>
      </c>
      <c r="AQ96" s="293"/>
      <c r="AR96" s="111">
        <f t="shared" si="72"/>
        <v>0</v>
      </c>
      <c r="AS96" s="111">
        <f t="shared" si="73"/>
        <v>0</v>
      </c>
      <c r="AT96" s="111" t="e">
        <f t="shared" si="74"/>
        <v>#VALUE!</v>
      </c>
      <c r="AU96" s="112" t="e">
        <f t="shared" si="75"/>
        <v>#VALUE!</v>
      </c>
      <c r="AV96" s="112" t="e">
        <f t="shared" si="76"/>
        <v>#VALUE!</v>
      </c>
      <c r="AW96" s="111" t="e">
        <f t="shared" si="77"/>
        <v>#VALUE!</v>
      </c>
      <c r="AX96" s="111">
        <f t="shared" si="78"/>
        <v>0</v>
      </c>
      <c r="AY96" s="111">
        <f t="shared" si="79"/>
        <v>0</v>
      </c>
      <c r="AZ96" s="111" t="e">
        <f t="shared" si="80"/>
        <v>#VALUE!</v>
      </c>
      <c r="BA96" s="112" t="e">
        <f t="shared" si="81"/>
        <v>#VALUE!</v>
      </c>
      <c r="BB96" s="112" t="e">
        <f t="shared" si="82"/>
        <v>#VALUE!</v>
      </c>
      <c r="BC96" s="111" t="e">
        <f t="shared" si="83"/>
        <v>#VALUE!</v>
      </c>
      <c r="BD96" s="97"/>
      <c r="BE96" s="97"/>
      <c r="BF96" s="97"/>
    </row>
    <row r="97" spans="1:58" ht="18">
      <c r="A97" s="97">
        <f t="shared" si="42"/>
        <v>0</v>
      </c>
      <c r="B97" s="97">
        <f t="shared" si="43"/>
        <v>0</v>
      </c>
      <c r="C97" s="310"/>
      <c r="D97" s="113"/>
      <c r="E97" s="114"/>
      <c r="F97" s="115"/>
      <c r="G97" s="116">
        <f t="shared" si="44"/>
        <v>0</v>
      </c>
      <c r="H97" s="116"/>
      <c r="I97" s="116"/>
      <c r="J97" s="116"/>
      <c r="K97" s="116"/>
      <c r="L97" s="116"/>
      <c r="M97" s="116"/>
      <c r="N97" s="87">
        <f t="shared" si="45"/>
        <v>0</v>
      </c>
      <c r="O97" s="87">
        <f t="shared" si="46"/>
        <v>0</v>
      </c>
      <c r="P97" s="117">
        <f t="shared" si="47"/>
        <v>0</v>
      </c>
      <c r="Q97" s="117">
        <f t="shared" si="48"/>
        <v>0</v>
      </c>
      <c r="R97" s="117">
        <f t="shared" si="49"/>
        <v>0</v>
      </c>
      <c r="S97" s="87" t="str">
        <f t="shared" si="50"/>
        <v/>
      </c>
      <c r="T97" s="117" t="str">
        <f t="shared" si="51"/>
        <v/>
      </c>
      <c r="U97" s="118" t="str">
        <f t="shared" si="52"/>
        <v/>
      </c>
      <c r="V97" s="118" t="str">
        <f t="shared" si="53"/>
        <v/>
      </c>
      <c r="W97" s="117">
        <f t="shared" si="54"/>
        <v>0</v>
      </c>
      <c r="X97" s="117">
        <f t="shared" si="55"/>
        <v>0</v>
      </c>
      <c r="Y97" s="119">
        <f t="shared" si="56"/>
        <v>0</v>
      </c>
      <c r="Z97" s="119">
        <f t="shared" si="57"/>
        <v>0</v>
      </c>
      <c r="AA97" s="119">
        <f t="shared" si="58"/>
        <v>0</v>
      </c>
      <c r="AB97" s="120" t="str">
        <f t="shared" si="59"/>
        <v/>
      </c>
      <c r="AC97" s="117" t="str">
        <f t="shared" si="60"/>
        <v/>
      </c>
      <c r="AD97" s="118" t="str">
        <f t="shared" si="61"/>
        <v/>
      </c>
      <c r="AE97" s="104" t="str">
        <f t="shared" si="62"/>
        <v/>
      </c>
      <c r="AF97" s="129" t="str">
        <f t="shared" si="63"/>
        <v/>
      </c>
      <c r="AG97" s="121"/>
      <c r="AH97" s="121"/>
      <c r="AI97" s="119">
        <f t="shared" si="64"/>
        <v>0</v>
      </c>
      <c r="AJ97" s="119">
        <f t="shared" si="65"/>
        <v>0</v>
      </c>
      <c r="AK97" s="119">
        <f t="shared" si="66"/>
        <v>0</v>
      </c>
      <c r="AL97" s="119" t="e">
        <f t="shared" si="67"/>
        <v>#VALUE!</v>
      </c>
      <c r="AM97" s="120" t="e">
        <f t="shared" si="68"/>
        <v>#VALUE!</v>
      </c>
      <c r="AN97" s="122">
        <f t="shared" si="69"/>
        <v>0</v>
      </c>
      <c r="AO97" s="109">
        <f t="shared" si="70"/>
        <v>0</v>
      </c>
      <c r="AP97" s="123">
        <f t="shared" si="71"/>
        <v>0</v>
      </c>
      <c r="AQ97" s="293"/>
      <c r="AR97" s="111">
        <f t="shared" si="72"/>
        <v>0</v>
      </c>
      <c r="AS97" s="111">
        <f t="shared" si="73"/>
        <v>0</v>
      </c>
      <c r="AT97" s="111" t="e">
        <f t="shared" si="74"/>
        <v>#VALUE!</v>
      </c>
      <c r="AU97" s="112" t="e">
        <f t="shared" si="75"/>
        <v>#VALUE!</v>
      </c>
      <c r="AV97" s="112" t="e">
        <f t="shared" si="76"/>
        <v>#VALUE!</v>
      </c>
      <c r="AW97" s="111" t="e">
        <f t="shared" si="77"/>
        <v>#VALUE!</v>
      </c>
      <c r="AX97" s="111">
        <f t="shared" si="78"/>
        <v>0</v>
      </c>
      <c r="AY97" s="111">
        <f t="shared" si="79"/>
        <v>0</v>
      </c>
      <c r="AZ97" s="111" t="e">
        <f t="shared" si="80"/>
        <v>#VALUE!</v>
      </c>
      <c r="BA97" s="112" t="e">
        <f t="shared" si="81"/>
        <v>#VALUE!</v>
      </c>
      <c r="BB97" s="112" t="e">
        <f t="shared" si="82"/>
        <v>#VALUE!</v>
      </c>
      <c r="BC97" s="111" t="e">
        <f t="shared" si="83"/>
        <v>#VALUE!</v>
      </c>
      <c r="BD97" s="97"/>
      <c r="BE97" s="97"/>
      <c r="BF97" s="97"/>
    </row>
    <row r="98" spans="1:58" ht="18">
      <c r="A98" s="97">
        <f t="shared" si="42"/>
        <v>0</v>
      </c>
      <c r="B98" s="97">
        <f t="shared" si="43"/>
        <v>0</v>
      </c>
      <c r="C98" s="310"/>
      <c r="D98" s="113"/>
      <c r="E98" s="114"/>
      <c r="F98" s="115"/>
      <c r="G98" s="116">
        <f t="shared" si="44"/>
        <v>0</v>
      </c>
      <c r="H98" s="116"/>
      <c r="I98" s="116"/>
      <c r="J98" s="116"/>
      <c r="K98" s="116"/>
      <c r="L98" s="116"/>
      <c r="M98" s="116"/>
      <c r="N98" s="87">
        <f t="shared" si="45"/>
        <v>0</v>
      </c>
      <c r="O98" s="87">
        <f t="shared" si="46"/>
        <v>0</v>
      </c>
      <c r="P98" s="117">
        <f t="shared" si="47"/>
        <v>0</v>
      </c>
      <c r="Q98" s="117">
        <f t="shared" si="48"/>
        <v>0</v>
      </c>
      <c r="R98" s="117">
        <f t="shared" si="49"/>
        <v>0</v>
      </c>
      <c r="S98" s="87" t="str">
        <f t="shared" si="50"/>
        <v/>
      </c>
      <c r="T98" s="117" t="str">
        <f t="shared" si="51"/>
        <v/>
      </c>
      <c r="U98" s="118" t="str">
        <f t="shared" si="52"/>
        <v/>
      </c>
      <c r="V98" s="118" t="str">
        <f t="shared" si="53"/>
        <v/>
      </c>
      <c r="W98" s="117">
        <f t="shared" si="54"/>
        <v>0</v>
      </c>
      <c r="X98" s="117">
        <f t="shared" si="55"/>
        <v>0</v>
      </c>
      <c r="Y98" s="119">
        <f t="shared" si="56"/>
        <v>0</v>
      </c>
      <c r="Z98" s="119">
        <f t="shared" si="57"/>
        <v>0</v>
      </c>
      <c r="AA98" s="119">
        <f t="shared" si="58"/>
        <v>0</v>
      </c>
      <c r="AB98" s="120" t="str">
        <f t="shared" si="59"/>
        <v/>
      </c>
      <c r="AC98" s="117" t="str">
        <f t="shared" si="60"/>
        <v/>
      </c>
      <c r="AD98" s="118" t="str">
        <f t="shared" si="61"/>
        <v/>
      </c>
      <c r="AE98" s="104" t="str">
        <f t="shared" si="62"/>
        <v/>
      </c>
      <c r="AF98" s="129" t="str">
        <f t="shared" si="63"/>
        <v/>
      </c>
      <c r="AG98" s="121"/>
      <c r="AH98" s="121"/>
      <c r="AI98" s="119">
        <f t="shared" si="64"/>
        <v>0</v>
      </c>
      <c r="AJ98" s="119">
        <f t="shared" si="65"/>
        <v>0</v>
      </c>
      <c r="AK98" s="119">
        <f t="shared" si="66"/>
        <v>0</v>
      </c>
      <c r="AL98" s="119" t="e">
        <f t="shared" si="67"/>
        <v>#VALUE!</v>
      </c>
      <c r="AM98" s="120" t="e">
        <f t="shared" si="68"/>
        <v>#VALUE!</v>
      </c>
      <c r="AN98" s="122">
        <f t="shared" si="69"/>
        <v>0</v>
      </c>
      <c r="AO98" s="109">
        <f t="shared" si="70"/>
        <v>0</v>
      </c>
      <c r="AP98" s="123">
        <f t="shared" si="71"/>
        <v>0</v>
      </c>
      <c r="AQ98" s="293"/>
      <c r="AR98" s="111">
        <f t="shared" si="72"/>
        <v>0</v>
      </c>
      <c r="AS98" s="111">
        <f t="shared" si="73"/>
        <v>0</v>
      </c>
      <c r="AT98" s="111" t="e">
        <f t="shared" si="74"/>
        <v>#VALUE!</v>
      </c>
      <c r="AU98" s="112" t="e">
        <f t="shared" si="75"/>
        <v>#VALUE!</v>
      </c>
      <c r="AV98" s="112" t="e">
        <f t="shared" si="76"/>
        <v>#VALUE!</v>
      </c>
      <c r="AW98" s="111" t="e">
        <f t="shared" si="77"/>
        <v>#VALUE!</v>
      </c>
      <c r="AX98" s="111">
        <f t="shared" si="78"/>
        <v>0</v>
      </c>
      <c r="AY98" s="111">
        <f t="shared" si="79"/>
        <v>0</v>
      </c>
      <c r="AZ98" s="111" t="e">
        <f t="shared" si="80"/>
        <v>#VALUE!</v>
      </c>
      <c r="BA98" s="112" t="e">
        <f t="shared" si="81"/>
        <v>#VALUE!</v>
      </c>
      <c r="BB98" s="112" t="e">
        <f t="shared" si="82"/>
        <v>#VALUE!</v>
      </c>
      <c r="BC98" s="111" t="e">
        <f t="shared" si="83"/>
        <v>#VALUE!</v>
      </c>
      <c r="BD98" s="97"/>
      <c r="BE98" s="97"/>
      <c r="BF98" s="97"/>
    </row>
    <row r="99" spans="1:58" ht="18">
      <c r="A99" s="97">
        <f t="shared" si="42"/>
        <v>0</v>
      </c>
      <c r="B99" s="97">
        <f t="shared" si="43"/>
        <v>0</v>
      </c>
      <c r="C99" s="310"/>
      <c r="D99" s="113"/>
      <c r="E99" s="114"/>
      <c r="F99" s="115"/>
      <c r="G99" s="116">
        <f t="shared" si="44"/>
        <v>0</v>
      </c>
      <c r="H99" s="116"/>
      <c r="I99" s="116"/>
      <c r="J99" s="116"/>
      <c r="K99" s="116"/>
      <c r="L99" s="116"/>
      <c r="M99" s="116"/>
      <c r="N99" s="87">
        <f t="shared" si="45"/>
        <v>0</v>
      </c>
      <c r="O99" s="87">
        <f t="shared" si="46"/>
        <v>0</v>
      </c>
      <c r="P99" s="117">
        <f t="shared" si="47"/>
        <v>0</v>
      </c>
      <c r="Q99" s="117">
        <f t="shared" si="48"/>
        <v>0</v>
      </c>
      <c r="R99" s="117">
        <f t="shared" si="49"/>
        <v>0</v>
      </c>
      <c r="S99" s="87" t="str">
        <f t="shared" si="50"/>
        <v/>
      </c>
      <c r="T99" s="117" t="str">
        <f t="shared" si="51"/>
        <v/>
      </c>
      <c r="U99" s="118" t="str">
        <f t="shared" si="52"/>
        <v/>
      </c>
      <c r="V99" s="118" t="str">
        <f t="shared" si="53"/>
        <v/>
      </c>
      <c r="W99" s="117">
        <f t="shared" si="54"/>
        <v>0</v>
      </c>
      <c r="X99" s="117">
        <f t="shared" si="55"/>
        <v>0</v>
      </c>
      <c r="Y99" s="119">
        <f t="shared" si="56"/>
        <v>0</v>
      </c>
      <c r="Z99" s="119">
        <f t="shared" si="57"/>
        <v>0</v>
      </c>
      <c r="AA99" s="119">
        <f t="shared" si="58"/>
        <v>0</v>
      </c>
      <c r="AB99" s="120" t="str">
        <f t="shared" si="59"/>
        <v/>
      </c>
      <c r="AC99" s="117" t="str">
        <f t="shared" si="60"/>
        <v/>
      </c>
      <c r="AD99" s="118" t="str">
        <f t="shared" si="61"/>
        <v/>
      </c>
      <c r="AE99" s="104" t="str">
        <f t="shared" si="62"/>
        <v/>
      </c>
      <c r="AF99" s="129" t="str">
        <f t="shared" si="63"/>
        <v/>
      </c>
      <c r="AG99" s="121"/>
      <c r="AH99" s="121"/>
      <c r="AI99" s="119">
        <f t="shared" si="64"/>
        <v>0</v>
      </c>
      <c r="AJ99" s="119">
        <f t="shared" si="65"/>
        <v>0</v>
      </c>
      <c r="AK99" s="119">
        <f t="shared" si="66"/>
        <v>0</v>
      </c>
      <c r="AL99" s="119" t="e">
        <f t="shared" si="67"/>
        <v>#VALUE!</v>
      </c>
      <c r="AM99" s="120" t="e">
        <f t="shared" si="68"/>
        <v>#VALUE!</v>
      </c>
      <c r="AN99" s="122">
        <f t="shared" si="69"/>
        <v>0</v>
      </c>
      <c r="AO99" s="109">
        <f t="shared" si="70"/>
        <v>0</v>
      </c>
      <c r="AP99" s="123">
        <f t="shared" si="71"/>
        <v>0</v>
      </c>
      <c r="AQ99" s="293"/>
      <c r="AR99" s="111">
        <f t="shared" si="72"/>
        <v>0</v>
      </c>
      <c r="AS99" s="111">
        <f t="shared" si="73"/>
        <v>0</v>
      </c>
      <c r="AT99" s="111" t="e">
        <f t="shared" si="74"/>
        <v>#VALUE!</v>
      </c>
      <c r="AU99" s="112" t="e">
        <f t="shared" si="75"/>
        <v>#VALUE!</v>
      </c>
      <c r="AV99" s="112" t="e">
        <f t="shared" si="76"/>
        <v>#VALUE!</v>
      </c>
      <c r="AW99" s="111" t="e">
        <f t="shared" si="77"/>
        <v>#VALUE!</v>
      </c>
      <c r="AX99" s="111">
        <f t="shared" si="78"/>
        <v>0</v>
      </c>
      <c r="AY99" s="111">
        <f t="shared" si="79"/>
        <v>0</v>
      </c>
      <c r="AZ99" s="111" t="e">
        <f t="shared" si="80"/>
        <v>#VALUE!</v>
      </c>
      <c r="BA99" s="112" t="e">
        <f t="shared" si="81"/>
        <v>#VALUE!</v>
      </c>
      <c r="BB99" s="112" t="e">
        <f t="shared" si="82"/>
        <v>#VALUE!</v>
      </c>
      <c r="BC99" s="111" t="e">
        <f t="shared" si="83"/>
        <v>#VALUE!</v>
      </c>
      <c r="BD99" s="97"/>
      <c r="BE99" s="97"/>
      <c r="BF99" s="97"/>
    </row>
    <row r="100" spans="1:58" ht="18">
      <c r="A100" s="97">
        <f t="shared" si="42"/>
        <v>0</v>
      </c>
      <c r="B100" s="97">
        <f t="shared" si="43"/>
        <v>0</v>
      </c>
      <c r="C100" s="310"/>
      <c r="D100" s="113"/>
      <c r="E100" s="114"/>
      <c r="F100" s="115"/>
      <c r="G100" s="116">
        <f t="shared" si="44"/>
        <v>0</v>
      </c>
      <c r="H100" s="116"/>
      <c r="I100" s="116"/>
      <c r="J100" s="116"/>
      <c r="K100" s="116"/>
      <c r="L100" s="116"/>
      <c r="M100" s="116"/>
      <c r="N100" s="87">
        <f t="shared" si="45"/>
        <v>0</v>
      </c>
      <c r="O100" s="87">
        <f t="shared" si="46"/>
        <v>0</v>
      </c>
      <c r="P100" s="117">
        <f t="shared" si="47"/>
        <v>0</v>
      </c>
      <c r="Q100" s="117">
        <f t="shared" si="48"/>
        <v>0</v>
      </c>
      <c r="R100" s="117">
        <f t="shared" si="49"/>
        <v>0</v>
      </c>
      <c r="S100" s="87" t="str">
        <f t="shared" si="50"/>
        <v/>
      </c>
      <c r="T100" s="117" t="str">
        <f t="shared" si="51"/>
        <v/>
      </c>
      <c r="U100" s="118" t="str">
        <f t="shared" si="52"/>
        <v/>
      </c>
      <c r="V100" s="118" t="str">
        <f t="shared" si="53"/>
        <v/>
      </c>
      <c r="W100" s="117">
        <f t="shared" si="54"/>
        <v>0</v>
      </c>
      <c r="X100" s="117">
        <f t="shared" si="55"/>
        <v>0</v>
      </c>
      <c r="Y100" s="119">
        <f t="shared" si="56"/>
        <v>0</v>
      </c>
      <c r="Z100" s="119">
        <f t="shared" si="57"/>
        <v>0</v>
      </c>
      <c r="AA100" s="119">
        <f t="shared" si="58"/>
        <v>0</v>
      </c>
      <c r="AB100" s="120" t="str">
        <f t="shared" si="59"/>
        <v/>
      </c>
      <c r="AC100" s="117" t="str">
        <f t="shared" si="60"/>
        <v/>
      </c>
      <c r="AD100" s="118" t="str">
        <f t="shared" si="61"/>
        <v/>
      </c>
      <c r="AE100" s="104" t="str">
        <f t="shared" si="62"/>
        <v/>
      </c>
      <c r="AF100" s="129" t="str">
        <f t="shared" si="63"/>
        <v/>
      </c>
      <c r="AG100" s="121"/>
      <c r="AH100" s="121"/>
      <c r="AI100" s="119">
        <f t="shared" si="64"/>
        <v>0</v>
      </c>
      <c r="AJ100" s="119">
        <f t="shared" si="65"/>
        <v>0</v>
      </c>
      <c r="AK100" s="119">
        <f t="shared" si="66"/>
        <v>0</v>
      </c>
      <c r="AL100" s="119" t="e">
        <f t="shared" si="67"/>
        <v>#VALUE!</v>
      </c>
      <c r="AM100" s="120" t="e">
        <f t="shared" si="68"/>
        <v>#VALUE!</v>
      </c>
      <c r="AN100" s="122">
        <f t="shared" si="69"/>
        <v>0</v>
      </c>
      <c r="AO100" s="109">
        <f t="shared" si="70"/>
        <v>0</v>
      </c>
      <c r="AP100" s="123">
        <f t="shared" si="71"/>
        <v>0</v>
      </c>
      <c r="AQ100" s="293"/>
      <c r="AR100" s="111">
        <f t="shared" si="72"/>
        <v>0</v>
      </c>
      <c r="AS100" s="111">
        <f t="shared" si="73"/>
        <v>0</v>
      </c>
      <c r="AT100" s="111" t="e">
        <f t="shared" si="74"/>
        <v>#VALUE!</v>
      </c>
      <c r="AU100" s="112" t="e">
        <f t="shared" si="75"/>
        <v>#VALUE!</v>
      </c>
      <c r="AV100" s="112" t="e">
        <f t="shared" si="76"/>
        <v>#VALUE!</v>
      </c>
      <c r="AW100" s="111" t="e">
        <f t="shared" si="77"/>
        <v>#VALUE!</v>
      </c>
      <c r="AX100" s="111">
        <f t="shared" si="78"/>
        <v>0</v>
      </c>
      <c r="AY100" s="111">
        <f t="shared" si="79"/>
        <v>0</v>
      </c>
      <c r="AZ100" s="111" t="e">
        <f t="shared" si="80"/>
        <v>#VALUE!</v>
      </c>
      <c r="BA100" s="112" t="e">
        <f t="shared" si="81"/>
        <v>#VALUE!</v>
      </c>
      <c r="BB100" s="112" t="e">
        <f t="shared" si="82"/>
        <v>#VALUE!</v>
      </c>
      <c r="BC100" s="111" t="e">
        <f t="shared" si="83"/>
        <v>#VALUE!</v>
      </c>
      <c r="BD100" s="97"/>
      <c r="BE100" s="97"/>
      <c r="BF100" s="97"/>
    </row>
    <row r="101" spans="1:58" ht="18">
      <c r="A101" s="97">
        <f t="shared" si="42"/>
        <v>0</v>
      </c>
      <c r="B101" s="97">
        <f t="shared" si="43"/>
        <v>0</v>
      </c>
      <c r="C101" s="310"/>
      <c r="D101" s="113"/>
      <c r="E101" s="114"/>
      <c r="F101" s="115"/>
      <c r="G101" s="116">
        <f t="shared" si="44"/>
        <v>0</v>
      </c>
      <c r="H101" s="116"/>
      <c r="I101" s="116"/>
      <c r="J101" s="116"/>
      <c r="K101" s="116"/>
      <c r="L101" s="116"/>
      <c r="M101" s="116"/>
      <c r="N101" s="87">
        <f t="shared" si="45"/>
        <v>0</v>
      </c>
      <c r="O101" s="87">
        <f t="shared" si="46"/>
        <v>0</v>
      </c>
      <c r="P101" s="117">
        <f t="shared" si="47"/>
        <v>0</v>
      </c>
      <c r="Q101" s="117">
        <f t="shared" si="48"/>
        <v>0</v>
      </c>
      <c r="R101" s="117">
        <f t="shared" si="49"/>
        <v>0</v>
      </c>
      <c r="S101" s="87" t="str">
        <f t="shared" si="50"/>
        <v/>
      </c>
      <c r="T101" s="117" t="str">
        <f t="shared" si="51"/>
        <v/>
      </c>
      <c r="U101" s="118" t="str">
        <f t="shared" si="52"/>
        <v/>
      </c>
      <c r="V101" s="118" t="str">
        <f t="shared" si="53"/>
        <v/>
      </c>
      <c r="W101" s="117">
        <f t="shared" si="54"/>
        <v>0</v>
      </c>
      <c r="X101" s="117">
        <f t="shared" si="55"/>
        <v>0</v>
      </c>
      <c r="Y101" s="119">
        <f t="shared" si="56"/>
        <v>0</v>
      </c>
      <c r="Z101" s="119">
        <f t="shared" si="57"/>
        <v>0</v>
      </c>
      <c r="AA101" s="119">
        <f t="shared" si="58"/>
        <v>0</v>
      </c>
      <c r="AB101" s="120" t="str">
        <f t="shared" si="59"/>
        <v/>
      </c>
      <c r="AC101" s="117" t="str">
        <f t="shared" si="60"/>
        <v/>
      </c>
      <c r="AD101" s="118" t="str">
        <f t="shared" si="61"/>
        <v/>
      </c>
      <c r="AE101" s="104" t="str">
        <f t="shared" si="62"/>
        <v/>
      </c>
      <c r="AF101" s="129" t="str">
        <f t="shared" si="63"/>
        <v/>
      </c>
      <c r="AG101" s="121"/>
      <c r="AH101" s="121"/>
      <c r="AI101" s="119">
        <f t="shared" si="64"/>
        <v>0</v>
      </c>
      <c r="AJ101" s="119">
        <f t="shared" si="65"/>
        <v>0</v>
      </c>
      <c r="AK101" s="119">
        <f t="shared" si="66"/>
        <v>0</v>
      </c>
      <c r="AL101" s="119" t="e">
        <f t="shared" si="67"/>
        <v>#VALUE!</v>
      </c>
      <c r="AM101" s="120" t="e">
        <f t="shared" si="68"/>
        <v>#VALUE!</v>
      </c>
      <c r="AN101" s="122">
        <f t="shared" si="69"/>
        <v>0</v>
      </c>
      <c r="AO101" s="109">
        <f t="shared" si="70"/>
        <v>0</v>
      </c>
      <c r="AP101" s="123">
        <f t="shared" si="71"/>
        <v>0</v>
      </c>
      <c r="AQ101" s="293"/>
      <c r="AR101" s="111">
        <f t="shared" si="72"/>
        <v>0</v>
      </c>
      <c r="AS101" s="111">
        <f t="shared" si="73"/>
        <v>0</v>
      </c>
      <c r="AT101" s="111" t="e">
        <f t="shared" si="74"/>
        <v>#VALUE!</v>
      </c>
      <c r="AU101" s="112" t="e">
        <f t="shared" si="75"/>
        <v>#VALUE!</v>
      </c>
      <c r="AV101" s="112" t="e">
        <f t="shared" si="76"/>
        <v>#VALUE!</v>
      </c>
      <c r="AW101" s="111" t="e">
        <f t="shared" si="77"/>
        <v>#VALUE!</v>
      </c>
      <c r="AX101" s="111">
        <f t="shared" si="78"/>
        <v>0</v>
      </c>
      <c r="AY101" s="111">
        <f t="shared" si="79"/>
        <v>0</v>
      </c>
      <c r="AZ101" s="111" t="e">
        <f t="shared" si="80"/>
        <v>#VALUE!</v>
      </c>
      <c r="BA101" s="112" t="e">
        <f t="shared" si="81"/>
        <v>#VALUE!</v>
      </c>
      <c r="BB101" s="112" t="e">
        <f t="shared" si="82"/>
        <v>#VALUE!</v>
      </c>
      <c r="BC101" s="111" t="e">
        <f t="shared" si="83"/>
        <v>#VALUE!</v>
      </c>
      <c r="BD101" s="97"/>
      <c r="BE101" s="97"/>
      <c r="BF101" s="97"/>
    </row>
    <row r="102" spans="1:58" ht="18">
      <c r="A102" s="97">
        <f t="shared" si="42"/>
        <v>0</v>
      </c>
      <c r="B102" s="97">
        <f t="shared" si="43"/>
        <v>0</v>
      </c>
      <c r="C102" s="310"/>
      <c r="D102" s="113"/>
      <c r="E102" s="114"/>
      <c r="F102" s="115"/>
      <c r="G102" s="116">
        <f t="shared" si="44"/>
        <v>0</v>
      </c>
      <c r="H102" s="116"/>
      <c r="I102" s="116"/>
      <c r="J102" s="116"/>
      <c r="K102" s="116"/>
      <c r="L102" s="116"/>
      <c r="M102" s="116"/>
      <c r="N102" s="87">
        <f t="shared" si="45"/>
        <v>0</v>
      </c>
      <c r="O102" s="87">
        <f t="shared" si="46"/>
        <v>0</v>
      </c>
      <c r="P102" s="117">
        <f t="shared" si="47"/>
        <v>0</v>
      </c>
      <c r="Q102" s="117">
        <f t="shared" si="48"/>
        <v>0</v>
      </c>
      <c r="R102" s="117">
        <f t="shared" si="49"/>
        <v>0</v>
      </c>
      <c r="S102" s="87" t="str">
        <f t="shared" si="50"/>
        <v/>
      </c>
      <c r="T102" s="117" t="str">
        <f t="shared" si="51"/>
        <v/>
      </c>
      <c r="U102" s="118" t="str">
        <f t="shared" si="52"/>
        <v/>
      </c>
      <c r="V102" s="118" t="str">
        <f t="shared" si="53"/>
        <v/>
      </c>
      <c r="W102" s="117">
        <f t="shared" si="54"/>
        <v>0</v>
      </c>
      <c r="X102" s="117">
        <f t="shared" si="55"/>
        <v>0</v>
      </c>
      <c r="Y102" s="119">
        <f t="shared" si="56"/>
        <v>0</v>
      </c>
      <c r="Z102" s="119">
        <f t="shared" si="57"/>
        <v>0</v>
      </c>
      <c r="AA102" s="119">
        <f t="shared" si="58"/>
        <v>0</v>
      </c>
      <c r="AB102" s="120" t="str">
        <f t="shared" si="59"/>
        <v/>
      </c>
      <c r="AC102" s="117" t="str">
        <f t="shared" si="60"/>
        <v/>
      </c>
      <c r="AD102" s="118" t="str">
        <f t="shared" si="61"/>
        <v/>
      </c>
      <c r="AE102" s="104" t="str">
        <f t="shared" si="62"/>
        <v/>
      </c>
      <c r="AF102" s="129" t="str">
        <f t="shared" si="63"/>
        <v/>
      </c>
      <c r="AG102" s="121"/>
      <c r="AH102" s="121"/>
      <c r="AI102" s="119">
        <f t="shared" si="64"/>
        <v>0</v>
      </c>
      <c r="AJ102" s="119">
        <f t="shared" si="65"/>
        <v>0</v>
      </c>
      <c r="AK102" s="119">
        <f t="shared" si="66"/>
        <v>0</v>
      </c>
      <c r="AL102" s="119" t="e">
        <f t="shared" si="67"/>
        <v>#VALUE!</v>
      </c>
      <c r="AM102" s="120" t="e">
        <f t="shared" si="68"/>
        <v>#VALUE!</v>
      </c>
      <c r="AN102" s="122">
        <f t="shared" si="69"/>
        <v>0</v>
      </c>
      <c r="AO102" s="109">
        <f t="shared" si="70"/>
        <v>0</v>
      </c>
      <c r="AP102" s="123">
        <f t="shared" si="71"/>
        <v>0</v>
      </c>
      <c r="AQ102" s="293"/>
      <c r="AR102" s="111">
        <f t="shared" si="72"/>
        <v>0</v>
      </c>
      <c r="AS102" s="111">
        <f t="shared" si="73"/>
        <v>0</v>
      </c>
      <c r="AT102" s="111" t="e">
        <f t="shared" si="74"/>
        <v>#VALUE!</v>
      </c>
      <c r="AU102" s="112" t="e">
        <f t="shared" si="75"/>
        <v>#VALUE!</v>
      </c>
      <c r="AV102" s="112" t="e">
        <f t="shared" si="76"/>
        <v>#VALUE!</v>
      </c>
      <c r="AW102" s="111" t="e">
        <f t="shared" si="77"/>
        <v>#VALUE!</v>
      </c>
      <c r="AX102" s="111">
        <f t="shared" si="78"/>
        <v>0</v>
      </c>
      <c r="AY102" s="111">
        <f t="shared" si="79"/>
        <v>0</v>
      </c>
      <c r="AZ102" s="111" t="e">
        <f t="shared" si="80"/>
        <v>#VALUE!</v>
      </c>
      <c r="BA102" s="112" t="e">
        <f t="shared" si="81"/>
        <v>#VALUE!</v>
      </c>
      <c r="BB102" s="112" t="e">
        <f t="shared" si="82"/>
        <v>#VALUE!</v>
      </c>
      <c r="BC102" s="111" t="e">
        <f t="shared" si="83"/>
        <v>#VALUE!</v>
      </c>
      <c r="BD102" s="97"/>
      <c r="BE102" s="97"/>
      <c r="BF102" s="97"/>
    </row>
    <row r="103" spans="1:58" ht="18">
      <c r="A103" s="97">
        <f t="shared" si="42"/>
        <v>0</v>
      </c>
      <c r="B103" s="97">
        <f t="shared" si="43"/>
        <v>0</v>
      </c>
      <c r="C103" s="310"/>
      <c r="D103" s="113"/>
      <c r="E103" s="114"/>
      <c r="F103" s="115"/>
      <c r="G103" s="116">
        <f t="shared" si="44"/>
        <v>0</v>
      </c>
      <c r="H103" s="116"/>
      <c r="I103" s="116"/>
      <c r="J103" s="116"/>
      <c r="K103" s="116"/>
      <c r="L103" s="116"/>
      <c r="M103" s="116"/>
      <c r="N103" s="87">
        <f t="shared" si="45"/>
        <v>0</v>
      </c>
      <c r="O103" s="87">
        <f t="shared" si="46"/>
        <v>0</v>
      </c>
      <c r="P103" s="117">
        <f t="shared" si="47"/>
        <v>0</v>
      </c>
      <c r="Q103" s="117">
        <f t="shared" si="48"/>
        <v>0</v>
      </c>
      <c r="R103" s="117">
        <f t="shared" si="49"/>
        <v>0</v>
      </c>
      <c r="S103" s="87" t="str">
        <f t="shared" si="50"/>
        <v/>
      </c>
      <c r="T103" s="117" t="str">
        <f t="shared" si="51"/>
        <v/>
      </c>
      <c r="U103" s="118" t="str">
        <f t="shared" si="52"/>
        <v/>
      </c>
      <c r="V103" s="118" t="str">
        <f t="shared" si="53"/>
        <v/>
      </c>
      <c r="W103" s="117">
        <f t="shared" si="54"/>
        <v>0</v>
      </c>
      <c r="X103" s="117">
        <f t="shared" si="55"/>
        <v>0</v>
      </c>
      <c r="Y103" s="119">
        <f t="shared" si="56"/>
        <v>0</v>
      </c>
      <c r="Z103" s="119">
        <f t="shared" si="57"/>
        <v>0</v>
      </c>
      <c r="AA103" s="119">
        <f t="shared" si="58"/>
        <v>0</v>
      </c>
      <c r="AB103" s="120" t="str">
        <f t="shared" si="59"/>
        <v/>
      </c>
      <c r="AC103" s="117" t="str">
        <f t="shared" si="60"/>
        <v/>
      </c>
      <c r="AD103" s="118" t="str">
        <f t="shared" si="61"/>
        <v/>
      </c>
      <c r="AE103" s="104" t="str">
        <f t="shared" si="62"/>
        <v/>
      </c>
      <c r="AF103" s="129" t="str">
        <f t="shared" si="63"/>
        <v/>
      </c>
      <c r="AG103" s="121"/>
      <c r="AH103" s="121"/>
      <c r="AI103" s="119">
        <f t="shared" si="64"/>
        <v>0</v>
      </c>
      <c r="AJ103" s="119">
        <f t="shared" si="65"/>
        <v>0</v>
      </c>
      <c r="AK103" s="119">
        <f t="shared" si="66"/>
        <v>0</v>
      </c>
      <c r="AL103" s="119" t="e">
        <f t="shared" si="67"/>
        <v>#VALUE!</v>
      </c>
      <c r="AM103" s="120" t="e">
        <f t="shared" si="68"/>
        <v>#VALUE!</v>
      </c>
      <c r="AN103" s="122">
        <f t="shared" si="69"/>
        <v>0</v>
      </c>
      <c r="AO103" s="109">
        <f t="shared" si="70"/>
        <v>0</v>
      </c>
      <c r="AP103" s="123">
        <f t="shared" si="71"/>
        <v>0</v>
      </c>
      <c r="AQ103" s="293"/>
      <c r="AR103" s="111">
        <f t="shared" si="72"/>
        <v>0</v>
      </c>
      <c r="AS103" s="111">
        <f t="shared" si="73"/>
        <v>0</v>
      </c>
      <c r="AT103" s="111" t="e">
        <f t="shared" si="74"/>
        <v>#VALUE!</v>
      </c>
      <c r="AU103" s="112" t="e">
        <f t="shared" si="75"/>
        <v>#VALUE!</v>
      </c>
      <c r="AV103" s="112" t="e">
        <f t="shared" si="76"/>
        <v>#VALUE!</v>
      </c>
      <c r="AW103" s="111" t="e">
        <f t="shared" si="77"/>
        <v>#VALUE!</v>
      </c>
      <c r="AX103" s="111">
        <f t="shared" si="78"/>
        <v>0</v>
      </c>
      <c r="AY103" s="111">
        <f t="shared" si="79"/>
        <v>0</v>
      </c>
      <c r="AZ103" s="111" t="e">
        <f t="shared" si="80"/>
        <v>#VALUE!</v>
      </c>
      <c r="BA103" s="112" t="e">
        <f t="shared" si="81"/>
        <v>#VALUE!</v>
      </c>
      <c r="BB103" s="112" t="e">
        <f t="shared" si="82"/>
        <v>#VALUE!</v>
      </c>
      <c r="BC103" s="111" t="e">
        <f t="shared" si="83"/>
        <v>#VALUE!</v>
      </c>
      <c r="BD103" s="97"/>
      <c r="BE103" s="97"/>
      <c r="BF103" s="97"/>
    </row>
    <row r="104" spans="1:58" ht="18">
      <c r="A104" s="97">
        <f t="shared" si="42"/>
        <v>0</v>
      </c>
      <c r="B104" s="97">
        <f t="shared" si="43"/>
        <v>0</v>
      </c>
      <c r="C104" s="310"/>
      <c r="D104" s="113"/>
      <c r="E104" s="114"/>
      <c r="F104" s="115"/>
      <c r="G104" s="116">
        <f t="shared" si="44"/>
        <v>0</v>
      </c>
      <c r="H104" s="116"/>
      <c r="I104" s="116"/>
      <c r="J104" s="116"/>
      <c r="K104" s="116"/>
      <c r="L104" s="116"/>
      <c r="M104" s="116"/>
      <c r="N104" s="87">
        <f t="shared" si="45"/>
        <v>0</v>
      </c>
      <c r="O104" s="87">
        <f t="shared" si="46"/>
        <v>0</v>
      </c>
      <c r="P104" s="117">
        <f t="shared" si="47"/>
        <v>0</v>
      </c>
      <c r="Q104" s="117">
        <f t="shared" si="48"/>
        <v>0</v>
      </c>
      <c r="R104" s="117">
        <f t="shared" si="49"/>
        <v>0</v>
      </c>
      <c r="S104" s="87" t="str">
        <f t="shared" si="50"/>
        <v/>
      </c>
      <c r="T104" s="117" t="str">
        <f t="shared" si="51"/>
        <v/>
      </c>
      <c r="U104" s="118" t="str">
        <f t="shared" si="52"/>
        <v/>
      </c>
      <c r="V104" s="118" t="str">
        <f t="shared" si="53"/>
        <v/>
      </c>
      <c r="W104" s="117">
        <f t="shared" si="54"/>
        <v>0</v>
      </c>
      <c r="X104" s="117">
        <f t="shared" si="55"/>
        <v>0</v>
      </c>
      <c r="Y104" s="119">
        <f t="shared" si="56"/>
        <v>0</v>
      </c>
      <c r="Z104" s="119">
        <f t="shared" si="57"/>
        <v>0</v>
      </c>
      <c r="AA104" s="119">
        <f t="shared" si="58"/>
        <v>0</v>
      </c>
      <c r="AB104" s="120" t="str">
        <f t="shared" si="59"/>
        <v/>
      </c>
      <c r="AC104" s="117" t="str">
        <f t="shared" si="60"/>
        <v/>
      </c>
      <c r="AD104" s="118" t="str">
        <f t="shared" si="61"/>
        <v/>
      </c>
      <c r="AE104" s="104" t="str">
        <f t="shared" si="62"/>
        <v/>
      </c>
      <c r="AF104" s="129" t="str">
        <f t="shared" si="63"/>
        <v/>
      </c>
      <c r="AG104" s="121"/>
      <c r="AH104" s="121"/>
      <c r="AI104" s="119">
        <f t="shared" si="64"/>
        <v>0</v>
      </c>
      <c r="AJ104" s="119">
        <f t="shared" si="65"/>
        <v>0</v>
      </c>
      <c r="AK104" s="119">
        <f t="shared" si="66"/>
        <v>0</v>
      </c>
      <c r="AL104" s="119" t="e">
        <f t="shared" si="67"/>
        <v>#VALUE!</v>
      </c>
      <c r="AM104" s="120" t="e">
        <f t="shared" si="68"/>
        <v>#VALUE!</v>
      </c>
      <c r="AN104" s="122">
        <f t="shared" si="69"/>
        <v>0</v>
      </c>
      <c r="AO104" s="109">
        <f t="shared" si="70"/>
        <v>0</v>
      </c>
      <c r="AP104" s="123">
        <f t="shared" si="71"/>
        <v>0</v>
      </c>
      <c r="AQ104" s="293"/>
      <c r="AR104" s="111">
        <f t="shared" si="72"/>
        <v>0</v>
      </c>
      <c r="AS104" s="111">
        <f t="shared" si="73"/>
        <v>0</v>
      </c>
      <c r="AT104" s="111" t="e">
        <f t="shared" si="74"/>
        <v>#VALUE!</v>
      </c>
      <c r="AU104" s="112" t="e">
        <f t="shared" si="75"/>
        <v>#VALUE!</v>
      </c>
      <c r="AV104" s="112" t="e">
        <f t="shared" si="76"/>
        <v>#VALUE!</v>
      </c>
      <c r="AW104" s="111" t="e">
        <f t="shared" si="77"/>
        <v>#VALUE!</v>
      </c>
      <c r="AX104" s="111">
        <f t="shared" si="78"/>
        <v>0</v>
      </c>
      <c r="AY104" s="111">
        <f t="shared" si="79"/>
        <v>0</v>
      </c>
      <c r="AZ104" s="111" t="e">
        <f t="shared" si="80"/>
        <v>#VALUE!</v>
      </c>
      <c r="BA104" s="112" t="e">
        <f t="shared" si="81"/>
        <v>#VALUE!</v>
      </c>
      <c r="BB104" s="112" t="e">
        <f t="shared" si="82"/>
        <v>#VALUE!</v>
      </c>
      <c r="BC104" s="111" t="e">
        <f t="shared" si="83"/>
        <v>#VALUE!</v>
      </c>
      <c r="BD104" s="97"/>
      <c r="BE104" s="97"/>
      <c r="BF104" s="97"/>
    </row>
    <row r="105" spans="1:58" ht="18">
      <c r="A105" s="97">
        <f t="shared" si="42"/>
        <v>0</v>
      </c>
      <c r="B105" s="97">
        <f t="shared" si="43"/>
        <v>0</v>
      </c>
      <c r="C105" s="310"/>
      <c r="D105" s="113"/>
      <c r="E105" s="114"/>
      <c r="F105" s="115"/>
      <c r="G105" s="116">
        <f t="shared" si="44"/>
        <v>0</v>
      </c>
      <c r="H105" s="116"/>
      <c r="I105" s="116"/>
      <c r="J105" s="116"/>
      <c r="K105" s="116"/>
      <c r="L105" s="116"/>
      <c r="M105" s="116"/>
      <c r="N105" s="87">
        <f t="shared" si="45"/>
        <v>0</v>
      </c>
      <c r="O105" s="87">
        <f t="shared" si="46"/>
        <v>0</v>
      </c>
      <c r="P105" s="117">
        <f t="shared" si="47"/>
        <v>0</v>
      </c>
      <c r="Q105" s="117">
        <f t="shared" si="48"/>
        <v>0</v>
      </c>
      <c r="R105" s="117">
        <f t="shared" si="49"/>
        <v>0</v>
      </c>
      <c r="S105" s="87" t="str">
        <f t="shared" si="50"/>
        <v/>
      </c>
      <c r="T105" s="117" t="str">
        <f t="shared" si="51"/>
        <v/>
      </c>
      <c r="U105" s="118" t="str">
        <f t="shared" si="52"/>
        <v/>
      </c>
      <c r="V105" s="118" t="str">
        <f t="shared" si="53"/>
        <v/>
      </c>
      <c r="W105" s="117">
        <f t="shared" si="54"/>
        <v>0</v>
      </c>
      <c r="X105" s="117">
        <f t="shared" si="55"/>
        <v>0</v>
      </c>
      <c r="Y105" s="119">
        <f t="shared" si="56"/>
        <v>0</v>
      </c>
      <c r="Z105" s="119">
        <f t="shared" si="57"/>
        <v>0</v>
      </c>
      <c r="AA105" s="119">
        <f t="shared" si="58"/>
        <v>0</v>
      </c>
      <c r="AB105" s="120" t="str">
        <f t="shared" si="59"/>
        <v/>
      </c>
      <c r="AC105" s="117" t="str">
        <f t="shared" si="60"/>
        <v/>
      </c>
      <c r="AD105" s="118" t="str">
        <f t="shared" si="61"/>
        <v/>
      </c>
      <c r="AE105" s="104" t="str">
        <f t="shared" si="62"/>
        <v/>
      </c>
      <c r="AF105" s="129" t="str">
        <f t="shared" si="63"/>
        <v/>
      </c>
      <c r="AG105" s="121"/>
      <c r="AH105" s="121"/>
      <c r="AI105" s="119">
        <f t="shared" si="64"/>
        <v>0</v>
      </c>
      <c r="AJ105" s="119">
        <f t="shared" si="65"/>
        <v>0</v>
      </c>
      <c r="AK105" s="119">
        <f t="shared" si="66"/>
        <v>0</v>
      </c>
      <c r="AL105" s="119" t="e">
        <f t="shared" si="67"/>
        <v>#VALUE!</v>
      </c>
      <c r="AM105" s="120" t="e">
        <f t="shared" si="68"/>
        <v>#VALUE!</v>
      </c>
      <c r="AN105" s="122">
        <f t="shared" si="69"/>
        <v>0</v>
      </c>
      <c r="AO105" s="109">
        <f t="shared" si="70"/>
        <v>0</v>
      </c>
      <c r="AP105" s="123">
        <f t="shared" si="71"/>
        <v>0</v>
      </c>
      <c r="AQ105" s="293"/>
      <c r="AR105" s="111">
        <f t="shared" si="72"/>
        <v>0</v>
      </c>
      <c r="AS105" s="111">
        <f t="shared" si="73"/>
        <v>0</v>
      </c>
      <c r="AT105" s="111" t="e">
        <f t="shared" si="74"/>
        <v>#VALUE!</v>
      </c>
      <c r="AU105" s="112" t="e">
        <f t="shared" si="75"/>
        <v>#VALUE!</v>
      </c>
      <c r="AV105" s="112" t="e">
        <f t="shared" si="76"/>
        <v>#VALUE!</v>
      </c>
      <c r="AW105" s="111" t="e">
        <f t="shared" si="77"/>
        <v>#VALUE!</v>
      </c>
      <c r="AX105" s="111">
        <f t="shared" si="78"/>
        <v>0</v>
      </c>
      <c r="AY105" s="111">
        <f t="shared" si="79"/>
        <v>0</v>
      </c>
      <c r="AZ105" s="111" t="e">
        <f t="shared" si="80"/>
        <v>#VALUE!</v>
      </c>
      <c r="BA105" s="112" t="e">
        <f t="shared" si="81"/>
        <v>#VALUE!</v>
      </c>
      <c r="BB105" s="112" t="e">
        <f t="shared" si="82"/>
        <v>#VALUE!</v>
      </c>
      <c r="BC105" s="111" t="e">
        <f t="shared" si="83"/>
        <v>#VALUE!</v>
      </c>
      <c r="BD105" s="97"/>
      <c r="BE105" s="97"/>
      <c r="BF105" s="97"/>
    </row>
    <row r="106" spans="1:58" ht="18">
      <c r="A106" s="97">
        <f t="shared" si="42"/>
        <v>0</v>
      </c>
      <c r="B106" s="97">
        <f t="shared" si="43"/>
        <v>0</v>
      </c>
      <c r="C106" s="310"/>
      <c r="D106" s="113"/>
      <c r="E106" s="114"/>
      <c r="F106" s="115"/>
      <c r="G106" s="116">
        <f t="shared" si="44"/>
        <v>0</v>
      </c>
      <c r="H106" s="116"/>
      <c r="I106" s="116"/>
      <c r="J106" s="116"/>
      <c r="K106" s="116"/>
      <c r="L106" s="116"/>
      <c r="M106" s="116"/>
      <c r="N106" s="87">
        <f t="shared" si="45"/>
        <v>0</v>
      </c>
      <c r="O106" s="87">
        <f t="shared" si="46"/>
        <v>0</v>
      </c>
      <c r="P106" s="117">
        <f t="shared" si="47"/>
        <v>0</v>
      </c>
      <c r="Q106" s="117">
        <f t="shared" si="48"/>
        <v>0</v>
      </c>
      <c r="R106" s="117">
        <f t="shared" si="49"/>
        <v>0</v>
      </c>
      <c r="S106" s="87" t="str">
        <f t="shared" si="50"/>
        <v/>
      </c>
      <c r="T106" s="117" t="str">
        <f t="shared" si="51"/>
        <v/>
      </c>
      <c r="U106" s="118" t="str">
        <f t="shared" si="52"/>
        <v/>
      </c>
      <c r="V106" s="118" t="str">
        <f t="shared" si="53"/>
        <v/>
      </c>
      <c r="W106" s="117">
        <f t="shared" si="54"/>
        <v>0</v>
      </c>
      <c r="X106" s="117">
        <f t="shared" si="55"/>
        <v>0</v>
      </c>
      <c r="Y106" s="119">
        <f t="shared" si="56"/>
        <v>0</v>
      </c>
      <c r="Z106" s="119">
        <f t="shared" si="57"/>
        <v>0</v>
      </c>
      <c r="AA106" s="119">
        <f t="shared" si="58"/>
        <v>0</v>
      </c>
      <c r="AB106" s="120" t="str">
        <f t="shared" si="59"/>
        <v/>
      </c>
      <c r="AC106" s="117" t="str">
        <f t="shared" si="60"/>
        <v/>
      </c>
      <c r="AD106" s="118" t="str">
        <f t="shared" si="61"/>
        <v/>
      </c>
      <c r="AE106" s="104" t="str">
        <f t="shared" si="62"/>
        <v/>
      </c>
      <c r="AF106" s="129" t="str">
        <f t="shared" si="63"/>
        <v/>
      </c>
      <c r="AG106" s="121"/>
      <c r="AH106" s="121"/>
      <c r="AI106" s="119">
        <f t="shared" si="64"/>
        <v>0</v>
      </c>
      <c r="AJ106" s="119">
        <f t="shared" si="65"/>
        <v>0</v>
      </c>
      <c r="AK106" s="119">
        <f t="shared" si="66"/>
        <v>0</v>
      </c>
      <c r="AL106" s="119" t="e">
        <f t="shared" si="67"/>
        <v>#VALUE!</v>
      </c>
      <c r="AM106" s="120" t="e">
        <f t="shared" si="68"/>
        <v>#VALUE!</v>
      </c>
      <c r="AN106" s="122">
        <f t="shared" si="69"/>
        <v>0</v>
      </c>
      <c r="AO106" s="109">
        <f t="shared" si="70"/>
        <v>0</v>
      </c>
      <c r="AP106" s="123">
        <f t="shared" si="71"/>
        <v>0</v>
      </c>
      <c r="AQ106" s="293"/>
      <c r="AR106" s="111">
        <f t="shared" si="72"/>
        <v>0</v>
      </c>
      <c r="AS106" s="111">
        <f t="shared" si="73"/>
        <v>0</v>
      </c>
      <c r="AT106" s="111" t="e">
        <f t="shared" si="74"/>
        <v>#VALUE!</v>
      </c>
      <c r="AU106" s="112" t="e">
        <f t="shared" si="75"/>
        <v>#VALUE!</v>
      </c>
      <c r="AV106" s="112" t="e">
        <f t="shared" si="76"/>
        <v>#VALUE!</v>
      </c>
      <c r="AW106" s="111" t="e">
        <f t="shared" si="77"/>
        <v>#VALUE!</v>
      </c>
      <c r="AX106" s="111">
        <f t="shared" si="78"/>
        <v>0</v>
      </c>
      <c r="AY106" s="111">
        <f t="shared" si="79"/>
        <v>0</v>
      </c>
      <c r="AZ106" s="111" t="e">
        <f t="shared" si="80"/>
        <v>#VALUE!</v>
      </c>
      <c r="BA106" s="112" t="e">
        <f t="shared" si="81"/>
        <v>#VALUE!</v>
      </c>
      <c r="BB106" s="112" t="e">
        <f t="shared" si="82"/>
        <v>#VALUE!</v>
      </c>
      <c r="BC106" s="111" t="e">
        <f t="shared" si="83"/>
        <v>#VALUE!</v>
      </c>
      <c r="BD106" s="97"/>
      <c r="BE106" s="97"/>
      <c r="BF106" s="97"/>
    </row>
    <row r="107" spans="1:58">
      <c r="A107" s="63"/>
      <c r="B107" s="63"/>
      <c r="C107" s="124"/>
      <c r="D107" s="282"/>
      <c r="E107" s="282"/>
      <c r="F107" s="282"/>
      <c r="G107" s="282"/>
      <c r="H107" s="282"/>
      <c r="I107" s="282"/>
      <c r="J107" s="282"/>
      <c r="K107" s="282"/>
      <c r="L107" s="282"/>
      <c r="M107" s="282"/>
      <c r="N107" s="282"/>
      <c r="O107" s="282"/>
      <c r="P107" s="282"/>
      <c r="Q107" s="282"/>
      <c r="R107" s="282"/>
      <c r="S107" s="282"/>
      <c r="T107" s="282"/>
      <c r="U107" s="282"/>
      <c r="V107" s="282"/>
      <c r="W107" s="282"/>
      <c r="X107" s="282"/>
      <c r="Y107" s="282"/>
      <c r="Z107" s="282"/>
      <c r="AA107" s="282"/>
      <c r="AB107" s="282"/>
      <c r="AC107" s="282"/>
      <c r="AD107" s="282"/>
      <c r="AE107" s="282"/>
      <c r="AF107" s="282"/>
      <c r="AG107" s="282"/>
      <c r="AH107" s="282"/>
      <c r="AI107" s="282"/>
      <c r="AJ107" s="282"/>
      <c r="AK107" s="282"/>
      <c r="AL107" s="282"/>
      <c r="AM107" s="125"/>
      <c r="AN107" s="125"/>
      <c r="AO107" s="125"/>
      <c r="AP107" s="126"/>
      <c r="AQ107" s="293"/>
      <c r="AR107" s="63"/>
      <c r="AS107" s="63"/>
      <c r="AT107" s="63"/>
      <c r="AU107" s="63"/>
      <c r="AV107" s="63"/>
      <c r="AW107" s="63"/>
      <c r="AX107" s="63"/>
      <c r="AY107" s="63"/>
      <c r="AZ107" s="63"/>
      <c r="BA107" s="63"/>
      <c r="BB107" s="63"/>
      <c r="BC107" s="63"/>
      <c r="BD107" s="63"/>
      <c r="BE107" s="63"/>
      <c r="BF107" s="63"/>
    </row>
    <row r="108" spans="1:58" hidden="1">
      <c r="A108" s="63"/>
      <c r="B108" s="63"/>
      <c r="C108" s="63"/>
      <c r="Y108" s="63"/>
      <c r="Z108" s="63"/>
      <c r="AA108" s="63"/>
      <c r="AB108" s="63"/>
      <c r="AC108" s="63"/>
      <c r="AD108" s="63"/>
      <c r="AE108" s="63"/>
      <c r="AF108" s="63"/>
      <c r="AG108" s="63"/>
      <c r="AH108" s="63"/>
      <c r="AI108" s="63"/>
      <c r="AJ108" s="63"/>
      <c r="AK108" s="63"/>
      <c r="AL108" s="63"/>
      <c r="AM108" s="63"/>
      <c r="AN108" s="63"/>
      <c r="AO108" s="63"/>
      <c r="AP108" s="127"/>
      <c r="AQ108" s="63"/>
      <c r="AR108" s="63"/>
      <c r="AS108" s="63"/>
      <c r="AT108" s="63"/>
      <c r="AU108" s="63"/>
      <c r="AV108" s="63"/>
      <c r="AW108" s="63"/>
      <c r="AX108" s="63"/>
      <c r="AY108" s="63"/>
      <c r="AZ108" s="63"/>
      <c r="BA108" s="63"/>
      <c r="BB108" s="63"/>
      <c r="BC108" s="63"/>
      <c r="BD108" s="63"/>
      <c r="BE108" s="63"/>
      <c r="BF108" s="63"/>
    </row>
    <row r="109" spans="1:58" hidden="1">
      <c r="A109" s="63"/>
      <c r="B109" s="63"/>
      <c r="C109" s="63"/>
      <c r="Y109" s="63"/>
      <c r="Z109" s="63"/>
      <c r="AA109" s="63"/>
      <c r="AB109" s="63"/>
      <c r="AC109" s="63"/>
      <c r="AD109" s="63"/>
      <c r="AE109" s="63"/>
      <c r="AF109" s="63"/>
      <c r="AG109" s="63"/>
      <c r="AH109" s="63"/>
      <c r="AI109" s="63"/>
      <c r="AJ109" s="63"/>
      <c r="AK109" s="63"/>
      <c r="AL109" s="63"/>
      <c r="AM109" s="63"/>
      <c r="AN109" s="63"/>
      <c r="AO109" s="63"/>
      <c r="AP109" s="127"/>
      <c r="AQ109" s="63"/>
      <c r="AR109" s="63"/>
      <c r="AS109" s="63"/>
      <c r="AT109" s="63"/>
      <c r="AU109" s="63"/>
      <c r="AV109" s="63"/>
      <c r="AW109" s="63"/>
      <c r="AX109" s="63"/>
      <c r="AY109" s="63"/>
      <c r="AZ109" s="63"/>
      <c r="BA109" s="63"/>
      <c r="BB109" s="63"/>
      <c r="BC109" s="63"/>
      <c r="BD109" s="63"/>
      <c r="BE109" s="63"/>
      <c r="BF109" s="63"/>
    </row>
    <row r="110" spans="1:58" hidden="1">
      <c r="A110" s="63"/>
      <c r="B110" s="63"/>
      <c r="C110" s="63"/>
      <c r="Y110" s="63"/>
      <c r="Z110" s="63"/>
      <c r="AA110" s="63"/>
      <c r="AB110" s="63"/>
      <c r="AC110" s="63"/>
      <c r="AD110" s="63"/>
      <c r="AE110" s="63"/>
      <c r="AF110" s="63"/>
      <c r="AG110" s="63"/>
      <c r="AH110" s="63"/>
      <c r="AI110" s="63"/>
      <c r="AJ110" s="63"/>
      <c r="AK110" s="63"/>
      <c r="AL110" s="63"/>
      <c r="AM110" s="63"/>
      <c r="AN110" s="63"/>
      <c r="AO110" s="63"/>
      <c r="AP110" s="127"/>
      <c r="AQ110" s="63"/>
      <c r="AR110" s="63"/>
      <c r="AS110" s="63"/>
      <c r="AT110" s="63"/>
      <c r="AU110" s="63"/>
      <c r="AV110" s="63"/>
      <c r="AW110" s="63"/>
      <c r="AX110" s="63"/>
      <c r="AY110" s="63"/>
      <c r="AZ110" s="63"/>
      <c r="BA110" s="63"/>
      <c r="BB110" s="63"/>
      <c r="BC110" s="63"/>
      <c r="BD110" s="63"/>
      <c r="BE110" s="63"/>
      <c r="BF110" s="63"/>
    </row>
    <row r="111" spans="1:58" hidden="1">
      <c r="A111" s="63"/>
      <c r="B111" s="63"/>
      <c r="C111" s="63"/>
      <c r="Y111" s="63"/>
      <c r="Z111" s="63"/>
      <c r="AA111" s="63"/>
      <c r="AB111" s="63"/>
      <c r="AC111" s="63"/>
      <c r="AD111" s="63"/>
      <c r="AE111" s="63"/>
      <c r="AF111" s="63"/>
      <c r="AG111" s="63"/>
      <c r="AH111" s="63"/>
      <c r="AI111" s="63"/>
      <c r="AJ111" s="63"/>
      <c r="AK111" s="63"/>
      <c r="AL111" s="63"/>
      <c r="AM111" s="63"/>
      <c r="AN111" s="63"/>
      <c r="AO111" s="63"/>
      <c r="AP111" s="127"/>
      <c r="AQ111" s="63"/>
      <c r="AR111" s="63"/>
      <c r="AS111" s="63"/>
      <c r="AT111" s="63"/>
      <c r="AU111" s="63"/>
      <c r="AV111" s="63"/>
      <c r="AW111" s="63"/>
      <c r="AX111" s="63"/>
      <c r="AY111" s="63"/>
      <c r="AZ111" s="63"/>
      <c r="BA111" s="63"/>
      <c r="BB111" s="63"/>
      <c r="BC111" s="63"/>
      <c r="BD111" s="63"/>
      <c r="BE111" s="63"/>
      <c r="BF111" s="63"/>
    </row>
    <row r="112" spans="1:58" hidden="1">
      <c r="A112" s="63"/>
      <c r="B112" s="63"/>
      <c r="C112" s="63"/>
      <c r="Y112" s="63"/>
      <c r="Z112" s="63"/>
      <c r="AA112" s="63"/>
      <c r="AB112" s="63"/>
      <c r="AC112" s="63"/>
      <c r="AD112" s="63"/>
      <c r="AE112" s="63"/>
      <c r="AF112" s="63"/>
      <c r="AG112" s="63"/>
      <c r="AH112" s="63"/>
      <c r="AI112" s="63"/>
      <c r="AJ112" s="63"/>
      <c r="AK112" s="63"/>
      <c r="AL112" s="63"/>
      <c r="AM112" s="63"/>
      <c r="AN112" s="63"/>
      <c r="AO112" s="63"/>
      <c r="AP112" s="127"/>
      <c r="AQ112" s="63"/>
      <c r="AR112" s="63"/>
      <c r="AS112" s="63"/>
      <c r="AT112" s="63"/>
      <c r="AU112" s="63"/>
      <c r="AV112" s="63"/>
      <c r="AW112" s="63"/>
      <c r="AX112" s="63"/>
      <c r="AY112" s="63"/>
      <c r="AZ112" s="63"/>
      <c r="BA112" s="63"/>
      <c r="BB112" s="63"/>
      <c r="BC112" s="63"/>
      <c r="BD112" s="63"/>
      <c r="BE112" s="63"/>
      <c r="BF112" s="63"/>
    </row>
    <row r="113" spans="1:58" hidden="1">
      <c r="A113" s="63"/>
      <c r="B113" s="63"/>
      <c r="C113" s="63"/>
      <c r="Y113" s="63"/>
      <c r="Z113" s="63"/>
      <c r="AA113" s="63"/>
      <c r="AB113" s="63"/>
      <c r="AC113" s="63"/>
      <c r="AD113" s="63"/>
      <c r="AE113" s="63"/>
      <c r="AF113" s="63"/>
      <c r="AG113" s="63"/>
      <c r="AH113" s="63"/>
      <c r="AI113" s="63"/>
      <c r="AJ113" s="63"/>
      <c r="AK113" s="63"/>
      <c r="AL113" s="63"/>
      <c r="AM113" s="63"/>
      <c r="AN113" s="63"/>
      <c r="AO113" s="63"/>
      <c r="AP113" s="127"/>
      <c r="AQ113" s="63"/>
      <c r="AR113" s="63"/>
      <c r="AS113" s="63"/>
      <c r="AT113" s="63"/>
      <c r="AU113" s="63"/>
      <c r="AV113" s="63"/>
      <c r="AW113" s="63"/>
      <c r="AX113" s="63"/>
      <c r="AY113" s="63"/>
      <c r="AZ113" s="63"/>
      <c r="BA113" s="63"/>
      <c r="BB113" s="63"/>
      <c r="BC113" s="63"/>
      <c r="BD113" s="63"/>
      <c r="BE113" s="63"/>
      <c r="BF113" s="63"/>
    </row>
    <row r="114" spans="1:58" hidden="1">
      <c r="A114" s="63"/>
      <c r="B114" s="63"/>
      <c r="C114" s="63"/>
      <c r="Y114" s="63"/>
      <c r="Z114" s="63"/>
      <c r="AA114" s="63"/>
      <c r="AB114" s="63"/>
      <c r="AC114" s="63"/>
      <c r="AD114" s="63"/>
      <c r="AE114" s="63"/>
      <c r="AF114" s="63"/>
      <c r="AG114" s="63"/>
      <c r="AH114" s="63"/>
      <c r="AI114" s="63"/>
      <c r="AJ114" s="63"/>
      <c r="AK114" s="63"/>
      <c r="AL114" s="63"/>
      <c r="AM114" s="63"/>
      <c r="AN114" s="63"/>
      <c r="AO114" s="63"/>
      <c r="AP114" s="127"/>
      <c r="AQ114" s="63"/>
      <c r="AR114" s="63"/>
      <c r="AS114" s="63"/>
      <c r="AT114" s="63"/>
      <c r="AU114" s="63"/>
      <c r="AV114" s="63"/>
      <c r="AW114" s="63"/>
      <c r="AX114" s="63"/>
      <c r="AY114" s="63"/>
      <c r="AZ114" s="63"/>
      <c r="BA114" s="63"/>
      <c r="BB114" s="63"/>
      <c r="BC114" s="63"/>
      <c r="BD114" s="63"/>
      <c r="BE114" s="63"/>
      <c r="BF114" s="63"/>
    </row>
    <row r="115" spans="1:58" hidden="1">
      <c r="A115" s="63"/>
      <c r="B115" s="63"/>
      <c r="C115" s="63"/>
      <c r="Y115" s="63"/>
      <c r="Z115" s="63"/>
      <c r="AA115" s="63"/>
      <c r="AB115" s="63"/>
      <c r="AC115" s="63"/>
      <c r="AD115" s="63"/>
      <c r="AE115" s="63"/>
      <c r="AF115" s="63"/>
      <c r="AG115" s="63"/>
      <c r="AH115" s="63"/>
      <c r="AI115" s="63"/>
      <c r="AJ115" s="63"/>
      <c r="AK115" s="63"/>
      <c r="AL115" s="63"/>
      <c r="AM115" s="63"/>
      <c r="AN115" s="63"/>
      <c r="AO115" s="63"/>
      <c r="AP115" s="127"/>
      <c r="AQ115" s="63"/>
      <c r="AR115" s="63"/>
      <c r="AS115" s="63"/>
      <c r="AT115" s="63"/>
      <c r="AU115" s="63"/>
      <c r="AV115" s="63"/>
      <c r="AW115" s="63"/>
      <c r="AX115" s="63"/>
      <c r="AY115" s="63"/>
      <c r="AZ115" s="63"/>
      <c r="BA115" s="63"/>
      <c r="BB115" s="63"/>
      <c r="BC115" s="63"/>
      <c r="BD115" s="63"/>
      <c r="BE115" s="63"/>
      <c r="BF115" s="63"/>
    </row>
    <row r="116" spans="1:58" hidden="1">
      <c r="A116" s="63"/>
      <c r="B116" s="63"/>
      <c r="C116" s="63"/>
      <c r="Y116" s="63"/>
      <c r="Z116" s="63"/>
      <c r="AA116" s="63"/>
      <c r="AB116" s="63"/>
      <c r="AC116" s="63"/>
      <c r="AD116" s="63"/>
      <c r="AE116" s="63"/>
      <c r="AF116" s="63"/>
      <c r="AG116" s="63"/>
      <c r="AH116" s="63"/>
      <c r="AI116" s="63"/>
      <c r="AJ116" s="63"/>
      <c r="AK116" s="63"/>
      <c r="AL116" s="63"/>
      <c r="AM116" s="63"/>
      <c r="AN116" s="63"/>
      <c r="AO116" s="63"/>
      <c r="AP116" s="127"/>
      <c r="AQ116" s="63"/>
      <c r="AR116" s="63"/>
      <c r="AS116" s="63"/>
      <c r="AT116" s="63"/>
      <c r="AU116" s="63"/>
      <c r="AV116" s="63"/>
      <c r="AW116" s="63"/>
      <c r="AX116" s="63"/>
      <c r="AY116" s="63"/>
      <c r="AZ116" s="63"/>
      <c r="BA116" s="63"/>
      <c r="BB116" s="63"/>
      <c r="BC116" s="63"/>
      <c r="BD116" s="63"/>
      <c r="BE116" s="63"/>
      <c r="BF116" s="63"/>
    </row>
    <row r="117" spans="1:58" hidden="1">
      <c r="A117" s="63"/>
      <c r="B117" s="63"/>
      <c r="C117" s="63"/>
      <c r="Y117" s="63"/>
      <c r="Z117" s="63"/>
      <c r="AA117" s="63"/>
      <c r="AB117" s="63"/>
      <c r="AC117" s="63"/>
      <c r="AD117" s="63"/>
      <c r="AE117" s="63"/>
      <c r="AF117" s="63"/>
      <c r="AG117" s="63"/>
      <c r="AH117" s="63"/>
      <c r="AI117" s="63"/>
      <c r="AJ117" s="63"/>
      <c r="AK117" s="63"/>
      <c r="AL117" s="63"/>
      <c r="AM117" s="63"/>
      <c r="AN117" s="63"/>
      <c r="AO117" s="63"/>
      <c r="AP117" s="127"/>
      <c r="AQ117" s="63"/>
      <c r="AR117" s="63"/>
      <c r="AS117" s="63"/>
      <c r="AT117" s="63"/>
      <c r="AU117" s="63"/>
      <c r="AV117" s="63"/>
      <c r="AW117" s="63"/>
      <c r="AX117" s="63"/>
      <c r="AY117" s="63"/>
      <c r="AZ117" s="63"/>
      <c r="BA117" s="63"/>
      <c r="BB117" s="63"/>
      <c r="BC117" s="63"/>
      <c r="BD117" s="63"/>
      <c r="BE117" s="63"/>
      <c r="BF117" s="63"/>
    </row>
    <row r="118" spans="1:58" hidden="1">
      <c r="A118" s="63"/>
      <c r="B118" s="63"/>
      <c r="C118" s="63"/>
      <c r="Y118" s="63"/>
      <c r="Z118" s="63"/>
      <c r="AA118" s="63"/>
      <c r="AB118" s="63"/>
      <c r="AC118" s="63"/>
      <c r="AD118" s="63"/>
      <c r="AE118" s="63"/>
      <c r="AF118" s="63"/>
      <c r="AG118" s="63"/>
      <c r="AH118" s="63"/>
      <c r="AI118" s="63"/>
      <c r="AJ118" s="63"/>
      <c r="AK118" s="63"/>
      <c r="AL118" s="63"/>
      <c r="AM118" s="63"/>
      <c r="AN118" s="63"/>
      <c r="AO118" s="63"/>
      <c r="AP118" s="127"/>
      <c r="AQ118" s="63"/>
      <c r="AR118" s="63"/>
      <c r="AS118" s="63"/>
      <c r="AT118" s="63"/>
      <c r="AU118" s="63"/>
      <c r="AV118" s="63"/>
      <c r="AW118" s="63"/>
      <c r="AX118" s="63"/>
      <c r="AY118" s="63"/>
      <c r="AZ118" s="63"/>
      <c r="BA118" s="63"/>
      <c r="BB118" s="63"/>
      <c r="BC118" s="63"/>
      <c r="BD118" s="63"/>
      <c r="BE118" s="63"/>
      <c r="BF118" s="63"/>
    </row>
    <row r="119" spans="1:58" hidden="1">
      <c r="A119" s="63"/>
      <c r="B119" s="63"/>
      <c r="C119" s="63"/>
      <c r="Y119" s="63"/>
      <c r="Z119" s="63"/>
      <c r="AA119" s="63"/>
      <c r="AB119" s="63"/>
      <c r="AC119" s="63"/>
      <c r="AD119" s="63"/>
      <c r="AE119" s="63"/>
      <c r="AF119" s="63"/>
      <c r="AG119" s="63"/>
      <c r="AH119" s="63"/>
      <c r="AI119" s="63"/>
      <c r="AJ119" s="63"/>
      <c r="AK119" s="63"/>
      <c r="AL119" s="63"/>
      <c r="AM119" s="63"/>
      <c r="AN119" s="63"/>
      <c r="AO119" s="63"/>
      <c r="AP119" s="127"/>
      <c r="AQ119" s="63"/>
      <c r="AR119" s="63"/>
      <c r="AS119" s="63"/>
      <c r="AT119" s="63"/>
      <c r="AU119" s="63"/>
      <c r="AV119" s="63"/>
      <c r="AW119" s="63"/>
      <c r="AX119" s="63"/>
      <c r="AY119" s="63"/>
      <c r="AZ119" s="63"/>
      <c r="BA119" s="63"/>
      <c r="BB119" s="63"/>
      <c r="BC119" s="63"/>
      <c r="BD119" s="63"/>
      <c r="BE119" s="63"/>
      <c r="BF119" s="63"/>
    </row>
    <row r="120" spans="1:58" hidden="1">
      <c r="A120" s="63"/>
      <c r="B120" s="63"/>
      <c r="C120" s="63"/>
      <c r="Y120" s="63"/>
      <c r="Z120" s="63"/>
      <c r="AA120" s="63"/>
      <c r="AB120" s="63"/>
      <c r="AC120" s="63"/>
      <c r="AD120" s="63"/>
      <c r="AE120" s="63"/>
      <c r="AF120" s="63"/>
      <c r="AG120" s="63"/>
      <c r="AH120" s="63"/>
      <c r="AI120" s="63"/>
      <c r="AJ120" s="63"/>
      <c r="AK120" s="63"/>
      <c r="AL120" s="63"/>
      <c r="AM120" s="63"/>
      <c r="AN120" s="63"/>
      <c r="AO120" s="63"/>
      <c r="AP120" s="127"/>
      <c r="AQ120" s="63"/>
      <c r="AR120" s="63"/>
      <c r="AS120" s="63"/>
      <c r="AT120" s="63"/>
      <c r="AU120" s="63"/>
      <c r="AV120" s="63"/>
      <c r="AW120" s="63"/>
      <c r="AX120" s="63"/>
      <c r="AY120" s="63"/>
      <c r="AZ120" s="63"/>
      <c r="BA120" s="63"/>
      <c r="BB120" s="63"/>
      <c r="BC120" s="63"/>
      <c r="BD120" s="63"/>
      <c r="BE120" s="63"/>
      <c r="BF120" s="63"/>
    </row>
    <row r="121" spans="1:58" hidden="1">
      <c r="A121" s="63"/>
      <c r="B121" s="63"/>
      <c r="C121" s="63"/>
      <c r="Y121" s="63"/>
      <c r="Z121" s="63"/>
      <c r="AA121" s="63"/>
      <c r="AB121" s="63"/>
      <c r="AC121" s="63"/>
      <c r="AD121" s="63"/>
      <c r="AE121" s="63"/>
      <c r="AF121" s="63"/>
      <c r="AG121" s="63"/>
      <c r="AH121" s="63"/>
      <c r="AI121" s="63"/>
      <c r="AJ121" s="63"/>
      <c r="AK121" s="63"/>
      <c r="AL121" s="63"/>
      <c r="AM121" s="63"/>
      <c r="AN121" s="63"/>
      <c r="AO121" s="63"/>
      <c r="AP121" s="127"/>
      <c r="AQ121" s="63"/>
      <c r="AR121" s="63"/>
      <c r="AS121" s="63"/>
      <c r="AT121" s="63"/>
      <c r="AU121" s="63"/>
      <c r="AV121" s="63"/>
      <c r="AW121" s="63"/>
      <c r="AX121" s="63"/>
      <c r="AY121" s="63"/>
      <c r="AZ121" s="63"/>
      <c r="BA121" s="63"/>
      <c r="BB121" s="63"/>
      <c r="BC121" s="63"/>
      <c r="BD121" s="63"/>
      <c r="BE121" s="63"/>
      <c r="BF121" s="63"/>
    </row>
    <row r="122" spans="1:58" hidden="1">
      <c r="A122" s="63"/>
      <c r="B122" s="63"/>
      <c r="C122" s="63"/>
      <c r="Y122" s="63"/>
      <c r="Z122" s="63"/>
      <c r="AA122" s="63"/>
      <c r="AB122" s="63"/>
      <c r="AC122" s="63"/>
      <c r="AD122" s="63"/>
      <c r="AE122" s="63"/>
      <c r="AF122" s="63"/>
      <c r="AG122" s="63"/>
      <c r="AH122" s="63"/>
      <c r="AI122" s="63"/>
      <c r="AJ122" s="63"/>
      <c r="AK122" s="63"/>
      <c r="AL122" s="63"/>
      <c r="AM122" s="63"/>
      <c r="AN122" s="63"/>
      <c r="AO122" s="63"/>
      <c r="AP122" s="127"/>
      <c r="AQ122" s="63"/>
      <c r="AR122" s="63"/>
      <c r="AS122" s="63"/>
      <c r="AT122" s="63"/>
      <c r="AU122" s="63"/>
      <c r="AV122" s="63"/>
      <c r="AW122" s="63"/>
      <c r="AX122" s="63"/>
      <c r="AY122" s="63"/>
      <c r="AZ122" s="63"/>
      <c r="BA122" s="63"/>
      <c r="BB122" s="63"/>
      <c r="BC122" s="63"/>
      <c r="BD122" s="63"/>
      <c r="BE122" s="63"/>
      <c r="BF122" s="63"/>
    </row>
    <row r="123" spans="1:58" hidden="1">
      <c r="A123" s="63"/>
      <c r="B123" s="63"/>
      <c r="C123" s="63"/>
      <c r="Y123" s="63"/>
      <c r="Z123" s="63"/>
      <c r="AA123" s="63"/>
      <c r="AB123" s="63"/>
      <c r="AC123" s="63"/>
      <c r="AD123" s="63"/>
      <c r="AE123" s="63"/>
      <c r="AF123" s="63"/>
      <c r="AG123" s="63"/>
      <c r="AH123" s="63"/>
      <c r="AI123" s="63"/>
      <c r="AJ123" s="63"/>
      <c r="AK123" s="63"/>
      <c r="AL123" s="63"/>
      <c r="AM123" s="63"/>
      <c r="AN123" s="63"/>
      <c r="AO123" s="63"/>
      <c r="AP123" s="127"/>
      <c r="AQ123" s="63"/>
      <c r="AR123" s="63"/>
      <c r="AS123" s="63"/>
      <c r="AT123" s="63"/>
      <c r="AU123" s="63"/>
      <c r="AV123" s="63"/>
      <c r="AW123" s="63"/>
      <c r="AX123" s="63"/>
      <c r="AY123" s="63"/>
      <c r="AZ123" s="63"/>
      <c r="BA123" s="63"/>
      <c r="BB123" s="63"/>
      <c r="BC123" s="63"/>
      <c r="BD123" s="63"/>
      <c r="BE123" s="63"/>
      <c r="BF123" s="63"/>
    </row>
    <row r="124" spans="1:58" hidden="1">
      <c r="A124" s="63"/>
      <c r="B124" s="63"/>
      <c r="C124" s="63"/>
      <c r="Y124" s="63"/>
      <c r="Z124" s="63"/>
      <c r="AA124" s="63"/>
      <c r="AB124" s="63"/>
      <c r="AC124" s="63"/>
      <c r="AD124" s="63"/>
      <c r="AE124" s="63"/>
      <c r="AF124" s="63"/>
      <c r="AG124" s="63"/>
      <c r="AH124" s="63"/>
      <c r="AI124" s="63"/>
      <c r="AJ124" s="63"/>
      <c r="AK124" s="63"/>
      <c r="AL124" s="63"/>
      <c r="AM124" s="63"/>
      <c r="AN124" s="63"/>
      <c r="AO124" s="63"/>
      <c r="AP124" s="127"/>
      <c r="AQ124" s="63"/>
      <c r="AR124" s="63"/>
      <c r="AS124" s="63"/>
      <c r="AT124" s="63"/>
      <c r="AU124" s="63"/>
      <c r="AV124" s="63"/>
      <c r="AW124" s="63"/>
      <c r="AX124" s="63"/>
      <c r="AY124" s="63"/>
      <c r="AZ124" s="63"/>
      <c r="BA124" s="63"/>
      <c r="BB124" s="63"/>
      <c r="BC124" s="63"/>
      <c r="BD124" s="63"/>
      <c r="BE124" s="63"/>
      <c r="BF124" s="63"/>
    </row>
    <row r="125" spans="1:58" hidden="1">
      <c r="A125" s="63"/>
      <c r="B125" s="63"/>
      <c r="C125" s="63"/>
      <c r="Y125" s="63"/>
      <c r="Z125" s="63"/>
      <c r="AA125" s="63"/>
      <c r="AB125" s="63"/>
      <c r="AC125" s="63"/>
      <c r="AD125" s="63"/>
      <c r="AE125" s="63"/>
      <c r="AF125" s="63"/>
      <c r="AG125" s="63"/>
      <c r="AH125" s="63"/>
      <c r="AI125" s="63"/>
      <c r="AJ125" s="63"/>
      <c r="AK125" s="63"/>
      <c r="AL125" s="63"/>
      <c r="AM125" s="63"/>
      <c r="AN125" s="63"/>
      <c r="AO125" s="63"/>
      <c r="AP125" s="127"/>
      <c r="AQ125" s="63"/>
      <c r="AR125" s="63"/>
      <c r="AS125" s="63"/>
      <c r="AT125" s="63"/>
      <c r="AU125" s="63"/>
      <c r="AV125" s="63"/>
      <c r="AW125" s="63"/>
      <c r="AX125" s="63"/>
      <c r="AY125" s="63"/>
      <c r="AZ125" s="63"/>
      <c r="BA125" s="63"/>
      <c r="BB125" s="63"/>
      <c r="BC125" s="63"/>
      <c r="BD125" s="63"/>
      <c r="BE125" s="63"/>
      <c r="BF125" s="63"/>
    </row>
    <row r="126" spans="1:58" hidden="1">
      <c r="A126" s="63"/>
      <c r="B126" s="63"/>
      <c r="C126" s="63"/>
      <c r="Y126" s="63"/>
      <c r="Z126" s="63"/>
      <c r="AA126" s="63"/>
      <c r="AB126" s="63"/>
      <c r="AC126" s="63"/>
      <c r="AD126" s="63"/>
      <c r="AE126" s="63"/>
      <c r="AF126" s="63"/>
      <c r="AG126" s="63"/>
      <c r="AH126" s="63"/>
      <c r="AI126" s="63"/>
      <c r="AJ126" s="63"/>
      <c r="AK126" s="63"/>
      <c r="AL126" s="63"/>
      <c r="AM126" s="63"/>
      <c r="AN126" s="63"/>
      <c r="AO126" s="63"/>
      <c r="AP126" s="127"/>
      <c r="AQ126" s="63"/>
      <c r="AR126" s="63"/>
      <c r="AS126" s="63"/>
      <c r="AT126" s="63"/>
      <c r="AU126" s="63"/>
      <c r="AV126" s="63"/>
      <c r="AW126" s="63"/>
      <c r="AX126" s="63"/>
      <c r="AY126" s="63"/>
      <c r="AZ126" s="63"/>
      <c r="BA126" s="63"/>
      <c r="BB126" s="63"/>
      <c r="BC126" s="63"/>
      <c r="BD126" s="63"/>
      <c r="BE126" s="63"/>
      <c r="BF126" s="63"/>
    </row>
    <row r="127" spans="1:58" hidden="1">
      <c r="A127" s="63"/>
      <c r="B127" s="63"/>
      <c r="C127" s="63"/>
      <c r="Y127" s="63"/>
      <c r="Z127" s="63"/>
      <c r="AA127" s="63"/>
      <c r="AB127" s="63"/>
      <c r="AC127" s="63"/>
      <c r="AD127" s="63"/>
      <c r="AE127" s="63"/>
      <c r="AF127" s="63"/>
      <c r="AG127" s="63"/>
      <c r="AH127" s="63"/>
      <c r="AI127" s="63"/>
      <c r="AJ127" s="63"/>
      <c r="AK127" s="63"/>
      <c r="AL127" s="63"/>
      <c r="AM127" s="63"/>
      <c r="AN127" s="63"/>
      <c r="AO127" s="63"/>
      <c r="AP127" s="127"/>
      <c r="AQ127" s="63"/>
      <c r="AR127" s="63"/>
      <c r="AS127" s="63"/>
      <c r="AT127" s="63"/>
      <c r="AU127" s="63"/>
      <c r="AV127" s="63"/>
      <c r="AW127" s="63"/>
      <c r="AX127" s="63"/>
      <c r="AY127" s="63"/>
      <c r="AZ127" s="63"/>
      <c r="BA127" s="63"/>
      <c r="BB127" s="63"/>
      <c r="BC127" s="63"/>
      <c r="BD127" s="63"/>
      <c r="BE127" s="63"/>
      <c r="BF127" s="63"/>
    </row>
    <row r="128" spans="1:58" hidden="1">
      <c r="A128" s="63"/>
      <c r="B128" s="63"/>
      <c r="C128" s="63"/>
      <c r="Y128" s="63"/>
      <c r="Z128" s="63"/>
      <c r="AA128" s="63"/>
      <c r="AB128" s="63"/>
      <c r="AC128" s="63"/>
      <c r="AD128" s="63"/>
      <c r="AE128" s="63"/>
      <c r="AF128" s="63"/>
      <c r="AG128" s="63"/>
      <c r="AH128" s="63"/>
      <c r="AI128" s="63"/>
      <c r="AJ128" s="63"/>
      <c r="AK128" s="63"/>
      <c r="AL128" s="63"/>
      <c r="AM128" s="63"/>
      <c r="AN128" s="63"/>
      <c r="AO128" s="63"/>
      <c r="AP128" s="127"/>
      <c r="AQ128" s="63"/>
      <c r="AR128" s="63"/>
      <c r="AS128" s="63"/>
      <c r="AT128" s="63"/>
      <c r="AU128" s="63"/>
      <c r="AV128" s="63"/>
      <c r="AW128" s="63"/>
      <c r="AX128" s="63"/>
      <c r="AY128" s="63"/>
      <c r="AZ128" s="63"/>
      <c r="BA128" s="63"/>
      <c r="BB128" s="63"/>
      <c r="BC128" s="63"/>
      <c r="BD128" s="63"/>
      <c r="BE128" s="63"/>
      <c r="BF128" s="63"/>
    </row>
    <row r="129" spans="1:58" hidden="1">
      <c r="A129" s="63"/>
      <c r="B129" s="63"/>
      <c r="C129" s="63"/>
      <c r="Y129" s="63"/>
      <c r="Z129" s="63"/>
      <c r="AA129" s="63"/>
      <c r="AB129" s="63"/>
      <c r="AC129" s="63"/>
      <c r="AD129" s="63"/>
      <c r="AE129" s="63"/>
      <c r="AF129" s="63"/>
      <c r="AG129" s="63"/>
      <c r="AH129" s="63"/>
      <c r="AI129" s="63"/>
      <c r="AJ129" s="63"/>
      <c r="AK129" s="63"/>
      <c r="AL129" s="63"/>
      <c r="AM129" s="63"/>
      <c r="AN129" s="63"/>
      <c r="AO129" s="63"/>
      <c r="AP129" s="127"/>
      <c r="AQ129" s="63"/>
      <c r="AR129" s="63"/>
      <c r="AS129" s="63"/>
      <c r="AT129" s="63"/>
      <c r="AU129" s="63"/>
      <c r="AV129" s="63"/>
      <c r="AW129" s="63"/>
      <c r="AX129" s="63"/>
      <c r="AY129" s="63"/>
      <c r="AZ129" s="63"/>
      <c r="BA129" s="63"/>
      <c r="BB129" s="63"/>
      <c r="BC129" s="63"/>
      <c r="BD129" s="63"/>
      <c r="BE129" s="63"/>
      <c r="BF129" s="63"/>
    </row>
    <row r="130" spans="1:58" hidden="1">
      <c r="A130" s="63"/>
      <c r="B130" s="63"/>
      <c r="C130" s="63"/>
      <c r="Y130" s="63"/>
      <c r="Z130" s="63"/>
      <c r="AA130" s="63"/>
      <c r="AB130" s="63"/>
      <c r="AC130" s="63"/>
      <c r="AD130" s="63"/>
      <c r="AE130" s="63"/>
      <c r="AF130" s="63"/>
      <c r="AG130" s="63"/>
      <c r="AH130" s="63"/>
      <c r="AI130" s="63"/>
      <c r="AJ130" s="63"/>
      <c r="AK130" s="63"/>
      <c r="AL130" s="63"/>
      <c r="AM130" s="63"/>
      <c r="AN130" s="63"/>
      <c r="AO130" s="63"/>
      <c r="AP130" s="127"/>
      <c r="AQ130" s="63"/>
      <c r="AR130" s="63"/>
      <c r="AS130" s="63"/>
      <c r="AT130" s="63"/>
      <c r="AU130" s="63"/>
      <c r="AV130" s="63"/>
      <c r="AW130" s="63"/>
      <c r="AX130" s="63"/>
      <c r="AY130" s="63"/>
      <c r="AZ130" s="63"/>
      <c r="BA130" s="63"/>
      <c r="BB130" s="63"/>
      <c r="BC130" s="63"/>
      <c r="BD130" s="63"/>
      <c r="BE130" s="63"/>
      <c r="BF130" s="63"/>
    </row>
    <row r="131" spans="1:58" hidden="1">
      <c r="A131" s="63"/>
      <c r="B131" s="63"/>
      <c r="C131" s="63"/>
      <c r="Y131" s="63"/>
      <c r="Z131" s="63"/>
      <c r="AA131" s="63"/>
      <c r="AB131" s="63"/>
      <c r="AC131" s="63"/>
      <c r="AD131" s="63"/>
      <c r="AE131" s="63"/>
      <c r="AF131" s="63"/>
      <c r="AG131" s="63"/>
      <c r="AH131" s="63"/>
      <c r="AI131" s="63"/>
      <c r="AJ131" s="63"/>
      <c r="AK131" s="63"/>
      <c r="AL131" s="63"/>
      <c r="AM131" s="63"/>
      <c r="AN131" s="63"/>
      <c r="AO131" s="63"/>
      <c r="AP131" s="127"/>
      <c r="AQ131" s="63"/>
      <c r="AR131" s="63"/>
      <c r="AS131" s="63"/>
      <c r="AT131" s="63"/>
      <c r="AU131" s="63"/>
      <c r="AV131" s="63"/>
      <c r="AW131" s="63"/>
      <c r="AX131" s="63"/>
      <c r="AY131" s="63"/>
      <c r="AZ131" s="63"/>
      <c r="BA131" s="63"/>
      <c r="BB131" s="63"/>
      <c r="BC131" s="63"/>
      <c r="BD131" s="63"/>
      <c r="BE131" s="63"/>
      <c r="BF131" s="63"/>
    </row>
    <row r="132" spans="1:58" hidden="1">
      <c r="A132" s="63"/>
      <c r="B132" s="63"/>
      <c r="C132" s="63"/>
      <c r="Y132" s="63"/>
      <c r="Z132" s="63"/>
      <c r="AA132" s="63"/>
      <c r="AB132" s="63"/>
      <c r="AC132" s="63"/>
      <c r="AD132" s="63"/>
      <c r="AE132" s="63"/>
      <c r="AF132" s="63"/>
      <c r="AG132" s="63"/>
      <c r="AH132" s="63"/>
      <c r="AI132" s="63"/>
      <c r="AJ132" s="63"/>
      <c r="AK132" s="63"/>
      <c r="AL132" s="63"/>
      <c r="AM132" s="63"/>
      <c r="AN132" s="63"/>
      <c r="AO132" s="63"/>
      <c r="AP132" s="127"/>
      <c r="AQ132" s="63"/>
      <c r="AR132" s="63"/>
      <c r="AS132" s="63"/>
      <c r="AT132" s="63"/>
      <c r="AU132" s="63"/>
      <c r="AV132" s="63"/>
      <c r="AW132" s="63"/>
      <c r="AX132" s="63"/>
      <c r="AY132" s="63"/>
      <c r="AZ132" s="63"/>
      <c r="BA132" s="63"/>
      <c r="BB132" s="63"/>
      <c r="BC132" s="63"/>
      <c r="BD132" s="63"/>
      <c r="BE132" s="63"/>
      <c r="BF132" s="63"/>
    </row>
    <row r="133" spans="1:58" hidden="1">
      <c r="A133" s="63"/>
      <c r="B133" s="63"/>
      <c r="C133" s="63"/>
      <c r="Y133" s="63"/>
      <c r="Z133" s="63"/>
      <c r="AA133" s="63"/>
      <c r="AB133" s="63"/>
      <c r="AC133" s="63"/>
      <c r="AD133" s="63"/>
      <c r="AE133" s="63"/>
      <c r="AF133" s="63"/>
      <c r="AG133" s="63"/>
      <c r="AH133" s="63"/>
      <c r="AI133" s="63"/>
      <c r="AJ133" s="63"/>
      <c r="AK133" s="63"/>
      <c r="AL133" s="63"/>
      <c r="AM133" s="63"/>
      <c r="AN133" s="63"/>
      <c r="AO133" s="63"/>
      <c r="AP133" s="127"/>
      <c r="AQ133" s="63"/>
      <c r="AR133" s="63"/>
      <c r="AS133" s="63"/>
      <c r="AT133" s="63"/>
      <c r="AU133" s="63"/>
      <c r="AV133" s="63"/>
      <c r="AW133" s="63"/>
      <c r="AX133" s="63"/>
      <c r="AY133" s="63"/>
      <c r="AZ133" s="63"/>
      <c r="BA133" s="63"/>
      <c r="BB133" s="63"/>
      <c r="BC133" s="63"/>
      <c r="BD133" s="63"/>
      <c r="BE133" s="63"/>
      <c r="BF133" s="63"/>
    </row>
    <row r="134" spans="1:58" hidden="1">
      <c r="A134" s="63"/>
      <c r="B134" s="63"/>
      <c r="C134" s="63"/>
      <c r="Y134" s="63"/>
      <c r="Z134" s="63"/>
      <c r="AA134" s="63"/>
      <c r="AB134" s="63"/>
      <c r="AC134" s="63"/>
      <c r="AD134" s="63"/>
      <c r="AE134" s="63"/>
      <c r="AF134" s="63"/>
      <c r="AG134" s="63"/>
      <c r="AH134" s="63"/>
      <c r="AI134" s="63"/>
      <c r="AJ134" s="63"/>
      <c r="AK134" s="63"/>
      <c r="AL134" s="63"/>
      <c r="AM134" s="63"/>
      <c r="AN134" s="63"/>
      <c r="AO134" s="63"/>
      <c r="AP134" s="127"/>
      <c r="AQ134" s="63"/>
      <c r="AR134" s="63"/>
      <c r="AS134" s="63"/>
      <c r="AT134" s="63"/>
      <c r="AU134" s="63"/>
      <c r="AV134" s="63"/>
      <c r="AW134" s="63"/>
      <c r="AX134" s="63"/>
      <c r="AY134" s="63"/>
      <c r="AZ134" s="63"/>
      <c r="BA134" s="63"/>
      <c r="BB134" s="63"/>
      <c r="BC134" s="63"/>
      <c r="BD134" s="63"/>
      <c r="BE134" s="63"/>
      <c r="BF134" s="63"/>
    </row>
    <row r="135" spans="1:58" hidden="1">
      <c r="A135" s="63"/>
      <c r="B135" s="63"/>
      <c r="C135" s="63"/>
      <c r="Y135" s="63"/>
      <c r="Z135" s="63"/>
      <c r="AA135" s="63"/>
      <c r="AB135" s="63"/>
      <c r="AC135" s="63"/>
      <c r="AD135" s="63"/>
      <c r="AE135" s="63"/>
      <c r="AF135" s="63"/>
      <c r="AG135" s="63"/>
      <c r="AH135" s="63"/>
      <c r="AI135" s="63"/>
      <c r="AJ135" s="63"/>
      <c r="AK135" s="63"/>
      <c r="AL135" s="63"/>
      <c r="AM135" s="63"/>
      <c r="AN135" s="63"/>
      <c r="AO135" s="63"/>
      <c r="AP135" s="127"/>
      <c r="AQ135" s="63"/>
      <c r="AR135" s="63"/>
      <c r="AS135" s="63"/>
      <c r="AT135" s="63"/>
      <c r="AU135" s="63"/>
      <c r="AV135" s="63"/>
      <c r="AW135" s="63"/>
      <c r="AX135" s="63"/>
      <c r="AY135" s="63"/>
      <c r="AZ135" s="63"/>
      <c r="BA135" s="63"/>
      <c r="BB135" s="63"/>
      <c r="BC135" s="63"/>
      <c r="BD135" s="63"/>
      <c r="BE135" s="63"/>
      <c r="BF135" s="63"/>
    </row>
    <row r="136" spans="1:58" hidden="1">
      <c r="A136" s="63"/>
      <c r="B136" s="63"/>
      <c r="C136" s="63"/>
      <c r="Y136" s="63"/>
      <c r="Z136" s="63"/>
      <c r="AA136" s="63"/>
      <c r="AB136" s="63"/>
      <c r="AC136" s="63"/>
      <c r="AD136" s="63"/>
      <c r="AE136" s="63"/>
      <c r="AF136" s="63"/>
      <c r="AG136" s="63"/>
      <c r="AH136" s="63"/>
      <c r="AI136" s="63"/>
      <c r="AJ136" s="63"/>
      <c r="AK136" s="63"/>
      <c r="AL136" s="63"/>
      <c r="AM136" s="63"/>
      <c r="AN136" s="63"/>
      <c r="AO136" s="63"/>
      <c r="AP136" s="127"/>
      <c r="AQ136" s="63"/>
      <c r="AR136" s="63"/>
      <c r="AS136" s="63"/>
      <c r="AT136" s="63"/>
      <c r="AU136" s="63"/>
      <c r="AV136" s="63"/>
      <c r="AW136" s="63"/>
      <c r="AX136" s="63"/>
      <c r="AY136" s="63"/>
      <c r="AZ136" s="63"/>
      <c r="BA136" s="63"/>
      <c r="BB136" s="63"/>
      <c r="BC136" s="63"/>
      <c r="BD136" s="63"/>
      <c r="BE136" s="63"/>
      <c r="BF136" s="63"/>
    </row>
    <row r="137" spans="1:58" hidden="1">
      <c r="A137" s="63"/>
      <c r="B137" s="63"/>
      <c r="C137" s="63"/>
      <c r="Y137" s="63"/>
      <c r="Z137" s="63"/>
      <c r="AA137" s="63"/>
      <c r="AB137" s="63"/>
      <c r="AC137" s="63"/>
      <c r="AD137" s="63"/>
      <c r="AE137" s="63"/>
      <c r="AF137" s="63"/>
      <c r="AG137" s="63"/>
      <c r="AH137" s="63"/>
      <c r="AI137" s="63"/>
      <c r="AJ137" s="63"/>
      <c r="AK137" s="63"/>
      <c r="AL137" s="63"/>
      <c r="AM137" s="63"/>
      <c r="AN137" s="63"/>
      <c r="AO137" s="63"/>
      <c r="AP137" s="127"/>
      <c r="AQ137" s="63"/>
      <c r="AR137" s="63"/>
      <c r="AS137" s="63"/>
      <c r="AT137" s="63"/>
      <c r="AU137" s="63"/>
      <c r="AV137" s="63"/>
      <c r="AW137" s="63"/>
      <c r="AX137" s="63"/>
      <c r="AY137" s="63"/>
      <c r="AZ137" s="63"/>
      <c r="BA137" s="63"/>
      <c r="BB137" s="63"/>
      <c r="BC137" s="63"/>
      <c r="BD137" s="63"/>
      <c r="BE137" s="63"/>
      <c r="BF137" s="63"/>
    </row>
    <row r="138" spans="1:58" hidden="1">
      <c r="A138" s="63"/>
      <c r="B138" s="63"/>
      <c r="C138" s="63"/>
      <c r="Y138" s="63"/>
      <c r="Z138" s="63"/>
      <c r="AA138" s="63"/>
      <c r="AB138" s="63"/>
      <c r="AC138" s="63"/>
      <c r="AD138" s="63"/>
      <c r="AE138" s="63"/>
      <c r="AF138" s="63"/>
      <c r="AG138" s="63"/>
      <c r="AH138" s="63"/>
      <c r="AI138" s="63"/>
      <c r="AJ138" s="63"/>
      <c r="AK138" s="63"/>
      <c r="AL138" s="63"/>
      <c r="AM138" s="63"/>
      <c r="AN138" s="63"/>
      <c r="AO138" s="63"/>
      <c r="AP138" s="127"/>
      <c r="AQ138" s="63"/>
      <c r="AR138" s="63"/>
      <c r="AS138" s="63"/>
      <c r="AT138" s="63"/>
      <c r="AU138" s="63"/>
      <c r="AV138" s="63"/>
      <c r="AW138" s="63"/>
      <c r="AX138" s="63"/>
      <c r="AY138" s="63"/>
      <c r="AZ138" s="63"/>
      <c r="BA138" s="63"/>
      <c r="BB138" s="63"/>
      <c r="BC138" s="63"/>
      <c r="BD138" s="63"/>
      <c r="BE138" s="63"/>
      <c r="BF138" s="63"/>
    </row>
    <row r="139" spans="1:58" hidden="1">
      <c r="A139" s="63"/>
      <c r="B139" s="63"/>
      <c r="C139" s="63"/>
      <c r="Y139" s="63"/>
      <c r="Z139" s="63"/>
      <c r="AA139" s="63"/>
      <c r="AB139" s="63"/>
      <c r="AC139" s="63"/>
      <c r="AD139" s="63"/>
      <c r="AE139" s="63"/>
      <c r="AF139" s="63"/>
      <c r="AG139" s="63"/>
      <c r="AH139" s="63"/>
      <c r="AI139" s="63"/>
      <c r="AJ139" s="63"/>
      <c r="AK139" s="63"/>
      <c r="AL139" s="63"/>
      <c r="AM139" s="63"/>
      <c r="AN139" s="63"/>
      <c r="AO139" s="63"/>
      <c r="AP139" s="127"/>
      <c r="AQ139" s="63"/>
      <c r="AR139" s="63"/>
      <c r="AS139" s="63"/>
      <c r="AT139" s="63"/>
      <c r="AU139" s="63"/>
      <c r="AV139" s="63"/>
      <c r="AW139" s="63"/>
      <c r="AX139" s="63"/>
      <c r="AY139" s="63"/>
      <c r="AZ139" s="63"/>
      <c r="BA139" s="63"/>
      <c r="BB139" s="63"/>
      <c r="BC139" s="63"/>
      <c r="BD139" s="63"/>
      <c r="BE139" s="63"/>
      <c r="BF139" s="63"/>
    </row>
    <row r="140" spans="1:58" hidden="1">
      <c r="A140" s="63"/>
      <c r="B140" s="63"/>
      <c r="C140" s="63"/>
      <c r="Y140" s="63"/>
      <c r="Z140" s="63"/>
      <c r="AA140" s="63"/>
      <c r="AB140" s="63"/>
      <c r="AC140" s="63"/>
      <c r="AD140" s="63"/>
      <c r="AE140" s="63"/>
      <c r="AF140" s="63"/>
      <c r="AG140" s="63"/>
      <c r="AH140" s="63"/>
      <c r="AI140" s="63"/>
      <c r="AJ140" s="63"/>
      <c r="AK140" s="63"/>
      <c r="AL140" s="63"/>
      <c r="AM140" s="63"/>
      <c r="AN140" s="63"/>
      <c r="AO140" s="63"/>
      <c r="AP140" s="127"/>
      <c r="AQ140" s="63"/>
      <c r="AR140" s="63"/>
      <c r="AS140" s="63"/>
      <c r="AT140" s="63"/>
      <c r="AU140" s="63"/>
      <c r="AV140" s="63"/>
      <c r="AW140" s="63"/>
      <c r="AX140" s="63"/>
      <c r="AY140" s="63"/>
      <c r="AZ140" s="63"/>
      <c r="BA140" s="63"/>
      <c r="BB140" s="63"/>
      <c r="BC140" s="63"/>
      <c r="BD140" s="63"/>
      <c r="BE140" s="63"/>
      <c r="BF140" s="63"/>
    </row>
    <row r="141" spans="1:58" hidden="1">
      <c r="A141" s="63"/>
      <c r="B141" s="63"/>
      <c r="C141" s="63"/>
      <c r="Y141" s="63"/>
      <c r="Z141" s="63"/>
      <c r="AA141" s="63"/>
      <c r="AB141" s="63"/>
      <c r="AC141" s="63"/>
      <c r="AD141" s="63"/>
      <c r="AE141" s="63"/>
      <c r="AF141" s="63"/>
      <c r="AG141" s="63"/>
      <c r="AH141" s="63"/>
      <c r="AI141" s="63"/>
      <c r="AJ141" s="63"/>
      <c r="AK141" s="63"/>
      <c r="AL141" s="63"/>
      <c r="AM141" s="63"/>
      <c r="AN141" s="63"/>
      <c r="AO141" s="63"/>
      <c r="AP141" s="127"/>
      <c r="AQ141" s="63"/>
      <c r="AR141" s="63"/>
      <c r="AS141" s="63"/>
      <c r="AT141" s="63"/>
      <c r="AU141" s="63"/>
      <c r="AV141" s="63"/>
      <c r="AW141" s="63"/>
      <c r="AX141" s="63"/>
      <c r="AY141" s="63"/>
      <c r="AZ141" s="63"/>
      <c r="BA141" s="63"/>
      <c r="BB141" s="63"/>
      <c r="BC141" s="63"/>
      <c r="BD141" s="63"/>
      <c r="BE141" s="63"/>
      <c r="BF141" s="63"/>
    </row>
    <row r="142" spans="1:58" hidden="1">
      <c r="A142" s="63"/>
      <c r="B142" s="63"/>
      <c r="C142" s="63"/>
      <c r="Y142" s="63"/>
      <c r="Z142" s="63"/>
      <c r="AA142" s="63"/>
      <c r="AB142" s="63"/>
      <c r="AC142" s="63"/>
      <c r="AD142" s="63"/>
      <c r="AE142" s="63"/>
      <c r="AF142" s="63"/>
      <c r="AG142" s="63"/>
      <c r="AH142" s="63"/>
      <c r="AI142" s="63"/>
      <c r="AJ142" s="63"/>
      <c r="AK142" s="63"/>
      <c r="AL142" s="63"/>
      <c r="AM142" s="63"/>
      <c r="AN142" s="63"/>
      <c r="AO142" s="63"/>
      <c r="AP142" s="127"/>
      <c r="AQ142" s="63"/>
      <c r="AR142" s="63"/>
      <c r="AS142" s="63"/>
      <c r="AT142" s="63"/>
      <c r="AU142" s="63"/>
      <c r="AV142" s="63"/>
      <c r="AW142" s="63"/>
      <c r="AX142" s="63"/>
      <c r="AY142" s="63"/>
      <c r="AZ142" s="63"/>
      <c r="BA142" s="63"/>
      <c r="BB142" s="63"/>
      <c r="BC142" s="63"/>
      <c r="BD142" s="63"/>
      <c r="BE142" s="63"/>
      <c r="BF142" s="63"/>
    </row>
    <row r="143" spans="1:58" hidden="1">
      <c r="A143" s="63"/>
      <c r="B143" s="63"/>
      <c r="C143" s="63"/>
      <c r="Y143" s="63"/>
      <c r="Z143" s="63"/>
      <c r="AA143" s="63"/>
      <c r="AB143" s="63"/>
      <c r="AC143" s="63"/>
      <c r="AD143" s="63"/>
      <c r="AE143" s="63"/>
      <c r="AF143" s="63"/>
      <c r="AG143" s="63"/>
      <c r="AH143" s="63"/>
      <c r="AI143" s="63"/>
      <c r="AJ143" s="63"/>
      <c r="AK143" s="63"/>
      <c r="AL143" s="63"/>
      <c r="AM143" s="63"/>
      <c r="AN143" s="63"/>
      <c r="AO143" s="63"/>
      <c r="AP143" s="127"/>
      <c r="AQ143" s="63"/>
      <c r="AR143" s="63"/>
      <c r="AS143" s="63"/>
      <c r="AT143" s="63"/>
      <c r="AU143" s="63"/>
      <c r="AV143" s="63"/>
      <c r="AW143" s="63"/>
      <c r="AX143" s="63"/>
      <c r="AY143" s="63"/>
      <c r="AZ143" s="63"/>
      <c r="BA143" s="63"/>
      <c r="BB143" s="63"/>
      <c r="BC143" s="63"/>
      <c r="BD143" s="63"/>
      <c r="BE143" s="63"/>
      <c r="BF143" s="63"/>
    </row>
    <row r="144" spans="1:58" hidden="1">
      <c r="A144" s="63"/>
      <c r="B144" s="63"/>
      <c r="C144" s="63"/>
      <c r="Y144" s="63"/>
      <c r="Z144" s="63"/>
      <c r="AA144" s="63"/>
      <c r="AB144" s="63"/>
      <c r="AC144" s="63"/>
      <c r="AD144" s="63"/>
      <c r="AE144" s="63"/>
      <c r="AF144" s="63"/>
      <c r="AG144" s="63"/>
      <c r="AH144" s="63"/>
      <c r="AI144" s="63"/>
      <c r="AJ144" s="63"/>
      <c r="AK144" s="63"/>
      <c r="AL144" s="63"/>
      <c r="AM144" s="63"/>
      <c r="AN144" s="63"/>
      <c r="AO144" s="63"/>
      <c r="AP144" s="127"/>
      <c r="AQ144" s="63"/>
      <c r="AR144" s="63"/>
      <c r="AS144" s="63"/>
      <c r="AT144" s="63"/>
      <c r="AU144" s="63"/>
      <c r="AV144" s="63"/>
      <c r="AW144" s="63"/>
      <c r="AX144" s="63"/>
      <c r="AY144" s="63"/>
      <c r="AZ144" s="63"/>
      <c r="BA144" s="63"/>
      <c r="BB144" s="63"/>
      <c r="BC144" s="63"/>
      <c r="BD144" s="63"/>
      <c r="BE144" s="63"/>
      <c r="BF144" s="63"/>
    </row>
    <row r="145" spans="1:58" hidden="1">
      <c r="A145" s="63"/>
      <c r="B145" s="63"/>
      <c r="C145" s="63"/>
      <c r="Y145" s="63"/>
      <c r="Z145" s="63"/>
      <c r="AA145" s="63"/>
      <c r="AB145" s="63"/>
      <c r="AC145" s="63"/>
      <c r="AD145" s="63"/>
      <c r="AE145" s="63"/>
      <c r="AF145" s="63"/>
      <c r="AG145" s="63"/>
      <c r="AH145" s="63"/>
      <c r="AI145" s="63"/>
      <c r="AJ145" s="63"/>
      <c r="AK145" s="63"/>
      <c r="AL145" s="63"/>
      <c r="AM145" s="63"/>
      <c r="AN145" s="63"/>
      <c r="AO145" s="63"/>
      <c r="AP145" s="127"/>
      <c r="AQ145" s="63"/>
      <c r="AR145" s="63"/>
      <c r="AS145" s="63"/>
      <c r="AT145" s="63"/>
      <c r="AU145" s="63"/>
      <c r="AV145" s="63"/>
      <c r="AW145" s="63"/>
      <c r="AX145" s="63"/>
      <c r="AY145" s="63"/>
      <c r="AZ145" s="63"/>
      <c r="BA145" s="63"/>
      <c r="BB145" s="63"/>
      <c r="BC145" s="63"/>
      <c r="BD145" s="63"/>
      <c r="BE145" s="63"/>
      <c r="BF145" s="63"/>
    </row>
    <row r="146" spans="1:58" hidden="1">
      <c r="A146" s="63"/>
      <c r="B146" s="63"/>
      <c r="C146" s="63"/>
      <c r="Y146" s="63"/>
      <c r="Z146" s="63"/>
      <c r="AA146" s="63"/>
      <c r="AB146" s="63"/>
      <c r="AC146" s="63"/>
      <c r="AD146" s="63"/>
      <c r="AE146" s="63"/>
      <c r="AF146" s="63"/>
      <c r="AG146" s="63"/>
      <c r="AH146" s="63"/>
      <c r="AI146" s="63"/>
      <c r="AJ146" s="63"/>
      <c r="AK146" s="63"/>
      <c r="AL146" s="63"/>
      <c r="AM146" s="63"/>
      <c r="AN146" s="63"/>
      <c r="AO146" s="63"/>
      <c r="AP146" s="127"/>
      <c r="AQ146" s="63"/>
      <c r="AR146" s="63"/>
      <c r="AS146" s="63"/>
      <c r="AT146" s="63"/>
      <c r="AU146" s="63"/>
      <c r="AV146" s="63"/>
      <c r="AW146" s="63"/>
      <c r="AX146" s="63"/>
      <c r="AY146" s="63"/>
      <c r="AZ146" s="63"/>
      <c r="BA146" s="63"/>
      <c r="BB146" s="63"/>
      <c r="BC146" s="63"/>
      <c r="BD146" s="63"/>
      <c r="BE146" s="63"/>
      <c r="BF146" s="63"/>
    </row>
    <row r="147" spans="1:58" hidden="1">
      <c r="A147" s="63"/>
      <c r="B147" s="63"/>
      <c r="C147" s="63"/>
      <c r="Y147" s="63"/>
      <c r="Z147" s="63"/>
      <c r="AA147" s="63"/>
      <c r="AB147" s="63"/>
      <c r="AC147" s="63"/>
      <c r="AD147" s="63"/>
      <c r="AE147" s="63"/>
      <c r="AF147" s="63"/>
      <c r="AG147" s="63"/>
      <c r="AH147" s="63"/>
      <c r="AI147" s="63"/>
      <c r="AJ147" s="63"/>
      <c r="AK147" s="63"/>
      <c r="AL147" s="63"/>
      <c r="AM147" s="63"/>
      <c r="AN147" s="63"/>
      <c r="AO147" s="63"/>
      <c r="AP147" s="127"/>
      <c r="AQ147" s="63"/>
      <c r="AR147" s="63"/>
      <c r="AS147" s="63"/>
      <c r="AT147" s="63"/>
      <c r="AU147" s="63"/>
      <c r="AV147" s="63"/>
      <c r="AW147" s="63"/>
      <c r="AX147" s="63"/>
      <c r="AY147" s="63"/>
      <c r="AZ147" s="63"/>
      <c r="BA147" s="63"/>
      <c r="BB147" s="63"/>
      <c r="BC147" s="63"/>
      <c r="BD147" s="63"/>
      <c r="BE147" s="63"/>
      <c r="BF147" s="63"/>
    </row>
    <row r="148" spans="1:58" hidden="1">
      <c r="A148" s="63"/>
      <c r="B148" s="63"/>
      <c r="C148" s="63"/>
      <c r="Y148" s="63"/>
      <c r="Z148" s="63"/>
      <c r="AA148" s="63"/>
      <c r="AB148" s="63"/>
      <c r="AC148" s="63"/>
      <c r="AD148" s="63"/>
      <c r="AE148" s="63"/>
      <c r="AF148" s="63"/>
      <c r="AG148" s="63"/>
      <c r="AH148" s="63"/>
      <c r="AI148" s="63"/>
      <c r="AJ148" s="63"/>
      <c r="AK148" s="63"/>
      <c r="AL148" s="63"/>
      <c r="AM148" s="63"/>
      <c r="AN148" s="63"/>
      <c r="AO148" s="63"/>
      <c r="AP148" s="127"/>
      <c r="AQ148" s="63"/>
      <c r="AR148" s="63"/>
      <c r="AS148" s="63"/>
      <c r="AT148" s="63"/>
      <c r="AU148" s="63"/>
      <c r="AV148" s="63"/>
      <c r="AW148" s="63"/>
      <c r="AX148" s="63"/>
      <c r="AY148" s="63"/>
      <c r="AZ148" s="63"/>
      <c r="BA148" s="63"/>
      <c r="BB148" s="63"/>
      <c r="BC148" s="63"/>
      <c r="BD148" s="63"/>
      <c r="BE148" s="63"/>
      <c r="BF148" s="63"/>
    </row>
    <row r="149" spans="1:58" hidden="1">
      <c r="A149" s="63"/>
      <c r="B149" s="63"/>
      <c r="C149" s="63"/>
      <c r="Y149" s="63"/>
      <c r="Z149" s="63"/>
      <c r="AA149" s="63"/>
      <c r="AB149" s="63"/>
      <c r="AC149" s="63"/>
      <c r="AD149" s="63"/>
      <c r="AE149" s="63"/>
      <c r="AF149" s="63"/>
      <c r="AG149" s="63"/>
      <c r="AH149" s="63"/>
      <c r="AI149" s="63"/>
      <c r="AJ149" s="63"/>
      <c r="AK149" s="63"/>
      <c r="AL149" s="63"/>
      <c r="AM149" s="63"/>
      <c r="AN149" s="63"/>
      <c r="AO149" s="63"/>
      <c r="AP149" s="127"/>
      <c r="AQ149" s="63"/>
      <c r="AR149" s="63"/>
      <c r="AS149" s="63"/>
      <c r="AT149" s="63"/>
      <c r="AU149" s="63"/>
      <c r="AV149" s="63"/>
      <c r="AW149" s="63"/>
      <c r="AX149" s="63"/>
      <c r="AY149" s="63"/>
      <c r="AZ149" s="63"/>
      <c r="BA149" s="63"/>
      <c r="BB149" s="63"/>
      <c r="BC149" s="63"/>
      <c r="BD149" s="63"/>
      <c r="BE149" s="63"/>
      <c r="BF149" s="63"/>
    </row>
    <row r="150" spans="1:58" hidden="1">
      <c r="A150" s="63"/>
      <c r="B150" s="63"/>
      <c r="C150" s="63"/>
      <c r="Y150" s="63"/>
      <c r="Z150" s="63"/>
      <c r="AA150" s="63"/>
      <c r="AB150" s="63"/>
      <c r="AC150" s="63"/>
      <c r="AD150" s="63"/>
      <c r="AE150" s="63"/>
      <c r="AF150" s="63"/>
      <c r="AG150" s="63"/>
      <c r="AH150" s="63"/>
      <c r="AI150" s="63"/>
      <c r="AJ150" s="63"/>
      <c r="AK150" s="63"/>
      <c r="AL150" s="63"/>
      <c r="AM150" s="63"/>
      <c r="AN150" s="63"/>
      <c r="AO150" s="63"/>
      <c r="AP150" s="127"/>
      <c r="AQ150" s="63"/>
      <c r="AR150" s="63"/>
      <c r="AS150" s="63"/>
      <c r="AT150" s="63"/>
      <c r="AU150" s="63"/>
      <c r="AV150" s="63"/>
      <c r="AW150" s="63"/>
      <c r="AX150" s="63"/>
      <c r="AY150" s="63"/>
      <c r="AZ150" s="63"/>
      <c r="BA150" s="63"/>
      <c r="BB150" s="63"/>
      <c r="BC150" s="63"/>
      <c r="BD150" s="63"/>
      <c r="BE150" s="63"/>
      <c r="BF150" s="63"/>
    </row>
    <row r="151" spans="1:58" hidden="1">
      <c r="A151" s="63"/>
      <c r="B151" s="63"/>
      <c r="C151" s="63"/>
      <c r="Y151" s="63"/>
      <c r="Z151" s="63"/>
      <c r="AA151" s="63"/>
      <c r="AB151" s="63"/>
      <c r="AC151" s="63"/>
      <c r="AD151" s="63"/>
      <c r="AE151" s="63"/>
      <c r="AF151" s="63"/>
      <c r="AG151" s="63"/>
      <c r="AH151" s="63"/>
      <c r="AI151" s="63"/>
      <c r="AJ151" s="63"/>
      <c r="AK151" s="63"/>
      <c r="AL151" s="63"/>
      <c r="AM151" s="63"/>
      <c r="AN151" s="63"/>
      <c r="AO151" s="63"/>
      <c r="AP151" s="127"/>
      <c r="AQ151" s="63"/>
      <c r="AR151" s="63"/>
      <c r="AS151" s="63"/>
      <c r="AT151" s="63"/>
      <c r="AU151" s="63"/>
      <c r="AV151" s="63"/>
      <c r="AW151" s="63"/>
      <c r="AX151" s="63"/>
      <c r="AY151" s="63"/>
      <c r="AZ151" s="63"/>
      <c r="BA151" s="63"/>
      <c r="BB151" s="63"/>
      <c r="BC151" s="63"/>
      <c r="BD151" s="63"/>
      <c r="BE151" s="63"/>
      <c r="BF151" s="63"/>
    </row>
    <row r="152" spans="1:58" hidden="1">
      <c r="A152" s="63"/>
      <c r="B152" s="63"/>
      <c r="C152" s="63"/>
      <c r="Y152" s="63"/>
      <c r="Z152" s="63"/>
      <c r="AA152" s="63"/>
      <c r="AB152" s="63"/>
      <c r="AC152" s="63"/>
      <c r="AD152" s="63"/>
      <c r="AE152" s="63"/>
      <c r="AF152" s="63"/>
      <c r="AG152" s="63"/>
      <c r="AH152" s="63"/>
      <c r="AI152" s="63"/>
      <c r="AJ152" s="63"/>
      <c r="AK152" s="63"/>
      <c r="AL152" s="63"/>
      <c r="AM152" s="63"/>
      <c r="AN152" s="63"/>
      <c r="AO152" s="63"/>
      <c r="AP152" s="127"/>
      <c r="AQ152" s="63"/>
      <c r="AR152" s="63"/>
      <c r="AS152" s="63"/>
      <c r="AT152" s="63"/>
      <c r="AU152" s="63"/>
      <c r="AV152" s="63"/>
      <c r="AW152" s="63"/>
      <c r="AX152" s="63"/>
      <c r="AY152" s="63"/>
      <c r="AZ152" s="63"/>
      <c r="BA152" s="63"/>
      <c r="BB152" s="63"/>
      <c r="BC152" s="63"/>
      <c r="BD152" s="63"/>
      <c r="BE152" s="63"/>
      <c r="BF152" s="63"/>
    </row>
    <row r="153" spans="1:58" hidden="1">
      <c r="A153" s="63"/>
      <c r="B153" s="63"/>
      <c r="C153" s="63"/>
      <c r="Y153" s="63"/>
      <c r="Z153" s="63"/>
      <c r="AA153" s="63"/>
      <c r="AB153" s="63"/>
      <c r="AC153" s="63"/>
      <c r="AD153" s="63"/>
      <c r="AE153" s="63"/>
      <c r="AF153" s="63"/>
      <c r="AG153" s="63"/>
      <c r="AH153" s="63"/>
      <c r="AI153" s="63"/>
      <c r="AJ153" s="63"/>
      <c r="AK153" s="63"/>
      <c r="AL153" s="63"/>
      <c r="AM153" s="63"/>
      <c r="AN153" s="63"/>
      <c r="AO153" s="63"/>
      <c r="AP153" s="127"/>
      <c r="AQ153" s="63"/>
      <c r="AR153" s="63"/>
      <c r="AS153" s="63"/>
      <c r="AT153" s="63"/>
      <c r="AU153" s="63"/>
      <c r="AV153" s="63"/>
      <c r="AW153" s="63"/>
      <c r="AX153" s="63"/>
      <c r="AY153" s="63"/>
      <c r="AZ153" s="63"/>
      <c r="BA153" s="63"/>
      <c r="BB153" s="63"/>
      <c r="BC153" s="63"/>
      <c r="BD153" s="63"/>
      <c r="BE153" s="63"/>
      <c r="BF153" s="63"/>
    </row>
    <row r="154" spans="1:58" hidden="1">
      <c r="A154" s="63"/>
      <c r="B154" s="63"/>
      <c r="C154" s="63"/>
      <c r="Y154" s="63"/>
      <c r="Z154" s="63"/>
      <c r="AA154" s="63"/>
      <c r="AB154" s="63"/>
      <c r="AC154" s="63"/>
      <c r="AD154" s="63"/>
      <c r="AE154" s="63"/>
      <c r="AF154" s="63"/>
      <c r="AG154" s="63"/>
      <c r="AH154" s="63"/>
      <c r="AI154" s="63"/>
      <c r="AJ154" s="63"/>
      <c r="AK154" s="63"/>
      <c r="AL154" s="63"/>
      <c r="AM154" s="63"/>
      <c r="AN154" s="63"/>
      <c r="AO154" s="63"/>
      <c r="AP154" s="127"/>
      <c r="AQ154" s="63"/>
      <c r="AR154" s="63"/>
      <c r="AS154" s="63"/>
      <c r="AT154" s="63"/>
      <c r="AU154" s="63"/>
      <c r="AV154" s="63"/>
      <c r="AW154" s="63"/>
      <c r="AX154" s="63"/>
      <c r="AY154" s="63"/>
      <c r="AZ154" s="63"/>
      <c r="BA154" s="63"/>
      <c r="BB154" s="63"/>
      <c r="BC154" s="63"/>
      <c r="BD154" s="63"/>
      <c r="BE154" s="63"/>
      <c r="BF154" s="63"/>
    </row>
    <row r="155" spans="1:58" hidden="1">
      <c r="A155" s="63"/>
      <c r="B155" s="63"/>
      <c r="C155" s="63"/>
      <c r="Y155" s="63"/>
      <c r="Z155" s="63"/>
      <c r="AA155" s="63"/>
      <c r="AB155" s="63"/>
      <c r="AC155" s="63"/>
      <c r="AD155" s="63"/>
      <c r="AE155" s="63"/>
      <c r="AF155" s="63"/>
      <c r="AG155" s="63"/>
      <c r="AH155" s="63"/>
      <c r="AI155" s="63"/>
      <c r="AJ155" s="63"/>
      <c r="AK155" s="63"/>
      <c r="AL155" s="63"/>
      <c r="AM155" s="63"/>
      <c r="AN155" s="63"/>
      <c r="AO155" s="63"/>
      <c r="AP155" s="127"/>
      <c r="AQ155" s="63"/>
      <c r="AR155" s="63"/>
      <c r="AS155" s="63"/>
      <c r="AT155" s="63"/>
      <c r="AU155" s="63"/>
      <c r="AV155" s="63"/>
      <c r="AW155" s="63"/>
      <c r="AX155" s="63"/>
      <c r="AY155" s="63"/>
      <c r="AZ155" s="63"/>
      <c r="BA155" s="63"/>
      <c r="BB155" s="63"/>
      <c r="BC155" s="63"/>
      <c r="BD155" s="63"/>
      <c r="BE155" s="63"/>
      <c r="BF155" s="63"/>
    </row>
    <row r="156" spans="1:58" hidden="1">
      <c r="A156" s="63"/>
      <c r="B156" s="63"/>
      <c r="C156" s="63"/>
      <c r="Y156" s="63"/>
      <c r="Z156" s="63"/>
      <c r="AA156" s="63"/>
      <c r="AB156" s="63"/>
      <c r="AC156" s="63"/>
      <c r="AD156" s="63"/>
      <c r="AE156" s="63"/>
      <c r="AF156" s="63"/>
      <c r="AG156" s="63"/>
      <c r="AH156" s="63"/>
      <c r="AI156" s="63"/>
      <c r="AJ156" s="63"/>
      <c r="AK156" s="63"/>
      <c r="AL156" s="63"/>
      <c r="AM156" s="63"/>
      <c r="AN156" s="63"/>
      <c r="AO156" s="63"/>
      <c r="AP156" s="127"/>
      <c r="AQ156" s="63"/>
      <c r="AR156" s="63"/>
      <c r="AS156" s="63"/>
      <c r="AT156" s="63"/>
      <c r="AU156" s="63"/>
      <c r="AV156" s="63"/>
      <c r="AW156" s="63"/>
      <c r="AX156" s="63"/>
      <c r="AY156" s="63"/>
      <c r="AZ156" s="63"/>
      <c r="BA156" s="63"/>
      <c r="BB156" s="63"/>
      <c r="BC156" s="63"/>
      <c r="BD156" s="63"/>
      <c r="BE156" s="63"/>
      <c r="BF156" s="63"/>
    </row>
    <row r="157" spans="1:58" hidden="1">
      <c r="A157" s="63"/>
      <c r="B157" s="63"/>
      <c r="C157" s="63"/>
      <c r="Y157" s="63"/>
      <c r="Z157" s="63"/>
      <c r="AA157" s="63"/>
      <c r="AB157" s="63"/>
      <c r="AC157" s="63"/>
      <c r="AD157" s="63"/>
      <c r="AE157" s="63"/>
      <c r="AF157" s="63"/>
      <c r="AG157" s="63"/>
      <c r="AH157" s="63"/>
      <c r="AI157" s="63"/>
      <c r="AJ157" s="63"/>
      <c r="AK157" s="63"/>
      <c r="AL157" s="63"/>
      <c r="AM157" s="63"/>
      <c r="AN157" s="63"/>
      <c r="AO157" s="63"/>
      <c r="AP157" s="127"/>
      <c r="AQ157" s="63"/>
      <c r="AR157" s="63"/>
      <c r="AS157" s="63"/>
      <c r="AT157" s="63"/>
      <c r="AU157" s="63"/>
      <c r="AV157" s="63"/>
      <c r="AW157" s="63"/>
      <c r="AX157" s="63"/>
      <c r="AY157" s="63"/>
      <c r="AZ157" s="63"/>
      <c r="BA157" s="63"/>
      <c r="BB157" s="63"/>
      <c r="BC157" s="63"/>
      <c r="BD157" s="63"/>
      <c r="BE157" s="63"/>
      <c r="BF157" s="63"/>
    </row>
    <row r="158" spans="1:58" hidden="1">
      <c r="A158" s="63"/>
      <c r="B158" s="63"/>
      <c r="C158" s="63"/>
      <c r="Y158" s="63"/>
      <c r="Z158" s="63"/>
      <c r="AA158" s="63"/>
      <c r="AB158" s="63"/>
      <c r="AC158" s="63"/>
      <c r="AD158" s="63"/>
      <c r="AE158" s="63"/>
      <c r="AF158" s="63"/>
      <c r="AG158" s="63"/>
      <c r="AH158" s="63"/>
      <c r="AI158" s="63"/>
      <c r="AJ158" s="63"/>
      <c r="AK158" s="63"/>
      <c r="AL158" s="63"/>
      <c r="AM158" s="63"/>
      <c r="AN158" s="63"/>
      <c r="AO158" s="63"/>
      <c r="AP158" s="127"/>
      <c r="AQ158" s="63"/>
      <c r="AR158" s="63"/>
      <c r="AS158" s="63"/>
      <c r="AT158" s="63"/>
      <c r="AU158" s="63"/>
      <c r="AV158" s="63"/>
      <c r="AW158" s="63"/>
      <c r="AX158" s="63"/>
      <c r="AY158" s="63"/>
      <c r="AZ158" s="63"/>
      <c r="BA158" s="63"/>
      <c r="BB158" s="63"/>
      <c r="BC158" s="63"/>
      <c r="BD158" s="63"/>
      <c r="BE158" s="63"/>
      <c r="BF158" s="63"/>
    </row>
    <row r="159" spans="1:58" hidden="1">
      <c r="A159" s="63"/>
      <c r="B159" s="63"/>
      <c r="C159" s="63"/>
      <c r="Y159" s="63"/>
      <c r="Z159" s="63"/>
      <c r="AA159" s="63"/>
      <c r="AB159" s="63"/>
      <c r="AC159" s="63"/>
      <c r="AD159" s="63"/>
      <c r="AE159" s="63"/>
      <c r="AF159" s="63"/>
      <c r="AG159" s="63"/>
      <c r="AH159" s="63"/>
      <c r="AI159" s="63"/>
      <c r="AJ159" s="63"/>
      <c r="AK159" s="63"/>
      <c r="AL159" s="63"/>
      <c r="AM159" s="63"/>
      <c r="AN159" s="63"/>
      <c r="AO159" s="63"/>
      <c r="AP159" s="127"/>
      <c r="AQ159" s="63"/>
      <c r="AR159" s="63"/>
      <c r="AS159" s="63"/>
      <c r="AT159" s="63"/>
      <c r="AU159" s="63"/>
      <c r="AV159" s="63"/>
      <c r="AW159" s="63"/>
      <c r="AX159" s="63"/>
      <c r="AY159" s="63"/>
      <c r="AZ159" s="63"/>
      <c r="BA159" s="63"/>
      <c r="BB159" s="63"/>
      <c r="BC159" s="63"/>
      <c r="BD159" s="63"/>
      <c r="BE159" s="63"/>
      <c r="BF159" s="63"/>
    </row>
    <row r="160" spans="1:58" hidden="1">
      <c r="A160" s="63"/>
      <c r="B160" s="63"/>
      <c r="C160" s="63"/>
      <c r="Y160" s="63"/>
      <c r="Z160" s="63"/>
      <c r="AA160" s="63"/>
      <c r="AB160" s="63"/>
      <c r="AC160" s="63"/>
      <c r="AD160" s="63"/>
      <c r="AE160" s="63"/>
      <c r="AF160" s="63"/>
      <c r="AG160" s="63"/>
      <c r="AH160" s="63"/>
      <c r="AI160" s="63"/>
      <c r="AJ160" s="63"/>
      <c r="AK160" s="63"/>
      <c r="AL160" s="63"/>
      <c r="AM160" s="63"/>
      <c r="AN160" s="63"/>
      <c r="AO160" s="63"/>
      <c r="AP160" s="127"/>
      <c r="AQ160" s="63"/>
      <c r="AR160" s="63"/>
      <c r="AS160" s="63"/>
      <c r="AT160" s="63"/>
      <c r="AU160" s="63"/>
      <c r="AV160" s="63"/>
      <c r="AW160" s="63"/>
      <c r="AX160" s="63"/>
      <c r="AY160" s="63"/>
      <c r="AZ160" s="63"/>
      <c r="BA160" s="63"/>
      <c r="BB160" s="63"/>
      <c r="BC160" s="63"/>
      <c r="BD160" s="63"/>
      <c r="BE160" s="63"/>
      <c r="BF160" s="63"/>
    </row>
    <row r="161" spans="1:58" hidden="1">
      <c r="A161" s="63"/>
      <c r="B161" s="63"/>
      <c r="C161" s="63"/>
      <c r="Y161" s="63"/>
      <c r="Z161" s="63"/>
      <c r="AA161" s="63"/>
      <c r="AB161" s="63"/>
      <c r="AC161" s="63"/>
      <c r="AD161" s="63"/>
      <c r="AE161" s="63"/>
      <c r="AF161" s="63"/>
      <c r="AG161" s="63"/>
      <c r="AH161" s="63"/>
      <c r="AI161" s="63"/>
      <c r="AJ161" s="63"/>
      <c r="AK161" s="63"/>
      <c r="AL161" s="63"/>
      <c r="AM161" s="63"/>
      <c r="AN161" s="63"/>
      <c r="AO161" s="63"/>
      <c r="AP161" s="127"/>
      <c r="AQ161" s="63"/>
      <c r="AR161" s="63"/>
      <c r="AS161" s="63"/>
      <c r="AT161" s="63"/>
      <c r="AU161" s="63"/>
      <c r="AV161" s="63"/>
      <c r="AW161" s="63"/>
      <c r="AX161" s="63"/>
      <c r="AY161" s="63"/>
      <c r="AZ161" s="63"/>
      <c r="BA161" s="63"/>
      <c r="BB161" s="63"/>
      <c r="BC161" s="63"/>
      <c r="BD161" s="63"/>
      <c r="BE161" s="63"/>
      <c r="BF161" s="63"/>
    </row>
    <row r="162" spans="1:58" hidden="1">
      <c r="A162" s="63"/>
      <c r="B162" s="63"/>
      <c r="C162" s="63"/>
      <c r="Y162" s="63"/>
      <c r="Z162" s="63"/>
      <c r="AA162" s="63"/>
      <c r="AB162" s="63"/>
      <c r="AC162" s="63"/>
      <c r="AD162" s="63"/>
      <c r="AE162" s="63"/>
      <c r="AF162" s="63"/>
      <c r="AG162" s="63"/>
      <c r="AH162" s="63"/>
      <c r="AI162" s="63"/>
      <c r="AJ162" s="63"/>
      <c r="AK162" s="63"/>
      <c r="AL162" s="63"/>
      <c r="AM162" s="63"/>
      <c r="AN162" s="63"/>
      <c r="AO162" s="63"/>
      <c r="AP162" s="127"/>
      <c r="AQ162" s="63"/>
      <c r="AR162" s="63"/>
      <c r="AS162" s="63"/>
      <c r="AT162" s="63"/>
      <c r="AU162" s="63"/>
      <c r="AV162" s="63"/>
      <c r="AW162" s="63"/>
      <c r="AX162" s="63"/>
      <c r="AY162" s="63"/>
      <c r="AZ162" s="63"/>
      <c r="BA162" s="63"/>
      <c r="BB162" s="63"/>
      <c r="BC162" s="63"/>
      <c r="BD162" s="63"/>
      <c r="BE162" s="63"/>
      <c r="BF162" s="63"/>
    </row>
    <row r="163" spans="1:58" hidden="1">
      <c r="A163" s="63"/>
      <c r="B163" s="63"/>
      <c r="C163" s="63"/>
      <c r="Y163" s="63"/>
      <c r="Z163" s="63"/>
      <c r="AA163" s="63"/>
      <c r="AB163" s="63"/>
      <c r="AC163" s="63"/>
      <c r="AD163" s="63"/>
      <c r="AE163" s="63"/>
      <c r="AF163" s="63"/>
      <c r="AG163" s="63"/>
      <c r="AH163" s="63"/>
      <c r="AI163" s="63"/>
      <c r="AJ163" s="63"/>
      <c r="AK163" s="63"/>
      <c r="AL163" s="63"/>
      <c r="AM163" s="63"/>
      <c r="AN163" s="63"/>
      <c r="AO163" s="63"/>
      <c r="AP163" s="127"/>
      <c r="AQ163" s="63"/>
      <c r="AR163" s="63"/>
      <c r="AS163" s="63"/>
      <c r="AT163" s="63"/>
      <c r="AU163" s="63"/>
      <c r="AV163" s="63"/>
      <c r="AW163" s="63"/>
      <c r="AX163" s="63"/>
      <c r="AY163" s="63"/>
      <c r="AZ163" s="63"/>
      <c r="BA163" s="63"/>
      <c r="BB163" s="63"/>
      <c r="BC163" s="63"/>
      <c r="BD163" s="63"/>
      <c r="BE163" s="63"/>
      <c r="BF163" s="63"/>
    </row>
    <row r="164" spans="1:58" hidden="1">
      <c r="A164" s="63"/>
      <c r="B164" s="63"/>
      <c r="C164" s="63"/>
      <c r="Y164" s="63"/>
      <c r="Z164" s="63"/>
      <c r="AA164" s="63"/>
      <c r="AB164" s="63"/>
      <c r="AC164" s="63"/>
      <c r="AD164" s="63"/>
      <c r="AE164" s="63"/>
      <c r="AF164" s="63"/>
      <c r="AG164" s="63"/>
      <c r="AH164" s="63"/>
      <c r="AI164" s="63"/>
      <c r="AJ164" s="63"/>
      <c r="AK164" s="63"/>
      <c r="AL164" s="63"/>
      <c r="AM164" s="63"/>
      <c r="AN164" s="63"/>
      <c r="AO164" s="63"/>
      <c r="AP164" s="127"/>
      <c r="AQ164" s="63"/>
      <c r="AR164" s="63"/>
      <c r="AS164" s="63"/>
      <c r="AT164" s="63"/>
      <c r="AU164" s="63"/>
      <c r="AV164" s="63"/>
      <c r="AW164" s="63"/>
      <c r="AX164" s="63"/>
      <c r="AY164" s="63"/>
      <c r="AZ164" s="63"/>
      <c r="BA164" s="63"/>
      <c r="BB164" s="63"/>
      <c r="BC164" s="63"/>
      <c r="BD164" s="63"/>
      <c r="BE164" s="63"/>
      <c r="BF164" s="63"/>
    </row>
    <row r="165" spans="1:58" hidden="1">
      <c r="A165" s="63"/>
      <c r="B165" s="63"/>
      <c r="C165" s="63"/>
      <c r="Y165" s="63"/>
      <c r="Z165" s="63"/>
      <c r="AA165" s="63"/>
      <c r="AB165" s="63"/>
      <c r="AC165" s="63"/>
      <c r="AD165" s="63"/>
      <c r="AE165" s="63"/>
      <c r="AF165" s="63"/>
      <c r="AG165" s="63"/>
      <c r="AH165" s="63"/>
      <c r="AI165" s="63"/>
      <c r="AJ165" s="63"/>
      <c r="AK165" s="63"/>
      <c r="AL165" s="63"/>
      <c r="AM165" s="63"/>
      <c r="AN165" s="63"/>
      <c r="AO165" s="63"/>
      <c r="AP165" s="127"/>
      <c r="AQ165" s="63"/>
      <c r="AR165" s="63"/>
      <c r="AS165" s="63"/>
      <c r="AT165" s="63"/>
      <c r="AU165" s="63"/>
      <c r="AV165" s="63"/>
      <c r="AW165" s="63"/>
      <c r="AX165" s="63"/>
      <c r="AY165" s="63"/>
      <c r="AZ165" s="63"/>
      <c r="BA165" s="63"/>
      <c r="BB165" s="63"/>
      <c r="BC165" s="63"/>
      <c r="BD165" s="63"/>
      <c r="BE165" s="63"/>
      <c r="BF165" s="63"/>
    </row>
    <row r="166" spans="1:58" hidden="1">
      <c r="A166" s="63"/>
      <c r="B166" s="63"/>
      <c r="C166" s="63"/>
      <c r="Y166" s="63"/>
      <c r="Z166" s="63"/>
      <c r="AA166" s="63"/>
      <c r="AB166" s="63"/>
      <c r="AC166" s="63"/>
      <c r="AD166" s="63"/>
      <c r="AE166" s="63"/>
      <c r="AF166" s="63"/>
      <c r="AG166" s="63"/>
      <c r="AH166" s="63"/>
      <c r="AI166" s="63"/>
      <c r="AJ166" s="63"/>
      <c r="AK166" s="63"/>
      <c r="AL166" s="63"/>
      <c r="AM166" s="63"/>
      <c r="AN166" s="63"/>
      <c r="AO166" s="63"/>
      <c r="AP166" s="127"/>
      <c r="AQ166" s="63"/>
      <c r="AR166" s="63"/>
      <c r="AS166" s="63"/>
      <c r="AT166" s="63"/>
      <c r="AU166" s="63"/>
      <c r="AV166" s="63"/>
      <c r="AW166" s="63"/>
      <c r="AX166" s="63"/>
      <c r="AY166" s="63"/>
      <c r="AZ166" s="63"/>
      <c r="BA166" s="63"/>
      <c r="BB166" s="63"/>
      <c r="BC166" s="63"/>
      <c r="BD166" s="63"/>
      <c r="BE166" s="63"/>
      <c r="BF166" s="63"/>
    </row>
    <row r="167" spans="1:58" hidden="1">
      <c r="A167" s="63"/>
      <c r="B167" s="63"/>
      <c r="C167" s="63"/>
      <c r="Y167" s="63"/>
      <c r="Z167" s="63"/>
      <c r="AA167" s="63"/>
      <c r="AB167" s="63"/>
      <c r="AC167" s="63"/>
      <c r="AD167" s="63"/>
      <c r="AE167" s="63"/>
      <c r="AF167" s="63"/>
      <c r="AG167" s="63"/>
      <c r="AH167" s="63"/>
      <c r="AI167" s="63"/>
      <c r="AJ167" s="63"/>
      <c r="AK167" s="63"/>
      <c r="AL167" s="63"/>
      <c r="AM167" s="63"/>
      <c r="AN167" s="63"/>
      <c r="AO167" s="63"/>
      <c r="AP167" s="127"/>
      <c r="AQ167" s="63"/>
      <c r="AR167" s="63"/>
      <c r="AS167" s="63"/>
      <c r="AT167" s="63"/>
      <c r="AU167" s="63"/>
      <c r="AV167" s="63"/>
      <c r="AW167" s="63"/>
      <c r="AX167" s="63"/>
      <c r="AY167" s="63"/>
      <c r="AZ167" s="63"/>
      <c r="BA167" s="63"/>
      <c r="BB167" s="63"/>
      <c r="BC167" s="63"/>
      <c r="BD167" s="63"/>
      <c r="BE167" s="63"/>
      <c r="BF167" s="63"/>
    </row>
    <row r="168" spans="1:58" hidden="1">
      <c r="A168" s="63"/>
      <c r="B168" s="63"/>
      <c r="C168" s="63"/>
      <c r="Y168" s="63"/>
      <c r="Z168" s="63"/>
      <c r="AA168" s="63"/>
      <c r="AB168" s="63"/>
      <c r="AC168" s="63"/>
      <c r="AD168" s="63"/>
      <c r="AE168" s="63"/>
      <c r="AF168" s="63"/>
      <c r="AG168" s="63"/>
      <c r="AH168" s="63"/>
      <c r="AI168" s="63"/>
      <c r="AJ168" s="63"/>
      <c r="AK168" s="63"/>
      <c r="AL168" s="63"/>
      <c r="AM168" s="63"/>
      <c r="AN168" s="63"/>
      <c r="AO168" s="63"/>
      <c r="AP168" s="127"/>
      <c r="AQ168" s="63"/>
      <c r="AR168" s="63"/>
      <c r="AS168" s="63"/>
      <c r="AT168" s="63"/>
      <c r="AU168" s="63"/>
      <c r="AV168" s="63"/>
      <c r="AW168" s="63"/>
      <c r="AX168" s="63"/>
      <c r="AY168" s="63"/>
      <c r="AZ168" s="63"/>
      <c r="BA168" s="63"/>
      <c r="BB168" s="63"/>
      <c r="BC168" s="63"/>
      <c r="BD168" s="63"/>
      <c r="BE168" s="63"/>
      <c r="BF168" s="63"/>
    </row>
    <row r="169" spans="1:58" hidden="1">
      <c r="A169" s="63"/>
      <c r="B169" s="63"/>
      <c r="C169" s="63"/>
      <c r="Y169" s="63"/>
      <c r="Z169" s="63"/>
      <c r="AA169" s="63"/>
      <c r="AB169" s="63"/>
      <c r="AC169" s="63"/>
      <c r="AD169" s="63"/>
      <c r="AE169" s="63"/>
      <c r="AF169" s="63"/>
      <c r="AG169" s="63"/>
      <c r="AH169" s="63"/>
      <c r="AI169" s="63"/>
      <c r="AJ169" s="63"/>
      <c r="AK169" s="63"/>
      <c r="AL169" s="63"/>
      <c r="AM169" s="63"/>
      <c r="AN169" s="63"/>
      <c r="AO169" s="63"/>
      <c r="AP169" s="127"/>
      <c r="AQ169" s="63"/>
      <c r="AR169" s="63"/>
      <c r="AS169" s="63"/>
      <c r="AT169" s="63"/>
      <c r="AU169" s="63"/>
      <c r="AV169" s="63"/>
      <c r="AW169" s="63"/>
      <c r="AX169" s="63"/>
      <c r="AY169" s="63"/>
      <c r="AZ169" s="63"/>
      <c r="BA169" s="63"/>
      <c r="BB169" s="63"/>
      <c r="BC169" s="63"/>
      <c r="BD169" s="63"/>
      <c r="BE169" s="63"/>
      <c r="BF169" s="63"/>
    </row>
    <row r="170" spans="1:58" hidden="1">
      <c r="A170" s="63"/>
      <c r="B170" s="63"/>
      <c r="C170" s="63"/>
      <c r="Y170" s="63"/>
      <c r="Z170" s="63"/>
      <c r="AA170" s="63"/>
      <c r="AB170" s="63"/>
      <c r="AC170" s="63"/>
      <c r="AD170" s="63"/>
      <c r="AE170" s="63"/>
      <c r="AF170" s="63"/>
      <c r="AG170" s="63"/>
      <c r="AH170" s="63"/>
      <c r="AI170" s="63"/>
      <c r="AJ170" s="63"/>
      <c r="AK170" s="63"/>
      <c r="AL170" s="63"/>
      <c r="AM170" s="63"/>
      <c r="AN170" s="63"/>
      <c r="AO170" s="63"/>
      <c r="AP170" s="127"/>
      <c r="AQ170" s="63"/>
      <c r="AR170" s="63"/>
      <c r="AS170" s="63"/>
      <c r="AT170" s="63"/>
      <c r="AU170" s="63"/>
      <c r="AV170" s="63"/>
      <c r="AW170" s="63"/>
      <c r="AX170" s="63"/>
      <c r="AY170" s="63"/>
      <c r="AZ170" s="63"/>
      <c r="BA170" s="63"/>
      <c r="BB170" s="63"/>
      <c r="BC170" s="63"/>
      <c r="BD170" s="63"/>
      <c r="BE170" s="63"/>
      <c r="BF170" s="63"/>
    </row>
    <row r="171" spans="1:58" hidden="1">
      <c r="A171" s="63"/>
      <c r="B171" s="63"/>
      <c r="C171" s="63"/>
      <c r="Y171" s="63"/>
      <c r="Z171" s="63"/>
      <c r="AA171" s="63"/>
      <c r="AB171" s="63"/>
      <c r="AC171" s="63"/>
      <c r="AD171" s="63"/>
      <c r="AE171" s="63"/>
      <c r="AF171" s="63"/>
      <c r="AG171" s="63"/>
      <c r="AH171" s="63"/>
      <c r="AI171" s="63"/>
      <c r="AJ171" s="63"/>
      <c r="AK171" s="63"/>
      <c r="AL171" s="63"/>
      <c r="AM171" s="63"/>
      <c r="AN171" s="63"/>
      <c r="AO171" s="63"/>
      <c r="AP171" s="127"/>
      <c r="AQ171" s="63"/>
      <c r="AR171" s="63"/>
      <c r="AS171" s="63"/>
      <c r="AT171" s="63"/>
      <c r="AU171" s="63"/>
      <c r="AV171" s="63"/>
      <c r="AW171" s="63"/>
      <c r="AX171" s="63"/>
      <c r="AY171" s="63"/>
      <c r="AZ171" s="63"/>
      <c r="BA171" s="63"/>
      <c r="BB171" s="63"/>
      <c r="BC171" s="63"/>
      <c r="BD171" s="63"/>
      <c r="BE171" s="63"/>
      <c r="BF171" s="63"/>
    </row>
    <row r="172" spans="1:58" hidden="1">
      <c r="A172" s="63"/>
      <c r="B172" s="63"/>
      <c r="C172" s="63"/>
      <c r="Y172" s="63"/>
      <c r="Z172" s="63"/>
      <c r="AA172" s="63"/>
      <c r="AB172" s="63"/>
      <c r="AC172" s="63"/>
      <c r="AD172" s="63"/>
      <c r="AE172" s="63"/>
      <c r="AF172" s="63"/>
      <c r="AG172" s="63"/>
      <c r="AH172" s="63"/>
      <c r="AI172" s="63"/>
      <c r="AJ172" s="63"/>
      <c r="AK172" s="63"/>
      <c r="AL172" s="63"/>
      <c r="AM172" s="63"/>
      <c r="AN172" s="63"/>
      <c r="AO172" s="63"/>
      <c r="AP172" s="127"/>
      <c r="AQ172" s="63"/>
      <c r="AR172" s="63"/>
      <c r="AS172" s="63"/>
      <c r="AT172" s="63"/>
      <c r="AU172" s="63"/>
      <c r="AV172" s="63"/>
      <c r="AW172" s="63"/>
      <c r="AX172" s="63"/>
      <c r="AY172" s="63"/>
      <c r="AZ172" s="63"/>
      <c r="BA172" s="63"/>
      <c r="BB172" s="63"/>
      <c r="BC172" s="63"/>
      <c r="BD172" s="63"/>
      <c r="BE172" s="63"/>
      <c r="BF172" s="63"/>
    </row>
    <row r="173" spans="1:58" hidden="1">
      <c r="A173" s="63"/>
      <c r="B173" s="63"/>
      <c r="C173" s="63"/>
      <c r="Y173" s="63"/>
      <c r="Z173" s="63"/>
      <c r="AA173" s="63"/>
      <c r="AB173" s="63"/>
      <c r="AC173" s="63"/>
      <c r="AD173" s="63"/>
      <c r="AE173" s="63"/>
      <c r="AF173" s="63"/>
      <c r="AG173" s="63"/>
      <c r="AH173" s="63"/>
      <c r="AI173" s="63"/>
      <c r="AJ173" s="63"/>
      <c r="AK173" s="63"/>
      <c r="AL173" s="63"/>
      <c r="AM173" s="63"/>
      <c r="AN173" s="63"/>
      <c r="AO173" s="63"/>
      <c r="AP173" s="127"/>
      <c r="AQ173" s="63"/>
      <c r="AR173" s="63"/>
      <c r="AS173" s="63"/>
      <c r="AT173" s="63"/>
      <c r="AU173" s="63"/>
      <c r="AV173" s="63"/>
      <c r="AW173" s="63"/>
      <c r="AX173" s="63"/>
      <c r="AY173" s="63"/>
      <c r="AZ173" s="63"/>
      <c r="BA173" s="63"/>
      <c r="BB173" s="63"/>
      <c r="BC173" s="63"/>
      <c r="BD173" s="63"/>
      <c r="BE173" s="63"/>
      <c r="BF173" s="63"/>
    </row>
    <row r="174" spans="1:58" hidden="1">
      <c r="A174" s="63"/>
      <c r="B174" s="63"/>
      <c r="C174" s="63"/>
      <c r="Y174" s="63"/>
      <c r="Z174" s="63"/>
      <c r="AA174" s="63"/>
      <c r="AB174" s="63"/>
      <c r="AC174" s="63"/>
      <c r="AD174" s="63"/>
      <c r="AE174" s="63"/>
      <c r="AF174" s="63"/>
      <c r="AG174" s="63"/>
      <c r="AH174" s="63"/>
      <c r="AI174" s="63"/>
      <c r="AJ174" s="63"/>
      <c r="AK174" s="63"/>
      <c r="AL174" s="63"/>
      <c r="AM174" s="63"/>
      <c r="AN174" s="63"/>
      <c r="AO174" s="63"/>
      <c r="AP174" s="127"/>
      <c r="AQ174" s="63"/>
      <c r="AR174" s="63"/>
      <c r="AS174" s="63"/>
      <c r="AT174" s="63"/>
      <c r="AU174" s="63"/>
      <c r="AV174" s="63"/>
      <c r="AW174" s="63"/>
      <c r="AX174" s="63"/>
      <c r="AY174" s="63"/>
      <c r="AZ174" s="63"/>
      <c r="BA174" s="63"/>
      <c r="BB174" s="63"/>
      <c r="BC174" s="63"/>
      <c r="BD174" s="63"/>
      <c r="BE174" s="63"/>
      <c r="BF174" s="63"/>
    </row>
    <row r="175" spans="1:58" hidden="1">
      <c r="A175" s="63"/>
      <c r="B175" s="63"/>
      <c r="C175" s="63"/>
      <c r="Y175" s="63"/>
      <c r="Z175" s="63"/>
      <c r="AA175" s="63"/>
      <c r="AB175" s="63"/>
      <c r="AC175" s="63"/>
      <c r="AD175" s="63"/>
      <c r="AE175" s="63"/>
      <c r="AF175" s="63"/>
      <c r="AG175" s="63"/>
      <c r="AH175" s="63"/>
      <c r="AI175" s="63"/>
      <c r="AJ175" s="63"/>
      <c r="AK175" s="63"/>
      <c r="AL175" s="63"/>
      <c r="AM175" s="63"/>
      <c r="AN175" s="63"/>
      <c r="AO175" s="63"/>
      <c r="AP175" s="127"/>
      <c r="AQ175" s="63"/>
      <c r="AR175" s="63"/>
      <c r="AS175" s="63"/>
      <c r="AT175" s="63"/>
      <c r="AU175" s="63"/>
      <c r="AV175" s="63"/>
      <c r="AW175" s="63"/>
      <c r="AX175" s="63"/>
      <c r="AY175" s="63"/>
      <c r="AZ175" s="63"/>
      <c r="BA175" s="63"/>
      <c r="BB175" s="63"/>
      <c r="BC175" s="63"/>
      <c r="BD175" s="63"/>
      <c r="BE175" s="63"/>
      <c r="BF175" s="63"/>
    </row>
    <row r="176" spans="1:58" hidden="1">
      <c r="A176" s="63"/>
      <c r="B176" s="63"/>
      <c r="C176" s="63"/>
      <c r="Y176" s="63"/>
      <c r="Z176" s="63"/>
      <c r="AA176" s="63"/>
      <c r="AB176" s="63"/>
      <c r="AC176" s="63"/>
      <c r="AD176" s="63"/>
      <c r="AE176" s="63"/>
      <c r="AF176" s="63"/>
      <c r="AG176" s="63"/>
      <c r="AH176" s="63"/>
      <c r="AI176" s="63"/>
      <c r="AJ176" s="63"/>
      <c r="AK176" s="63"/>
      <c r="AL176" s="63"/>
      <c r="AM176" s="63"/>
      <c r="AN176" s="63"/>
      <c r="AO176" s="63"/>
      <c r="AP176" s="127"/>
      <c r="AQ176" s="63"/>
      <c r="AR176" s="63"/>
      <c r="AS176" s="63"/>
      <c r="AT176" s="63"/>
      <c r="AU176" s="63"/>
      <c r="AV176" s="63"/>
      <c r="AW176" s="63"/>
      <c r="AX176" s="63"/>
      <c r="AY176" s="63"/>
      <c r="AZ176" s="63"/>
      <c r="BA176" s="63"/>
      <c r="BB176" s="63"/>
      <c r="BC176" s="63"/>
      <c r="BD176" s="63"/>
      <c r="BE176" s="63"/>
      <c r="BF176" s="63"/>
    </row>
    <row r="177" spans="1:58" hidden="1">
      <c r="A177" s="63"/>
      <c r="B177" s="63"/>
      <c r="C177" s="63"/>
      <c r="Y177" s="63"/>
      <c r="Z177" s="63"/>
      <c r="AA177" s="63"/>
      <c r="AB177" s="63"/>
      <c r="AC177" s="63"/>
      <c r="AD177" s="63"/>
      <c r="AE177" s="63"/>
      <c r="AF177" s="63"/>
      <c r="AG177" s="63"/>
      <c r="AH177" s="63"/>
      <c r="AI177" s="63"/>
      <c r="AJ177" s="63"/>
      <c r="AK177" s="63"/>
      <c r="AL177" s="63"/>
      <c r="AM177" s="63"/>
      <c r="AN177" s="63"/>
      <c r="AO177" s="63"/>
      <c r="AP177" s="127"/>
      <c r="AQ177" s="63"/>
      <c r="AR177" s="63"/>
      <c r="AS177" s="63"/>
      <c r="AT177" s="63"/>
      <c r="AU177" s="63"/>
      <c r="AV177" s="63"/>
      <c r="AW177" s="63"/>
      <c r="AX177" s="63"/>
      <c r="AY177" s="63"/>
      <c r="AZ177" s="63"/>
      <c r="BA177" s="63"/>
      <c r="BB177" s="63"/>
      <c r="BC177" s="63"/>
      <c r="BD177" s="63"/>
      <c r="BE177" s="63"/>
      <c r="BF177" s="63"/>
    </row>
    <row r="178" spans="1:58" hidden="1">
      <c r="A178" s="63"/>
      <c r="B178" s="63"/>
      <c r="C178" s="63"/>
      <c r="Y178" s="63"/>
      <c r="Z178" s="63"/>
      <c r="AA178" s="63"/>
      <c r="AB178" s="63"/>
      <c r="AC178" s="63"/>
      <c r="AD178" s="63"/>
      <c r="AE178" s="63"/>
      <c r="AF178" s="63"/>
      <c r="AG178" s="63"/>
      <c r="AH178" s="63"/>
      <c r="AI178" s="63"/>
      <c r="AJ178" s="63"/>
      <c r="AK178" s="63"/>
      <c r="AL178" s="63"/>
      <c r="AM178" s="63"/>
      <c r="AN178" s="63"/>
      <c r="AO178" s="63"/>
      <c r="AP178" s="127"/>
      <c r="AQ178" s="63"/>
      <c r="AR178" s="63"/>
      <c r="AS178" s="63"/>
      <c r="AT178" s="63"/>
      <c r="AU178" s="63"/>
      <c r="AV178" s="63"/>
      <c r="AW178" s="63"/>
      <c r="AX178" s="63"/>
      <c r="AY178" s="63"/>
      <c r="AZ178" s="63"/>
      <c r="BA178" s="63"/>
      <c r="BB178" s="63"/>
      <c r="BC178" s="63"/>
      <c r="BD178" s="63"/>
      <c r="BE178" s="63"/>
      <c r="BF178" s="63"/>
    </row>
    <row r="179" spans="1:58" hidden="1">
      <c r="A179" s="63"/>
      <c r="B179" s="63"/>
      <c r="C179" s="63"/>
      <c r="Y179" s="63"/>
      <c r="Z179" s="63"/>
      <c r="AA179" s="63"/>
      <c r="AB179" s="63"/>
      <c r="AC179" s="63"/>
      <c r="AD179" s="63"/>
      <c r="AE179" s="63"/>
      <c r="AF179" s="63"/>
      <c r="AG179" s="63"/>
      <c r="AH179" s="63"/>
      <c r="AI179" s="63"/>
      <c r="AJ179" s="63"/>
      <c r="AK179" s="63"/>
      <c r="AL179" s="63"/>
      <c r="AM179" s="63"/>
      <c r="AN179" s="63"/>
      <c r="AO179" s="63"/>
      <c r="AP179" s="127"/>
      <c r="AQ179" s="63"/>
      <c r="AR179" s="63"/>
      <c r="AS179" s="63"/>
      <c r="AT179" s="63"/>
      <c r="AU179" s="63"/>
      <c r="AV179" s="63"/>
      <c r="AW179" s="63"/>
      <c r="AX179" s="63"/>
      <c r="AY179" s="63"/>
      <c r="AZ179" s="63"/>
      <c r="BA179" s="63"/>
      <c r="BB179" s="63"/>
      <c r="BC179" s="63"/>
      <c r="BD179" s="63"/>
      <c r="BE179" s="63"/>
      <c r="BF179" s="63"/>
    </row>
    <row r="180" spans="1:58" hidden="1">
      <c r="A180" s="63"/>
      <c r="B180" s="63"/>
      <c r="C180" s="63"/>
      <c r="Y180" s="63"/>
      <c r="Z180" s="63"/>
      <c r="AA180" s="63"/>
      <c r="AB180" s="63"/>
      <c r="AC180" s="63"/>
      <c r="AD180" s="63"/>
      <c r="AE180" s="63"/>
      <c r="AF180" s="63"/>
      <c r="AG180" s="63"/>
      <c r="AH180" s="63"/>
      <c r="AI180" s="63"/>
      <c r="AJ180" s="63"/>
      <c r="AK180" s="63"/>
      <c r="AL180" s="63"/>
      <c r="AM180" s="63"/>
      <c r="AN180" s="63"/>
      <c r="AO180" s="63"/>
      <c r="AP180" s="127"/>
      <c r="AQ180" s="63"/>
      <c r="AR180" s="63"/>
      <c r="AS180" s="63"/>
      <c r="AT180" s="63"/>
      <c r="AU180" s="63"/>
      <c r="AV180" s="63"/>
      <c r="AW180" s="63"/>
      <c r="AX180" s="63"/>
      <c r="AY180" s="63"/>
      <c r="AZ180" s="63"/>
      <c r="BA180" s="63"/>
      <c r="BB180" s="63"/>
      <c r="BC180" s="63"/>
      <c r="BD180" s="63"/>
      <c r="BE180" s="63"/>
      <c r="BF180" s="63"/>
    </row>
    <row r="181" spans="1:58" hidden="1">
      <c r="A181" s="63"/>
      <c r="B181" s="63"/>
      <c r="C181" s="63"/>
      <c r="Y181" s="63"/>
      <c r="Z181" s="63"/>
      <c r="AA181" s="63"/>
      <c r="AB181" s="63"/>
      <c r="AC181" s="63"/>
      <c r="AD181" s="63"/>
      <c r="AE181" s="63"/>
      <c r="AF181" s="63"/>
      <c r="AG181" s="63"/>
      <c r="AH181" s="63"/>
      <c r="AI181" s="63"/>
      <c r="AJ181" s="63"/>
      <c r="AK181" s="63"/>
      <c r="AL181" s="63"/>
      <c r="AM181" s="63"/>
      <c r="AN181" s="63"/>
      <c r="AO181" s="63"/>
      <c r="AP181" s="127"/>
      <c r="AQ181" s="63"/>
      <c r="AR181" s="63"/>
      <c r="AS181" s="63"/>
      <c r="AT181" s="63"/>
      <c r="AU181" s="63"/>
      <c r="AV181" s="63"/>
      <c r="AW181" s="63"/>
      <c r="AX181" s="63"/>
      <c r="AY181" s="63"/>
      <c r="AZ181" s="63"/>
      <c r="BA181" s="63"/>
      <c r="BB181" s="63"/>
      <c r="BC181" s="63"/>
      <c r="BD181" s="63"/>
      <c r="BE181" s="63"/>
      <c r="BF181" s="63"/>
    </row>
    <row r="182" spans="1:58" hidden="1">
      <c r="A182" s="63"/>
      <c r="B182" s="63"/>
      <c r="C182" s="63"/>
      <c r="Y182" s="63"/>
      <c r="Z182" s="63"/>
      <c r="AA182" s="63"/>
      <c r="AB182" s="63"/>
      <c r="AC182" s="63"/>
      <c r="AD182" s="63"/>
      <c r="AE182" s="63"/>
      <c r="AF182" s="63"/>
      <c r="AG182" s="63"/>
      <c r="AH182" s="63"/>
      <c r="AI182" s="63"/>
      <c r="AJ182" s="63"/>
      <c r="AK182" s="63"/>
      <c r="AL182" s="63"/>
      <c r="AM182" s="63"/>
      <c r="AN182" s="63"/>
      <c r="AO182" s="63"/>
      <c r="AP182" s="127"/>
      <c r="AQ182" s="63"/>
      <c r="AR182" s="63"/>
      <c r="AS182" s="63"/>
      <c r="AT182" s="63"/>
      <c r="AU182" s="63"/>
      <c r="AV182" s="63"/>
      <c r="AW182" s="63"/>
      <c r="AX182" s="63"/>
      <c r="AY182" s="63"/>
      <c r="AZ182" s="63"/>
      <c r="BA182" s="63"/>
      <c r="BB182" s="63"/>
      <c r="BC182" s="63"/>
      <c r="BD182" s="63"/>
      <c r="BE182" s="63"/>
      <c r="BF182" s="63"/>
    </row>
    <row r="183" spans="1:58" hidden="1">
      <c r="A183" s="63"/>
      <c r="B183" s="63"/>
      <c r="C183" s="63"/>
      <c r="Y183" s="63"/>
      <c r="Z183" s="63"/>
      <c r="AA183" s="63"/>
      <c r="AB183" s="63"/>
      <c r="AC183" s="63"/>
      <c r="AD183" s="63"/>
      <c r="AE183" s="63"/>
      <c r="AF183" s="63"/>
      <c r="AG183" s="63"/>
      <c r="AH183" s="63"/>
      <c r="AI183" s="63"/>
      <c r="AJ183" s="63"/>
      <c r="AK183" s="63"/>
      <c r="AL183" s="63"/>
      <c r="AM183" s="63"/>
      <c r="AN183" s="63"/>
      <c r="AO183" s="63"/>
      <c r="AP183" s="127"/>
      <c r="AQ183" s="63"/>
      <c r="AR183" s="63"/>
      <c r="AS183" s="63"/>
      <c r="AT183" s="63"/>
      <c r="AU183" s="63"/>
      <c r="AV183" s="63"/>
      <c r="AW183" s="63"/>
      <c r="AX183" s="63"/>
      <c r="AY183" s="63"/>
      <c r="AZ183" s="63"/>
      <c r="BA183" s="63"/>
      <c r="BB183" s="63"/>
      <c r="BC183" s="63"/>
      <c r="BD183" s="63"/>
      <c r="BE183" s="63"/>
      <c r="BF183" s="63"/>
    </row>
    <row r="184" spans="1:58" hidden="1">
      <c r="A184" s="63"/>
      <c r="B184" s="63"/>
      <c r="C184" s="63"/>
      <c r="Y184" s="63"/>
      <c r="Z184" s="63"/>
      <c r="AA184" s="63"/>
      <c r="AB184" s="63"/>
      <c r="AC184" s="63"/>
      <c r="AD184" s="63"/>
      <c r="AE184" s="63"/>
      <c r="AF184" s="63"/>
      <c r="AG184" s="63"/>
      <c r="AH184" s="63"/>
      <c r="AI184" s="63"/>
      <c r="AJ184" s="63"/>
      <c r="AK184" s="63"/>
      <c r="AL184" s="63"/>
      <c r="AM184" s="63"/>
      <c r="AN184" s="63"/>
      <c r="AO184" s="63"/>
      <c r="AP184" s="127"/>
      <c r="AQ184" s="63"/>
      <c r="AR184" s="63"/>
      <c r="AS184" s="63"/>
      <c r="AT184" s="63"/>
      <c r="AU184" s="63"/>
      <c r="AV184" s="63"/>
      <c r="AW184" s="63"/>
      <c r="AX184" s="63"/>
      <c r="AY184" s="63"/>
      <c r="AZ184" s="63"/>
      <c r="BA184" s="63"/>
      <c r="BB184" s="63"/>
      <c r="BC184" s="63"/>
      <c r="BD184" s="63"/>
      <c r="BE184" s="63"/>
      <c r="BF184" s="63"/>
    </row>
    <row r="185" spans="1:58" hidden="1">
      <c r="A185" s="63"/>
      <c r="B185" s="63"/>
      <c r="C185" s="63"/>
      <c r="Y185" s="63"/>
      <c r="Z185" s="63"/>
      <c r="AA185" s="63"/>
      <c r="AB185" s="63"/>
      <c r="AC185" s="63"/>
      <c r="AD185" s="63"/>
      <c r="AE185" s="63"/>
      <c r="AF185" s="63"/>
      <c r="AG185" s="63"/>
      <c r="AH185" s="63"/>
      <c r="AI185" s="63"/>
      <c r="AJ185" s="63"/>
      <c r="AK185" s="63"/>
      <c r="AL185" s="63"/>
      <c r="AM185" s="63"/>
      <c r="AN185" s="63"/>
      <c r="AO185" s="63"/>
      <c r="AP185" s="127"/>
      <c r="AQ185" s="63"/>
      <c r="AR185" s="63"/>
      <c r="AS185" s="63"/>
      <c r="AT185" s="63"/>
      <c r="AU185" s="63"/>
      <c r="AV185" s="63"/>
      <c r="AW185" s="63"/>
      <c r="AX185" s="63"/>
      <c r="AY185" s="63"/>
      <c r="AZ185" s="63"/>
      <c r="BA185" s="63"/>
      <c r="BB185" s="63"/>
      <c r="BC185" s="63"/>
      <c r="BD185" s="63"/>
      <c r="BE185" s="63"/>
      <c r="BF185" s="63"/>
    </row>
    <row r="186" spans="1:58" hidden="1">
      <c r="A186" s="63"/>
      <c r="B186" s="63"/>
      <c r="C186" s="63"/>
      <c r="Y186" s="63"/>
      <c r="Z186" s="63"/>
      <c r="AA186" s="63"/>
      <c r="AB186" s="63"/>
      <c r="AC186" s="63"/>
      <c r="AD186" s="63"/>
      <c r="AE186" s="63"/>
      <c r="AF186" s="63"/>
      <c r="AG186" s="63"/>
      <c r="AH186" s="63"/>
      <c r="AI186" s="63"/>
      <c r="AJ186" s="63"/>
      <c r="AK186" s="63"/>
      <c r="AL186" s="63"/>
      <c r="AM186" s="63"/>
      <c r="AN186" s="63"/>
      <c r="AO186" s="63"/>
      <c r="AP186" s="127"/>
      <c r="AQ186" s="63"/>
      <c r="AR186" s="63"/>
      <c r="AS186" s="63"/>
      <c r="AT186" s="63"/>
      <c r="AU186" s="63"/>
      <c r="AV186" s="63"/>
      <c r="AW186" s="63"/>
      <c r="AX186" s="63"/>
      <c r="AY186" s="63"/>
      <c r="AZ186" s="63"/>
      <c r="BA186" s="63"/>
      <c r="BB186" s="63"/>
      <c r="BC186" s="63"/>
      <c r="BD186" s="63"/>
      <c r="BE186" s="63"/>
      <c r="BF186" s="63"/>
    </row>
    <row r="187" spans="1:58" hidden="1">
      <c r="A187" s="63"/>
      <c r="B187" s="63"/>
      <c r="C187" s="63"/>
      <c r="Y187" s="63"/>
      <c r="Z187" s="63"/>
      <c r="AA187" s="63"/>
      <c r="AB187" s="63"/>
      <c r="AC187" s="63"/>
      <c r="AD187" s="63"/>
      <c r="AE187" s="63"/>
      <c r="AF187" s="63"/>
      <c r="AG187" s="63"/>
      <c r="AH187" s="63"/>
      <c r="AI187" s="63"/>
      <c r="AJ187" s="63"/>
      <c r="AK187" s="63"/>
      <c r="AL187" s="63"/>
      <c r="AM187" s="63"/>
      <c r="AN187" s="63"/>
      <c r="AO187" s="63"/>
      <c r="AP187" s="127"/>
      <c r="AQ187" s="63"/>
      <c r="AR187" s="63"/>
      <c r="AS187" s="63"/>
      <c r="AT187" s="63"/>
      <c r="AU187" s="63"/>
      <c r="AV187" s="63"/>
      <c r="AW187" s="63"/>
      <c r="AX187" s="63"/>
      <c r="AY187" s="63"/>
      <c r="AZ187" s="63"/>
      <c r="BA187" s="63"/>
      <c r="BB187" s="63"/>
      <c r="BC187" s="63"/>
      <c r="BD187" s="63"/>
      <c r="BE187" s="63"/>
      <c r="BF187" s="63"/>
    </row>
    <row r="188" spans="1:58" hidden="1">
      <c r="A188" s="63"/>
      <c r="B188" s="63"/>
      <c r="C188" s="63"/>
      <c r="Y188" s="63"/>
      <c r="Z188" s="63"/>
      <c r="AA188" s="63"/>
      <c r="AB188" s="63"/>
      <c r="AC188" s="63"/>
      <c r="AD188" s="63"/>
      <c r="AE188" s="63"/>
      <c r="AF188" s="63"/>
      <c r="AG188" s="63"/>
      <c r="AH188" s="63"/>
      <c r="AI188" s="63"/>
      <c r="AJ188" s="63"/>
      <c r="AK188" s="63"/>
      <c r="AL188" s="63"/>
      <c r="AM188" s="63"/>
      <c r="AN188" s="63"/>
      <c r="AO188" s="63"/>
      <c r="AP188" s="127"/>
      <c r="AQ188" s="63"/>
      <c r="AR188" s="63"/>
      <c r="AS188" s="63"/>
      <c r="AT188" s="63"/>
      <c r="AU188" s="63"/>
      <c r="AV188" s="63"/>
      <c r="AW188" s="63"/>
      <c r="AX188" s="63"/>
      <c r="AY188" s="63"/>
      <c r="AZ188" s="63"/>
      <c r="BA188" s="63"/>
      <c r="BB188" s="63"/>
      <c r="BC188" s="63"/>
      <c r="BD188" s="63"/>
      <c r="BE188" s="63"/>
      <c r="BF188" s="63"/>
    </row>
    <row r="189" spans="1:58" hidden="1">
      <c r="A189" s="63"/>
      <c r="B189" s="63"/>
      <c r="C189" s="63"/>
      <c r="Y189" s="63"/>
      <c r="Z189" s="63"/>
      <c r="AA189" s="63"/>
      <c r="AB189" s="63"/>
      <c r="AC189" s="63"/>
      <c r="AD189" s="63"/>
      <c r="AE189" s="63"/>
      <c r="AF189" s="63"/>
      <c r="AG189" s="63"/>
      <c r="AH189" s="63"/>
      <c r="AI189" s="63"/>
      <c r="AJ189" s="63"/>
      <c r="AK189" s="63"/>
      <c r="AL189" s="63"/>
      <c r="AM189" s="63"/>
      <c r="AN189" s="63"/>
      <c r="AO189" s="63"/>
      <c r="AP189" s="127"/>
      <c r="AQ189" s="63"/>
      <c r="AR189" s="63"/>
      <c r="AS189" s="63"/>
      <c r="AT189" s="63"/>
      <c r="AU189" s="63"/>
      <c r="AV189" s="63"/>
      <c r="AW189" s="63"/>
      <c r="AX189" s="63"/>
      <c r="AY189" s="63"/>
      <c r="AZ189" s="63"/>
      <c r="BA189" s="63"/>
      <c r="BB189" s="63"/>
      <c r="BC189" s="63"/>
      <c r="BD189" s="63"/>
      <c r="BE189" s="63"/>
      <c r="BF189" s="63"/>
    </row>
    <row r="190" spans="1:58" hidden="1">
      <c r="A190" s="63"/>
      <c r="B190" s="63"/>
      <c r="C190" s="63"/>
      <c r="Y190" s="63"/>
      <c r="Z190" s="63"/>
      <c r="AA190" s="63"/>
      <c r="AB190" s="63"/>
      <c r="AC190" s="63"/>
      <c r="AD190" s="63"/>
      <c r="AE190" s="63"/>
      <c r="AF190" s="63"/>
      <c r="AG190" s="63"/>
      <c r="AH190" s="63"/>
      <c r="AI190" s="63"/>
      <c r="AJ190" s="63"/>
      <c r="AK190" s="63"/>
      <c r="AL190" s="63"/>
      <c r="AM190" s="63"/>
      <c r="AN190" s="63"/>
      <c r="AO190" s="63"/>
      <c r="AP190" s="127"/>
      <c r="AQ190" s="63"/>
      <c r="AR190" s="63"/>
      <c r="AS190" s="63"/>
      <c r="AT190" s="63"/>
      <c r="AU190" s="63"/>
      <c r="AV190" s="63"/>
      <c r="AW190" s="63"/>
      <c r="AX190" s="63"/>
      <c r="AY190" s="63"/>
      <c r="AZ190" s="63"/>
      <c r="BA190" s="63"/>
      <c r="BB190" s="63"/>
      <c r="BC190" s="63"/>
      <c r="BD190" s="63"/>
      <c r="BE190" s="63"/>
      <c r="BF190" s="63"/>
    </row>
    <row r="191" spans="1:58" hidden="1">
      <c r="A191" s="63"/>
      <c r="B191" s="63"/>
      <c r="C191" s="63"/>
      <c r="Y191" s="63"/>
      <c r="Z191" s="63"/>
      <c r="AA191" s="63"/>
      <c r="AB191" s="63"/>
      <c r="AC191" s="63"/>
      <c r="AD191" s="63"/>
      <c r="AE191" s="63"/>
      <c r="AF191" s="63"/>
      <c r="AG191" s="63"/>
      <c r="AH191" s="63"/>
      <c r="AI191" s="63"/>
      <c r="AJ191" s="63"/>
      <c r="AK191" s="63"/>
      <c r="AL191" s="63"/>
      <c r="AM191" s="63"/>
      <c r="AN191" s="63"/>
      <c r="AO191" s="63"/>
      <c r="AP191" s="127"/>
      <c r="AQ191" s="63"/>
      <c r="AR191" s="63"/>
      <c r="AS191" s="63"/>
      <c r="AT191" s="63"/>
      <c r="AU191" s="63"/>
      <c r="AV191" s="63"/>
      <c r="AW191" s="63"/>
      <c r="AX191" s="63"/>
      <c r="AY191" s="63"/>
      <c r="AZ191" s="63"/>
      <c r="BA191" s="63"/>
      <c r="BB191" s="63"/>
      <c r="BC191" s="63"/>
      <c r="BD191" s="63"/>
      <c r="BE191" s="63"/>
      <c r="BF191" s="63"/>
    </row>
    <row r="192" spans="1:58" hidden="1">
      <c r="A192" s="63"/>
      <c r="B192" s="63"/>
      <c r="C192" s="63"/>
      <c r="Y192" s="63"/>
      <c r="Z192" s="63"/>
      <c r="AA192" s="63"/>
      <c r="AB192" s="63"/>
      <c r="AC192" s="63"/>
      <c r="AD192" s="63"/>
      <c r="AE192" s="63"/>
      <c r="AF192" s="63"/>
      <c r="AG192" s="63"/>
      <c r="AH192" s="63"/>
      <c r="AI192" s="63"/>
      <c r="AJ192" s="63"/>
      <c r="AK192" s="63"/>
      <c r="AL192" s="63"/>
      <c r="AM192" s="63"/>
      <c r="AN192" s="63"/>
      <c r="AO192" s="63"/>
      <c r="AP192" s="127"/>
      <c r="AQ192" s="63"/>
      <c r="AR192" s="63"/>
      <c r="AS192" s="63"/>
      <c r="AT192" s="63"/>
      <c r="AU192" s="63"/>
      <c r="AV192" s="63"/>
      <c r="AW192" s="63"/>
      <c r="AX192" s="63"/>
      <c r="AY192" s="63"/>
      <c r="AZ192" s="63"/>
      <c r="BA192" s="63"/>
      <c r="BB192" s="63"/>
      <c r="BC192" s="63"/>
      <c r="BD192" s="63"/>
      <c r="BE192" s="63"/>
      <c r="BF192" s="63"/>
    </row>
    <row r="193" spans="1:58" hidden="1">
      <c r="A193" s="63"/>
      <c r="B193" s="63"/>
      <c r="C193" s="63"/>
      <c r="Y193" s="63"/>
      <c r="Z193" s="63"/>
      <c r="AA193" s="63"/>
      <c r="AB193" s="63"/>
      <c r="AC193" s="63"/>
      <c r="AD193" s="63"/>
      <c r="AE193" s="63"/>
      <c r="AF193" s="63"/>
      <c r="AG193" s="63"/>
      <c r="AH193" s="63"/>
      <c r="AI193" s="63"/>
      <c r="AJ193" s="63"/>
      <c r="AK193" s="63"/>
      <c r="AL193" s="63"/>
      <c r="AM193" s="63"/>
      <c r="AN193" s="63"/>
      <c r="AO193" s="63"/>
      <c r="AP193" s="127"/>
      <c r="AQ193" s="63"/>
      <c r="AR193" s="63"/>
      <c r="AS193" s="63"/>
      <c r="AT193" s="63"/>
      <c r="AU193" s="63"/>
      <c r="AV193" s="63"/>
      <c r="AW193" s="63"/>
      <c r="AX193" s="63"/>
      <c r="AY193" s="63"/>
      <c r="AZ193" s="63"/>
      <c r="BA193" s="63"/>
      <c r="BB193" s="63"/>
      <c r="BC193" s="63"/>
      <c r="BD193" s="63"/>
      <c r="BE193" s="63"/>
      <c r="BF193" s="63"/>
    </row>
    <row r="194" spans="1:58" hidden="1">
      <c r="A194" s="63"/>
      <c r="B194" s="63"/>
      <c r="C194" s="63"/>
      <c r="Y194" s="63"/>
      <c r="Z194" s="63"/>
      <c r="AA194" s="63"/>
      <c r="AB194" s="63"/>
      <c r="AC194" s="63"/>
      <c r="AD194" s="63"/>
      <c r="AE194" s="63"/>
      <c r="AF194" s="63"/>
      <c r="AG194" s="63"/>
      <c r="AH194" s="63"/>
      <c r="AI194" s="63"/>
      <c r="AJ194" s="63"/>
      <c r="AK194" s="63"/>
      <c r="AL194" s="63"/>
      <c r="AM194" s="63"/>
      <c r="AN194" s="63"/>
      <c r="AO194" s="63"/>
      <c r="AP194" s="127"/>
      <c r="AQ194" s="63"/>
      <c r="AR194" s="63"/>
      <c r="AS194" s="63"/>
      <c r="AT194" s="63"/>
      <c r="AU194" s="63"/>
      <c r="AV194" s="63"/>
      <c r="AW194" s="63"/>
      <c r="AX194" s="63"/>
      <c r="AY194" s="63"/>
      <c r="AZ194" s="63"/>
      <c r="BA194" s="63"/>
      <c r="BB194" s="63"/>
      <c r="BC194" s="63"/>
      <c r="BD194" s="63"/>
      <c r="BE194" s="63"/>
      <c r="BF194" s="63"/>
    </row>
    <row r="195" spans="1:58" hidden="1">
      <c r="A195" s="63"/>
      <c r="B195" s="63"/>
      <c r="C195" s="63"/>
      <c r="Y195" s="63"/>
      <c r="Z195" s="63"/>
      <c r="AA195" s="63"/>
      <c r="AB195" s="63"/>
      <c r="AC195" s="63"/>
      <c r="AD195" s="63"/>
      <c r="AE195" s="63"/>
      <c r="AF195" s="63"/>
      <c r="AG195" s="63"/>
      <c r="AH195" s="63"/>
      <c r="AI195" s="63"/>
      <c r="AJ195" s="63"/>
      <c r="AK195" s="63"/>
      <c r="AL195" s="63"/>
      <c r="AM195" s="63"/>
      <c r="AN195" s="63"/>
      <c r="AO195" s="63"/>
      <c r="AP195" s="127"/>
      <c r="AQ195" s="63"/>
      <c r="AR195" s="63"/>
      <c r="AS195" s="63"/>
      <c r="AT195" s="63"/>
      <c r="AU195" s="63"/>
      <c r="AV195" s="63"/>
      <c r="AW195" s="63"/>
      <c r="AX195" s="63"/>
      <c r="AY195" s="63"/>
      <c r="AZ195" s="63"/>
      <c r="BA195" s="63"/>
      <c r="BB195" s="63"/>
      <c r="BC195" s="63"/>
      <c r="BD195" s="63"/>
      <c r="BE195" s="63"/>
      <c r="BF195" s="63"/>
    </row>
    <row r="196" spans="1:58" hidden="1">
      <c r="A196" s="63"/>
      <c r="B196" s="63"/>
      <c r="C196" s="63"/>
      <c r="Y196" s="63"/>
      <c r="Z196" s="63"/>
      <c r="AA196" s="63"/>
      <c r="AB196" s="63"/>
      <c r="AC196" s="63"/>
      <c r="AD196" s="63"/>
      <c r="AE196" s="63"/>
      <c r="AF196" s="63"/>
      <c r="AG196" s="63"/>
      <c r="AH196" s="63"/>
      <c r="AI196" s="63"/>
      <c r="AJ196" s="63"/>
      <c r="AK196" s="63"/>
      <c r="AL196" s="63"/>
      <c r="AM196" s="63"/>
      <c r="AN196" s="63"/>
      <c r="AO196" s="63"/>
      <c r="AP196" s="127"/>
      <c r="AQ196" s="63"/>
      <c r="AR196" s="63"/>
      <c r="AS196" s="63"/>
      <c r="AT196" s="63"/>
      <c r="AU196" s="63"/>
      <c r="AV196" s="63"/>
      <c r="AW196" s="63"/>
      <c r="AX196" s="63"/>
      <c r="AY196" s="63"/>
      <c r="AZ196" s="63"/>
      <c r="BA196" s="63"/>
      <c r="BB196" s="63"/>
      <c r="BC196" s="63"/>
      <c r="BD196" s="63"/>
      <c r="BE196" s="63"/>
      <c r="BF196" s="63"/>
    </row>
    <row r="197" spans="1:58" hidden="1">
      <c r="A197" s="63"/>
      <c r="B197" s="63"/>
      <c r="C197" s="63"/>
      <c r="Y197" s="63"/>
      <c r="Z197" s="63"/>
      <c r="AA197" s="63"/>
      <c r="AB197" s="63"/>
      <c r="AC197" s="63"/>
      <c r="AD197" s="63"/>
      <c r="AE197" s="63"/>
      <c r="AF197" s="63"/>
      <c r="AG197" s="63"/>
      <c r="AH197" s="63"/>
      <c r="AI197" s="63"/>
      <c r="AJ197" s="63"/>
      <c r="AK197" s="63"/>
      <c r="AL197" s="63"/>
      <c r="AM197" s="63"/>
      <c r="AN197" s="63"/>
      <c r="AO197" s="63"/>
      <c r="AP197" s="127"/>
      <c r="AQ197" s="63"/>
      <c r="AR197" s="63"/>
      <c r="AS197" s="63"/>
      <c r="AT197" s="63"/>
      <c r="AU197" s="63"/>
      <c r="AV197" s="63"/>
      <c r="AW197" s="63"/>
      <c r="AX197" s="63"/>
      <c r="AY197" s="63"/>
      <c r="AZ197" s="63"/>
      <c r="BA197" s="63"/>
      <c r="BB197" s="63"/>
      <c r="BC197" s="63"/>
      <c r="BD197" s="63"/>
      <c r="BE197" s="63"/>
      <c r="BF197" s="63"/>
    </row>
    <row r="198" spans="1:58" hidden="1"/>
  </sheetData>
  <sheetProtection password="E8FA" sheet="1" objects="1" scenarios="1" formatCells="0" formatColumns="0" formatRows="0" selectLockedCells="1"/>
  <mergeCells count="29">
    <mergeCell ref="AX6:BC6"/>
    <mergeCell ref="C7:C106"/>
    <mergeCell ref="O4:O5"/>
    <mergeCell ref="P4:V4"/>
    <mergeCell ref="W4:AE4"/>
    <mergeCell ref="AF4:AF5"/>
    <mergeCell ref="AG4:AI4"/>
    <mergeCell ref="AJ4:AL4"/>
    <mergeCell ref="I4:I5"/>
    <mergeCell ref="J4:J5"/>
    <mergeCell ref="K4:K5"/>
    <mergeCell ref="L4:L5"/>
    <mergeCell ref="M4:M5"/>
    <mergeCell ref="N4:N5"/>
    <mergeCell ref="C1:C6"/>
    <mergeCell ref="D1:AP1"/>
    <mergeCell ref="D107:AL107"/>
    <mergeCell ref="AM4:AM5"/>
    <mergeCell ref="AO4:AP5"/>
    <mergeCell ref="AG6:AI6"/>
    <mergeCell ref="AR6:AW6"/>
    <mergeCell ref="AQ1:AQ107"/>
    <mergeCell ref="D2:AP2"/>
    <mergeCell ref="D3:AP3"/>
    <mergeCell ref="D4:D5"/>
    <mergeCell ref="E4:E5"/>
    <mergeCell ref="F4:F5"/>
    <mergeCell ref="G4:G5"/>
    <mergeCell ref="H4:H5"/>
  </mergeCells>
  <conditionalFormatting sqref="AJ5:AK5">
    <cfRule type="cellIs" dxfId="11" priority="14" operator="equal">
      <formula>0</formula>
    </cfRule>
  </conditionalFormatting>
  <conditionalFormatting sqref="AP7:AP106">
    <cfRule type="cellIs" dxfId="10" priority="11" operator="equal">
      <formula>"(P)"</formula>
    </cfRule>
    <cfRule type="cellIs" dxfId="9" priority="12" operator="equal">
      <formula>"(R)"</formula>
    </cfRule>
    <cfRule type="cellIs" dxfId="8" priority="13" operator="equal">
      <formula>0</formula>
    </cfRule>
  </conditionalFormatting>
  <conditionalFormatting sqref="B7:AP106">
    <cfRule type="expression" dxfId="7" priority="10">
      <formula>$B7="NT"</formula>
    </cfRule>
  </conditionalFormatting>
  <conditionalFormatting sqref="A7:BF106">
    <cfRule type="expression" dxfId="6" priority="9">
      <formula>$F7=0</formula>
    </cfRule>
  </conditionalFormatting>
  <conditionalFormatting sqref="V7:V106">
    <cfRule type="cellIs" dxfId="5" priority="7" operator="lessThan">
      <formula>$AE7</formula>
    </cfRule>
    <cfRule type="cellIs" dxfId="4" priority="8" operator="greaterThan">
      <formula>$AE7</formula>
    </cfRule>
  </conditionalFormatting>
  <conditionalFormatting sqref="AE7:AE106">
    <cfRule type="cellIs" dxfId="3" priority="5" operator="lessThan">
      <formula>$V7</formula>
    </cfRule>
    <cfRule type="cellIs" dxfId="2" priority="6" operator="greaterThan">
      <formula>$V7</formula>
    </cfRule>
  </conditionalFormatting>
  <conditionalFormatting sqref="AO7:AO106">
    <cfRule type="cellIs" dxfId="1" priority="2" operator="greaterThan">
      <formula>0</formula>
    </cfRule>
    <cfRule type="cellIs" dxfId="0" priority="1" operator="lessThan">
      <formula>0</formula>
    </cfRule>
  </conditionalFormatting>
  <dataValidations count="2">
    <dataValidation type="list" allowBlank="1" showInputMessage="1" showErrorMessage="1" sqref="AF7:AF106">
      <formula1>"Old Regime,New Regime"</formula1>
    </dataValidation>
    <dataValidation type="list" allowBlank="1" showInputMessage="1" showErrorMessage="1" sqref="AG4:AI4">
      <formula1>"नव.-2023 के वेतन तक की गई Itax कटौती,जन.-2024 के वेतन तक की गई Itax कटौती"</formula1>
    </dataValidation>
  </dataValidations>
  <pageMargins left="0.19685039370078741" right="0.19685039370078741" top="0.15748031496062992" bottom="0.11811023622047245" header="0.15748031496062992" footer="7.874015748031496E-2"/>
  <pageSetup paperSize="9" scale="5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For Help</vt:lpstr>
      <vt:lpstr>OLD REGIME</vt:lpstr>
      <vt:lpstr>HRA Calculator</vt:lpstr>
      <vt:lpstr>Itax Calculate For All Emp.</vt:lpstr>
      <vt:lpstr>'Itax Calculate For All Emp.'!Print_Area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2023-11-02T21:45:55Z</cp:lastPrinted>
  <dcterms:created xsi:type="dcterms:W3CDTF">2022-11-02T01:51:38Z</dcterms:created>
  <dcterms:modified xsi:type="dcterms:W3CDTF">2023-11-02T21:55:51Z</dcterms:modified>
</cp:coreProperties>
</file>