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</sheets>
  <definedNames>
    <definedName name="Mark">'Data Entry'!$G$6:$BM$406</definedName>
    <definedName name="NAME">Sheet1!$AX$2:$BP$2001</definedName>
    <definedName name="Name1">Sheet1!$AF$2:$AV$2101</definedName>
    <definedName name="_xlnm.Print_Area" localSheetId="5">'All Subject Strank Report'!$A$1:$M$168</definedName>
    <definedName name="_xlnm.Print_Area" localSheetId="4">'Subjectwise strank Report'!$A$1:$U$169</definedName>
    <definedName name="sessional">'Data Entry'!$CC$6:$CI$406</definedName>
    <definedName name="Subject">'Data Entry'!$CK$1:$CK$6</definedName>
  </definedNames>
  <calcPr calcId="124519"/>
</workbook>
</file>

<file path=xl/calcChain.xml><?xml version="1.0" encoding="utf-8"?>
<calcChain xmlns="http://schemas.openxmlformats.org/spreadsheetml/2006/main">
  <c r="CK3" i="10"/>
  <c r="CC7"/>
  <c r="CC8"/>
  <c r="CC9"/>
  <c r="CC10"/>
  <c r="CC11"/>
  <c r="CC12"/>
  <c r="CC13"/>
  <c r="CC14"/>
  <c r="CC15"/>
  <c r="CC16"/>
  <c r="CC17"/>
  <c r="CC18"/>
  <c r="CC19"/>
  <c r="CC20"/>
  <c r="CC21"/>
  <c r="CC22"/>
  <c r="CC23"/>
  <c r="CC24"/>
  <c r="CC25"/>
  <c r="CC26"/>
  <c r="CC27"/>
  <c r="CC28"/>
  <c r="CC29"/>
  <c r="CC30"/>
  <c r="CC31"/>
  <c r="CC32"/>
  <c r="CC33"/>
  <c r="CC34"/>
  <c r="CC35"/>
  <c r="CC36"/>
  <c r="CC37"/>
  <c r="CC38"/>
  <c r="CC39"/>
  <c r="CC40"/>
  <c r="CC41"/>
  <c r="CC42"/>
  <c r="CC43"/>
  <c r="CC44"/>
  <c r="CC45"/>
  <c r="CC46"/>
  <c r="CC47"/>
  <c r="CC48"/>
  <c r="CC49"/>
  <c r="CC50"/>
  <c r="CC51"/>
  <c r="CC52"/>
  <c r="CC53"/>
  <c r="CC54"/>
  <c r="CC55"/>
  <c r="CC56"/>
  <c r="CC57"/>
  <c r="CC58"/>
  <c r="CC59"/>
  <c r="CC60"/>
  <c r="CC61"/>
  <c r="CC62"/>
  <c r="CC63"/>
  <c r="CC64"/>
  <c r="CC65"/>
  <c r="CC66"/>
  <c r="CC67"/>
  <c r="CC68"/>
  <c r="CC69"/>
  <c r="CC70"/>
  <c r="CC71"/>
  <c r="CC72"/>
  <c r="CC73"/>
  <c r="CC74"/>
  <c r="CC75"/>
  <c r="CC76"/>
  <c r="CC77"/>
  <c r="CC78"/>
  <c r="CC79"/>
  <c r="CC80"/>
  <c r="CC81"/>
  <c r="CC82"/>
  <c r="CC83"/>
  <c r="CC84"/>
  <c r="CC85"/>
  <c r="CC86"/>
  <c r="CC87"/>
  <c r="CC88"/>
  <c r="CC89"/>
  <c r="CC90"/>
  <c r="CC91"/>
  <c r="CC92"/>
  <c r="CC93"/>
  <c r="CC94"/>
  <c r="CC95"/>
  <c r="CC96"/>
  <c r="CC97"/>
  <c r="CC98"/>
  <c r="CC99"/>
  <c r="CC100"/>
  <c r="CC101"/>
  <c r="CC102"/>
  <c r="CC103"/>
  <c r="CC104"/>
  <c r="CC105"/>
  <c r="CC106"/>
  <c r="CC107"/>
  <c r="CC108"/>
  <c r="CC109"/>
  <c r="CC110"/>
  <c r="CC111"/>
  <c r="CC112"/>
  <c r="CC113"/>
  <c r="CC114"/>
  <c r="CC115"/>
  <c r="CC116"/>
  <c r="CC117"/>
  <c r="CC118"/>
  <c r="CC119"/>
  <c r="CC120"/>
  <c r="CC121"/>
  <c r="CC122"/>
  <c r="CC123"/>
  <c r="CC124"/>
  <c r="CC125"/>
  <c r="CC126"/>
  <c r="CC127"/>
  <c r="CC128"/>
  <c r="CC129"/>
  <c r="CC130"/>
  <c r="CC131"/>
  <c r="CC132"/>
  <c r="CC133"/>
  <c r="CC134"/>
  <c r="CC135"/>
  <c r="CC136"/>
  <c r="CC137"/>
  <c r="CC138"/>
  <c r="CC139"/>
  <c r="CC140"/>
  <c r="CC141"/>
  <c r="CC142"/>
  <c r="CC143"/>
  <c r="CC144"/>
  <c r="CC145"/>
  <c r="CC146"/>
  <c r="CC147"/>
  <c r="CC148"/>
  <c r="CC149"/>
  <c r="CC150"/>
  <c r="CC151"/>
  <c r="CC152"/>
  <c r="CC153"/>
  <c r="CC154"/>
  <c r="CC155"/>
  <c r="CC156"/>
  <c r="CC157"/>
  <c r="CC158"/>
  <c r="CC159"/>
  <c r="CC160"/>
  <c r="CC161"/>
  <c r="CC162"/>
  <c r="CC163"/>
  <c r="CC164"/>
  <c r="CC165"/>
  <c r="CC166"/>
  <c r="CC167"/>
  <c r="CC168"/>
  <c r="CC169"/>
  <c r="CC170"/>
  <c r="CC171"/>
  <c r="CC172"/>
  <c r="CC173"/>
  <c r="CC174"/>
  <c r="CC175"/>
  <c r="CC176"/>
  <c r="CC177"/>
  <c r="CC178"/>
  <c r="CC179"/>
  <c r="CC180"/>
  <c r="CC181"/>
  <c r="CC182"/>
  <c r="CC183"/>
  <c r="CC184"/>
  <c r="CC185"/>
  <c r="CC186"/>
  <c r="CC187"/>
  <c r="CC188"/>
  <c r="CC189"/>
  <c r="CC190"/>
  <c r="CC191"/>
  <c r="CC192"/>
  <c r="CC193"/>
  <c r="CC194"/>
  <c r="CC195"/>
  <c r="CC196"/>
  <c r="CC197"/>
  <c r="CC198"/>
  <c r="CC199"/>
  <c r="CC200"/>
  <c r="CC201"/>
  <c r="CC202"/>
  <c r="CC203"/>
  <c r="CC204"/>
  <c r="CC205"/>
  <c r="CC206"/>
  <c r="CC207"/>
  <c r="CC208"/>
  <c r="CC209"/>
  <c r="CC210"/>
  <c r="CC211"/>
  <c r="CC212"/>
  <c r="CC213"/>
  <c r="CC214"/>
  <c r="CC215"/>
  <c r="CC216"/>
  <c r="CC217"/>
  <c r="CC218"/>
  <c r="CC219"/>
  <c r="CC220"/>
  <c r="CC221"/>
  <c r="CC222"/>
  <c r="CC223"/>
  <c r="CC224"/>
  <c r="CC225"/>
  <c r="CC226"/>
  <c r="CC227"/>
  <c r="CC228"/>
  <c r="CC229"/>
  <c r="CC230"/>
  <c r="CC231"/>
  <c r="CC232"/>
  <c r="CC233"/>
  <c r="CC234"/>
  <c r="CC235"/>
  <c r="CC236"/>
  <c r="CC237"/>
  <c r="CC238"/>
  <c r="CC239"/>
  <c r="CC240"/>
  <c r="CC241"/>
  <c r="CC242"/>
  <c r="CC243"/>
  <c r="CC244"/>
  <c r="CC245"/>
  <c r="CC246"/>
  <c r="CC247"/>
  <c r="CC248"/>
  <c r="CC249"/>
  <c r="CC250"/>
  <c r="CC251"/>
  <c r="CC252"/>
  <c r="CC253"/>
  <c r="CC254"/>
  <c r="CC255"/>
  <c r="CC256"/>
  <c r="CC257"/>
  <c r="CC258"/>
  <c r="CC259"/>
  <c r="CC260"/>
  <c r="CC261"/>
  <c r="CC262"/>
  <c r="CC263"/>
  <c r="CC264"/>
  <c r="CC265"/>
  <c r="CC266"/>
  <c r="CC267"/>
  <c r="CC268"/>
  <c r="CC269"/>
  <c r="CC270"/>
  <c r="CC271"/>
  <c r="CC272"/>
  <c r="CC273"/>
  <c r="CC274"/>
  <c r="CC275"/>
  <c r="CC276"/>
  <c r="CC277"/>
  <c r="CC278"/>
  <c r="CC279"/>
  <c r="CC280"/>
  <c r="CC281"/>
  <c r="CC282"/>
  <c r="CC283"/>
  <c r="CC284"/>
  <c r="CC285"/>
  <c r="CC286"/>
  <c r="CC287"/>
  <c r="CC288"/>
  <c r="CC289"/>
  <c r="CC290"/>
  <c r="CC291"/>
  <c r="CC292"/>
  <c r="CC293"/>
  <c r="CC294"/>
  <c r="CC295"/>
  <c r="CC296"/>
  <c r="CC297"/>
  <c r="CC298"/>
  <c r="CC299"/>
  <c r="CC300"/>
  <c r="CC301"/>
  <c r="CC302"/>
  <c r="CC303"/>
  <c r="CC304"/>
  <c r="CC305"/>
  <c r="CC306"/>
  <c r="CC307"/>
  <c r="CC308"/>
  <c r="CC309"/>
  <c r="CC310"/>
  <c r="CC311"/>
  <c r="CC312"/>
  <c r="CC313"/>
  <c r="CC314"/>
  <c r="CC315"/>
  <c r="CC316"/>
  <c r="CC317"/>
  <c r="CC318"/>
  <c r="CC319"/>
  <c r="CC320"/>
  <c r="CC321"/>
  <c r="CC322"/>
  <c r="CC323"/>
  <c r="CC324"/>
  <c r="CC325"/>
  <c r="CC326"/>
  <c r="CC327"/>
  <c r="CC328"/>
  <c r="CC329"/>
  <c r="CC330"/>
  <c r="CC331"/>
  <c r="CC332"/>
  <c r="CC333"/>
  <c r="CC334"/>
  <c r="CC335"/>
  <c r="CC336"/>
  <c r="CC337"/>
  <c r="CC338"/>
  <c r="CC339"/>
  <c r="CC340"/>
  <c r="CC341"/>
  <c r="CC342"/>
  <c r="CC343"/>
  <c r="CC344"/>
  <c r="CC345"/>
  <c r="CC346"/>
  <c r="CC347"/>
  <c r="CC348"/>
  <c r="CC349"/>
  <c r="CC350"/>
  <c r="CC351"/>
  <c r="CC352"/>
  <c r="CC353"/>
  <c r="CC354"/>
  <c r="CC355"/>
  <c r="CC356"/>
  <c r="CC357"/>
  <c r="CC358"/>
  <c r="CC359"/>
  <c r="CC360"/>
  <c r="CC361"/>
  <c r="CC362"/>
  <c r="CC363"/>
  <c r="CC364"/>
  <c r="CC365"/>
  <c r="CC366"/>
  <c r="CC367"/>
  <c r="CC368"/>
  <c r="CC369"/>
  <c r="CC370"/>
  <c r="CC371"/>
  <c r="CC372"/>
  <c r="CC373"/>
  <c r="CC374"/>
  <c r="CC375"/>
  <c r="CC376"/>
  <c r="CC377"/>
  <c r="CC378"/>
  <c r="CC379"/>
  <c r="CC380"/>
  <c r="CC381"/>
  <c r="CC382"/>
  <c r="CC383"/>
  <c r="CC384"/>
  <c r="CC385"/>
  <c r="CC386"/>
  <c r="CC387"/>
  <c r="CC388"/>
  <c r="CC389"/>
  <c r="CC390"/>
  <c r="CC391"/>
  <c r="CC392"/>
  <c r="CC393"/>
  <c r="CC394"/>
  <c r="CC395"/>
  <c r="CC396"/>
  <c r="CC397"/>
  <c r="CC398"/>
  <c r="CC399"/>
  <c r="CC400"/>
  <c r="CC401"/>
  <c r="CC402"/>
  <c r="CC403"/>
  <c r="CC404"/>
  <c r="CC405"/>
  <c r="CC406"/>
  <c r="CC407"/>
  <c r="CC6"/>
  <c r="CI7"/>
  <c r="CI8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94"/>
  <c r="CI95"/>
  <c r="CI96"/>
  <c r="CI97"/>
  <c r="CI98"/>
  <c r="CI99"/>
  <c r="CI100"/>
  <c r="CI101"/>
  <c r="CI102"/>
  <c r="CI103"/>
  <c r="CI104"/>
  <c r="CI105"/>
  <c r="CI106"/>
  <c r="CI107"/>
  <c r="CI108"/>
  <c r="CI109"/>
  <c r="CI110"/>
  <c r="CI111"/>
  <c r="CI112"/>
  <c r="CI113"/>
  <c r="CI114"/>
  <c r="CI115"/>
  <c r="CI116"/>
  <c r="CI117"/>
  <c r="CI118"/>
  <c r="CI119"/>
  <c r="CI120"/>
  <c r="CI121"/>
  <c r="CI122"/>
  <c r="CI123"/>
  <c r="CI124"/>
  <c r="CI125"/>
  <c r="CI126"/>
  <c r="CI127"/>
  <c r="CI128"/>
  <c r="CI129"/>
  <c r="CI130"/>
  <c r="CI131"/>
  <c r="CI132"/>
  <c r="CI133"/>
  <c r="CI134"/>
  <c r="CI135"/>
  <c r="CI136"/>
  <c r="CI137"/>
  <c r="CI138"/>
  <c r="CI139"/>
  <c r="CI140"/>
  <c r="CI141"/>
  <c r="CI142"/>
  <c r="CI143"/>
  <c r="CI144"/>
  <c r="CI145"/>
  <c r="CI146"/>
  <c r="CI147"/>
  <c r="CI148"/>
  <c r="CI149"/>
  <c r="CI150"/>
  <c r="CI151"/>
  <c r="CI152"/>
  <c r="CI153"/>
  <c r="CI154"/>
  <c r="CI155"/>
  <c r="CI156"/>
  <c r="CI157"/>
  <c r="CI158"/>
  <c r="CI159"/>
  <c r="CI160"/>
  <c r="CI161"/>
  <c r="CI162"/>
  <c r="CI163"/>
  <c r="CI164"/>
  <c r="CI165"/>
  <c r="CI166"/>
  <c r="CI167"/>
  <c r="CI168"/>
  <c r="CI169"/>
  <c r="CI170"/>
  <c r="CI171"/>
  <c r="CI172"/>
  <c r="CI173"/>
  <c r="CI174"/>
  <c r="CI175"/>
  <c r="CI176"/>
  <c r="CI177"/>
  <c r="CI178"/>
  <c r="CI179"/>
  <c r="CI180"/>
  <c r="CI181"/>
  <c r="CI182"/>
  <c r="CI183"/>
  <c r="CI184"/>
  <c r="CI185"/>
  <c r="CI186"/>
  <c r="CI187"/>
  <c r="CI188"/>
  <c r="CI189"/>
  <c r="CI190"/>
  <c r="CI191"/>
  <c r="CI192"/>
  <c r="CI193"/>
  <c r="CI194"/>
  <c r="CI195"/>
  <c r="CI196"/>
  <c r="CI197"/>
  <c r="CI198"/>
  <c r="CI199"/>
  <c r="CI200"/>
  <c r="CI201"/>
  <c r="CI202"/>
  <c r="CI203"/>
  <c r="CI204"/>
  <c r="CI205"/>
  <c r="CI206"/>
  <c r="CI207"/>
  <c r="CI208"/>
  <c r="CI209"/>
  <c r="CI210"/>
  <c r="CI211"/>
  <c r="CI212"/>
  <c r="CI213"/>
  <c r="CI214"/>
  <c r="CI215"/>
  <c r="CI216"/>
  <c r="CI217"/>
  <c r="CI218"/>
  <c r="CI219"/>
  <c r="CI220"/>
  <c r="CI221"/>
  <c r="CI222"/>
  <c r="CI223"/>
  <c r="CI224"/>
  <c r="CI225"/>
  <c r="CI226"/>
  <c r="CI227"/>
  <c r="CI228"/>
  <c r="CI229"/>
  <c r="CI230"/>
  <c r="CI231"/>
  <c r="CI232"/>
  <c r="CI233"/>
  <c r="CI234"/>
  <c r="CI235"/>
  <c r="CI236"/>
  <c r="CI237"/>
  <c r="CI238"/>
  <c r="CI239"/>
  <c r="CI240"/>
  <c r="CI241"/>
  <c r="CI242"/>
  <c r="CI243"/>
  <c r="CI244"/>
  <c r="CI245"/>
  <c r="CI246"/>
  <c r="CI247"/>
  <c r="CI248"/>
  <c r="CI249"/>
  <c r="CI250"/>
  <c r="CI251"/>
  <c r="CI252"/>
  <c r="CI253"/>
  <c r="CI254"/>
  <c r="CI255"/>
  <c r="CI256"/>
  <c r="CI257"/>
  <c r="CI258"/>
  <c r="CI259"/>
  <c r="CI260"/>
  <c r="CI261"/>
  <c r="CI262"/>
  <c r="CI263"/>
  <c r="CI264"/>
  <c r="CI265"/>
  <c r="CI266"/>
  <c r="CI267"/>
  <c r="CI268"/>
  <c r="CI269"/>
  <c r="CI270"/>
  <c r="CI271"/>
  <c r="CI272"/>
  <c r="CI273"/>
  <c r="CI274"/>
  <c r="CI275"/>
  <c r="CI276"/>
  <c r="CI277"/>
  <c r="CI278"/>
  <c r="CI279"/>
  <c r="CI280"/>
  <c r="CI281"/>
  <c r="CI282"/>
  <c r="CI283"/>
  <c r="CI284"/>
  <c r="CI285"/>
  <c r="CI286"/>
  <c r="CI287"/>
  <c r="CI288"/>
  <c r="CI289"/>
  <c r="CI290"/>
  <c r="CI291"/>
  <c r="CI292"/>
  <c r="CI293"/>
  <c r="CI294"/>
  <c r="CI295"/>
  <c r="CI296"/>
  <c r="CI297"/>
  <c r="CI298"/>
  <c r="CI299"/>
  <c r="CI300"/>
  <c r="CI301"/>
  <c r="CI302"/>
  <c r="CI303"/>
  <c r="CI304"/>
  <c r="CI305"/>
  <c r="CI306"/>
  <c r="CI307"/>
  <c r="CI308"/>
  <c r="CI309"/>
  <c r="CI310"/>
  <c r="CI311"/>
  <c r="CI312"/>
  <c r="CI313"/>
  <c r="CI314"/>
  <c r="CI315"/>
  <c r="CI316"/>
  <c r="CI317"/>
  <c r="CI318"/>
  <c r="CI319"/>
  <c r="CI320"/>
  <c r="CI321"/>
  <c r="CI322"/>
  <c r="CI323"/>
  <c r="CI324"/>
  <c r="CI325"/>
  <c r="CI326"/>
  <c r="CI327"/>
  <c r="CI328"/>
  <c r="CI329"/>
  <c r="CI330"/>
  <c r="CI331"/>
  <c r="CI332"/>
  <c r="CI333"/>
  <c r="CI334"/>
  <c r="CI335"/>
  <c r="CI336"/>
  <c r="CI337"/>
  <c r="CI338"/>
  <c r="CI339"/>
  <c r="CI340"/>
  <c r="CI341"/>
  <c r="CI342"/>
  <c r="CI343"/>
  <c r="CI344"/>
  <c r="CI345"/>
  <c r="CI346"/>
  <c r="CI347"/>
  <c r="CI348"/>
  <c r="CI349"/>
  <c r="CI350"/>
  <c r="CI351"/>
  <c r="CI352"/>
  <c r="CI353"/>
  <c r="CI354"/>
  <c r="CI355"/>
  <c r="CI356"/>
  <c r="CI357"/>
  <c r="CI358"/>
  <c r="CI359"/>
  <c r="CI360"/>
  <c r="CI361"/>
  <c r="CI362"/>
  <c r="CI363"/>
  <c r="CI364"/>
  <c r="CI365"/>
  <c r="CI366"/>
  <c r="CI367"/>
  <c r="CI368"/>
  <c r="CI369"/>
  <c r="CI370"/>
  <c r="CI371"/>
  <c r="CI372"/>
  <c r="CI373"/>
  <c r="CI374"/>
  <c r="CI375"/>
  <c r="CI376"/>
  <c r="CI377"/>
  <c r="CI378"/>
  <c r="CI379"/>
  <c r="CI380"/>
  <c r="CI381"/>
  <c r="CI382"/>
  <c r="CI383"/>
  <c r="CI384"/>
  <c r="CI385"/>
  <c r="CI386"/>
  <c r="CI387"/>
  <c r="CI388"/>
  <c r="CI389"/>
  <c r="CI390"/>
  <c r="CI391"/>
  <c r="CI392"/>
  <c r="CI393"/>
  <c r="CI394"/>
  <c r="CI395"/>
  <c r="CI396"/>
  <c r="CI397"/>
  <c r="CI398"/>
  <c r="CI399"/>
  <c r="CI400"/>
  <c r="CI401"/>
  <c r="CI402"/>
  <c r="CI403"/>
  <c r="CI404"/>
  <c r="CI405"/>
  <c r="CI406"/>
  <c r="CI407"/>
  <c r="CI6"/>
  <c r="CH7"/>
  <c r="CH8"/>
  <c r="CH9"/>
  <c r="CH10"/>
  <c r="CH11"/>
  <c r="CH12"/>
  <c r="CH13"/>
  <c r="CH14"/>
  <c r="CH15"/>
  <c r="CH16"/>
  <c r="CH17"/>
  <c r="CH18"/>
  <c r="CH19"/>
  <c r="CH20"/>
  <c r="CH21"/>
  <c r="CH22"/>
  <c r="CH23"/>
  <c r="CH24"/>
  <c r="CH25"/>
  <c r="CH26"/>
  <c r="CH27"/>
  <c r="CH28"/>
  <c r="CH29"/>
  <c r="CH30"/>
  <c r="CH31"/>
  <c r="CH32"/>
  <c r="CH33"/>
  <c r="CH34"/>
  <c r="CH35"/>
  <c r="CH36"/>
  <c r="CH37"/>
  <c r="CH38"/>
  <c r="CH39"/>
  <c r="CH40"/>
  <c r="CH41"/>
  <c r="CH42"/>
  <c r="CH43"/>
  <c r="CH44"/>
  <c r="CH45"/>
  <c r="CH46"/>
  <c r="CH47"/>
  <c r="CH48"/>
  <c r="CH49"/>
  <c r="CH50"/>
  <c r="CH51"/>
  <c r="CH52"/>
  <c r="CH53"/>
  <c r="CH54"/>
  <c r="CH55"/>
  <c r="CH56"/>
  <c r="CH57"/>
  <c r="CH58"/>
  <c r="CH59"/>
  <c r="CH60"/>
  <c r="CH61"/>
  <c r="CH62"/>
  <c r="CH63"/>
  <c r="CH64"/>
  <c r="CH65"/>
  <c r="CH66"/>
  <c r="CH67"/>
  <c r="CH68"/>
  <c r="CH69"/>
  <c r="CH70"/>
  <c r="CH71"/>
  <c r="CH72"/>
  <c r="CH73"/>
  <c r="CH74"/>
  <c r="CH75"/>
  <c r="CH76"/>
  <c r="CH77"/>
  <c r="CH78"/>
  <c r="CH79"/>
  <c r="CH80"/>
  <c r="CH81"/>
  <c r="CH82"/>
  <c r="CH83"/>
  <c r="CH84"/>
  <c r="CH85"/>
  <c r="CH86"/>
  <c r="CH87"/>
  <c r="CH88"/>
  <c r="CH89"/>
  <c r="CH90"/>
  <c r="CH91"/>
  <c r="CH92"/>
  <c r="CH93"/>
  <c r="CH94"/>
  <c r="CH95"/>
  <c r="CH96"/>
  <c r="CH97"/>
  <c r="CH98"/>
  <c r="CH99"/>
  <c r="CH100"/>
  <c r="CH101"/>
  <c r="CH102"/>
  <c r="CH103"/>
  <c r="CH104"/>
  <c r="CH105"/>
  <c r="CH106"/>
  <c r="CH107"/>
  <c r="CH108"/>
  <c r="CH109"/>
  <c r="CH110"/>
  <c r="CH111"/>
  <c r="CH112"/>
  <c r="CH113"/>
  <c r="CH114"/>
  <c r="CH115"/>
  <c r="CH116"/>
  <c r="CH117"/>
  <c r="CH118"/>
  <c r="CH119"/>
  <c r="CH120"/>
  <c r="CH121"/>
  <c r="CH122"/>
  <c r="CH123"/>
  <c r="CH124"/>
  <c r="CH125"/>
  <c r="CH126"/>
  <c r="CH127"/>
  <c r="CH128"/>
  <c r="CH129"/>
  <c r="CH130"/>
  <c r="CH131"/>
  <c r="CH132"/>
  <c r="CH133"/>
  <c r="CH134"/>
  <c r="CH135"/>
  <c r="CH136"/>
  <c r="CH137"/>
  <c r="CH138"/>
  <c r="CH139"/>
  <c r="CH140"/>
  <c r="CH141"/>
  <c r="CH142"/>
  <c r="CH143"/>
  <c r="CH144"/>
  <c r="CH145"/>
  <c r="CH146"/>
  <c r="CH147"/>
  <c r="CH148"/>
  <c r="CH149"/>
  <c r="CH150"/>
  <c r="CH151"/>
  <c r="CH152"/>
  <c r="CH153"/>
  <c r="CH154"/>
  <c r="CH155"/>
  <c r="CH156"/>
  <c r="CH157"/>
  <c r="CH158"/>
  <c r="CH159"/>
  <c r="CH160"/>
  <c r="CH161"/>
  <c r="CH162"/>
  <c r="CH163"/>
  <c r="CH164"/>
  <c r="CH165"/>
  <c r="CH166"/>
  <c r="CH167"/>
  <c r="CH168"/>
  <c r="CH169"/>
  <c r="CH170"/>
  <c r="CH171"/>
  <c r="CH172"/>
  <c r="CH173"/>
  <c r="CH174"/>
  <c r="CH175"/>
  <c r="CH176"/>
  <c r="CH177"/>
  <c r="CH178"/>
  <c r="CH179"/>
  <c r="CH180"/>
  <c r="CH181"/>
  <c r="CH182"/>
  <c r="CH183"/>
  <c r="CH184"/>
  <c r="CH185"/>
  <c r="CH186"/>
  <c r="CH187"/>
  <c r="CH188"/>
  <c r="CH189"/>
  <c r="CH190"/>
  <c r="CH191"/>
  <c r="CH192"/>
  <c r="CH193"/>
  <c r="CH194"/>
  <c r="CH195"/>
  <c r="CH196"/>
  <c r="CH197"/>
  <c r="CH198"/>
  <c r="CH199"/>
  <c r="CH200"/>
  <c r="CH201"/>
  <c r="CH202"/>
  <c r="CH203"/>
  <c r="CH204"/>
  <c r="CH205"/>
  <c r="CH206"/>
  <c r="CH207"/>
  <c r="CH208"/>
  <c r="CH209"/>
  <c r="CH210"/>
  <c r="CH211"/>
  <c r="CH212"/>
  <c r="CH213"/>
  <c r="CH214"/>
  <c r="CH215"/>
  <c r="CH216"/>
  <c r="CH217"/>
  <c r="CH218"/>
  <c r="CH219"/>
  <c r="CH220"/>
  <c r="CH221"/>
  <c r="CH222"/>
  <c r="CH223"/>
  <c r="CH224"/>
  <c r="CH225"/>
  <c r="CH226"/>
  <c r="CH227"/>
  <c r="CH228"/>
  <c r="CH229"/>
  <c r="CH230"/>
  <c r="CH231"/>
  <c r="CH232"/>
  <c r="CH233"/>
  <c r="CH234"/>
  <c r="CH235"/>
  <c r="CH236"/>
  <c r="CH237"/>
  <c r="CH238"/>
  <c r="CH239"/>
  <c r="CH240"/>
  <c r="CH241"/>
  <c r="CH242"/>
  <c r="CH243"/>
  <c r="CH244"/>
  <c r="CH245"/>
  <c r="CH246"/>
  <c r="CH247"/>
  <c r="CH248"/>
  <c r="CH249"/>
  <c r="CH250"/>
  <c r="CH251"/>
  <c r="CH252"/>
  <c r="CH253"/>
  <c r="CH254"/>
  <c r="CH255"/>
  <c r="CH256"/>
  <c r="CH257"/>
  <c r="CH258"/>
  <c r="CH259"/>
  <c r="CH260"/>
  <c r="CH261"/>
  <c r="CH262"/>
  <c r="CH263"/>
  <c r="CH264"/>
  <c r="CH265"/>
  <c r="CH266"/>
  <c r="CH267"/>
  <c r="CH268"/>
  <c r="CH269"/>
  <c r="CH270"/>
  <c r="CH271"/>
  <c r="CH272"/>
  <c r="CH273"/>
  <c r="CH274"/>
  <c r="CH275"/>
  <c r="CH276"/>
  <c r="CH277"/>
  <c r="CH278"/>
  <c r="CH279"/>
  <c r="CH280"/>
  <c r="CH281"/>
  <c r="CH282"/>
  <c r="CH283"/>
  <c r="CH284"/>
  <c r="CH285"/>
  <c r="CH286"/>
  <c r="CH287"/>
  <c r="CH288"/>
  <c r="CH289"/>
  <c r="CH290"/>
  <c r="CH291"/>
  <c r="CH292"/>
  <c r="CH293"/>
  <c r="CH294"/>
  <c r="CH295"/>
  <c r="CH296"/>
  <c r="CH297"/>
  <c r="CH298"/>
  <c r="CH299"/>
  <c r="CH300"/>
  <c r="CH301"/>
  <c r="CH302"/>
  <c r="CH303"/>
  <c r="CH304"/>
  <c r="CH305"/>
  <c r="CH306"/>
  <c r="CH307"/>
  <c r="CH308"/>
  <c r="CH309"/>
  <c r="CH310"/>
  <c r="CH311"/>
  <c r="CH312"/>
  <c r="CH313"/>
  <c r="CH314"/>
  <c r="CH315"/>
  <c r="CH316"/>
  <c r="CH317"/>
  <c r="CH318"/>
  <c r="CH319"/>
  <c r="CH320"/>
  <c r="CH321"/>
  <c r="CH322"/>
  <c r="CH323"/>
  <c r="CH324"/>
  <c r="CH325"/>
  <c r="CH326"/>
  <c r="CH327"/>
  <c r="CH328"/>
  <c r="CH329"/>
  <c r="CH330"/>
  <c r="CH331"/>
  <c r="CH332"/>
  <c r="CH333"/>
  <c r="CH334"/>
  <c r="CH335"/>
  <c r="CH336"/>
  <c r="CH337"/>
  <c r="CH338"/>
  <c r="CH339"/>
  <c r="CH340"/>
  <c r="CH341"/>
  <c r="CH342"/>
  <c r="CH343"/>
  <c r="CH344"/>
  <c r="CH345"/>
  <c r="CH346"/>
  <c r="CH347"/>
  <c r="CH348"/>
  <c r="CH349"/>
  <c r="CH350"/>
  <c r="CH351"/>
  <c r="CH352"/>
  <c r="CH353"/>
  <c r="CH354"/>
  <c r="CH355"/>
  <c r="CH356"/>
  <c r="CH357"/>
  <c r="CH358"/>
  <c r="CH359"/>
  <c r="CH360"/>
  <c r="CH361"/>
  <c r="CH362"/>
  <c r="CH363"/>
  <c r="CH364"/>
  <c r="CH365"/>
  <c r="CH366"/>
  <c r="CH367"/>
  <c r="CH368"/>
  <c r="CH369"/>
  <c r="CH370"/>
  <c r="CH371"/>
  <c r="CH372"/>
  <c r="CH373"/>
  <c r="CH374"/>
  <c r="CH375"/>
  <c r="CH376"/>
  <c r="CH377"/>
  <c r="CH378"/>
  <c r="CH379"/>
  <c r="CH380"/>
  <c r="CH381"/>
  <c r="CH382"/>
  <c r="CH383"/>
  <c r="CH384"/>
  <c r="CH385"/>
  <c r="CH386"/>
  <c r="CH387"/>
  <c r="CH388"/>
  <c r="CH389"/>
  <c r="CH390"/>
  <c r="CH391"/>
  <c r="CH392"/>
  <c r="CH393"/>
  <c r="CH394"/>
  <c r="CH395"/>
  <c r="CH396"/>
  <c r="CH397"/>
  <c r="CH398"/>
  <c r="CH399"/>
  <c r="CH400"/>
  <c r="CH401"/>
  <c r="CH402"/>
  <c r="CH403"/>
  <c r="CH404"/>
  <c r="CH405"/>
  <c r="CH406"/>
  <c r="CH407"/>
  <c r="CH6"/>
  <c r="CG7"/>
  <c r="CG8"/>
  <c r="CG9"/>
  <c r="CG10"/>
  <c r="CG11"/>
  <c r="CG12"/>
  <c r="CG13"/>
  <c r="CG14"/>
  <c r="CG15"/>
  <c r="CG16"/>
  <c r="CG17"/>
  <c r="CG18"/>
  <c r="CG19"/>
  <c r="CG20"/>
  <c r="CG21"/>
  <c r="CG22"/>
  <c r="CG23"/>
  <c r="CG24"/>
  <c r="CG25"/>
  <c r="CG26"/>
  <c r="CG27"/>
  <c r="CG28"/>
  <c r="CG29"/>
  <c r="CG30"/>
  <c r="CG31"/>
  <c r="CG32"/>
  <c r="CG33"/>
  <c r="CG34"/>
  <c r="CG35"/>
  <c r="CG36"/>
  <c r="CG37"/>
  <c r="CG38"/>
  <c r="CG39"/>
  <c r="CG40"/>
  <c r="CG41"/>
  <c r="CG42"/>
  <c r="CG43"/>
  <c r="CG44"/>
  <c r="CG45"/>
  <c r="CG46"/>
  <c r="CG47"/>
  <c r="CG48"/>
  <c r="CG49"/>
  <c r="CG50"/>
  <c r="CG51"/>
  <c r="CG52"/>
  <c r="CG53"/>
  <c r="CG54"/>
  <c r="CG55"/>
  <c r="CG56"/>
  <c r="CG57"/>
  <c r="CG58"/>
  <c r="CG59"/>
  <c r="CG60"/>
  <c r="CG61"/>
  <c r="CG62"/>
  <c r="CG63"/>
  <c r="CG64"/>
  <c r="CG65"/>
  <c r="CG66"/>
  <c r="CG67"/>
  <c r="CG68"/>
  <c r="CG69"/>
  <c r="CG70"/>
  <c r="CG71"/>
  <c r="CG72"/>
  <c r="CG73"/>
  <c r="CG74"/>
  <c r="CG75"/>
  <c r="CG76"/>
  <c r="CG77"/>
  <c r="CG78"/>
  <c r="CG79"/>
  <c r="CG80"/>
  <c r="CG81"/>
  <c r="CG82"/>
  <c r="CG83"/>
  <c r="CG84"/>
  <c r="CG85"/>
  <c r="CG86"/>
  <c r="CG87"/>
  <c r="CG88"/>
  <c r="CG89"/>
  <c r="CG90"/>
  <c r="CG91"/>
  <c r="CG92"/>
  <c r="CG93"/>
  <c r="CG94"/>
  <c r="CG95"/>
  <c r="CG96"/>
  <c r="CG97"/>
  <c r="CG98"/>
  <c r="CG99"/>
  <c r="CG100"/>
  <c r="CG101"/>
  <c r="CG102"/>
  <c r="CG103"/>
  <c r="CG104"/>
  <c r="CG105"/>
  <c r="CG106"/>
  <c r="CG107"/>
  <c r="CG108"/>
  <c r="CG109"/>
  <c r="CG110"/>
  <c r="CG111"/>
  <c r="CG112"/>
  <c r="CG113"/>
  <c r="CG114"/>
  <c r="CG115"/>
  <c r="CG116"/>
  <c r="CG117"/>
  <c r="CG118"/>
  <c r="CG119"/>
  <c r="CG120"/>
  <c r="CG121"/>
  <c r="CG122"/>
  <c r="CG123"/>
  <c r="CG124"/>
  <c r="CG125"/>
  <c r="CG126"/>
  <c r="CG127"/>
  <c r="CG128"/>
  <c r="CG129"/>
  <c r="CG130"/>
  <c r="CG131"/>
  <c r="CG132"/>
  <c r="CG133"/>
  <c r="CG134"/>
  <c r="CG135"/>
  <c r="CG136"/>
  <c r="CG137"/>
  <c r="CG138"/>
  <c r="CG139"/>
  <c r="CG140"/>
  <c r="CG141"/>
  <c r="CG142"/>
  <c r="CG143"/>
  <c r="CG144"/>
  <c r="CG145"/>
  <c r="CG146"/>
  <c r="CG147"/>
  <c r="CG148"/>
  <c r="CG149"/>
  <c r="CG150"/>
  <c r="CG151"/>
  <c r="CG152"/>
  <c r="CG153"/>
  <c r="CG154"/>
  <c r="CG155"/>
  <c r="CG156"/>
  <c r="CG157"/>
  <c r="CG158"/>
  <c r="CG159"/>
  <c r="CG160"/>
  <c r="CG161"/>
  <c r="CG162"/>
  <c r="CG163"/>
  <c r="CG164"/>
  <c r="CG165"/>
  <c r="CG166"/>
  <c r="CG167"/>
  <c r="CG168"/>
  <c r="CG169"/>
  <c r="CG170"/>
  <c r="CG171"/>
  <c r="CG172"/>
  <c r="CG173"/>
  <c r="CG174"/>
  <c r="CG175"/>
  <c r="CG176"/>
  <c r="CG177"/>
  <c r="CG178"/>
  <c r="CG179"/>
  <c r="CG180"/>
  <c r="CG181"/>
  <c r="CG182"/>
  <c r="CG183"/>
  <c r="CG184"/>
  <c r="CG185"/>
  <c r="CG186"/>
  <c r="CG187"/>
  <c r="CG188"/>
  <c r="CG189"/>
  <c r="CG190"/>
  <c r="CG191"/>
  <c r="CG192"/>
  <c r="CG193"/>
  <c r="CG194"/>
  <c r="CG195"/>
  <c r="CG196"/>
  <c r="CG197"/>
  <c r="CG198"/>
  <c r="CG199"/>
  <c r="CG200"/>
  <c r="CG201"/>
  <c r="CG202"/>
  <c r="CG203"/>
  <c r="CG204"/>
  <c r="CG205"/>
  <c r="CG206"/>
  <c r="CG207"/>
  <c r="CG208"/>
  <c r="CG209"/>
  <c r="CG210"/>
  <c r="CG211"/>
  <c r="CG212"/>
  <c r="CG213"/>
  <c r="CG214"/>
  <c r="CG215"/>
  <c r="CG216"/>
  <c r="CG217"/>
  <c r="CG218"/>
  <c r="CG219"/>
  <c r="CG220"/>
  <c r="CG221"/>
  <c r="CG222"/>
  <c r="CG223"/>
  <c r="CG224"/>
  <c r="CG225"/>
  <c r="CG226"/>
  <c r="CG227"/>
  <c r="CG228"/>
  <c r="CG229"/>
  <c r="CG230"/>
  <c r="CG231"/>
  <c r="CG232"/>
  <c r="CG233"/>
  <c r="CG234"/>
  <c r="CG235"/>
  <c r="CG236"/>
  <c r="CG237"/>
  <c r="CG238"/>
  <c r="CG239"/>
  <c r="CG240"/>
  <c r="CG241"/>
  <c r="CG242"/>
  <c r="CG243"/>
  <c r="CG244"/>
  <c r="CG245"/>
  <c r="CG246"/>
  <c r="CG247"/>
  <c r="CG248"/>
  <c r="CG249"/>
  <c r="CG250"/>
  <c r="CG251"/>
  <c r="CG252"/>
  <c r="CG253"/>
  <c r="CG254"/>
  <c r="CG255"/>
  <c r="CG256"/>
  <c r="CG257"/>
  <c r="CG258"/>
  <c r="CG259"/>
  <c r="CG260"/>
  <c r="CG261"/>
  <c r="CG262"/>
  <c r="CG263"/>
  <c r="CG264"/>
  <c r="CG265"/>
  <c r="CG266"/>
  <c r="CG267"/>
  <c r="CG268"/>
  <c r="CG269"/>
  <c r="CG270"/>
  <c r="CG271"/>
  <c r="CG272"/>
  <c r="CG273"/>
  <c r="CG274"/>
  <c r="CG275"/>
  <c r="CG276"/>
  <c r="CG277"/>
  <c r="CG278"/>
  <c r="CG279"/>
  <c r="CG280"/>
  <c r="CG281"/>
  <c r="CG282"/>
  <c r="CG283"/>
  <c r="CG284"/>
  <c r="CG285"/>
  <c r="CG286"/>
  <c r="CG287"/>
  <c r="CG288"/>
  <c r="CG289"/>
  <c r="CG290"/>
  <c r="CG291"/>
  <c r="CG292"/>
  <c r="CG293"/>
  <c r="CG294"/>
  <c r="CG295"/>
  <c r="CG296"/>
  <c r="CG297"/>
  <c r="CG298"/>
  <c r="CG299"/>
  <c r="CG300"/>
  <c r="CG301"/>
  <c r="CG302"/>
  <c r="CG303"/>
  <c r="CG304"/>
  <c r="CG305"/>
  <c r="CG306"/>
  <c r="CG307"/>
  <c r="CG308"/>
  <c r="CG309"/>
  <c r="CG310"/>
  <c r="CG311"/>
  <c r="CG312"/>
  <c r="CG313"/>
  <c r="CG314"/>
  <c r="CG315"/>
  <c r="CG316"/>
  <c r="CG317"/>
  <c r="CG318"/>
  <c r="CG319"/>
  <c r="CG320"/>
  <c r="CG321"/>
  <c r="CG322"/>
  <c r="CG323"/>
  <c r="CG324"/>
  <c r="CG325"/>
  <c r="CG326"/>
  <c r="CG327"/>
  <c r="CG328"/>
  <c r="CG329"/>
  <c r="CG330"/>
  <c r="CG331"/>
  <c r="CG332"/>
  <c r="CG333"/>
  <c r="CG334"/>
  <c r="CG335"/>
  <c r="CG336"/>
  <c r="CG337"/>
  <c r="CG338"/>
  <c r="CG339"/>
  <c r="CG340"/>
  <c r="CG341"/>
  <c r="CG342"/>
  <c r="CG343"/>
  <c r="CG344"/>
  <c r="CG345"/>
  <c r="CG346"/>
  <c r="CG347"/>
  <c r="CG348"/>
  <c r="CG349"/>
  <c r="CG350"/>
  <c r="CG351"/>
  <c r="CG352"/>
  <c r="CG353"/>
  <c r="CG354"/>
  <c r="CG355"/>
  <c r="CG356"/>
  <c r="CG357"/>
  <c r="CG358"/>
  <c r="CG359"/>
  <c r="CG360"/>
  <c r="CG361"/>
  <c r="CG362"/>
  <c r="CG363"/>
  <c r="CG364"/>
  <c r="CG365"/>
  <c r="CG366"/>
  <c r="CG367"/>
  <c r="CG368"/>
  <c r="CG369"/>
  <c r="CG370"/>
  <c r="CG371"/>
  <c r="CG372"/>
  <c r="CG373"/>
  <c r="CG374"/>
  <c r="CG375"/>
  <c r="CG376"/>
  <c r="CG377"/>
  <c r="CG378"/>
  <c r="CG379"/>
  <c r="CG380"/>
  <c r="CG381"/>
  <c r="CG382"/>
  <c r="CG383"/>
  <c r="CG384"/>
  <c r="CG385"/>
  <c r="CG386"/>
  <c r="CG387"/>
  <c r="CG388"/>
  <c r="CG389"/>
  <c r="CG390"/>
  <c r="CG391"/>
  <c r="CG392"/>
  <c r="CG393"/>
  <c r="CG394"/>
  <c r="CG395"/>
  <c r="CG396"/>
  <c r="CG397"/>
  <c r="CG398"/>
  <c r="CG399"/>
  <c r="CG400"/>
  <c r="CG401"/>
  <c r="CG402"/>
  <c r="CG403"/>
  <c r="CG404"/>
  <c r="CG405"/>
  <c r="CG406"/>
  <c r="CG407"/>
  <c r="CG6"/>
  <c r="CF7"/>
  <c r="CF8"/>
  <c r="CF9"/>
  <c r="CF10"/>
  <c r="CF11"/>
  <c r="CF12"/>
  <c r="CF13"/>
  <c r="CF14"/>
  <c r="CF15"/>
  <c r="CF16"/>
  <c r="CF17"/>
  <c r="CF18"/>
  <c r="CF19"/>
  <c r="CF20"/>
  <c r="CF21"/>
  <c r="CF22"/>
  <c r="CF23"/>
  <c r="CF24"/>
  <c r="CF25"/>
  <c r="CF26"/>
  <c r="CF27"/>
  <c r="CF28"/>
  <c r="CF29"/>
  <c r="CF30"/>
  <c r="CF31"/>
  <c r="CF32"/>
  <c r="CF33"/>
  <c r="CF34"/>
  <c r="CF35"/>
  <c r="CF36"/>
  <c r="CF37"/>
  <c r="CF38"/>
  <c r="CF39"/>
  <c r="CF40"/>
  <c r="CF41"/>
  <c r="CF42"/>
  <c r="CF43"/>
  <c r="CF44"/>
  <c r="CF45"/>
  <c r="CF46"/>
  <c r="CF47"/>
  <c r="CF48"/>
  <c r="CF49"/>
  <c r="CF50"/>
  <c r="CF51"/>
  <c r="CF52"/>
  <c r="CF53"/>
  <c r="CF54"/>
  <c r="CF55"/>
  <c r="CF56"/>
  <c r="CF57"/>
  <c r="CF58"/>
  <c r="CF59"/>
  <c r="CF60"/>
  <c r="CF61"/>
  <c r="CF62"/>
  <c r="CF63"/>
  <c r="CF64"/>
  <c r="CF65"/>
  <c r="CF66"/>
  <c r="CF67"/>
  <c r="CF68"/>
  <c r="CF69"/>
  <c r="CF70"/>
  <c r="CF71"/>
  <c r="CF72"/>
  <c r="CF73"/>
  <c r="CF74"/>
  <c r="CF75"/>
  <c r="CF76"/>
  <c r="CF77"/>
  <c r="CF78"/>
  <c r="CF79"/>
  <c r="CF80"/>
  <c r="CF81"/>
  <c r="CF82"/>
  <c r="CF83"/>
  <c r="CF84"/>
  <c r="CF85"/>
  <c r="CF86"/>
  <c r="CF87"/>
  <c r="CF88"/>
  <c r="CF89"/>
  <c r="CF90"/>
  <c r="CF91"/>
  <c r="CF92"/>
  <c r="CF93"/>
  <c r="CF94"/>
  <c r="CF95"/>
  <c r="CF96"/>
  <c r="CF97"/>
  <c r="CF98"/>
  <c r="CF99"/>
  <c r="CF100"/>
  <c r="CF101"/>
  <c r="CF102"/>
  <c r="CF103"/>
  <c r="CF104"/>
  <c r="CF105"/>
  <c r="CF106"/>
  <c r="CF107"/>
  <c r="CF108"/>
  <c r="CF109"/>
  <c r="CF110"/>
  <c r="CF111"/>
  <c r="CF112"/>
  <c r="CF113"/>
  <c r="CF114"/>
  <c r="CF115"/>
  <c r="CF116"/>
  <c r="CF117"/>
  <c r="CF118"/>
  <c r="CF119"/>
  <c r="CF120"/>
  <c r="CF121"/>
  <c r="CF122"/>
  <c r="CF123"/>
  <c r="CF124"/>
  <c r="CF125"/>
  <c r="CF126"/>
  <c r="CF127"/>
  <c r="CF128"/>
  <c r="CF129"/>
  <c r="CF130"/>
  <c r="CF131"/>
  <c r="CF132"/>
  <c r="CF133"/>
  <c r="CF134"/>
  <c r="CF135"/>
  <c r="CF136"/>
  <c r="CF137"/>
  <c r="CF138"/>
  <c r="CF139"/>
  <c r="CF140"/>
  <c r="CF141"/>
  <c r="CF142"/>
  <c r="CF143"/>
  <c r="CF144"/>
  <c r="CF145"/>
  <c r="CF146"/>
  <c r="CF147"/>
  <c r="CF148"/>
  <c r="CF149"/>
  <c r="CF150"/>
  <c r="CF151"/>
  <c r="CF152"/>
  <c r="CF153"/>
  <c r="CF154"/>
  <c r="CF155"/>
  <c r="CF156"/>
  <c r="CF157"/>
  <c r="CF158"/>
  <c r="CF159"/>
  <c r="CF160"/>
  <c r="CF161"/>
  <c r="CF162"/>
  <c r="CF163"/>
  <c r="CF164"/>
  <c r="CF165"/>
  <c r="CF166"/>
  <c r="CF167"/>
  <c r="CF168"/>
  <c r="CF169"/>
  <c r="CF170"/>
  <c r="CF171"/>
  <c r="CF172"/>
  <c r="CF173"/>
  <c r="CF174"/>
  <c r="CF175"/>
  <c r="CF176"/>
  <c r="CF177"/>
  <c r="CF178"/>
  <c r="CF179"/>
  <c r="CF180"/>
  <c r="CF181"/>
  <c r="CF182"/>
  <c r="CF183"/>
  <c r="CF184"/>
  <c r="CF185"/>
  <c r="CF186"/>
  <c r="CF187"/>
  <c r="CF188"/>
  <c r="CF189"/>
  <c r="CF190"/>
  <c r="CF191"/>
  <c r="CF192"/>
  <c r="CF193"/>
  <c r="CF194"/>
  <c r="CF195"/>
  <c r="CF196"/>
  <c r="CF197"/>
  <c r="CF198"/>
  <c r="CF199"/>
  <c r="CF200"/>
  <c r="CF201"/>
  <c r="CF202"/>
  <c r="CF203"/>
  <c r="CF204"/>
  <c r="CF205"/>
  <c r="CF206"/>
  <c r="CF207"/>
  <c r="CF208"/>
  <c r="CF209"/>
  <c r="CF210"/>
  <c r="CF211"/>
  <c r="CF212"/>
  <c r="CF213"/>
  <c r="CF214"/>
  <c r="CF215"/>
  <c r="CF216"/>
  <c r="CF217"/>
  <c r="CF218"/>
  <c r="CF219"/>
  <c r="CF220"/>
  <c r="CF221"/>
  <c r="CF222"/>
  <c r="CF223"/>
  <c r="CF224"/>
  <c r="CF225"/>
  <c r="CF226"/>
  <c r="CF227"/>
  <c r="CF228"/>
  <c r="CF229"/>
  <c r="CF230"/>
  <c r="CF231"/>
  <c r="CF232"/>
  <c r="CF233"/>
  <c r="CF234"/>
  <c r="CF235"/>
  <c r="CF236"/>
  <c r="CF237"/>
  <c r="CF238"/>
  <c r="CF239"/>
  <c r="CF240"/>
  <c r="CF241"/>
  <c r="CF242"/>
  <c r="CF243"/>
  <c r="CF244"/>
  <c r="CF245"/>
  <c r="CF246"/>
  <c r="CF247"/>
  <c r="CF248"/>
  <c r="CF249"/>
  <c r="CF250"/>
  <c r="CF251"/>
  <c r="CF252"/>
  <c r="CF253"/>
  <c r="CF254"/>
  <c r="CF255"/>
  <c r="CF256"/>
  <c r="CF257"/>
  <c r="CF258"/>
  <c r="CF259"/>
  <c r="CF260"/>
  <c r="CF261"/>
  <c r="CF262"/>
  <c r="CF263"/>
  <c r="CF264"/>
  <c r="CF265"/>
  <c r="CF266"/>
  <c r="CF267"/>
  <c r="CF268"/>
  <c r="CF269"/>
  <c r="CF270"/>
  <c r="CF271"/>
  <c r="CF272"/>
  <c r="CF273"/>
  <c r="CF274"/>
  <c r="CF275"/>
  <c r="CF276"/>
  <c r="CF277"/>
  <c r="CF278"/>
  <c r="CF279"/>
  <c r="CF280"/>
  <c r="CF281"/>
  <c r="CF282"/>
  <c r="CF283"/>
  <c r="CF284"/>
  <c r="CF285"/>
  <c r="CF286"/>
  <c r="CF287"/>
  <c r="CF288"/>
  <c r="CF289"/>
  <c r="CF290"/>
  <c r="CF291"/>
  <c r="CF292"/>
  <c r="CF293"/>
  <c r="CF294"/>
  <c r="CF295"/>
  <c r="CF296"/>
  <c r="CF297"/>
  <c r="CF298"/>
  <c r="CF299"/>
  <c r="CF300"/>
  <c r="CF301"/>
  <c r="CF302"/>
  <c r="CF303"/>
  <c r="CF304"/>
  <c r="CF305"/>
  <c r="CF306"/>
  <c r="CF307"/>
  <c r="CF308"/>
  <c r="CF309"/>
  <c r="CF310"/>
  <c r="CF311"/>
  <c r="CF312"/>
  <c r="CF313"/>
  <c r="CF314"/>
  <c r="CF315"/>
  <c r="CF316"/>
  <c r="CF317"/>
  <c r="CF318"/>
  <c r="CF319"/>
  <c r="CF320"/>
  <c r="CF321"/>
  <c r="CF322"/>
  <c r="CF323"/>
  <c r="CF324"/>
  <c r="CF325"/>
  <c r="CF326"/>
  <c r="CF327"/>
  <c r="CF328"/>
  <c r="CF329"/>
  <c r="CF330"/>
  <c r="CF331"/>
  <c r="CF332"/>
  <c r="CF333"/>
  <c r="CF334"/>
  <c r="CF335"/>
  <c r="CF336"/>
  <c r="CF337"/>
  <c r="CF338"/>
  <c r="CF339"/>
  <c r="CF340"/>
  <c r="CF341"/>
  <c r="CF342"/>
  <c r="CF343"/>
  <c r="CF344"/>
  <c r="CF345"/>
  <c r="CF346"/>
  <c r="CF347"/>
  <c r="CF348"/>
  <c r="CF349"/>
  <c r="CF350"/>
  <c r="CF351"/>
  <c r="CF352"/>
  <c r="CF353"/>
  <c r="CF354"/>
  <c r="CF355"/>
  <c r="CF356"/>
  <c r="CF357"/>
  <c r="CF358"/>
  <c r="CF359"/>
  <c r="CF360"/>
  <c r="CF361"/>
  <c r="CF362"/>
  <c r="CF363"/>
  <c r="CF364"/>
  <c r="CF365"/>
  <c r="CF366"/>
  <c r="CF367"/>
  <c r="CF368"/>
  <c r="CF369"/>
  <c r="CF370"/>
  <c r="CF371"/>
  <c r="CF372"/>
  <c r="CF373"/>
  <c r="CF374"/>
  <c r="CF375"/>
  <c r="CF376"/>
  <c r="CF377"/>
  <c r="CF378"/>
  <c r="CF379"/>
  <c r="CF380"/>
  <c r="CF381"/>
  <c r="CF382"/>
  <c r="CF383"/>
  <c r="CF384"/>
  <c r="CF385"/>
  <c r="CF386"/>
  <c r="CF387"/>
  <c r="CF388"/>
  <c r="CF389"/>
  <c r="CF390"/>
  <c r="CF391"/>
  <c r="CF392"/>
  <c r="CF393"/>
  <c r="CF394"/>
  <c r="CF395"/>
  <c r="CF396"/>
  <c r="CF397"/>
  <c r="CF398"/>
  <c r="CF399"/>
  <c r="CF400"/>
  <c r="CF401"/>
  <c r="CF402"/>
  <c r="CF403"/>
  <c r="CF404"/>
  <c r="CF405"/>
  <c r="CF406"/>
  <c r="CF407"/>
  <c r="CF6"/>
  <c r="CE7"/>
  <c r="CE8"/>
  <c r="CE9"/>
  <c r="CE10"/>
  <c r="CE11"/>
  <c r="CE12"/>
  <c r="CE13"/>
  <c r="CE14"/>
  <c r="CE15"/>
  <c r="CE16"/>
  <c r="CE17"/>
  <c r="CE18"/>
  <c r="CE19"/>
  <c r="CE20"/>
  <c r="CE21"/>
  <c r="CE22"/>
  <c r="CE23"/>
  <c r="CE24"/>
  <c r="CE25"/>
  <c r="CE26"/>
  <c r="CE27"/>
  <c r="CE28"/>
  <c r="CE29"/>
  <c r="CE30"/>
  <c r="CE31"/>
  <c r="CE32"/>
  <c r="CE33"/>
  <c r="CE34"/>
  <c r="CE35"/>
  <c r="CE36"/>
  <c r="CE37"/>
  <c r="CE38"/>
  <c r="CE39"/>
  <c r="CE40"/>
  <c r="CE41"/>
  <c r="CE42"/>
  <c r="CE43"/>
  <c r="CE44"/>
  <c r="CE45"/>
  <c r="CE46"/>
  <c r="CE47"/>
  <c r="CE48"/>
  <c r="CE49"/>
  <c r="CE50"/>
  <c r="CE51"/>
  <c r="CE52"/>
  <c r="CE53"/>
  <c r="CE54"/>
  <c r="CE55"/>
  <c r="CE56"/>
  <c r="CE57"/>
  <c r="CE58"/>
  <c r="CE59"/>
  <c r="CE60"/>
  <c r="CE61"/>
  <c r="CE62"/>
  <c r="CE63"/>
  <c r="CE64"/>
  <c r="CE65"/>
  <c r="CE66"/>
  <c r="CE67"/>
  <c r="CE68"/>
  <c r="CE69"/>
  <c r="CE70"/>
  <c r="CE71"/>
  <c r="CE72"/>
  <c r="CE73"/>
  <c r="CE74"/>
  <c r="CE75"/>
  <c r="CE76"/>
  <c r="CE77"/>
  <c r="CE78"/>
  <c r="CE79"/>
  <c r="CE80"/>
  <c r="CE81"/>
  <c r="CE82"/>
  <c r="CE83"/>
  <c r="CE84"/>
  <c r="CE85"/>
  <c r="CE86"/>
  <c r="CE87"/>
  <c r="CE88"/>
  <c r="CE89"/>
  <c r="CE90"/>
  <c r="CE91"/>
  <c r="CE92"/>
  <c r="CE93"/>
  <c r="CE94"/>
  <c r="CE95"/>
  <c r="CE96"/>
  <c r="CE97"/>
  <c r="CE98"/>
  <c r="CE99"/>
  <c r="CE100"/>
  <c r="CE101"/>
  <c r="CE102"/>
  <c r="CE103"/>
  <c r="CE104"/>
  <c r="CE105"/>
  <c r="CE106"/>
  <c r="CE107"/>
  <c r="CE108"/>
  <c r="CE109"/>
  <c r="CE110"/>
  <c r="CE111"/>
  <c r="CE112"/>
  <c r="CE113"/>
  <c r="CE114"/>
  <c r="CE115"/>
  <c r="CE116"/>
  <c r="CE117"/>
  <c r="CE118"/>
  <c r="CE119"/>
  <c r="CE120"/>
  <c r="CE121"/>
  <c r="CE122"/>
  <c r="CE123"/>
  <c r="CE124"/>
  <c r="CE125"/>
  <c r="CE126"/>
  <c r="CE127"/>
  <c r="CE128"/>
  <c r="CE129"/>
  <c r="CE130"/>
  <c r="CE131"/>
  <c r="CE132"/>
  <c r="CE133"/>
  <c r="CE134"/>
  <c r="CE135"/>
  <c r="CE136"/>
  <c r="CE137"/>
  <c r="CE138"/>
  <c r="CE139"/>
  <c r="CE140"/>
  <c r="CE141"/>
  <c r="CE142"/>
  <c r="CE143"/>
  <c r="CE144"/>
  <c r="CE145"/>
  <c r="CE146"/>
  <c r="CE147"/>
  <c r="CE148"/>
  <c r="CE149"/>
  <c r="CE150"/>
  <c r="CE151"/>
  <c r="CE152"/>
  <c r="CE153"/>
  <c r="CE154"/>
  <c r="CE155"/>
  <c r="CE156"/>
  <c r="CE157"/>
  <c r="CE158"/>
  <c r="CE159"/>
  <c r="CE160"/>
  <c r="CE161"/>
  <c r="CE162"/>
  <c r="CE163"/>
  <c r="CE164"/>
  <c r="CE165"/>
  <c r="CE166"/>
  <c r="CE167"/>
  <c r="CE168"/>
  <c r="CE169"/>
  <c r="CE170"/>
  <c r="CE171"/>
  <c r="CE172"/>
  <c r="CE173"/>
  <c r="CE174"/>
  <c r="CE175"/>
  <c r="CE176"/>
  <c r="CE177"/>
  <c r="CE178"/>
  <c r="CE179"/>
  <c r="CE180"/>
  <c r="CE181"/>
  <c r="CE182"/>
  <c r="CE183"/>
  <c r="CE184"/>
  <c r="CE185"/>
  <c r="CE186"/>
  <c r="CE187"/>
  <c r="CE188"/>
  <c r="CE189"/>
  <c r="CE190"/>
  <c r="CE191"/>
  <c r="CE192"/>
  <c r="CE193"/>
  <c r="CE194"/>
  <c r="CE195"/>
  <c r="CE196"/>
  <c r="CE197"/>
  <c r="CE198"/>
  <c r="CE199"/>
  <c r="CE200"/>
  <c r="CE201"/>
  <c r="CE202"/>
  <c r="CE203"/>
  <c r="CE204"/>
  <c r="CE205"/>
  <c r="CE206"/>
  <c r="CE207"/>
  <c r="CE208"/>
  <c r="CE209"/>
  <c r="CE210"/>
  <c r="CE211"/>
  <c r="CE212"/>
  <c r="CE213"/>
  <c r="CE214"/>
  <c r="CE215"/>
  <c r="CE216"/>
  <c r="CE217"/>
  <c r="CE218"/>
  <c r="CE219"/>
  <c r="CE220"/>
  <c r="CE221"/>
  <c r="CE222"/>
  <c r="CE223"/>
  <c r="CE224"/>
  <c r="CE225"/>
  <c r="CE226"/>
  <c r="CE227"/>
  <c r="CE228"/>
  <c r="CE229"/>
  <c r="CE230"/>
  <c r="CE231"/>
  <c r="CE232"/>
  <c r="CE233"/>
  <c r="CE234"/>
  <c r="CE235"/>
  <c r="CE236"/>
  <c r="CE237"/>
  <c r="CE238"/>
  <c r="CE239"/>
  <c r="CE240"/>
  <c r="CE241"/>
  <c r="CE242"/>
  <c r="CE243"/>
  <c r="CE244"/>
  <c r="CE245"/>
  <c r="CE246"/>
  <c r="CE247"/>
  <c r="CE248"/>
  <c r="CE249"/>
  <c r="CE250"/>
  <c r="CE251"/>
  <c r="CE252"/>
  <c r="CE253"/>
  <c r="CE254"/>
  <c r="CE255"/>
  <c r="CE256"/>
  <c r="CE257"/>
  <c r="CE258"/>
  <c r="CE259"/>
  <c r="CE260"/>
  <c r="CE261"/>
  <c r="CE262"/>
  <c r="CE263"/>
  <c r="CE264"/>
  <c r="CE265"/>
  <c r="CE266"/>
  <c r="CE267"/>
  <c r="CE268"/>
  <c r="CE269"/>
  <c r="CE270"/>
  <c r="CE271"/>
  <c r="CE272"/>
  <c r="CE273"/>
  <c r="CE274"/>
  <c r="CE275"/>
  <c r="CE276"/>
  <c r="CE277"/>
  <c r="CE278"/>
  <c r="CE279"/>
  <c r="CE280"/>
  <c r="CE281"/>
  <c r="CE282"/>
  <c r="CE283"/>
  <c r="CE284"/>
  <c r="CE285"/>
  <c r="CE286"/>
  <c r="CE287"/>
  <c r="CE288"/>
  <c r="CE289"/>
  <c r="CE290"/>
  <c r="CE291"/>
  <c r="CE292"/>
  <c r="CE293"/>
  <c r="CE294"/>
  <c r="CE295"/>
  <c r="CE296"/>
  <c r="CE297"/>
  <c r="CE298"/>
  <c r="CE299"/>
  <c r="CE300"/>
  <c r="CE301"/>
  <c r="CE302"/>
  <c r="CE303"/>
  <c r="CE304"/>
  <c r="CE305"/>
  <c r="CE306"/>
  <c r="CE307"/>
  <c r="CE308"/>
  <c r="CE309"/>
  <c r="CE310"/>
  <c r="CE311"/>
  <c r="CE312"/>
  <c r="CE313"/>
  <c r="CE314"/>
  <c r="CE315"/>
  <c r="CE316"/>
  <c r="CE317"/>
  <c r="CE318"/>
  <c r="CE319"/>
  <c r="CE320"/>
  <c r="CE321"/>
  <c r="CE322"/>
  <c r="CE323"/>
  <c r="CE324"/>
  <c r="CE325"/>
  <c r="CE326"/>
  <c r="CE327"/>
  <c r="CE328"/>
  <c r="CE329"/>
  <c r="CE330"/>
  <c r="CE331"/>
  <c r="CE332"/>
  <c r="CE333"/>
  <c r="CE334"/>
  <c r="CE335"/>
  <c r="CE336"/>
  <c r="CE337"/>
  <c r="CE338"/>
  <c r="CE339"/>
  <c r="CE340"/>
  <c r="CE341"/>
  <c r="CE342"/>
  <c r="CE343"/>
  <c r="CE344"/>
  <c r="CE345"/>
  <c r="CE346"/>
  <c r="CE347"/>
  <c r="CE348"/>
  <c r="CE349"/>
  <c r="CE350"/>
  <c r="CE351"/>
  <c r="CE352"/>
  <c r="CE353"/>
  <c r="CE354"/>
  <c r="CE355"/>
  <c r="CE356"/>
  <c r="CE357"/>
  <c r="CE358"/>
  <c r="CE359"/>
  <c r="CE360"/>
  <c r="CE361"/>
  <c r="CE362"/>
  <c r="CE363"/>
  <c r="CE364"/>
  <c r="CE365"/>
  <c r="CE366"/>
  <c r="CE367"/>
  <c r="CE368"/>
  <c r="CE369"/>
  <c r="CE370"/>
  <c r="CE371"/>
  <c r="CE372"/>
  <c r="CE373"/>
  <c r="CE374"/>
  <c r="CE375"/>
  <c r="CE376"/>
  <c r="CE377"/>
  <c r="CE378"/>
  <c r="CE379"/>
  <c r="CE380"/>
  <c r="CE381"/>
  <c r="CE382"/>
  <c r="CE383"/>
  <c r="CE384"/>
  <c r="CE385"/>
  <c r="CE386"/>
  <c r="CE387"/>
  <c r="CE388"/>
  <c r="CE389"/>
  <c r="CE390"/>
  <c r="CE391"/>
  <c r="CE392"/>
  <c r="CE393"/>
  <c r="CE394"/>
  <c r="CE395"/>
  <c r="CE396"/>
  <c r="CE397"/>
  <c r="CE398"/>
  <c r="CE399"/>
  <c r="CE400"/>
  <c r="CE401"/>
  <c r="CE402"/>
  <c r="CE403"/>
  <c r="CE404"/>
  <c r="CE405"/>
  <c r="CE406"/>
  <c r="CE407"/>
  <c r="CE6"/>
  <c r="CD7"/>
  <c r="CD8"/>
  <c r="CD9"/>
  <c r="CD10"/>
  <c r="CD11"/>
  <c r="CD12"/>
  <c r="CD13"/>
  <c r="CD14"/>
  <c r="CD15"/>
  <c r="CD16"/>
  <c r="CD17"/>
  <c r="CD18"/>
  <c r="CD19"/>
  <c r="CD20"/>
  <c r="CD21"/>
  <c r="CD22"/>
  <c r="CD23"/>
  <c r="CD24"/>
  <c r="CD25"/>
  <c r="CD26"/>
  <c r="CD27"/>
  <c r="CD28"/>
  <c r="CD29"/>
  <c r="CD30"/>
  <c r="CD31"/>
  <c r="CD32"/>
  <c r="CD33"/>
  <c r="CD34"/>
  <c r="CD35"/>
  <c r="CD36"/>
  <c r="CD37"/>
  <c r="CD38"/>
  <c r="CD39"/>
  <c r="CD40"/>
  <c r="CD41"/>
  <c r="CD42"/>
  <c r="CD43"/>
  <c r="CD44"/>
  <c r="CD45"/>
  <c r="CD46"/>
  <c r="CD47"/>
  <c r="CD48"/>
  <c r="CD49"/>
  <c r="CD50"/>
  <c r="CD51"/>
  <c r="CD52"/>
  <c r="CD53"/>
  <c r="CD54"/>
  <c r="CD55"/>
  <c r="CD56"/>
  <c r="CD57"/>
  <c r="CD58"/>
  <c r="CD59"/>
  <c r="CD60"/>
  <c r="CD61"/>
  <c r="CD62"/>
  <c r="CD63"/>
  <c r="CD64"/>
  <c r="CD65"/>
  <c r="CD66"/>
  <c r="CD67"/>
  <c r="CD68"/>
  <c r="CD69"/>
  <c r="CD70"/>
  <c r="CD71"/>
  <c r="CD72"/>
  <c r="CD73"/>
  <c r="CD74"/>
  <c r="CD75"/>
  <c r="CD76"/>
  <c r="CD77"/>
  <c r="CD78"/>
  <c r="CD79"/>
  <c r="CD80"/>
  <c r="CD81"/>
  <c r="CD82"/>
  <c r="CD83"/>
  <c r="CD84"/>
  <c r="CD85"/>
  <c r="CD86"/>
  <c r="CD87"/>
  <c r="CD88"/>
  <c r="CD89"/>
  <c r="CD90"/>
  <c r="CD91"/>
  <c r="CD92"/>
  <c r="CD93"/>
  <c r="CD94"/>
  <c r="CD95"/>
  <c r="CD96"/>
  <c r="CD97"/>
  <c r="CD98"/>
  <c r="CD99"/>
  <c r="CD100"/>
  <c r="CD101"/>
  <c r="CD102"/>
  <c r="CD103"/>
  <c r="CD104"/>
  <c r="CD105"/>
  <c r="CD106"/>
  <c r="CD107"/>
  <c r="CD108"/>
  <c r="CD109"/>
  <c r="CD110"/>
  <c r="CD111"/>
  <c r="CD112"/>
  <c r="CD113"/>
  <c r="CD114"/>
  <c r="CD115"/>
  <c r="CD116"/>
  <c r="CD117"/>
  <c r="CD118"/>
  <c r="CD119"/>
  <c r="CD120"/>
  <c r="CD121"/>
  <c r="CD122"/>
  <c r="CD123"/>
  <c r="CD124"/>
  <c r="CD125"/>
  <c r="CD126"/>
  <c r="CD127"/>
  <c r="CD128"/>
  <c r="CD129"/>
  <c r="CD130"/>
  <c r="CD131"/>
  <c r="CD132"/>
  <c r="CD133"/>
  <c r="CD134"/>
  <c r="CD135"/>
  <c r="CD136"/>
  <c r="CD137"/>
  <c r="CD138"/>
  <c r="CD139"/>
  <c r="CD140"/>
  <c r="CD141"/>
  <c r="CD142"/>
  <c r="CD143"/>
  <c r="CD144"/>
  <c r="CD145"/>
  <c r="CD146"/>
  <c r="CD147"/>
  <c r="CD148"/>
  <c r="CD149"/>
  <c r="CD150"/>
  <c r="CD151"/>
  <c r="CD152"/>
  <c r="CD153"/>
  <c r="CD154"/>
  <c r="CD155"/>
  <c r="CD156"/>
  <c r="CD157"/>
  <c r="CD158"/>
  <c r="CD159"/>
  <c r="CD160"/>
  <c r="CD161"/>
  <c r="CD162"/>
  <c r="CD163"/>
  <c r="CD164"/>
  <c r="CD165"/>
  <c r="CD166"/>
  <c r="CD167"/>
  <c r="CD168"/>
  <c r="CD169"/>
  <c r="CD170"/>
  <c r="CD171"/>
  <c r="CD172"/>
  <c r="CD173"/>
  <c r="CD174"/>
  <c r="CD175"/>
  <c r="CD176"/>
  <c r="CD177"/>
  <c r="CD178"/>
  <c r="CD179"/>
  <c r="CD180"/>
  <c r="CD181"/>
  <c r="CD182"/>
  <c r="CD183"/>
  <c r="CD184"/>
  <c r="CD185"/>
  <c r="CD186"/>
  <c r="CD187"/>
  <c r="CD188"/>
  <c r="CD189"/>
  <c r="CD190"/>
  <c r="CD191"/>
  <c r="CD192"/>
  <c r="CD193"/>
  <c r="CD194"/>
  <c r="CD195"/>
  <c r="CD196"/>
  <c r="CD197"/>
  <c r="CD198"/>
  <c r="CD199"/>
  <c r="CD200"/>
  <c r="CD201"/>
  <c r="CD202"/>
  <c r="CD203"/>
  <c r="CD204"/>
  <c r="CD205"/>
  <c r="CD206"/>
  <c r="CD207"/>
  <c r="CD208"/>
  <c r="CD209"/>
  <c r="CD210"/>
  <c r="CD211"/>
  <c r="CD212"/>
  <c r="CD213"/>
  <c r="CD214"/>
  <c r="CD215"/>
  <c r="CD216"/>
  <c r="CD217"/>
  <c r="CD218"/>
  <c r="CD219"/>
  <c r="CD220"/>
  <c r="CD221"/>
  <c r="CD222"/>
  <c r="CD223"/>
  <c r="CD224"/>
  <c r="CD225"/>
  <c r="CD226"/>
  <c r="CD227"/>
  <c r="CD228"/>
  <c r="CD229"/>
  <c r="CD230"/>
  <c r="CD231"/>
  <c r="CD232"/>
  <c r="CD233"/>
  <c r="CD234"/>
  <c r="CD235"/>
  <c r="CD236"/>
  <c r="CD237"/>
  <c r="CD238"/>
  <c r="CD239"/>
  <c r="CD240"/>
  <c r="CD241"/>
  <c r="CD242"/>
  <c r="CD243"/>
  <c r="CD244"/>
  <c r="CD245"/>
  <c r="CD246"/>
  <c r="CD247"/>
  <c r="CD248"/>
  <c r="CD249"/>
  <c r="CD250"/>
  <c r="CD251"/>
  <c r="CD252"/>
  <c r="CD253"/>
  <c r="CD254"/>
  <c r="CD255"/>
  <c r="CD256"/>
  <c r="CD257"/>
  <c r="CD258"/>
  <c r="CD259"/>
  <c r="CD260"/>
  <c r="CD261"/>
  <c r="CD262"/>
  <c r="CD263"/>
  <c r="CD264"/>
  <c r="CD265"/>
  <c r="CD266"/>
  <c r="CD267"/>
  <c r="CD268"/>
  <c r="CD269"/>
  <c r="CD270"/>
  <c r="CD271"/>
  <c r="CD272"/>
  <c r="CD273"/>
  <c r="CD274"/>
  <c r="CD275"/>
  <c r="CD276"/>
  <c r="CD277"/>
  <c r="CD278"/>
  <c r="CD279"/>
  <c r="CD280"/>
  <c r="CD281"/>
  <c r="CD282"/>
  <c r="CD283"/>
  <c r="CD284"/>
  <c r="CD285"/>
  <c r="CD286"/>
  <c r="CD287"/>
  <c r="CD288"/>
  <c r="CD289"/>
  <c r="CD290"/>
  <c r="CD291"/>
  <c r="CD292"/>
  <c r="CD293"/>
  <c r="CD294"/>
  <c r="CD295"/>
  <c r="CD296"/>
  <c r="CD297"/>
  <c r="CD298"/>
  <c r="CD299"/>
  <c r="CD300"/>
  <c r="CD301"/>
  <c r="CD302"/>
  <c r="CD303"/>
  <c r="CD304"/>
  <c r="CD305"/>
  <c r="CD306"/>
  <c r="CD307"/>
  <c r="CD308"/>
  <c r="CD309"/>
  <c r="CD310"/>
  <c r="CD311"/>
  <c r="CD312"/>
  <c r="CD313"/>
  <c r="CD314"/>
  <c r="CD315"/>
  <c r="CD316"/>
  <c r="CD317"/>
  <c r="CD318"/>
  <c r="CD319"/>
  <c r="CD320"/>
  <c r="CD321"/>
  <c r="CD322"/>
  <c r="CD323"/>
  <c r="CD324"/>
  <c r="CD325"/>
  <c r="CD326"/>
  <c r="CD327"/>
  <c r="CD328"/>
  <c r="CD329"/>
  <c r="CD330"/>
  <c r="CD331"/>
  <c r="CD332"/>
  <c r="CD333"/>
  <c r="CD334"/>
  <c r="CD335"/>
  <c r="CD336"/>
  <c r="CD337"/>
  <c r="CD338"/>
  <c r="CD339"/>
  <c r="CD340"/>
  <c r="CD341"/>
  <c r="CD342"/>
  <c r="CD343"/>
  <c r="CD344"/>
  <c r="CD345"/>
  <c r="CD346"/>
  <c r="CD347"/>
  <c r="CD348"/>
  <c r="CD349"/>
  <c r="CD350"/>
  <c r="CD351"/>
  <c r="CD352"/>
  <c r="CD353"/>
  <c r="CD354"/>
  <c r="CD355"/>
  <c r="CD356"/>
  <c r="CD357"/>
  <c r="CD358"/>
  <c r="CD359"/>
  <c r="CD360"/>
  <c r="CD361"/>
  <c r="CD362"/>
  <c r="CD363"/>
  <c r="CD364"/>
  <c r="CD365"/>
  <c r="CD366"/>
  <c r="CD367"/>
  <c r="CD368"/>
  <c r="CD369"/>
  <c r="CD370"/>
  <c r="CD371"/>
  <c r="CD372"/>
  <c r="CD373"/>
  <c r="CD374"/>
  <c r="CD375"/>
  <c r="CD376"/>
  <c r="CD377"/>
  <c r="CD378"/>
  <c r="CD379"/>
  <c r="CD380"/>
  <c r="CD381"/>
  <c r="CD382"/>
  <c r="CD383"/>
  <c r="CD384"/>
  <c r="CD385"/>
  <c r="CD386"/>
  <c r="CD387"/>
  <c r="CD388"/>
  <c r="CD389"/>
  <c r="CD390"/>
  <c r="CD391"/>
  <c r="CD392"/>
  <c r="CD393"/>
  <c r="CD394"/>
  <c r="CD395"/>
  <c r="CD396"/>
  <c r="CD397"/>
  <c r="CD398"/>
  <c r="CD399"/>
  <c r="CD400"/>
  <c r="CD401"/>
  <c r="CD402"/>
  <c r="CD403"/>
  <c r="CD404"/>
  <c r="CD405"/>
  <c r="CD406"/>
  <c r="CD407"/>
  <c r="CD6"/>
  <c r="K7" l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6"/>
  <c r="Q6" i="9"/>
  <c r="CK6" i="10"/>
  <c r="CK5"/>
  <c r="CK4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3"/>
  <c r="A2"/>
  <c r="A1"/>
  <c r="CK2" i="10"/>
  <c r="CK1"/>
  <c r="A3" i="9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7"/>
  <c r="AW289"/>
  <c r="AW290"/>
  <c r="AW291"/>
  <c r="AW293"/>
  <c r="AW294"/>
  <c r="AW295"/>
  <c r="AW297"/>
  <c r="AW298"/>
  <c r="AW299"/>
  <c r="AW301"/>
  <c r="AW302"/>
  <c r="AW303"/>
  <c r="AW305"/>
  <c r="AW306"/>
  <c r="AW307"/>
  <c r="AW309"/>
  <c r="AW310"/>
  <c r="AW311"/>
  <c r="AW313"/>
  <c r="AW314"/>
  <c r="AW284"/>
  <c r="AZ3" l="1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H65"/>
  <c r="BL65"/>
  <c r="AZ66"/>
  <c r="BD66"/>
  <c r="BH66"/>
  <c r="BL66"/>
  <c r="AY3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N2101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J65"/>
  <c r="BN65"/>
  <c r="BB66"/>
  <c r="BF66"/>
  <c r="BJ66"/>
  <c r="BM3"/>
  <c r="BM4"/>
  <c r="BM5"/>
  <c r="BM6"/>
  <c r="BM7"/>
  <c r="BM8"/>
  <c r="BM9"/>
  <c r="BM10"/>
  <c r="BM11"/>
  <c r="BM12"/>
  <c r="BM13"/>
  <c r="BM14"/>
  <c r="BM15"/>
  <c r="BM16"/>
  <c r="BM17"/>
  <c r="BM18"/>
  <c r="BM19"/>
  <c r="BM20"/>
  <c r="BM21"/>
  <c r="BM22"/>
  <c r="BM23"/>
  <c r="BM24"/>
  <c r="BM25"/>
  <c r="BM26"/>
  <c r="BM27"/>
  <c r="BM28"/>
  <c r="BM29"/>
  <c r="BM30"/>
  <c r="BM31"/>
  <c r="BM32"/>
  <c r="BM33"/>
  <c r="BM34"/>
  <c r="BM35"/>
  <c r="BM36"/>
  <c r="BM37"/>
  <c r="BM38"/>
  <c r="BM39"/>
  <c r="BM40"/>
  <c r="BM41"/>
  <c r="BM42"/>
  <c r="BM43"/>
  <c r="BM44"/>
  <c r="BM45"/>
  <c r="BM46"/>
  <c r="BM47"/>
  <c r="BM48"/>
  <c r="BM49"/>
  <c r="BM50"/>
  <c r="BM51"/>
  <c r="BM52"/>
  <c r="BM53"/>
  <c r="BM54"/>
  <c r="BM55"/>
  <c r="BM56"/>
  <c r="BM57"/>
  <c r="BM58"/>
  <c r="BM59"/>
  <c r="BM60"/>
  <c r="BM61"/>
  <c r="BM62"/>
  <c r="BM63"/>
  <c r="BM64"/>
  <c r="BM65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E3"/>
  <c r="BE4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A3"/>
  <c r="BA4"/>
  <c r="BA5"/>
  <c r="BA6"/>
  <c r="BA7"/>
  <c r="BA8"/>
  <c r="BA9"/>
  <c r="BA10"/>
  <c r="BA11"/>
  <c r="BA12"/>
  <c r="BA13"/>
  <c r="BA14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/>
  <c r="BA62"/>
  <c r="BA63"/>
  <c r="BA64"/>
  <c r="BA65"/>
  <c r="BA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F113"/>
  <c r="BD114"/>
  <c r="BL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K192"/>
  <c r="AY193"/>
  <c r="BC193"/>
  <c r="BG193"/>
  <c r="BL193"/>
  <c r="AZ194"/>
  <c r="BD194"/>
  <c r="BH194"/>
  <c r="BL194"/>
  <c r="AZ195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B113"/>
  <c r="BB114"/>
  <c r="BJ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A128"/>
  <c r="BE128"/>
  <c r="BI128"/>
  <c r="BM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N192"/>
  <c r="BB193"/>
  <c r="BF193"/>
  <c r="BK193"/>
  <c r="AY194"/>
  <c r="BC194"/>
  <c r="BG194"/>
  <c r="BK194"/>
  <c r="AY195"/>
  <c r="BC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N112"/>
  <c r="BN113"/>
  <c r="BH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AZ192"/>
  <c r="BD192"/>
  <c r="BH192"/>
  <c r="BM192"/>
  <c r="BA193"/>
  <c r="BE193"/>
  <c r="BI193"/>
  <c r="BN193"/>
  <c r="BB194"/>
  <c r="BF194"/>
  <c r="BJ194"/>
  <c r="BN194"/>
  <c r="BB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J112"/>
  <c r="BJ113"/>
  <c r="BF114"/>
  <c r="BN114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G125"/>
  <c r="BK125"/>
  <c r="AY126"/>
  <c r="BC126"/>
  <c r="BG126"/>
  <c r="BK126"/>
  <c r="AY127"/>
  <c r="BC127"/>
  <c r="BG127"/>
  <c r="BK127"/>
  <c r="AY128"/>
  <c r="BC128"/>
  <c r="BG128"/>
  <c r="BK128"/>
  <c r="AY129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L192"/>
  <c r="AZ193"/>
  <c r="BD193"/>
  <c r="BH193"/>
  <c r="BM193"/>
  <c r="BA194"/>
  <c r="BE194"/>
  <c r="BI194"/>
  <c r="BM194"/>
  <c r="BA195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J320"/>
  <c r="BN320"/>
  <c r="BB321"/>
  <c r="BF321"/>
  <c r="BJ321"/>
  <c r="BN321"/>
  <c r="BB322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B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L318"/>
  <c r="AZ319"/>
  <c r="BD319"/>
  <c r="BH319"/>
  <c r="BL319"/>
  <c r="AZ320"/>
  <c r="BD320"/>
  <c r="BH320"/>
  <c r="BL320"/>
  <c r="AZ321"/>
  <c r="BD321"/>
  <c r="BH321"/>
  <c r="BL321"/>
  <c r="AZ322"/>
  <c r="BD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AZ366"/>
  <c r="BH366"/>
  <c r="AZ367"/>
  <c r="BH367"/>
  <c r="AZ368"/>
  <c r="BH368"/>
  <c r="AZ369"/>
  <c r="BH369"/>
  <c r="AZ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BJ448"/>
  <c r="BN448"/>
  <c r="BB449"/>
  <c r="BF449"/>
  <c r="BJ449"/>
  <c r="BN449"/>
  <c r="BB450"/>
  <c r="BF450"/>
  <c r="BJ450"/>
  <c r="BN450"/>
  <c r="BB451"/>
  <c r="BF451"/>
  <c r="BJ451"/>
  <c r="BN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N578"/>
  <c r="BB579"/>
  <c r="BF579"/>
  <c r="BJ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365"/>
  <c r="BF366"/>
  <c r="BN366"/>
  <c r="BF367"/>
  <c r="BN367"/>
  <c r="BF368"/>
  <c r="BN368"/>
  <c r="BF369"/>
  <c r="BN369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L365"/>
  <c r="BD366"/>
  <c r="BL366"/>
  <c r="BD367"/>
  <c r="BL367"/>
  <c r="BD368"/>
  <c r="BL368"/>
  <c r="BD369"/>
  <c r="BL369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AZ449"/>
  <c r="BD449"/>
  <c r="BH449"/>
  <c r="BL449"/>
  <c r="AZ450"/>
  <c r="BD450"/>
  <c r="BH450"/>
  <c r="BL450"/>
  <c r="AZ451"/>
  <c r="BD451"/>
  <c r="BH451"/>
  <c r="BL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H578"/>
  <c r="BL578"/>
  <c r="AZ579"/>
  <c r="BD579"/>
  <c r="BH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BJ365"/>
  <c r="BB366"/>
  <c r="BJ366"/>
  <c r="BB367"/>
  <c r="BJ367"/>
  <c r="BB368"/>
  <c r="BJ368"/>
  <c r="BB369"/>
  <c r="BJ369"/>
  <c r="BB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BB619"/>
  <c r="BJ619"/>
  <c r="BB620"/>
  <c r="BJ620"/>
  <c r="BB621"/>
  <c r="BJ621"/>
  <c r="BB622"/>
  <c r="BJ622"/>
  <c r="BB623"/>
  <c r="BJ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A619"/>
  <c r="BI619"/>
  <c r="BA620"/>
  <c r="BI620"/>
  <c r="BA621"/>
  <c r="BI621"/>
  <c r="BA622"/>
  <c r="BI622"/>
  <c r="BA623"/>
  <c r="BI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BC818"/>
  <c r="BG818"/>
  <c r="BK818"/>
  <c r="AY819"/>
  <c r="BC819"/>
  <c r="BG819"/>
  <c r="BK819"/>
  <c r="AY820"/>
  <c r="BC820"/>
  <c r="BG820"/>
  <c r="BK820"/>
  <c r="AY821"/>
  <c r="BC821"/>
  <c r="BG821"/>
  <c r="BK821"/>
  <c r="AY822"/>
  <c r="BC822"/>
  <c r="BG822"/>
  <c r="BK822"/>
  <c r="AY823"/>
  <c r="BC823"/>
  <c r="BG823"/>
  <c r="BK823"/>
  <c r="AY824"/>
  <c r="BC824"/>
  <c r="BG824"/>
  <c r="BK824"/>
  <c r="AY825"/>
  <c r="BC825"/>
  <c r="BG825"/>
  <c r="BK825"/>
  <c r="AY826"/>
  <c r="BC826"/>
  <c r="BG826"/>
  <c r="BK826"/>
  <c r="AY827"/>
  <c r="BC827"/>
  <c r="BG827"/>
  <c r="BK827"/>
  <c r="AY828"/>
  <c r="BC828"/>
  <c r="BG828"/>
  <c r="BK828"/>
  <c r="AY829"/>
  <c r="BC829"/>
  <c r="BG829"/>
  <c r="BK829"/>
  <c r="AY830"/>
  <c r="BC830"/>
  <c r="BG830"/>
  <c r="BK830"/>
  <c r="AY831"/>
  <c r="BC831"/>
  <c r="BG831"/>
  <c r="BK831"/>
  <c r="AY832"/>
  <c r="BC832"/>
  <c r="BG832"/>
  <c r="BK832"/>
  <c r="AY833"/>
  <c r="BC833"/>
  <c r="BG833"/>
  <c r="BK833"/>
  <c r="AY834"/>
  <c r="BC834"/>
  <c r="BG834"/>
  <c r="BK834"/>
  <c r="AY835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N618"/>
  <c r="BF619"/>
  <c r="BN619"/>
  <c r="BF620"/>
  <c r="BN620"/>
  <c r="BF621"/>
  <c r="BN621"/>
  <c r="BF622"/>
  <c r="BN622"/>
  <c r="BF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F818"/>
  <c r="BJ818"/>
  <c r="BN818"/>
  <c r="BB819"/>
  <c r="BF819"/>
  <c r="BJ819"/>
  <c r="BN819"/>
  <c r="BB820"/>
  <c r="BF820"/>
  <c r="BJ820"/>
  <c r="BN820"/>
  <c r="BB821"/>
  <c r="BF821"/>
  <c r="BJ821"/>
  <c r="BN821"/>
  <c r="BB822"/>
  <c r="BF822"/>
  <c r="BJ822"/>
  <c r="BN822"/>
  <c r="BB823"/>
  <c r="BF823"/>
  <c r="BJ823"/>
  <c r="BN823"/>
  <c r="BB824"/>
  <c r="BF824"/>
  <c r="BJ824"/>
  <c r="BN824"/>
  <c r="BB825"/>
  <c r="BF825"/>
  <c r="BJ825"/>
  <c r="BN825"/>
  <c r="BB826"/>
  <c r="BF826"/>
  <c r="BJ826"/>
  <c r="BN826"/>
  <c r="BB827"/>
  <c r="BF827"/>
  <c r="BJ827"/>
  <c r="BN827"/>
  <c r="BB828"/>
  <c r="BF828"/>
  <c r="BJ828"/>
  <c r="BN828"/>
  <c r="BB829"/>
  <c r="BF829"/>
  <c r="BJ829"/>
  <c r="BN829"/>
  <c r="BB830"/>
  <c r="BF830"/>
  <c r="BJ830"/>
  <c r="BN830"/>
  <c r="BB831"/>
  <c r="BF831"/>
  <c r="BJ831"/>
  <c r="BN831"/>
  <c r="BB832"/>
  <c r="BF832"/>
  <c r="BJ832"/>
  <c r="BN832"/>
  <c r="BB833"/>
  <c r="BF833"/>
  <c r="BJ833"/>
  <c r="BN833"/>
  <c r="BB834"/>
  <c r="BF834"/>
  <c r="BJ834"/>
  <c r="BN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M618"/>
  <c r="BE619"/>
  <c r="BM619"/>
  <c r="BE620"/>
  <c r="BM620"/>
  <c r="BE621"/>
  <c r="BM621"/>
  <c r="BE622"/>
  <c r="BM622"/>
  <c r="BE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C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AZ1083"/>
  <c r="BD1083"/>
  <c r="BH1083"/>
  <c r="BL1083"/>
  <c r="AZ1084"/>
  <c r="BD1084"/>
  <c r="BH1084"/>
  <c r="BL1084"/>
  <c r="AZ1085"/>
  <c r="BD1085"/>
  <c r="BH1085"/>
  <c r="BL1085"/>
  <c r="AZ1086"/>
  <c r="BD1086"/>
  <c r="BH1086"/>
  <c r="BL1086"/>
  <c r="AZ1087"/>
  <c r="BD1087"/>
  <c r="BH1087"/>
  <c r="BL1087"/>
  <c r="AZ1088"/>
  <c r="BD1088"/>
  <c r="BH1088"/>
  <c r="BL1088"/>
  <c r="AZ1089"/>
  <c r="BD1089"/>
  <c r="BH1089"/>
  <c r="BL1089"/>
  <c r="AZ1090"/>
  <c r="BD1090"/>
  <c r="BH1090"/>
  <c r="BL1090"/>
  <c r="AZ1091"/>
  <c r="BD1091"/>
  <c r="BH1091"/>
  <c r="BL1091"/>
  <c r="AZ1092"/>
  <c r="BD1092"/>
  <c r="BH1092"/>
  <c r="BL1092"/>
  <c r="AZ1093"/>
  <c r="BD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B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K1082"/>
  <c r="AY1083"/>
  <c r="BC1083"/>
  <c r="BG1083"/>
  <c r="BK1083"/>
  <c r="AY1084"/>
  <c r="BC1084"/>
  <c r="BG1084"/>
  <c r="BK1084"/>
  <c r="AY1085"/>
  <c r="BC1085"/>
  <c r="BG1085"/>
  <c r="BK1085"/>
  <c r="AY1086"/>
  <c r="BC1086"/>
  <c r="BG1086"/>
  <c r="BK1086"/>
  <c r="AY1087"/>
  <c r="BC1087"/>
  <c r="BG1087"/>
  <c r="BK1087"/>
  <c r="AY1088"/>
  <c r="BC1088"/>
  <c r="BG1088"/>
  <c r="BK1088"/>
  <c r="AY1089"/>
  <c r="BC1089"/>
  <c r="BG1089"/>
  <c r="BK1089"/>
  <c r="AY1090"/>
  <c r="BC1090"/>
  <c r="BG1090"/>
  <c r="BK1090"/>
  <c r="AY1091"/>
  <c r="BC1091"/>
  <c r="BG1091"/>
  <c r="BK1091"/>
  <c r="AY1092"/>
  <c r="BC1092"/>
  <c r="BG1092"/>
  <c r="BK1092"/>
  <c r="AY1093"/>
  <c r="BC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A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N1082"/>
  <c r="BB1083"/>
  <c r="BF1083"/>
  <c r="BJ1083"/>
  <c r="BN1083"/>
  <c r="BB1084"/>
  <c r="BF1084"/>
  <c r="BJ1084"/>
  <c r="BN1084"/>
  <c r="BB1085"/>
  <c r="BF1085"/>
  <c r="BJ1085"/>
  <c r="BN1085"/>
  <c r="BB1086"/>
  <c r="BF1086"/>
  <c r="BJ1086"/>
  <c r="BN1086"/>
  <c r="BB1087"/>
  <c r="BF1087"/>
  <c r="BJ1087"/>
  <c r="BN1087"/>
  <c r="BB1088"/>
  <c r="BF1088"/>
  <c r="BJ1088"/>
  <c r="BN1088"/>
  <c r="BB1089"/>
  <c r="BF1089"/>
  <c r="BJ1089"/>
  <c r="BN1089"/>
  <c r="BB1090"/>
  <c r="BF1090"/>
  <c r="BJ1090"/>
  <c r="BN1090"/>
  <c r="BB1091"/>
  <c r="BF1091"/>
  <c r="BJ1091"/>
  <c r="BN1091"/>
  <c r="BB1092"/>
  <c r="BF1092"/>
  <c r="BJ1092"/>
  <c r="BN1092"/>
  <c r="BB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BF1561"/>
  <c r="BJ1561"/>
  <c r="BN1561"/>
  <c r="BB1562"/>
  <c r="BF1562"/>
  <c r="BJ1562"/>
  <c r="BN1562"/>
  <c r="BB1563"/>
  <c r="BF1563"/>
  <c r="BJ1563"/>
  <c r="BN1563"/>
  <c r="BB1564"/>
  <c r="BF1564"/>
  <c r="BJ1564"/>
  <c r="BN1564"/>
  <c r="BB1565"/>
  <c r="BF1565"/>
  <c r="BJ1565"/>
  <c r="BN1565"/>
  <c r="BB1566"/>
  <c r="BF1566"/>
  <c r="BJ1566"/>
  <c r="BN1566"/>
  <c r="BB1567"/>
  <c r="BF1567"/>
  <c r="BJ1567"/>
  <c r="BN1567"/>
  <c r="BB1568"/>
  <c r="BF1568"/>
  <c r="BJ1568"/>
  <c r="BN1568"/>
  <c r="BB1569"/>
  <c r="BF1569"/>
  <c r="BJ1569"/>
  <c r="BN1569"/>
  <c r="BB1570"/>
  <c r="BF1570"/>
  <c r="BJ1570"/>
  <c r="BN1570"/>
  <c r="BB1571"/>
  <c r="BF1571"/>
  <c r="BJ1571"/>
  <c r="BN1571"/>
  <c r="BB1572"/>
  <c r="BF1572"/>
  <c r="BJ1572"/>
  <c r="BN1572"/>
  <c r="BB1573"/>
  <c r="BF1573"/>
  <c r="BJ1573"/>
  <c r="BN1573"/>
  <c r="BB1574"/>
  <c r="BF1574"/>
  <c r="BJ1574"/>
  <c r="BN1574"/>
  <c r="BB1575"/>
  <c r="BF1575"/>
  <c r="BJ1575"/>
  <c r="BN1575"/>
  <c r="BB1576"/>
  <c r="BF1576"/>
  <c r="BJ1576"/>
  <c r="BN1576"/>
  <c r="BB1577"/>
  <c r="BF1577"/>
  <c r="BJ1577"/>
  <c r="BN1577"/>
  <c r="BB1578"/>
  <c r="BF1578"/>
  <c r="BJ1578"/>
  <c r="BN1578"/>
  <c r="BB1579"/>
  <c r="BF1579"/>
  <c r="BJ1579"/>
  <c r="BN1579"/>
  <c r="BB1580"/>
  <c r="BF1580"/>
  <c r="BJ1580"/>
  <c r="BN1580"/>
  <c r="BB1581"/>
  <c r="BF1581"/>
  <c r="BJ1581"/>
  <c r="BN1581"/>
  <c r="BB1582"/>
  <c r="BF1582"/>
  <c r="BJ1582"/>
  <c r="BN1582"/>
  <c r="BB1583"/>
  <c r="BF1583"/>
  <c r="BJ1583"/>
  <c r="BN1583"/>
  <c r="BB1584"/>
  <c r="BF1584"/>
  <c r="BJ1584"/>
  <c r="BN1584"/>
  <c r="BB1585"/>
  <c r="BF1585"/>
  <c r="BJ1585"/>
  <c r="BN1585"/>
  <c r="BB1586"/>
  <c r="BF1586"/>
  <c r="BJ1586"/>
  <c r="BN1586"/>
  <c r="BB1587"/>
  <c r="BF1587"/>
  <c r="BJ1587"/>
  <c r="BN1587"/>
  <c r="BB1588"/>
  <c r="BF1588"/>
  <c r="BJ1588"/>
  <c r="BN1588"/>
  <c r="BB1589"/>
  <c r="BF1589"/>
  <c r="BJ1589"/>
  <c r="BN1589"/>
  <c r="BB1590"/>
  <c r="BF1590"/>
  <c r="BJ1590"/>
  <c r="BN1590"/>
  <c r="BB1591"/>
  <c r="BF1591"/>
  <c r="BJ1591"/>
  <c r="BN1591"/>
  <c r="BB1592"/>
  <c r="BF1592"/>
  <c r="BJ1592"/>
  <c r="BN1592"/>
  <c r="BB1593"/>
  <c r="BF1593"/>
  <c r="BJ1593"/>
  <c r="BN1593"/>
  <c r="BB1594"/>
  <c r="BF1594"/>
  <c r="BJ1594"/>
  <c r="BN1594"/>
  <c r="BB1595"/>
  <c r="BF1595"/>
  <c r="BJ1595"/>
  <c r="BN1595"/>
  <c r="BB1596"/>
  <c r="BF1596"/>
  <c r="BJ1596"/>
  <c r="BN1596"/>
  <c r="BB1597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C1133"/>
  <c r="AX1133" s="1"/>
  <c r="BG1133"/>
  <c r="BK1133"/>
  <c r="AY1134"/>
  <c r="BC1134"/>
  <c r="AX1134" s="1"/>
  <c r="BG1134"/>
  <c r="BK1134"/>
  <c r="AY1135"/>
  <c r="BC1135"/>
  <c r="AX1135" s="1"/>
  <c r="BG1135"/>
  <c r="BK1135"/>
  <c r="AY1136"/>
  <c r="BC1136"/>
  <c r="BG1136"/>
  <c r="BK1136"/>
  <c r="AY1137"/>
  <c r="BC1137"/>
  <c r="AX1137" s="1"/>
  <c r="BG1137"/>
  <c r="BK1137"/>
  <c r="AY1138"/>
  <c r="BC1138"/>
  <c r="AX1138" s="1"/>
  <c r="BG1138"/>
  <c r="BK1138"/>
  <c r="AY1139"/>
  <c r="BC1139"/>
  <c r="AX1139" s="1"/>
  <c r="BG1139"/>
  <c r="BK1139"/>
  <c r="AY1140"/>
  <c r="BC1140"/>
  <c r="BG1140"/>
  <c r="BK1140"/>
  <c r="AY1141"/>
  <c r="BC1141"/>
  <c r="AX1141" s="1"/>
  <c r="BG1141"/>
  <c r="BK1141"/>
  <c r="AY1142"/>
  <c r="BC1142"/>
  <c r="AX1142" s="1"/>
  <c r="BG1142"/>
  <c r="BK1142"/>
  <c r="AY1143"/>
  <c r="BC1143"/>
  <c r="AX1143" s="1"/>
  <c r="BG1143"/>
  <c r="BK1143"/>
  <c r="AY1144"/>
  <c r="BC1144"/>
  <c r="BG1144"/>
  <c r="BK1144"/>
  <c r="AY1145"/>
  <c r="BC1145"/>
  <c r="AX1145" s="1"/>
  <c r="BG1145"/>
  <c r="BK1145"/>
  <c r="AY1146"/>
  <c r="BC1146"/>
  <c r="AX1146" s="1"/>
  <c r="BG1146"/>
  <c r="BK1146"/>
  <c r="AY1147"/>
  <c r="BC1147"/>
  <c r="AX1147" s="1"/>
  <c r="BG1147"/>
  <c r="BK1147"/>
  <c r="AY1148"/>
  <c r="BC1148"/>
  <c r="BG1148"/>
  <c r="BK1148"/>
  <c r="AY1149"/>
  <c r="BC1149"/>
  <c r="AX1149" s="1"/>
  <c r="BG1149"/>
  <c r="BK1149"/>
  <c r="AY1150"/>
  <c r="BC1150"/>
  <c r="AX1150" s="1"/>
  <c r="BG1150"/>
  <c r="BK1150"/>
  <c r="AY1151"/>
  <c r="BC1151"/>
  <c r="AX1151" s="1"/>
  <c r="BG1151"/>
  <c r="BK1151"/>
  <c r="AY1152"/>
  <c r="BC1152"/>
  <c r="BG1152"/>
  <c r="BK1152"/>
  <c r="AY1153"/>
  <c r="BC1153"/>
  <c r="AX1153" s="1"/>
  <c r="BG1153"/>
  <c r="BK1153"/>
  <c r="AY1154"/>
  <c r="BC1154"/>
  <c r="AX1154" s="1"/>
  <c r="BG1154"/>
  <c r="BK1154"/>
  <c r="AY1155"/>
  <c r="BC1155"/>
  <c r="AX1155" s="1"/>
  <c r="BG1155"/>
  <c r="BK1155"/>
  <c r="AY1156"/>
  <c r="BC1156"/>
  <c r="BG1156"/>
  <c r="BK1156"/>
  <c r="AY1157"/>
  <c r="BC1157"/>
  <c r="AX1157" s="1"/>
  <c r="BG1157"/>
  <c r="BK1157"/>
  <c r="AY1158"/>
  <c r="BC1158"/>
  <c r="AX1158" s="1"/>
  <c r="BG1158"/>
  <c r="BK1158"/>
  <c r="AY1159"/>
  <c r="BC1159"/>
  <c r="AX1159" s="1"/>
  <c r="BG1159"/>
  <c r="BK1159"/>
  <c r="AY1160"/>
  <c r="BC1160"/>
  <c r="BG1160"/>
  <c r="BK1160"/>
  <c r="AY1161"/>
  <c r="BC1161"/>
  <c r="AX1161" s="1"/>
  <c r="BG1161"/>
  <c r="BK1161"/>
  <c r="AY1162"/>
  <c r="BC1162"/>
  <c r="AX1162" s="1"/>
  <c r="BG1162"/>
  <c r="BK1162"/>
  <c r="AY1163"/>
  <c r="BC1163"/>
  <c r="AX1163" s="1"/>
  <c r="BG1163"/>
  <c r="BK1163"/>
  <c r="AY1164"/>
  <c r="BC1164"/>
  <c r="BG1164"/>
  <c r="BK1164"/>
  <c r="AY1165"/>
  <c r="BC1165"/>
  <c r="AX1165" s="1"/>
  <c r="BG1165"/>
  <c r="BK1165"/>
  <c r="AY1166"/>
  <c r="BC1166"/>
  <c r="AX1166" s="1"/>
  <c r="BG1166"/>
  <c r="BK1166"/>
  <c r="AY1167"/>
  <c r="BC1167"/>
  <c r="AX1167" s="1"/>
  <c r="BG1167"/>
  <c r="BK1167"/>
  <c r="AY1168"/>
  <c r="BC1168"/>
  <c r="BG1168"/>
  <c r="BK1168"/>
  <c r="AY1169"/>
  <c r="BC1169"/>
  <c r="AX1169" s="1"/>
  <c r="BG1169"/>
  <c r="BK1169"/>
  <c r="AY1170"/>
  <c r="BC1170"/>
  <c r="AX1170" s="1"/>
  <c r="BG1170"/>
  <c r="BK1170"/>
  <c r="AY1171"/>
  <c r="BC1171"/>
  <c r="AX1171" s="1"/>
  <c r="BG1171"/>
  <c r="BK1171"/>
  <c r="AY1172"/>
  <c r="BC1172"/>
  <c r="BG1172"/>
  <c r="BK1172"/>
  <c r="AY1173"/>
  <c r="BC1173"/>
  <c r="AX1173" s="1"/>
  <c r="BG1173"/>
  <c r="BK1173"/>
  <c r="AY1174"/>
  <c r="BC1174"/>
  <c r="AX1174" s="1"/>
  <c r="BG1174"/>
  <c r="BK1174"/>
  <c r="AY1175"/>
  <c r="BC1175"/>
  <c r="AX1175" s="1"/>
  <c r="BG1175"/>
  <c r="BK1175"/>
  <c r="AY1176"/>
  <c r="BC1176"/>
  <c r="BG1176"/>
  <c r="BK1176"/>
  <c r="AY1177"/>
  <c r="BC1177"/>
  <c r="AX1177" s="1"/>
  <c r="BG1177"/>
  <c r="BK1177"/>
  <c r="AY1178"/>
  <c r="BC1178"/>
  <c r="AX1178" s="1"/>
  <c r="BG1178"/>
  <c r="BK1178"/>
  <c r="AY1179"/>
  <c r="BC1179"/>
  <c r="AX1179" s="1"/>
  <c r="BG1179"/>
  <c r="BK1179"/>
  <c r="AY1180"/>
  <c r="BC1180"/>
  <c r="BG1180"/>
  <c r="BK1180"/>
  <c r="AY1181"/>
  <c r="BC1181"/>
  <c r="AX1181" s="1"/>
  <c r="BG1181"/>
  <c r="BK1181"/>
  <c r="AY1182"/>
  <c r="BC1182"/>
  <c r="AX1182" s="1"/>
  <c r="BG1182"/>
  <c r="BK1182"/>
  <c r="AY1183"/>
  <c r="BC1183"/>
  <c r="AX1183" s="1"/>
  <c r="BG1183"/>
  <c r="BK1183"/>
  <c r="AY1184"/>
  <c r="BC1184"/>
  <c r="BG1184"/>
  <c r="BK1184"/>
  <c r="AY1185"/>
  <c r="BC1185"/>
  <c r="AX1185" s="1"/>
  <c r="BG1185"/>
  <c r="BK1185"/>
  <c r="AY1186"/>
  <c r="BC1186"/>
  <c r="AX1186" s="1"/>
  <c r="BG1186"/>
  <c r="BK1186"/>
  <c r="AY1187"/>
  <c r="BC1187"/>
  <c r="AX1187" s="1"/>
  <c r="BG1187"/>
  <c r="BK1187"/>
  <c r="AY1188"/>
  <c r="BC1188"/>
  <c r="BG1188"/>
  <c r="BK1188"/>
  <c r="AY1189"/>
  <c r="BC1189"/>
  <c r="AX1189" s="1"/>
  <c r="BG1189"/>
  <c r="BK1189"/>
  <c r="AY1190"/>
  <c r="BC1190"/>
  <c r="AX1190" s="1"/>
  <c r="BG1190"/>
  <c r="BK1190"/>
  <c r="AY1191"/>
  <c r="BC1191"/>
  <c r="AX1191" s="1"/>
  <c r="BG1191"/>
  <c r="BK1191"/>
  <c r="AY1192"/>
  <c r="BC1192"/>
  <c r="BG1192"/>
  <c r="BK1192"/>
  <c r="AY1193"/>
  <c r="BC1193"/>
  <c r="AX1193" s="1"/>
  <c r="BG1193"/>
  <c r="BK1193"/>
  <c r="AY1194"/>
  <c r="BC1194"/>
  <c r="AX1194" s="1"/>
  <c r="BG1194"/>
  <c r="BK1194"/>
  <c r="AY1195"/>
  <c r="BC1195"/>
  <c r="AX1195" s="1"/>
  <c r="BG1195"/>
  <c r="BK1195"/>
  <c r="AY1196"/>
  <c r="BC1196"/>
  <c r="BG1196"/>
  <c r="BK1196"/>
  <c r="AY1197"/>
  <c r="BC1197"/>
  <c r="AX1197" s="1"/>
  <c r="BG1197"/>
  <c r="BK1197"/>
  <c r="AY1198"/>
  <c r="BC1198"/>
  <c r="AX1198" s="1"/>
  <c r="BG1198"/>
  <c r="BK1198"/>
  <c r="AY1199"/>
  <c r="BC1199"/>
  <c r="AX1199" s="1"/>
  <c r="BG1199"/>
  <c r="BK1199"/>
  <c r="AY1200"/>
  <c r="BC1200"/>
  <c r="BG1200"/>
  <c r="BK1200"/>
  <c r="AY1201"/>
  <c r="BC1201"/>
  <c r="AX1201" s="1"/>
  <c r="BG1201"/>
  <c r="BK1201"/>
  <c r="AY1202"/>
  <c r="BC1202"/>
  <c r="AX1202" s="1"/>
  <c r="BG1202"/>
  <c r="BK1202"/>
  <c r="AY1203"/>
  <c r="BC1203"/>
  <c r="AX1203" s="1"/>
  <c r="BG1203"/>
  <c r="BK1203"/>
  <c r="AY1204"/>
  <c r="BC1204"/>
  <c r="BG1204"/>
  <c r="BK1204"/>
  <c r="AY1205"/>
  <c r="BC1205"/>
  <c r="AX1205" s="1"/>
  <c r="BG1205"/>
  <c r="BK1205"/>
  <c r="AY1206"/>
  <c r="BC1206"/>
  <c r="AX1206" s="1"/>
  <c r="BG1206"/>
  <c r="BK1206"/>
  <c r="AY1207"/>
  <c r="BC1207"/>
  <c r="AX1207" s="1"/>
  <c r="BG1207"/>
  <c r="BK1207"/>
  <c r="AY1208"/>
  <c r="BC1208"/>
  <c r="BG1208"/>
  <c r="BK1208"/>
  <c r="AY1209"/>
  <c r="BC1209"/>
  <c r="AX1209" s="1"/>
  <c r="BG1209"/>
  <c r="BK1209"/>
  <c r="AY1210"/>
  <c r="BC1210"/>
  <c r="AX1210" s="1"/>
  <c r="BG1210"/>
  <c r="BK1210"/>
  <c r="AY1211"/>
  <c r="BC1211"/>
  <c r="AX1211" s="1"/>
  <c r="BG1211"/>
  <c r="BK1211"/>
  <c r="AY1212"/>
  <c r="BC1212"/>
  <c r="BG1212"/>
  <c r="BK1212"/>
  <c r="AY1213"/>
  <c r="BC1213"/>
  <c r="AX1213" s="1"/>
  <c r="BG1213"/>
  <c r="BK1213"/>
  <c r="AY1214"/>
  <c r="BC1214"/>
  <c r="AX1214" s="1"/>
  <c r="BG1214"/>
  <c r="BK1214"/>
  <c r="AY1215"/>
  <c r="BC1215"/>
  <c r="AX1215" s="1"/>
  <c r="BG1215"/>
  <c r="BK1215"/>
  <c r="AY1216"/>
  <c r="BC1216"/>
  <c r="BG1216"/>
  <c r="BK1216"/>
  <c r="AY1217"/>
  <c r="BC1217"/>
  <c r="AX1217" s="1"/>
  <c r="BG1217"/>
  <c r="BK1217"/>
  <c r="AY1218"/>
  <c r="BC1218"/>
  <c r="AX1218" s="1"/>
  <c r="BG1218"/>
  <c r="BK1218"/>
  <c r="AY1219"/>
  <c r="BC1219"/>
  <c r="AX1219" s="1"/>
  <c r="BG1219"/>
  <c r="BK1219"/>
  <c r="AY1220"/>
  <c r="BC1220"/>
  <c r="BG1220"/>
  <c r="BK1220"/>
  <c r="AY1221"/>
  <c r="BC1221"/>
  <c r="AX1221" s="1"/>
  <c r="BG1221"/>
  <c r="BK1221"/>
  <c r="AY1222"/>
  <c r="BC1222"/>
  <c r="AX1222" s="1"/>
  <c r="BG1222"/>
  <c r="BK1222"/>
  <c r="AY1223"/>
  <c r="BC1223"/>
  <c r="AX1223" s="1"/>
  <c r="BG1223"/>
  <c r="BK1223"/>
  <c r="AY1224"/>
  <c r="BC1224"/>
  <c r="BG1224"/>
  <c r="BK1224"/>
  <c r="AY1225"/>
  <c r="BC1225"/>
  <c r="AX1225" s="1"/>
  <c r="BG1225"/>
  <c r="BK1225"/>
  <c r="AY1226"/>
  <c r="BC1226"/>
  <c r="AX1226" s="1"/>
  <c r="BG1226"/>
  <c r="BK1226"/>
  <c r="AY1227"/>
  <c r="BC1227"/>
  <c r="AX1227" s="1"/>
  <c r="BG1227"/>
  <c r="BK1227"/>
  <c r="AY1228"/>
  <c r="BC1228"/>
  <c r="BG1228"/>
  <c r="BK1228"/>
  <c r="AY1229"/>
  <c r="BC1229"/>
  <c r="AX1229" s="1"/>
  <c r="BG1229"/>
  <c r="BK1229"/>
  <c r="AY1230"/>
  <c r="BC1230"/>
  <c r="AX1230" s="1"/>
  <c r="BG1230"/>
  <c r="BK1230"/>
  <c r="AY1231"/>
  <c r="BC1231"/>
  <c r="AX1231" s="1"/>
  <c r="BG1231"/>
  <c r="BK1231"/>
  <c r="AY1232"/>
  <c r="BC1232"/>
  <c r="BG1232"/>
  <c r="BK1232"/>
  <c r="AY1233"/>
  <c r="BC1233"/>
  <c r="AX1233" s="1"/>
  <c r="BG1233"/>
  <c r="BK1233"/>
  <c r="AY1234"/>
  <c r="BC1234"/>
  <c r="AX1234" s="1"/>
  <c r="BG1234"/>
  <c r="BK1234"/>
  <c r="AY1235"/>
  <c r="BC1235"/>
  <c r="AX1235" s="1"/>
  <c r="BG1235"/>
  <c r="BK1235"/>
  <c r="AY1236"/>
  <c r="BC1236"/>
  <c r="BG1236"/>
  <c r="BK1236"/>
  <c r="AY1237"/>
  <c r="BC1237"/>
  <c r="AX1237" s="1"/>
  <c r="BG1237"/>
  <c r="BK1237"/>
  <c r="AY1238"/>
  <c r="BC1238"/>
  <c r="AX1238" s="1"/>
  <c r="BG1238"/>
  <c r="BK1238"/>
  <c r="AY1239"/>
  <c r="BC1239"/>
  <c r="AX1239" s="1"/>
  <c r="BG1239"/>
  <c r="BK1239"/>
  <c r="AY1240"/>
  <c r="BC1240"/>
  <c r="BG1240"/>
  <c r="BK1240"/>
  <c r="AY1241"/>
  <c r="BC1241"/>
  <c r="AX1241" s="1"/>
  <c r="BG1241"/>
  <c r="BK1241"/>
  <c r="AY1242"/>
  <c r="BC1242"/>
  <c r="AX1242" s="1"/>
  <c r="BG1242"/>
  <c r="BK1242"/>
  <c r="AY1243"/>
  <c r="BC1243"/>
  <c r="AX1243" s="1"/>
  <c r="BG1243"/>
  <c r="BK1243"/>
  <c r="AY1244"/>
  <c r="BC1244"/>
  <c r="BG1244"/>
  <c r="BK1244"/>
  <c r="AY1245"/>
  <c r="BC1245"/>
  <c r="AX1245" s="1"/>
  <c r="BG1245"/>
  <c r="BK1245"/>
  <c r="AY1246"/>
  <c r="BC1246"/>
  <c r="AX1246" s="1"/>
  <c r="BG1246"/>
  <c r="BK1246"/>
  <c r="AY1247"/>
  <c r="BC1247"/>
  <c r="AX1247" s="1"/>
  <c r="BG1247"/>
  <c r="BK1247"/>
  <c r="AY1248"/>
  <c r="BC1248"/>
  <c r="BG1248"/>
  <c r="BK1248"/>
  <c r="AY1249"/>
  <c r="BC1249"/>
  <c r="AX1249" s="1"/>
  <c r="BG1249"/>
  <c r="BK1249"/>
  <c r="AY1250"/>
  <c r="BC1250"/>
  <c r="AX1250" s="1"/>
  <c r="BG1250"/>
  <c r="BK1250"/>
  <c r="AY1251"/>
  <c r="BC1251"/>
  <c r="AX1251" s="1"/>
  <c r="BG1251"/>
  <c r="BK1251"/>
  <c r="AY1252"/>
  <c r="BC1252"/>
  <c r="BG1252"/>
  <c r="BK1252"/>
  <c r="AY1253"/>
  <c r="BC1253"/>
  <c r="AX1253" s="1"/>
  <c r="BG1253"/>
  <c r="BK1253"/>
  <c r="AY1254"/>
  <c r="BC1254"/>
  <c r="AX1254" s="1"/>
  <c r="BG1254"/>
  <c r="BK1254"/>
  <c r="AY1255"/>
  <c r="BC1255"/>
  <c r="AX1255" s="1"/>
  <c r="BG1255"/>
  <c r="BK1255"/>
  <c r="AY1256"/>
  <c r="BC1256"/>
  <c r="BG1256"/>
  <c r="BK1256"/>
  <c r="AY1257"/>
  <c r="BC1257"/>
  <c r="AX1257" s="1"/>
  <c r="BG1257"/>
  <c r="BK1257"/>
  <c r="AY1258"/>
  <c r="BC1258"/>
  <c r="AX1258" s="1"/>
  <c r="BG1258"/>
  <c r="BK1258"/>
  <c r="AY1259"/>
  <c r="BC1259"/>
  <c r="AX1259" s="1"/>
  <c r="BG1259"/>
  <c r="BK1259"/>
  <c r="AY1260"/>
  <c r="BC1260"/>
  <c r="BG1260"/>
  <c r="BK1260"/>
  <c r="AY1261"/>
  <c r="BC1261"/>
  <c r="AX1261" s="1"/>
  <c r="BG1261"/>
  <c r="BK1261"/>
  <c r="AY1262"/>
  <c r="BC1262"/>
  <c r="AX1262" s="1"/>
  <c r="BG1262"/>
  <c r="BK1262"/>
  <c r="AY1263"/>
  <c r="BC1263"/>
  <c r="AX1263" s="1"/>
  <c r="BG1263"/>
  <c r="BK1263"/>
  <c r="AY1264"/>
  <c r="BC1264"/>
  <c r="BG1264"/>
  <c r="BK1264"/>
  <c r="AY1265"/>
  <c r="BC1265"/>
  <c r="AX1265" s="1"/>
  <c r="BG1265"/>
  <c r="BK1265"/>
  <c r="AY1266"/>
  <c r="BC1266"/>
  <c r="AX1266" s="1"/>
  <c r="BG1266"/>
  <c r="BK1266"/>
  <c r="AY1267"/>
  <c r="BC1267"/>
  <c r="AX1267" s="1"/>
  <c r="BG1267"/>
  <c r="BK1267"/>
  <c r="AY1268"/>
  <c r="BC1268"/>
  <c r="BG1268"/>
  <c r="BK1268"/>
  <c r="AY1269"/>
  <c r="BC1269"/>
  <c r="AX1269" s="1"/>
  <c r="BG1269"/>
  <c r="BK1269"/>
  <c r="AY1270"/>
  <c r="BC1270"/>
  <c r="AX1270" s="1"/>
  <c r="BG1270"/>
  <c r="BK1270"/>
  <c r="AY1271"/>
  <c r="BC1271"/>
  <c r="AX1271" s="1"/>
  <c r="BG1271"/>
  <c r="BK1271"/>
  <c r="AY1272"/>
  <c r="BC1272"/>
  <c r="BG1272"/>
  <c r="BK1272"/>
  <c r="AY1273"/>
  <c r="BC1273"/>
  <c r="AX1273" s="1"/>
  <c r="BG1273"/>
  <c r="BK1273"/>
  <c r="AY1274"/>
  <c r="BC1274"/>
  <c r="AX1274" s="1"/>
  <c r="BG1274"/>
  <c r="BK1274"/>
  <c r="AY1275"/>
  <c r="BC1275"/>
  <c r="AX1275" s="1"/>
  <c r="BG1275"/>
  <c r="BK1275"/>
  <c r="AY1276"/>
  <c r="BC1276"/>
  <c r="BG1276"/>
  <c r="BK1276"/>
  <c r="AY1277"/>
  <c r="BC1277"/>
  <c r="AX1277" s="1"/>
  <c r="BG1277"/>
  <c r="BK1277"/>
  <c r="AY1278"/>
  <c r="BC1278"/>
  <c r="AX1278" s="1"/>
  <c r="BG1278"/>
  <c r="BK1278"/>
  <c r="AY1279"/>
  <c r="BC1279"/>
  <c r="AX1279" s="1"/>
  <c r="BG1279"/>
  <c r="BK1279"/>
  <c r="AY1280"/>
  <c r="BC1280"/>
  <c r="BG1280"/>
  <c r="BK1280"/>
  <c r="AY1281"/>
  <c r="BC1281"/>
  <c r="AX1281" s="1"/>
  <c r="BG1281"/>
  <c r="BK1281"/>
  <c r="AY1282"/>
  <c r="BC1282"/>
  <c r="AX1282" s="1"/>
  <c r="BG1282"/>
  <c r="BK1282"/>
  <c r="AY1283"/>
  <c r="BC1283"/>
  <c r="AX1283" s="1"/>
  <c r="BG1283"/>
  <c r="BK1283"/>
  <c r="AY1284"/>
  <c r="BC1284"/>
  <c r="BG1284"/>
  <c r="BK1284"/>
  <c r="AY1285"/>
  <c r="BC1285"/>
  <c r="AX1285" s="1"/>
  <c r="BG1285"/>
  <c r="BK1285"/>
  <c r="AY1286"/>
  <c r="BC1286"/>
  <c r="AX1286" s="1"/>
  <c r="BG1286"/>
  <c r="BK1286"/>
  <c r="AY1287"/>
  <c r="BC1287"/>
  <c r="AX1287" s="1"/>
  <c r="BG1287"/>
  <c r="BK1287"/>
  <c r="AY1288"/>
  <c r="BC1288"/>
  <c r="BG1288"/>
  <c r="BK1288"/>
  <c r="AY1289"/>
  <c r="BC1289"/>
  <c r="AX1289" s="1"/>
  <c r="BG1289"/>
  <c r="BK1289"/>
  <c r="AY1290"/>
  <c r="BC1290"/>
  <c r="AX1290" s="1"/>
  <c r="BG1290"/>
  <c r="BK1290"/>
  <c r="AY1291"/>
  <c r="BC1291"/>
  <c r="AX1291" s="1"/>
  <c r="BG1291"/>
  <c r="BK1291"/>
  <c r="AY1292"/>
  <c r="BC1292"/>
  <c r="BG1292"/>
  <c r="BK1292"/>
  <c r="AY1293"/>
  <c r="BC1293"/>
  <c r="AX1293" s="1"/>
  <c r="BG1293"/>
  <c r="BK1293"/>
  <c r="AY1294"/>
  <c r="BC1294"/>
  <c r="AX1294" s="1"/>
  <c r="BG1294"/>
  <c r="BK1294"/>
  <c r="AY1295"/>
  <c r="BC1295"/>
  <c r="AX1295" s="1"/>
  <c r="BG1295"/>
  <c r="BK1295"/>
  <c r="AY1296"/>
  <c r="BC1296"/>
  <c r="BG1296"/>
  <c r="BK1296"/>
  <c r="AY1297"/>
  <c r="BC1297"/>
  <c r="AX1297" s="1"/>
  <c r="BG1297"/>
  <c r="BK1297"/>
  <c r="AY1298"/>
  <c r="BC1298"/>
  <c r="AX1298" s="1"/>
  <c r="BG1298"/>
  <c r="BK1298"/>
  <c r="AY1299"/>
  <c r="BC1299"/>
  <c r="AX1299" s="1"/>
  <c r="BG1299"/>
  <c r="BK1299"/>
  <c r="AY1300"/>
  <c r="BC1300"/>
  <c r="BG1300"/>
  <c r="BK1300"/>
  <c r="AY1301"/>
  <c r="BC1301"/>
  <c r="AX1301" s="1"/>
  <c r="BG1301"/>
  <c r="BK1301"/>
  <c r="AY1302"/>
  <c r="BC1302"/>
  <c r="AX1302" s="1"/>
  <c r="BG1302"/>
  <c r="BK1302"/>
  <c r="AY1303"/>
  <c r="BC1303"/>
  <c r="AX1303" s="1"/>
  <c r="BG1303"/>
  <c r="BK1303"/>
  <c r="AY1304"/>
  <c r="BC1304"/>
  <c r="BG1304"/>
  <c r="BK1304"/>
  <c r="AY1305"/>
  <c r="BC1305"/>
  <c r="AX1305" s="1"/>
  <c r="BG1305"/>
  <c r="BK1305"/>
  <c r="AY1306"/>
  <c r="BC1306"/>
  <c r="AX1306" s="1"/>
  <c r="BG1306"/>
  <c r="BK1306"/>
  <c r="AY1307"/>
  <c r="BC1307"/>
  <c r="AX1307" s="1"/>
  <c r="BG1307"/>
  <c r="BK1307"/>
  <c r="AY1308"/>
  <c r="BC1308"/>
  <c r="BG1308"/>
  <c r="BK1308"/>
  <c r="AY1309"/>
  <c r="BC1309"/>
  <c r="AX1309" s="1"/>
  <c r="BG1309"/>
  <c r="BK1309"/>
  <c r="AY1310"/>
  <c r="BC1310"/>
  <c r="AX1310" s="1"/>
  <c r="BG1310"/>
  <c r="BK1310"/>
  <c r="AY1311"/>
  <c r="BC1311"/>
  <c r="AX1311" s="1"/>
  <c r="BG1311"/>
  <c r="BK1311"/>
  <c r="AY1312"/>
  <c r="BC1312"/>
  <c r="BG1312"/>
  <c r="BK1312"/>
  <c r="AY1313"/>
  <c r="BC1313"/>
  <c r="AX1313" s="1"/>
  <c r="BG1313"/>
  <c r="BK1313"/>
  <c r="AY1314"/>
  <c r="BC1314"/>
  <c r="AX1314" s="1"/>
  <c r="BG1314"/>
  <c r="BK1314"/>
  <c r="AY1315"/>
  <c r="BC1315"/>
  <c r="AX1315" s="1"/>
  <c r="BG1315"/>
  <c r="BK1315"/>
  <c r="AY1316"/>
  <c r="BC1316"/>
  <c r="BG1316"/>
  <c r="BK1316"/>
  <c r="AY1317"/>
  <c r="BC1317"/>
  <c r="AX1317" s="1"/>
  <c r="BG1317"/>
  <c r="BK1317"/>
  <c r="AY1318"/>
  <c r="BC1318"/>
  <c r="AX1318" s="1"/>
  <c r="BG1318"/>
  <c r="BK1318"/>
  <c r="AY1319"/>
  <c r="BC1319"/>
  <c r="AX1319" s="1"/>
  <c r="BG1319"/>
  <c r="BK1319"/>
  <c r="AY1320"/>
  <c r="BC1320"/>
  <c r="BG1320"/>
  <c r="BK1320"/>
  <c r="AY1321"/>
  <c r="BC1321"/>
  <c r="AX1321" s="1"/>
  <c r="BG1321"/>
  <c r="BK1321"/>
  <c r="AY1322"/>
  <c r="BC1322"/>
  <c r="AX1322" s="1"/>
  <c r="BG1322"/>
  <c r="BK1322"/>
  <c r="AY1323"/>
  <c r="BC1323"/>
  <c r="AX1323" s="1"/>
  <c r="BG1323"/>
  <c r="BK1323"/>
  <c r="AY1324"/>
  <c r="BC1324"/>
  <c r="BG1324"/>
  <c r="BK1324"/>
  <c r="AY1325"/>
  <c r="BC1325"/>
  <c r="AX1325" s="1"/>
  <c r="BG1325"/>
  <c r="BK1325"/>
  <c r="AY1326"/>
  <c r="BC1326"/>
  <c r="AX1326" s="1"/>
  <c r="BG1326"/>
  <c r="BK1326"/>
  <c r="AY1327"/>
  <c r="BC1327"/>
  <c r="AX1327" s="1"/>
  <c r="BG1327"/>
  <c r="BK1327"/>
  <c r="AY1328"/>
  <c r="BC1328"/>
  <c r="BG1328"/>
  <c r="BK1328"/>
  <c r="AY1329"/>
  <c r="BC1329"/>
  <c r="AX1329" s="1"/>
  <c r="BG1329"/>
  <c r="BK1329"/>
  <c r="AY1330"/>
  <c r="BC1330"/>
  <c r="AX1330" s="1"/>
  <c r="BG1330"/>
  <c r="BK1330"/>
  <c r="AY1331"/>
  <c r="BC1331"/>
  <c r="AX1331" s="1"/>
  <c r="BG1331"/>
  <c r="BK1331"/>
  <c r="AY1332"/>
  <c r="BC1332"/>
  <c r="BG1332"/>
  <c r="BK1332"/>
  <c r="AY1333"/>
  <c r="BC1333"/>
  <c r="AX1333" s="1"/>
  <c r="BG1333"/>
  <c r="BK1333"/>
  <c r="AY1334"/>
  <c r="BC1334"/>
  <c r="AX1334" s="1"/>
  <c r="BG1334"/>
  <c r="BK1334"/>
  <c r="AY1335"/>
  <c r="BC1335"/>
  <c r="AX1335" s="1"/>
  <c r="BG1335"/>
  <c r="BK1335"/>
  <c r="AY1336"/>
  <c r="BC1336"/>
  <c r="BG1336"/>
  <c r="BK1336"/>
  <c r="AY1337"/>
  <c r="BC1337"/>
  <c r="AX1337" s="1"/>
  <c r="BG1337"/>
  <c r="BK1337"/>
  <c r="AY1338"/>
  <c r="BC1338"/>
  <c r="AX1338" s="1"/>
  <c r="BG1338"/>
  <c r="BK1338"/>
  <c r="AY1339"/>
  <c r="BC1339"/>
  <c r="AX1339" s="1"/>
  <c r="BG1339"/>
  <c r="BK1339"/>
  <c r="AY1340"/>
  <c r="BC1340"/>
  <c r="BG1340"/>
  <c r="BK1340"/>
  <c r="AY1341"/>
  <c r="BC1341"/>
  <c r="AX1341" s="1"/>
  <c r="BG1341"/>
  <c r="BK1341"/>
  <c r="AY1342"/>
  <c r="BC1342"/>
  <c r="AX1342" s="1"/>
  <c r="BG1342"/>
  <c r="BK1342"/>
  <c r="AY1343"/>
  <c r="BC1343"/>
  <c r="AX1343" s="1"/>
  <c r="BG1343"/>
  <c r="BK1343"/>
  <c r="AY1344"/>
  <c r="BC1344"/>
  <c r="BG1344"/>
  <c r="BK1344"/>
  <c r="AY1345"/>
  <c r="BC1345"/>
  <c r="AX1345" s="1"/>
  <c r="BG1345"/>
  <c r="BK1345"/>
  <c r="AY1346"/>
  <c r="BC1346"/>
  <c r="AX1346" s="1"/>
  <c r="BG1346"/>
  <c r="BK1346"/>
  <c r="AY1347"/>
  <c r="BC1347"/>
  <c r="AX1347" s="1"/>
  <c r="BG1347"/>
  <c r="BK1347"/>
  <c r="AY1348"/>
  <c r="BC1348"/>
  <c r="BG1348"/>
  <c r="BK1348"/>
  <c r="AY1349"/>
  <c r="BC1349"/>
  <c r="AX1349" s="1"/>
  <c r="BG1349"/>
  <c r="BK1349"/>
  <c r="AY1350"/>
  <c r="BC1350"/>
  <c r="AX1350" s="1"/>
  <c r="BG1350"/>
  <c r="BK1350"/>
  <c r="AY1351"/>
  <c r="BC1351"/>
  <c r="AX1351" s="1"/>
  <c r="BG1351"/>
  <c r="BK1351"/>
  <c r="AY1352"/>
  <c r="BC1352"/>
  <c r="BG1352"/>
  <c r="BK1352"/>
  <c r="AY1353"/>
  <c r="BC1353"/>
  <c r="AX1353" s="1"/>
  <c r="BG1353"/>
  <c r="BK1353"/>
  <c r="AY1354"/>
  <c r="BC1354"/>
  <c r="AX1354" s="1"/>
  <c r="BG1354"/>
  <c r="BK1354"/>
  <c r="AY1355"/>
  <c r="BC1355"/>
  <c r="AX1355" s="1"/>
  <c r="BG1355"/>
  <c r="BK1355"/>
  <c r="AY1356"/>
  <c r="BC1356"/>
  <c r="BG1356"/>
  <c r="BK1356"/>
  <c r="AY1357"/>
  <c r="BC1357"/>
  <c r="AX1357" s="1"/>
  <c r="BG1357"/>
  <c r="BK1357"/>
  <c r="AY1358"/>
  <c r="BC1358"/>
  <c r="AX1358" s="1"/>
  <c r="BG1358"/>
  <c r="BK1358"/>
  <c r="AY1359"/>
  <c r="BC1359"/>
  <c r="AX1359" s="1"/>
  <c r="BG1359"/>
  <c r="BK1359"/>
  <c r="AY1360"/>
  <c r="BC1360"/>
  <c r="BG1360"/>
  <c r="BK1360"/>
  <c r="AY1361"/>
  <c r="BC1361"/>
  <c r="AX1361" s="1"/>
  <c r="BG1361"/>
  <c r="BK1361"/>
  <c r="AY1362"/>
  <c r="BC1362"/>
  <c r="AX1362" s="1"/>
  <c r="BG1362"/>
  <c r="BK1362"/>
  <c r="AY1363"/>
  <c r="BC1363"/>
  <c r="AX1363" s="1"/>
  <c r="BG1363"/>
  <c r="BK1363"/>
  <c r="AY1364"/>
  <c r="BC1364"/>
  <c r="BG1364"/>
  <c r="BK1364"/>
  <c r="AY1365"/>
  <c r="BC1365"/>
  <c r="AX1365" s="1"/>
  <c r="BG1365"/>
  <c r="BK1365"/>
  <c r="AY1366"/>
  <c r="BC1366"/>
  <c r="AX1366" s="1"/>
  <c r="BG1366"/>
  <c r="BK1366"/>
  <c r="AY1367"/>
  <c r="BC1367"/>
  <c r="AX1367" s="1"/>
  <c r="BG1367"/>
  <c r="BK1367"/>
  <c r="AY1368"/>
  <c r="BC1368"/>
  <c r="BG1368"/>
  <c r="BK1368"/>
  <c r="AY1369"/>
  <c r="BC1369"/>
  <c r="AX1369" s="1"/>
  <c r="BG1369"/>
  <c r="BK1369"/>
  <c r="AY1370"/>
  <c r="BC1370"/>
  <c r="AX1370" s="1"/>
  <c r="BG1370"/>
  <c r="BK1370"/>
  <c r="AY1371"/>
  <c r="BC1371"/>
  <c r="AX1371" s="1"/>
  <c r="BG1371"/>
  <c r="BK1371"/>
  <c r="AY1372"/>
  <c r="BC1372"/>
  <c r="BG1372"/>
  <c r="BK1372"/>
  <c r="AY1373"/>
  <c r="BC1373"/>
  <c r="AX1373" s="1"/>
  <c r="BG1373"/>
  <c r="BK1373"/>
  <c r="AY1374"/>
  <c r="BC1374"/>
  <c r="AX1374" s="1"/>
  <c r="BG1374"/>
  <c r="BK1374"/>
  <c r="AY1375"/>
  <c r="BC1375"/>
  <c r="AX1375" s="1"/>
  <c r="BG1375"/>
  <c r="BK1375"/>
  <c r="AY1376"/>
  <c r="BC1376"/>
  <c r="BG1376"/>
  <c r="BK1376"/>
  <c r="AY1377"/>
  <c r="BC1377"/>
  <c r="AX1377" s="1"/>
  <c r="BG1377"/>
  <c r="BK1377"/>
  <c r="AY1378"/>
  <c r="BC1378"/>
  <c r="AX1378" s="1"/>
  <c r="BG1378"/>
  <c r="BK1378"/>
  <c r="AY1379"/>
  <c r="BC1379"/>
  <c r="AX1379" s="1"/>
  <c r="BG1379"/>
  <c r="BK1379"/>
  <c r="AY1380"/>
  <c r="BC1380"/>
  <c r="BG1380"/>
  <c r="BK1380"/>
  <c r="AY1381"/>
  <c r="BC1381"/>
  <c r="AX1381" s="1"/>
  <c r="BG1381"/>
  <c r="BK1381"/>
  <c r="AY1382"/>
  <c r="BC1382"/>
  <c r="AX1382" s="1"/>
  <c r="BG1382"/>
  <c r="BK1382"/>
  <c r="AY1383"/>
  <c r="BC1383"/>
  <c r="AX1383" s="1"/>
  <c r="BG1383"/>
  <c r="BK1383"/>
  <c r="AY1384"/>
  <c r="BC1384"/>
  <c r="BG1384"/>
  <c r="BK1384"/>
  <c r="AY1385"/>
  <c r="BC1385"/>
  <c r="AX1385" s="1"/>
  <c r="BG1385"/>
  <c r="BK1385"/>
  <c r="AY1386"/>
  <c r="BC1386"/>
  <c r="AX1386" s="1"/>
  <c r="BG1386"/>
  <c r="BK1386"/>
  <c r="AY1387"/>
  <c r="BC1387"/>
  <c r="AX1387" s="1"/>
  <c r="BG1387"/>
  <c r="BK1387"/>
  <c r="AY1388"/>
  <c r="BC1388"/>
  <c r="BG1388"/>
  <c r="BK1388"/>
  <c r="AY1389"/>
  <c r="BC1389"/>
  <c r="AX1389" s="1"/>
  <c r="BG1389"/>
  <c r="BK1389"/>
  <c r="AY1390"/>
  <c r="BC1390"/>
  <c r="AX1390" s="1"/>
  <c r="BG1390"/>
  <c r="BK1390"/>
  <c r="AY1391"/>
  <c r="BC1391"/>
  <c r="AX1391" s="1"/>
  <c r="BG1391"/>
  <c r="BK1391"/>
  <c r="AY1392"/>
  <c r="BC1392"/>
  <c r="BG1392"/>
  <c r="BK1392"/>
  <c r="AY1393"/>
  <c r="BC1393"/>
  <c r="AX1393" s="1"/>
  <c r="BG1393"/>
  <c r="BK1393"/>
  <c r="AY1394"/>
  <c r="BC1394"/>
  <c r="AX1394" s="1"/>
  <c r="BG1394"/>
  <c r="BK1394"/>
  <c r="AY1395"/>
  <c r="BC1395"/>
  <c r="AX1395" s="1"/>
  <c r="BG1395"/>
  <c r="BK1395"/>
  <c r="AY1396"/>
  <c r="BC1396"/>
  <c r="BG1396"/>
  <c r="BK1396"/>
  <c r="AY1397"/>
  <c r="BC1397"/>
  <c r="AX1397" s="1"/>
  <c r="BG1397"/>
  <c r="BK1397"/>
  <c r="AY1398"/>
  <c r="BC1398"/>
  <c r="AX1398" s="1"/>
  <c r="BG1398"/>
  <c r="BK1398"/>
  <c r="AY1399"/>
  <c r="BC1399"/>
  <c r="AX1399" s="1"/>
  <c r="BG1399"/>
  <c r="BK1399"/>
  <c r="AY1400"/>
  <c r="BC1400"/>
  <c r="BG1400"/>
  <c r="BK1400"/>
  <c r="AY1401"/>
  <c r="BC1401"/>
  <c r="AX1401" s="1"/>
  <c r="BG1401"/>
  <c r="BK1401"/>
  <c r="AY1402"/>
  <c r="BC1402"/>
  <c r="AX1402" s="1"/>
  <c r="BG1402"/>
  <c r="BK1402"/>
  <c r="AY1403"/>
  <c r="BC1403"/>
  <c r="AX1403" s="1"/>
  <c r="BG1403"/>
  <c r="BK1403"/>
  <c r="AY1404"/>
  <c r="BC1404"/>
  <c r="BG1404"/>
  <c r="BK1404"/>
  <c r="AY1405"/>
  <c r="BC1405"/>
  <c r="AX1405" s="1"/>
  <c r="BG1405"/>
  <c r="BK1405"/>
  <c r="AY1406"/>
  <c r="BC1406"/>
  <c r="AX1406" s="1"/>
  <c r="BG1406"/>
  <c r="BK1406"/>
  <c r="AY1407"/>
  <c r="BC1407"/>
  <c r="AX1407" s="1"/>
  <c r="BG1407"/>
  <c r="BK1407"/>
  <c r="AY1408"/>
  <c r="BC1408"/>
  <c r="BG1408"/>
  <c r="BK1408"/>
  <c r="AY1409"/>
  <c r="BC1409"/>
  <c r="AX1409" s="1"/>
  <c r="BG1409"/>
  <c r="BK1409"/>
  <c r="AY1410"/>
  <c r="BC1410"/>
  <c r="AX1410" s="1"/>
  <c r="BG1410"/>
  <c r="BK1410"/>
  <c r="AY1411"/>
  <c r="BC1411"/>
  <c r="AX1411" s="1"/>
  <c r="BG1411"/>
  <c r="BK1411"/>
  <c r="AY1412"/>
  <c r="BC1412"/>
  <c r="BG1412"/>
  <c r="BK1412"/>
  <c r="AY1413"/>
  <c r="BC1413"/>
  <c r="AX1413" s="1"/>
  <c r="BG1413"/>
  <c r="BK1413"/>
  <c r="AY1414"/>
  <c r="BC1414"/>
  <c r="AX1414" s="1"/>
  <c r="BG1414"/>
  <c r="BK1414"/>
  <c r="AY1415"/>
  <c r="BC1415"/>
  <c r="AX1415" s="1"/>
  <c r="BG1415"/>
  <c r="BK1415"/>
  <c r="AY1416"/>
  <c r="BC1416"/>
  <c r="BG1416"/>
  <c r="BK1416"/>
  <c r="AY1417"/>
  <c r="BC1417"/>
  <c r="AX1417" s="1"/>
  <c r="BG1417"/>
  <c r="BK1417"/>
  <c r="AY1418"/>
  <c r="BC1418"/>
  <c r="AX1418" s="1"/>
  <c r="BG1418"/>
  <c r="BK1418"/>
  <c r="AY1419"/>
  <c r="BC1419"/>
  <c r="AX1419" s="1"/>
  <c r="BG1419"/>
  <c r="BK1419"/>
  <c r="AY1420"/>
  <c r="BC1420"/>
  <c r="BG1420"/>
  <c r="BK1420"/>
  <c r="AY1421"/>
  <c r="BC1421"/>
  <c r="AX1421" s="1"/>
  <c r="BG1421"/>
  <c r="BK1421"/>
  <c r="AY1422"/>
  <c r="BC1422"/>
  <c r="AX1422" s="1"/>
  <c r="BG1422"/>
  <c r="BK1422"/>
  <c r="AY1423"/>
  <c r="BC1423"/>
  <c r="AX1423" s="1"/>
  <c r="BG1423"/>
  <c r="BK1423"/>
  <c r="AY1424"/>
  <c r="BC1424"/>
  <c r="BG1424"/>
  <c r="BK1424"/>
  <c r="AY1425"/>
  <c r="BC1425"/>
  <c r="AX1425" s="1"/>
  <c r="BG1425"/>
  <c r="BK1425"/>
  <c r="AY1426"/>
  <c r="BC1426"/>
  <c r="AX1426" s="1"/>
  <c r="BG1426"/>
  <c r="BK1426"/>
  <c r="AY1427"/>
  <c r="BC1427"/>
  <c r="AX1427" s="1"/>
  <c r="BG1427"/>
  <c r="BK1427"/>
  <c r="AY1428"/>
  <c r="BC1428"/>
  <c r="BG1428"/>
  <c r="BK1428"/>
  <c r="AY1429"/>
  <c r="BC1429"/>
  <c r="AX1429" s="1"/>
  <c r="BG1429"/>
  <c r="BK1429"/>
  <c r="AY1430"/>
  <c r="BC1430"/>
  <c r="AX1430" s="1"/>
  <c r="BG1430"/>
  <c r="BK1430"/>
  <c r="AY1431"/>
  <c r="BC1431"/>
  <c r="AX1431" s="1"/>
  <c r="BG1431"/>
  <c r="BK1431"/>
  <c r="AY1432"/>
  <c r="BC1432"/>
  <c r="BG1432"/>
  <c r="BK1432"/>
  <c r="AY1433"/>
  <c r="BC1433"/>
  <c r="AX1433" s="1"/>
  <c r="BG1433"/>
  <c r="BK1433"/>
  <c r="AY1434"/>
  <c r="BC1434"/>
  <c r="AX1434" s="1"/>
  <c r="BG1434"/>
  <c r="BK1434"/>
  <c r="AY1435"/>
  <c r="BC1435"/>
  <c r="AX1435" s="1"/>
  <c r="BG1435"/>
  <c r="BK1435"/>
  <c r="AY1436"/>
  <c r="BC1436"/>
  <c r="BG1436"/>
  <c r="BK1436"/>
  <c r="AY1437"/>
  <c r="BC1437"/>
  <c r="AX1437" s="1"/>
  <c r="BG1437"/>
  <c r="BK1437"/>
  <c r="AY1438"/>
  <c r="BC1438"/>
  <c r="AX1438" s="1"/>
  <c r="BG1438"/>
  <c r="BK1438"/>
  <c r="AY1439"/>
  <c r="BC1439"/>
  <c r="AX1439" s="1"/>
  <c r="BG1439"/>
  <c r="BK1439"/>
  <c r="AY1440"/>
  <c r="BC1440"/>
  <c r="BG1440"/>
  <c r="BK1440"/>
  <c r="AY1441"/>
  <c r="BC1441"/>
  <c r="AX1441" s="1"/>
  <c r="BG1441"/>
  <c r="BK1441"/>
  <c r="AY1442"/>
  <c r="BC1442"/>
  <c r="AX1442" s="1"/>
  <c r="BG1442"/>
  <c r="BK1442"/>
  <c r="AY1443"/>
  <c r="BC1443"/>
  <c r="AX1443" s="1"/>
  <c r="BG1443"/>
  <c r="BK1443"/>
  <c r="AY1444"/>
  <c r="BC1444"/>
  <c r="BG1444"/>
  <c r="BK1444"/>
  <c r="AY1445"/>
  <c r="BC1445"/>
  <c r="AX1445" s="1"/>
  <c r="BG1445"/>
  <c r="BK1445"/>
  <c r="AY1446"/>
  <c r="BC1446"/>
  <c r="AX1446" s="1"/>
  <c r="BG1446"/>
  <c r="BK1446"/>
  <c r="AY1447"/>
  <c r="BC1447"/>
  <c r="AX1447" s="1"/>
  <c r="BG1447"/>
  <c r="BK1447"/>
  <c r="AY1448"/>
  <c r="BC1448"/>
  <c r="BG1448"/>
  <c r="BK1448"/>
  <c r="AY1449"/>
  <c r="BC1449"/>
  <c r="AX1449" s="1"/>
  <c r="BG1449"/>
  <c r="BK1449"/>
  <c r="AY1450"/>
  <c r="BC1450"/>
  <c r="AX1450" s="1"/>
  <c r="BG1450"/>
  <c r="BK1450"/>
  <c r="AY1451"/>
  <c r="BC1451"/>
  <c r="AX1451" s="1"/>
  <c r="BG1451"/>
  <c r="BK1451"/>
  <c r="AY1452"/>
  <c r="BC1452"/>
  <c r="BG1452"/>
  <c r="BK1452"/>
  <c r="AY1453"/>
  <c r="BC1453"/>
  <c r="AX1453" s="1"/>
  <c r="BG1453"/>
  <c r="BK1453"/>
  <c r="AY1454"/>
  <c r="BC1454"/>
  <c r="AX1454" s="1"/>
  <c r="BG1454"/>
  <c r="BK1454"/>
  <c r="AY1455"/>
  <c r="BC1455"/>
  <c r="AX1455" s="1"/>
  <c r="BG1455"/>
  <c r="BK1455"/>
  <c r="AY1456"/>
  <c r="BC1456"/>
  <c r="BG1456"/>
  <c r="BK1456"/>
  <c r="AY1457"/>
  <c r="BC1457"/>
  <c r="AX1457" s="1"/>
  <c r="BG1457"/>
  <c r="BK1457"/>
  <c r="AY1458"/>
  <c r="BC1458"/>
  <c r="AX1458" s="1"/>
  <c r="BG1458"/>
  <c r="BK1458"/>
  <c r="AY1459"/>
  <c r="BC1459"/>
  <c r="AX1459" s="1"/>
  <c r="BG1459"/>
  <c r="BK1459"/>
  <c r="AY1460"/>
  <c r="BC1460"/>
  <c r="BG1460"/>
  <c r="BK1460"/>
  <c r="AY1461"/>
  <c r="BC1461"/>
  <c r="AX1461" s="1"/>
  <c r="BG1461"/>
  <c r="BK1461"/>
  <c r="AY1462"/>
  <c r="BC1462"/>
  <c r="AX1462" s="1"/>
  <c r="BG1462"/>
  <c r="BK1462"/>
  <c r="AY1463"/>
  <c r="BC1463"/>
  <c r="AX1463" s="1"/>
  <c r="BG1463"/>
  <c r="BK1463"/>
  <c r="AY1464"/>
  <c r="BC1464"/>
  <c r="BG1464"/>
  <c r="BK1464"/>
  <c r="AY1465"/>
  <c r="BC1465"/>
  <c r="AX1465" s="1"/>
  <c r="BG1465"/>
  <c r="BK1465"/>
  <c r="AY1466"/>
  <c r="BC1466"/>
  <c r="AX1466" s="1"/>
  <c r="BG1466"/>
  <c r="BK1466"/>
  <c r="AY1467"/>
  <c r="BC1467"/>
  <c r="AX1467" s="1"/>
  <c r="BG1467"/>
  <c r="BK1467"/>
  <c r="AY1468"/>
  <c r="BC1468"/>
  <c r="BG1468"/>
  <c r="BK1468"/>
  <c r="AY1469"/>
  <c r="BC1469"/>
  <c r="AX1469" s="1"/>
  <c r="BG1469"/>
  <c r="BK1469"/>
  <c r="AY1470"/>
  <c r="BC1470"/>
  <c r="AX1470" s="1"/>
  <c r="BG1470"/>
  <c r="BK1470"/>
  <c r="AY1471"/>
  <c r="BC1471"/>
  <c r="AX1471" s="1"/>
  <c r="BG1471"/>
  <c r="BK1471"/>
  <c r="AY1472"/>
  <c r="BC1472"/>
  <c r="BG1472"/>
  <c r="BK1472"/>
  <c r="AY1473"/>
  <c r="BC1473"/>
  <c r="AX1473" s="1"/>
  <c r="BG1473"/>
  <c r="BK1473"/>
  <c r="AY1474"/>
  <c r="BC1474"/>
  <c r="AX1474" s="1"/>
  <c r="BG1474"/>
  <c r="BK1474"/>
  <c r="AY1475"/>
  <c r="BC1475"/>
  <c r="AX1475" s="1"/>
  <c r="BG1475"/>
  <c r="BK1475"/>
  <c r="AY1476"/>
  <c r="BC1476"/>
  <c r="BG1476"/>
  <c r="BK1476"/>
  <c r="AY1477"/>
  <c r="BC1477"/>
  <c r="AX1477" s="1"/>
  <c r="BG1477"/>
  <c r="BK1477"/>
  <c r="AY1478"/>
  <c r="BC1478"/>
  <c r="AX1478" s="1"/>
  <c r="BG1478"/>
  <c r="BK1478"/>
  <c r="AY1479"/>
  <c r="BC1479"/>
  <c r="AX1479" s="1"/>
  <c r="BG1479"/>
  <c r="BK1479"/>
  <c r="AY1480"/>
  <c r="BC1480"/>
  <c r="BG1480"/>
  <c r="BK1480"/>
  <c r="AY1481"/>
  <c r="BC1481"/>
  <c r="AX1481" s="1"/>
  <c r="BG1481"/>
  <c r="BK1481"/>
  <c r="AY1482"/>
  <c r="BC1482"/>
  <c r="AX1482" s="1"/>
  <c r="BG1482"/>
  <c r="BK1482"/>
  <c r="AY1483"/>
  <c r="BC1483"/>
  <c r="AX1483" s="1"/>
  <c r="BG1483"/>
  <c r="BK1483"/>
  <c r="AY1484"/>
  <c r="BC1484"/>
  <c r="BG1484"/>
  <c r="BK1484"/>
  <c r="AY1485"/>
  <c r="BC1485"/>
  <c r="AX1485" s="1"/>
  <c r="BG1485"/>
  <c r="BK1485"/>
  <c r="AY1486"/>
  <c r="BC1486"/>
  <c r="AX1486" s="1"/>
  <c r="BG1486"/>
  <c r="BK1486"/>
  <c r="AY1487"/>
  <c r="BC1487"/>
  <c r="AX1487" s="1"/>
  <c r="BG1487"/>
  <c r="BK1487"/>
  <c r="AY1488"/>
  <c r="BC1488"/>
  <c r="BG1488"/>
  <c r="BK1488"/>
  <c r="AY1489"/>
  <c r="BC1489"/>
  <c r="AX1489" s="1"/>
  <c r="BG1489"/>
  <c r="BK1489"/>
  <c r="AY1490"/>
  <c r="BC1490"/>
  <c r="AX1490" s="1"/>
  <c r="BG1490"/>
  <c r="BK1490"/>
  <c r="AY1491"/>
  <c r="BC1491"/>
  <c r="AX1491" s="1"/>
  <c r="BG1491"/>
  <c r="BK1491"/>
  <c r="AY1492"/>
  <c r="BC1492"/>
  <c r="BG1492"/>
  <c r="BK1492"/>
  <c r="AY1493"/>
  <c r="BC1493"/>
  <c r="AX1493" s="1"/>
  <c r="BG1493"/>
  <c r="BK1493"/>
  <c r="AY1494"/>
  <c r="BC1494"/>
  <c r="AX1494" s="1"/>
  <c r="BG1494"/>
  <c r="BK1494"/>
  <c r="AY1495"/>
  <c r="BC1495"/>
  <c r="AX1495" s="1"/>
  <c r="BG1495"/>
  <c r="BK1495"/>
  <c r="AY1496"/>
  <c r="BC1496"/>
  <c r="BG1496"/>
  <c r="BK1496"/>
  <c r="AY1497"/>
  <c r="BC1497"/>
  <c r="AX1497" s="1"/>
  <c r="BG1497"/>
  <c r="BK1497"/>
  <c r="AY1498"/>
  <c r="BC1498"/>
  <c r="AX1498" s="1"/>
  <c r="BG1498"/>
  <c r="BK1498"/>
  <c r="AY1499"/>
  <c r="BC1499"/>
  <c r="AX1499" s="1"/>
  <c r="BG1499"/>
  <c r="BK1499"/>
  <c r="AY1500"/>
  <c r="BC1500"/>
  <c r="BG1500"/>
  <c r="BK1500"/>
  <c r="AY1501"/>
  <c r="BC1501"/>
  <c r="AX1501" s="1"/>
  <c r="BG1501"/>
  <c r="BK1501"/>
  <c r="AY1502"/>
  <c r="BC1502"/>
  <c r="AX1502" s="1"/>
  <c r="BG1502"/>
  <c r="BK1502"/>
  <c r="AY1503"/>
  <c r="BC1503"/>
  <c r="AX1503" s="1"/>
  <c r="BG1503"/>
  <c r="BK1503"/>
  <c r="AY1504"/>
  <c r="BC1504"/>
  <c r="BG1504"/>
  <c r="BK1504"/>
  <c r="AY1505"/>
  <c r="BC1505"/>
  <c r="AX1505" s="1"/>
  <c r="BG1505"/>
  <c r="BK1505"/>
  <c r="AY1506"/>
  <c r="BC1506"/>
  <c r="AX1506" s="1"/>
  <c r="BG1506"/>
  <c r="BK1506"/>
  <c r="AY1507"/>
  <c r="BC1507"/>
  <c r="AX1507" s="1"/>
  <c r="BG1507"/>
  <c r="BK1507"/>
  <c r="AY1508"/>
  <c r="BC1508"/>
  <c r="BG1508"/>
  <c r="BK1508"/>
  <c r="AY1509"/>
  <c r="BC1509"/>
  <c r="AX1509" s="1"/>
  <c r="BG1509"/>
  <c r="BK1509"/>
  <c r="AY1510"/>
  <c r="BC1510"/>
  <c r="AX1510" s="1"/>
  <c r="BG1510"/>
  <c r="BK1510"/>
  <c r="AY1511"/>
  <c r="BC1511"/>
  <c r="AX1511" s="1"/>
  <c r="BG1511"/>
  <c r="BK1511"/>
  <c r="AY1512"/>
  <c r="BC1512"/>
  <c r="BG1512"/>
  <c r="BK1512"/>
  <c r="AY1513"/>
  <c r="BC1513"/>
  <c r="AX1513" s="1"/>
  <c r="BG1513"/>
  <c r="BK1513"/>
  <c r="AY1514"/>
  <c r="BC1514"/>
  <c r="AX1514" s="1"/>
  <c r="BG1514"/>
  <c r="BK1514"/>
  <c r="AY1515"/>
  <c r="BC1515"/>
  <c r="AX1515" s="1"/>
  <c r="BG1515"/>
  <c r="BK1515"/>
  <c r="AY1516"/>
  <c r="BC1516"/>
  <c r="BG1516"/>
  <c r="BK1516"/>
  <c r="AY1517"/>
  <c r="BC1517"/>
  <c r="AX1517" s="1"/>
  <c r="BG1517"/>
  <c r="BK1517"/>
  <c r="AY1518"/>
  <c r="BC1518"/>
  <c r="AX1518" s="1"/>
  <c r="BG1518"/>
  <c r="BK1518"/>
  <c r="AY1519"/>
  <c r="BC1519"/>
  <c r="AX1519" s="1"/>
  <c r="BG1519"/>
  <c r="BK1519"/>
  <c r="AY1520"/>
  <c r="BC1520"/>
  <c r="BG1520"/>
  <c r="BK1520"/>
  <c r="AY1521"/>
  <c r="BC1521"/>
  <c r="AX1521" s="1"/>
  <c r="BG1521"/>
  <c r="BK1521"/>
  <c r="AY1522"/>
  <c r="BC1522"/>
  <c r="AX1522" s="1"/>
  <c r="BG1522"/>
  <c r="BK1522"/>
  <c r="AY1523"/>
  <c r="BC1523"/>
  <c r="AX1523" s="1"/>
  <c r="BG1523"/>
  <c r="BK1523"/>
  <c r="AY1524"/>
  <c r="BC1524"/>
  <c r="BG1524"/>
  <c r="BK1524"/>
  <c r="AY1525"/>
  <c r="BC1525"/>
  <c r="AX1525" s="1"/>
  <c r="BG1525"/>
  <c r="BK1525"/>
  <c r="AY1526"/>
  <c r="BC1526"/>
  <c r="AX1526" s="1"/>
  <c r="BG1526"/>
  <c r="BK1526"/>
  <c r="AY1527"/>
  <c r="BC1527"/>
  <c r="AX1527" s="1"/>
  <c r="BG1527"/>
  <c r="BK1527"/>
  <c r="AY1528"/>
  <c r="BC1528"/>
  <c r="BG1528"/>
  <c r="BK1528"/>
  <c r="AY1529"/>
  <c r="BC1529"/>
  <c r="AX1529" s="1"/>
  <c r="BG1529"/>
  <c r="BK1529"/>
  <c r="AY1530"/>
  <c r="BC1530"/>
  <c r="AX1530" s="1"/>
  <c r="BG1530"/>
  <c r="BK1530"/>
  <c r="AY1531"/>
  <c r="BC1531"/>
  <c r="AX1531" s="1"/>
  <c r="BG1531"/>
  <c r="BK1531"/>
  <c r="AY1532"/>
  <c r="BC1532"/>
  <c r="BG1532"/>
  <c r="BK1532"/>
  <c r="AY1533"/>
  <c r="BC1533"/>
  <c r="AX1533" s="1"/>
  <c r="BG1533"/>
  <c r="BK1533"/>
  <c r="AY1534"/>
  <c r="BC1534"/>
  <c r="AX1534" s="1"/>
  <c r="BG1534"/>
  <c r="BK1534"/>
  <c r="AY1535"/>
  <c r="BC1535"/>
  <c r="AX1535" s="1"/>
  <c r="BG1535"/>
  <c r="BK1535"/>
  <c r="AY1536"/>
  <c r="BC1536"/>
  <c r="BG1536"/>
  <c r="BK1536"/>
  <c r="AY1537"/>
  <c r="BC1537"/>
  <c r="AX1537" s="1"/>
  <c r="BG1537"/>
  <c r="BK1537"/>
  <c r="AY1538"/>
  <c r="BC1538"/>
  <c r="AX1538" s="1"/>
  <c r="BG1538"/>
  <c r="BK1538"/>
  <c r="AY1539"/>
  <c r="BC1539"/>
  <c r="AX1539" s="1"/>
  <c r="BG1539"/>
  <c r="BK1539"/>
  <c r="AY1540"/>
  <c r="BC1540"/>
  <c r="BG1540"/>
  <c r="BK1540"/>
  <c r="AY1541"/>
  <c r="BC1541"/>
  <c r="AX1541" s="1"/>
  <c r="BG1541"/>
  <c r="BK1541"/>
  <c r="AY1542"/>
  <c r="BC1542"/>
  <c r="AX1542" s="1"/>
  <c r="BG1542"/>
  <c r="BK1542"/>
  <c r="AY1543"/>
  <c r="BC1543"/>
  <c r="AX1543" s="1"/>
  <c r="BG1543"/>
  <c r="BK1543"/>
  <c r="AY1544"/>
  <c r="BC1544"/>
  <c r="BG1544"/>
  <c r="BK1544"/>
  <c r="AY1545"/>
  <c r="BC1545"/>
  <c r="AX1545" s="1"/>
  <c r="BG1545"/>
  <c r="BK1545"/>
  <c r="AY1546"/>
  <c r="BC1546"/>
  <c r="AX1546" s="1"/>
  <c r="BG1546"/>
  <c r="BK1546"/>
  <c r="AY1547"/>
  <c r="BC1547"/>
  <c r="AX1547" s="1"/>
  <c r="BG1547"/>
  <c r="BK1547"/>
  <c r="AY1548"/>
  <c r="BC1548"/>
  <c r="BG1548"/>
  <c r="BK1548"/>
  <c r="AY1549"/>
  <c r="BC1549"/>
  <c r="AX1549" s="1"/>
  <c r="BG1549"/>
  <c r="BK1549"/>
  <c r="AY1550"/>
  <c r="BC1550"/>
  <c r="AX1550" s="1"/>
  <c r="BG1550"/>
  <c r="BK1550"/>
  <c r="AY1551"/>
  <c r="BC1551"/>
  <c r="AX1551" s="1"/>
  <c r="BG1551"/>
  <c r="BK1551"/>
  <c r="AY1552"/>
  <c r="BC1552"/>
  <c r="BG1552"/>
  <c r="BK1552"/>
  <c r="AY1553"/>
  <c r="BC1553"/>
  <c r="AX1553" s="1"/>
  <c r="BG1553"/>
  <c r="BK1553"/>
  <c r="AY1554"/>
  <c r="BC1554"/>
  <c r="AX1554" s="1"/>
  <c r="BG1554"/>
  <c r="BK1554"/>
  <c r="AY1555"/>
  <c r="BC1555"/>
  <c r="AX1555" s="1"/>
  <c r="BG1555"/>
  <c r="BK1555"/>
  <c r="AY1556"/>
  <c r="BC1556"/>
  <c r="BG1556"/>
  <c r="BK1556"/>
  <c r="AY1557"/>
  <c r="BC1557"/>
  <c r="AX1557" s="1"/>
  <c r="BG1557"/>
  <c r="BK1557"/>
  <c r="AY1558"/>
  <c r="BC1558"/>
  <c r="AX1558" s="1"/>
  <c r="BG1558"/>
  <c r="BK1558"/>
  <c r="AY1559"/>
  <c r="BC1559"/>
  <c r="AX1559" s="1"/>
  <c r="BG1559"/>
  <c r="BK1559"/>
  <c r="AY1560"/>
  <c r="BC1560"/>
  <c r="BG1560"/>
  <c r="BK1560"/>
  <c r="AY1561"/>
  <c r="BC1561"/>
  <c r="AX1561" s="1"/>
  <c r="BG1561"/>
  <c r="BK1561"/>
  <c r="AY1562"/>
  <c r="BC1562"/>
  <c r="AX1562" s="1"/>
  <c r="BG1562"/>
  <c r="BK1562"/>
  <c r="AY1563"/>
  <c r="BC1563"/>
  <c r="AX1563" s="1"/>
  <c r="BG1563"/>
  <c r="BK1563"/>
  <c r="AY1564"/>
  <c r="BC1564"/>
  <c r="BG1564"/>
  <c r="BK1564"/>
  <c r="AY1565"/>
  <c r="BC1565"/>
  <c r="AX1565" s="1"/>
  <c r="BG1565"/>
  <c r="BK1565"/>
  <c r="AY1566"/>
  <c r="BC1566"/>
  <c r="AX1566" s="1"/>
  <c r="BG1566"/>
  <c r="BK1566"/>
  <c r="AY1567"/>
  <c r="BC1567"/>
  <c r="AX1567" s="1"/>
  <c r="BG1567"/>
  <c r="BK1567"/>
  <c r="AY1568"/>
  <c r="BC1568"/>
  <c r="BG1568"/>
  <c r="BK1568"/>
  <c r="AY1569"/>
  <c r="BC1569"/>
  <c r="AX1569" s="1"/>
  <c r="BG1569"/>
  <c r="BK1569"/>
  <c r="AY1570"/>
  <c r="BC1570"/>
  <c r="AX1570" s="1"/>
  <c r="BG1570"/>
  <c r="BK1570"/>
  <c r="AY1571"/>
  <c r="BC1571"/>
  <c r="AX1571" s="1"/>
  <c r="BG1571"/>
  <c r="BK1571"/>
  <c r="AY1572"/>
  <c r="BC1572"/>
  <c r="BG1572"/>
  <c r="BK1572"/>
  <c r="AY1573"/>
  <c r="BC1573"/>
  <c r="AX1573" s="1"/>
  <c r="BG1573"/>
  <c r="BK1573"/>
  <c r="AY1574"/>
  <c r="BC1574"/>
  <c r="AX1574" s="1"/>
  <c r="BG1574"/>
  <c r="BK1574"/>
  <c r="AY1575"/>
  <c r="BC1575"/>
  <c r="AX1575" s="1"/>
  <c r="BG1575"/>
  <c r="BK1575"/>
  <c r="AY1576"/>
  <c r="BC1576"/>
  <c r="BG1576"/>
  <c r="BK1576"/>
  <c r="AY1577"/>
  <c r="BC1577"/>
  <c r="AX1577" s="1"/>
  <c r="BG1577"/>
  <c r="BK1577"/>
  <c r="AY1578"/>
  <c r="BC1578"/>
  <c r="AX1578" s="1"/>
  <c r="BG1578"/>
  <c r="BK1578"/>
  <c r="AY1579"/>
  <c r="BC1579"/>
  <c r="AX1579" s="1"/>
  <c r="BG1579"/>
  <c r="BK1579"/>
  <c r="AY1580"/>
  <c r="BC1580"/>
  <c r="BG1580"/>
  <c r="BK1580"/>
  <c r="AY1581"/>
  <c r="BC1581"/>
  <c r="AX1581" s="1"/>
  <c r="BG1581"/>
  <c r="BK1581"/>
  <c r="AY1582"/>
  <c r="BC1582"/>
  <c r="AX1582" s="1"/>
  <c r="BG1582"/>
  <c r="BK1582"/>
  <c r="AY1583"/>
  <c r="BC1583"/>
  <c r="AX1583" s="1"/>
  <c r="BG1583"/>
  <c r="BK1583"/>
  <c r="AY1584"/>
  <c r="BC1584"/>
  <c r="BG1584"/>
  <c r="BK1584"/>
  <c r="AY1585"/>
  <c r="BC1585"/>
  <c r="AX1585" s="1"/>
  <c r="BG1585"/>
  <c r="BK1585"/>
  <c r="AY1586"/>
  <c r="BC1586"/>
  <c r="AX1586" s="1"/>
  <c r="BG1586"/>
  <c r="BK1586"/>
  <c r="AY1587"/>
  <c r="BC1587"/>
  <c r="AX1587" s="1"/>
  <c r="BG1587"/>
  <c r="BK1587"/>
  <c r="AY1588"/>
  <c r="BC1588"/>
  <c r="BG1588"/>
  <c r="BK1588"/>
  <c r="AY1589"/>
  <c r="BC1589"/>
  <c r="AX1589" s="1"/>
  <c r="BG1589"/>
  <c r="BK1589"/>
  <c r="AY1590"/>
  <c r="BC1590"/>
  <c r="AX1590" s="1"/>
  <c r="BG1590"/>
  <c r="BK1590"/>
  <c r="AY1591"/>
  <c r="BC1591"/>
  <c r="AX1591" s="1"/>
  <c r="BG1591"/>
  <c r="BK1591"/>
  <c r="AY1592"/>
  <c r="BC1592"/>
  <c r="BG1592"/>
  <c r="BK1592"/>
  <c r="AY1593"/>
  <c r="BC1593"/>
  <c r="AX1593" s="1"/>
  <c r="BG1593"/>
  <c r="BK1593"/>
  <c r="AY1594"/>
  <c r="BC1594"/>
  <c r="AX1594" s="1"/>
  <c r="BG1594"/>
  <c r="BK1594"/>
  <c r="AY1595"/>
  <c r="BC1595"/>
  <c r="AX1595" s="1"/>
  <c r="BG1595"/>
  <c r="BK1595"/>
  <c r="AY1596"/>
  <c r="BC1596"/>
  <c r="BG1596"/>
  <c r="BK1596"/>
  <c r="AY1597"/>
  <c r="BC1597"/>
  <c r="AX1597" s="1"/>
  <c r="BG1597"/>
  <c r="BK1597"/>
  <c r="AY1598"/>
  <c r="BC1598"/>
  <c r="AX1598" s="1"/>
  <c r="BG1598"/>
  <c r="BK1598"/>
  <c r="AY1599"/>
  <c r="BC1599"/>
  <c r="AX1599" s="1"/>
  <c r="BG1599"/>
  <c r="BK1599"/>
  <c r="AY1600"/>
  <c r="BC1600"/>
  <c r="BG1600"/>
  <c r="BK1600"/>
  <c r="AY1601"/>
  <c r="BC1601"/>
  <c r="AX1601" s="1"/>
  <c r="BG1601"/>
  <c r="BK1601"/>
  <c r="AY1602"/>
  <c r="BC1602"/>
  <c r="AX1602" s="1"/>
  <c r="BG1602"/>
  <c r="BK1602"/>
  <c r="AY1603"/>
  <c r="BC1603"/>
  <c r="AX1603" s="1"/>
  <c r="BG1603"/>
  <c r="BK1603"/>
  <c r="AY1604"/>
  <c r="BC1604"/>
  <c r="BG1604"/>
  <c r="BK1604"/>
  <c r="AY1605"/>
  <c r="BC1605"/>
  <c r="AX1605" s="1"/>
  <c r="BG1605"/>
  <c r="BK1605"/>
  <c r="AY1606"/>
  <c r="BC1606"/>
  <c r="AX1606" s="1"/>
  <c r="BG1606"/>
  <c r="BK1606"/>
  <c r="AY1607"/>
  <c r="BC1607"/>
  <c r="AX1607" s="1"/>
  <c r="BG1607"/>
  <c r="BK1607"/>
  <c r="AY1608"/>
  <c r="BC1608"/>
  <c r="BG1608"/>
  <c r="BK1608"/>
  <c r="AY1609"/>
  <c r="BC1609"/>
  <c r="AX1609" s="1"/>
  <c r="BG1609"/>
  <c r="BK1609"/>
  <c r="AY1610"/>
  <c r="BC1610"/>
  <c r="AX1610" s="1"/>
  <c r="BG1610"/>
  <c r="BK1610"/>
  <c r="AY1611"/>
  <c r="BC1611"/>
  <c r="AX1611" s="1"/>
  <c r="BG1611"/>
  <c r="BK1611"/>
  <c r="AY1612"/>
  <c r="BC1612"/>
  <c r="BG1612"/>
  <c r="BK1612"/>
  <c r="AY1613"/>
  <c r="BC1613"/>
  <c r="AX1613" s="1"/>
  <c r="BG1613"/>
  <c r="BK1613"/>
  <c r="AY1614"/>
  <c r="BC1614"/>
  <c r="AX1614" s="1"/>
  <c r="BG1614"/>
  <c r="BK1614"/>
  <c r="AY1615"/>
  <c r="BC1615"/>
  <c r="AX1615" s="1"/>
  <c r="BG1615"/>
  <c r="BK1615"/>
  <c r="AY1616"/>
  <c r="BC1616"/>
  <c r="BG1616"/>
  <c r="BK1616"/>
  <c r="AY1617"/>
  <c r="BC1617"/>
  <c r="AX1617" s="1"/>
  <c r="BG1617"/>
  <c r="BK1617"/>
  <c r="AY1618"/>
  <c r="BC1618"/>
  <c r="AX1618" s="1"/>
  <c r="BG1618"/>
  <c r="BK1618"/>
  <c r="AY1619"/>
  <c r="BC1619"/>
  <c r="AX1619" s="1"/>
  <c r="BG1619"/>
  <c r="BK1619"/>
  <c r="AY1620"/>
  <c r="BC1620"/>
  <c r="BG1620"/>
  <c r="BK1620"/>
  <c r="AY1621"/>
  <c r="BC1621"/>
  <c r="AX1621" s="1"/>
  <c r="BG1621"/>
  <c r="BK1621"/>
  <c r="AY1622"/>
  <c r="BC1622"/>
  <c r="AX1622" s="1"/>
  <c r="BG1622"/>
  <c r="BK1622"/>
  <c r="AY1623"/>
  <c r="BC1623"/>
  <c r="AX1623" s="1"/>
  <c r="BG1623"/>
  <c r="BK1623"/>
  <c r="AY1624"/>
  <c r="BC1624"/>
  <c r="BG1624"/>
  <c r="BK1624"/>
  <c r="AY1625"/>
  <c r="BC1625"/>
  <c r="AX1625" s="1"/>
  <c r="BG1625"/>
  <c r="BK1625"/>
  <c r="AY1626"/>
  <c r="BC1626"/>
  <c r="AX1626" s="1"/>
  <c r="BG1626"/>
  <c r="BK1626"/>
  <c r="AY1627"/>
  <c r="BC1627"/>
  <c r="AX1627" s="1"/>
  <c r="BG1627"/>
  <c r="BK1627"/>
  <c r="AY1628"/>
  <c r="BC1628"/>
  <c r="BG1628"/>
  <c r="BK1628"/>
  <c r="AY1629"/>
  <c r="BC1629"/>
  <c r="AX1629" s="1"/>
  <c r="BG1629"/>
  <c r="BK1629"/>
  <c r="AY1630"/>
  <c r="BC1630"/>
  <c r="AX1630" s="1"/>
  <c r="BG1630"/>
  <c r="BK1630"/>
  <c r="AY1631"/>
  <c r="BC1631"/>
  <c r="AX1631" s="1"/>
  <c r="BG1631"/>
  <c r="BK1631"/>
  <c r="AY1632"/>
  <c r="BC1632"/>
  <c r="BG1632"/>
  <c r="BK1632"/>
  <c r="AY1633"/>
  <c r="BC1633"/>
  <c r="AX1633" s="1"/>
  <c r="BG1633"/>
  <c r="BK1633"/>
  <c r="AY1634"/>
  <c r="BC1634"/>
  <c r="AX1634" s="1"/>
  <c r="BG1634"/>
  <c r="BK1634"/>
  <c r="AY1635"/>
  <c r="BC1635"/>
  <c r="AX1635" s="1"/>
  <c r="BG1635"/>
  <c r="BK1635"/>
  <c r="AY1636"/>
  <c r="BC1636"/>
  <c r="BG1636"/>
  <c r="BK1636"/>
  <c r="AY1637"/>
  <c r="BC1637"/>
  <c r="AX1637" s="1"/>
  <c r="BG1637"/>
  <c r="BK1637"/>
  <c r="AY1638"/>
  <c r="BC1638"/>
  <c r="AX1638" s="1"/>
  <c r="BG1638"/>
  <c r="BK1638"/>
  <c r="AY1639"/>
  <c r="BC1639"/>
  <c r="AX1639" s="1"/>
  <c r="BG1639"/>
  <c r="BK1639"/>
  <c r="AY1640"/>
  <c r="BC1640"/>
  <c r="BG1640"/>
  <c r="BK1640"/>
  <c r="AY1641"/>
  <c r="BC1641"/>
  <c r="AX1641" s="1"/>
  <c r="BG1641"/>
  <c r="BK1641"/>
  <c r="AY1642"/>
  <c r="BC1642"/>
  <c r="AX1642" s="1"/>
  <c r="BG1642"/>
  <c r="BK1642"/>
  <c r="AY1643"/>
  <c r="BC1643"/>
  <c r="AX1643" s="1"/>
  <c r="BG1643"/>
  <c r="BK1643"/>
  <c r="AY1644"/>
  <c r="BC1644"/>
  <c r="BG1644"/>
  <c r="BK1644"/>
  <c r="AY1645"/>
  <c r="BJ1638"/>
  <c r="BB1639"/>
  <c r="BJ1639"/>
  <c r="BB1640"/>
  <c r="BJ1640"/>
  <c r="BB1641"/>
  <c r="BJ1641"/>
  <c r="BB1642"/>
  <c r="BJ1642"/>
  <c r="BB1643"/>
  <c r="BJ1643"/>
  <c r="BB1644"/>
  <c r="BJ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2093"/>
  <c r="BF2093"/>
  <c r="BJ2093"/>
  <c r="BN2093"/>
  <c r="BB2094"/>
  <c r="BF2094"/>
  <c r="BJ2094"/>
  <c r="BN2094"/>
  <c r="BB2095"/>
  <c r="BF2095"/>
  <c r="BJ2095"/>
  <c r="BN2095"/>
  <c r="BB2096"/>
  <c r="BF2096"/>
  <c r="BJ2096"/>
  <c r="BN2096"/>
  <c r="BB2097"/>
  <c r="BF2097"/>
  <c r="BJ2097"/>
  <c r="BN2097"/>
  <c r="BB2098"/>
  <c r="BF2098"/>
  <c r="BJ2098"/>
  <c r="BN2098"/>
  <c r="BB2099"/>
  <c r="BF2099"/>
  <c r="BJ2099"/>
  <c r="BN2099"/>
  <c r="BB2100"/>
  <c r="BF2100"/>
  <c r="BJ2100"/>
  <c r="BN2100"/>
  <c r="BB2101"/>
  <c r="BF2101"/>
  <c r="BJ2101"/>
  <c r="BN2"/>
  <c r="BJ2"/>
  <c r="BF2"/>
  <c r="BB2"/>
  <c r="BI1638"/>
  <c r="BA1639"/>
  <c r="BI1639"/>
  <c r="BA1640"/>
  <c r="BI1640"/>
  <c r="BA1641"/>
  <c r="BI1641"/>
  <c r="BA1642"/>
  <c r="BI1642"/>
  <c r="BA1643"/>
  <c r="BI1643"/>
  <c r="BA1644"/>
  <c r="BI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E2093"/>
  <c r="BI2093"/>
  <c r="BM2093"/>
  <c r="BA2094"/>
  <c r="BE2094"/>
  <c r="BI2094"/>
  <c r="BM2094"/>
  <c r="BA2095"/>
  <c r="BE2095"/>
  <c r="BI2095"/>
  <c r="BM2095"/>
  <c r="BA2096"/>
  <c r="BE2096"/>
  <c r="BI2096"/>
  <c r="BM2096"/>
  <c r="BA2097"/>
  <c r="BE2097"/>
  <c r="BI2097"/>
  <c r="BM2097"/>
  <c r="BA2098"/>
  <c r="BE2098"/>
  <c r="BI2098"/>
  <c r="BM2098"/>
  <c r="BA2099"/>
  <c r="BE2099"/>
  <c r="BI2099"/>
  <c r="BM2099"/>
  <c r="BA2100"/>
  <c r="BE2100"/>
  <c r="BI2100"/>
  <c r="BM2100"/>
  <c r="BA2101"/>
  <c r="BE2101"/>
  <c r="BI2101"/>
  <c r="BM2101"/>
  <c r="BK2"/>
  <c r="BG2"/>
  <c r="BC2"/>
  <c r="AY2"/>
  <c r="AX257" s="1"/>
  <c r="BF1638"/>
  <c r="BN1638"/>
  <c r="BF1639"/>
  <c r="BN1639"/>
  <c r="BF1640"/>
  <c r="BN1640"/>
  <c r="BF1641"/>
  <c r="BN1641"/>
  <c r="BF1642"/>
  <c r="BN1642"/>
  <c r="BF1643"/>
  <c r="BN1643"/>
  <c r="BF1644"/>
  <c r="BN1644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L2"/>
  <c r="BH2"/>
  <c r="BD2"/>
  <c r="AZ2"/>
  <c r="BE1638"/>
  <c r="BM1638"/>
  <c r="BE1639"/>
  <c r="BM1639"/>
  <c r="BE1640"/>
  <c r="BM1640"/>
  <c r="BE1641"/>
  <c r="BM1641"/>
  <c r="BE1642"/>
  <c r="BM1642"/>
  <c r="BE1643"/>
  <c r="BM1643"/>
  <c r="BE1644"/>
  <c r="BM1644"/>
  <c r="BC1645"/>
  <c r="AX1645" s="1"/>
  <c r="BG1645"/>
  <c r="BK1645"/>
  <c r="AY1646"/>
  <c r="BC1646"/>
  <c r="AX1646" s="1"/>
  <c r="BG1646"/>
  <c r="BK1646"/>
  <c r="AY1647"/>
  <c r="BC1647"/>
  <c r="AX1647" s="1"/>
  <c r="BG1647"/>
  <c r="BK1647"/>
  <c r="AY1648"/>
  <c r="BC1648"/>
  <c r="BG1648"/>
  <c r="BK1648"/>
  <c r="AY1649"/>
  <c r="BC1649"/>
  <c r="AX1649" s="1"/>
  <c r="BG1649"/>
  <c r="BK1649"/>
  <c r="AY1650"/>
  <c r="BC1650"/>
  <c r="AX1650" s="1"/>
  <c r="BG1650"/>
  <c r="BK1650"/>
  <c r="AY1651"/>
  <c r="BC1651"/>
  <c r="AX1651" s="1"/>
  <c r="BG1651"/>
  <c r="BK1651"/>
  <c r="AY1652"/>
  <c r="BC1652"/>
  <c r="AX1652" s="1"/>
  <c r="BG1652"/>
  <c r="BK1652"/>
  <c r="AY1653"/>
  <c r="BC1653"/>
  <c r="AX1653" s="1"/>
  <c r="BG1653"/>
  <c r="BK1653"/>
  <c r="AY1654"/>
  <c r="BC1654"/>
  <c r="AX1654" s="1"/>
  <c r="BG1654"/>
  <c r="BK1654"/>
  <c r="AY1655"/>
  <c r="BC1655"/>
  <c r="AX1655" s="1"/>
  <c r="BG1655"/>
  <c r="BK1655"/>
  <c r="AY1656"/>
  <c r="BC1656"/>
  <c r="AX1656" s="1"/>
  <c r="BG1656"/>
  <c r="BK1656"/>
  <c r="AY1657"/>
  <c r="BC1657"/>
  <c r="AX1657" s="1"/>
  <c r="BG1657"/>
  <c r="BK1657"/>
  <c r="AY1658"/>
  <c r="BC1658"/>
  <c r="AX1658" s="1"/>
  <c r="BG1658"/>
  <c r="BK1658"/>
  <c r="AY1659"/>
  <c r="BC1659"/>
  <c r="AX1659" s="1"/>
  <c r="BG1659"/>
  <c r="BK1659"/>
  <c r="AY1660"/>
  <c r="BC1660"/>
  <c r="AX1660" s="1"/>
  <c r="BG1660"/>
  <c r="BK1660"/>
  <c r="AY1661"/>
  <c r="BC1661"/>
  <c r="AX1661" s="1"/>
  <c r="BG1661"/>
  <c r="BK1661"/>
  <c r="AY1662"/>
  <c r="BC1662"/>
  <c r="AX1662" s="1"/>
  <c r="BG1662"/>
  <c r="BK1662"/>
  <c r="AY1663"/>
  <c r="BC1663"/>
  <c r="AX1663" s="1"/>
  <c r="BG1663"/>
  <c r="BK1663"/>
  <c r="AY1664"/>
  <c r="BC1664"/>
  <c r="BG1664"/>
  <c r="BK1664"/>
  <c r="AY1665"/>
  <c r="BC1665"/>
  <c r="AX1665" s="1"/>
  <c r="BG1665"/>
  <c r="BK1665"/>
  <c r="AY1666"/>
  <c r="BC1666"/>
  <c r="AX1666" s="1"/>
  <c r="BG1666"/>
  <c r="BK1666"/>
  <c r="AY1667"/>
  <c r="BC1667"/>
  <c r="AX1667" s="1"/>
  <c r="BG1667"/>
  <c r="BK1667"/>
  <c r="AY1668"/>
  <c r="BC1668"/>
  <c r="AX1668" s="1"/>
  <c r="BG1668"/>
  <c r="BK1668"/>
  <c r="AY1669"/>
  <c r="BC1669"/>
  <c r="AX1669" s="1"/>
  <c r="BG1669"/>
  <c r="BK1669"/>
  <c r="AY1670"/>
  <c r="BC1670"/>
  <c r="AX1670" s="1"/>
  <c r="BG1670"/>
  <c r="BK1670"/>
  <c r="AY1671"/>
  <c r="BC1671"/>
  <c r="AX1671" s="1"/>
  <c r="BG1671"/>
  <c r="BK1671"/>
  <c r="AY1672"/>
  <c r="BC1672"/>
  <c r="AX1672" s="1"/>
  <c r="BG1672"/>
  <c r="BK1672"/>
  <c r="AY1673"/>
  <c r="BC1673"/>
  <c r="AX1673" s="1"/>
  <c r="BG1673"/>
  <c r="BK1673"/>
  <c r="AY1674"/>
  <c r="BC1674"/>
  <c r="AX1674" s="1"/>
  <c r="BG1674"/>
  <c r="BK1674"/>
  <c r="AY1675"/>
  <c r="BC1675"/>
  <c r="AX1675" s="1"/>
  <c r="BG1675"/>
  <c r="BK1675"/>
  <c r="AY1676"/>
  <c r="BC1676"/>
  <c r="AX1676" s="1"/>
  <c r="BG1676"/>
  <c r="BK1676"/>
  <c r="AY1677"/>
  <c r="BC1677"/>
  <c r="AX1677" s="1"/>
  <c r="BG1677"/>
  <c r="BK1677"/>
  <c r="AY1678"/>
  <c r="BC1678"/>
  <c r="AX1678" s="1"/>
  <c r="BG1678"/>
  <c r="BK1678"/>
  <c r="AY1679"/>
  <c r="BC1679"/>
  <c r="AX1679" s="1"/>
  <c r="BG1679"/>
  <c r="BK1679"/>
  <c r="AY1680"/>
  <c r="BC1680"/>
  <c r="BG1680"/>
  <c r="BK1680"/>
  <c r="AY1681"/>
  <c r="BC1681"/>
  <c r="AX1681" s="1"/>
  <c r="BG1681"/>
  <c r="BK1681"/>
  <c r="AY1682"/>
  <c r="BC1682"/>
  <c r="AX1682" s="1"/>
  <c r="BG1682"/>
  <c r="BK1682"/>
  <c r="AY1683"/>
  <c r="BC1683"/>
  <c r="AX1683" s="1"/>
  <c r="BG1683"/>
  <c r="BK1683"/>
  <c r="AY1684"/>
  <c r="BC1684"/>
  <c r="AX1684" s="1"/>
  <c r="BG1684"/>
  <c r="BK1684"/>
  <c r="AY1685"/>
  <c r="BC1685"/>
  <c r="AX1685" s="1"/>
  <c r="BG1685"/>
  <c r="BK1685"/>
  <c r="AY1686"/>
  <c r="BC1686"/>
  <c r="AX1686" s="1"/>
  <c r="BG1686"/>
  <c r="BK1686"/>
  <c r="AY1687"/>
  <c r="BC1687"/>
  <c r="AX1687" s="1"/>
  <c r="BG1687"/>
  <c r="BK1687"/>
  <c r="AY1688"/>
  <c r="BC1688"/>
  <c r="AX1688" s="1"/>
  <c r="BG1688"/>
  <c r="BK1688"/>
  <c r="AY1689"/>
  <c r="BC1689"/>
  <c r="AX1689" s="1"/>
  <c r="BG1689"/>
  <c r="BK1689"/>
  <c r="AY1690"/>
  <c r="BC1690"/>
  <c r="AX1690" s="1"/>
  <c r="BG1690"/>
  <c r="BK1690"/>
  <c r="AY1691"/>
  <c r="BC1691"/>
  <c r="AX1691" s="1"/>
  <c r="BG1691"/>
  <c r="BK1691"/>
  <c r="AY1692"/>
  <c r="BC1692"/>
  <c r="AX1692" s="1"/>
  <c r="BG1692"/>
  <c r="BK1692"/>
  <c r="AY1693"/>
  <c r="BC1693"/>
  <c r="AX1693" s="1"/>
  <c r="BG1693"/>
  <c r="BK1693"/>
  <c r="AY1694"/>
  <c r="BC1694"/>
  <c r="AX1694" s="1"/>
  <c r="BG1694"/>
  <c r="BK1694"/>
  <c r="AY1695"/>
  <c r="BC1695"/>
  <c r="AX1695" s="1"/>
  <c r="BG1695"/>
  <c r="BK1695"/>
  <c r="AY1696"/>
  <c r="BC1696"/>
  <c r="AX1696" s="1"/>
  <c r="BG1696"/>
  <c r="BK1696"/>
  <c r="AY1697"/>
  <c r="BC1697"/>
  <c r="AX1697" s="1"/>
  <c r="BG1697"/>
  <c r="BK1697"/>
  <c r="AY1698"/>
  <c r="BC1698"/>
  <c r="AX1698" s="1"/>
  <c r="BG1698"/>
  <c r="BK1698"/>
  <c r="AY1699"/>
  <c r="BC1699"/>
  <c r="AX1699" s="1"/>
  <c r="BG1699"/>
  <c r="BK1699"/>
  <c r="AY1700"/>
  <c r="BC1700"/>
  <c r="AX1700" s="1"/>
  <c r="BG1700"/>
  <c r="BK1700"/>
  <c r="AY1701"/>
  <c r="BC1701"/>
  <c r="AX1701" s="1"/>
  <c r="BG1701"/>
  <c r="BK1701"/>
  <c r="AY1702"/>
  <c r="BC1702"/>
  <c r="AX1702" s="1"/>
  <c r="BG1702"/>
  <c r="BK1702"/>
  <c r="AY1703"/>
  <c r="BC1703"/>
  <c r="AX1703" s="1"/>
  <c r="BG1703"/>
  <c r="BK1703"/>
  <c r="AY1704"/>
  <c r="BC1704"/>
  <c r="AX1704" s="1"/>
  <c r="BG1704"/>
  <c r="BK1704"/>
  <c r="AY1705"/>
  <c r="BC1705"/>
  <c r="BG1705"/>
  <c r="BK1705"/>
  <c r="AY1706"/>
  <c r="BC1706"/>
  <c r="AX1706" s="1"/>
  <c r="BG1706"/>
  <c r="BK1706"/>
  <c r="AY1707"/>
  <c r="BC1707"/>
  <c r="AX1707" s="1"/>
  <c r="BG1707"/>
  <c r="BK1707"/>
  <c r="AY1708"/>
  <c r="BC1708"/>
  <c r="AX1708" s="1"/>
  <c r="BG1708"/>
  <c r="BK1708"/>
  <c r="AY1709"/>
  <c r="BC1709"/>
  <c r="AX1709" s="1"/>
  <c r="BG1709"/>
  <c r="BK1709"/>
  <c r="AY1710"/>
  <c r="BC1710"/>
  <c r="AX1710" s="1"/>
  <c r="BG1710"/>
  <c r="BK1710"/>
  <c r="AY1711"/>
  <c r="BC1711"/>
  <c r="AX1711" s="1"/>
  <c r="BG1711"/>
  <c r="BK1711"/>
  <c r="AY1712"/>
  <c r="BC1712"/>
  <c r="AX1712" s="1"/>
  <c r="BG1712"/>
  <c r="BK1712"/>
  <c r="AY1713"/>
  <c r="BC1713"/>
  <c r="AX1713" s="1"/>
  <c r="BG1713"/>
  <c r="BK1713"/>
  <c r="AY1714"/>
  <c r="BC1714"/>
  <c r="AX1714" s="1"/>
  <c r="BG1714"/>
  <c r="BK1714"/>
  <c r="AY1715"/>
  <c r="BC1715"/>
  <c r="AX1715" s="1"/>
  <c r="BG1715"/>
  <c r="BK1715"/>
  <c r="AY1716"/>
  <c r="BC1716"/>
  <c r="AX1716" s="1"/>
  <c r="BG1716"/>
  <c r="BK1716"/>
  <c r="AY1717"/>
  <c r="BC1717"/>
  <c r="AX1717" s="1"/>
  <c r="BG1717"/>
  <c r="BK1717"/>
  <c r="AY1718"/>
  <c r="BC1718"/>
  <c r="AX1718" s="1"/>
  <c r="BG1718"/>
  <c r="BK1718"/>
  <c r="AY1719"/>
  <c r="BC1719"/>
  <c r="AX1719" s="1"/>
  <c r="BG1719"/>
  <c r="BK1719"/>
  <c r="AY1720"/>
  <c r="BC1720"/>
  <c r="AX1720" s="1"/>
  <c r="BG1720"/>
  <c r="BK1720"/>
  <c r="AY1721"/>
  <c r="BC1721"/>
  <c r="AX1721" s="1"/>
  <c r="BG1721"/>
  <c r="BK1721"/>
  <c r="AY1722"/>
  <c r="BC1722"/>
  <c r="AX1722" s="1"/>
  <c r="BG1722"/>
  <c r="BK1722"/>
  <c r="AY1723"/>
  <c r="BC1723"/>
  <c r="AX1723" s="1"/>
  <c r="BG1723"/>
  <c r="BK1723"/>
  <c r="AY1724"/>
  <c r="BC1724"/>
  <c r="AX1724" s="1"/>
  <c r="BG1724"/>
  <c r="BK1724"/>
  <c r="AY1725"/>
  <c r="BC1725"/>
  <c r="AX1725" s="1"/>
  <c r="BG1725"/>
  <c r="BK1725"/>
  <c r="AY1726"/>
  <c r="BC1726"/>
  <c r="AX1726" s="1"/>
  <c r="BG1726"/>
  <c r="BK1726"/>
  <c r="AY1727"/>
  <c r="BC1727"/>
  <c r="AX1727" s="1"/>
  <c r="BG1727"/>
  <c r="BK1727"/>
  <c r="AY1728"/>
  <c r="BC1728"/>
  <c r="AX1728" s="1"/>
  <c r="BG1728"/>
  <c r="BK1728"/>
  <c r="AY1729"/>
  <c r="BC1729"/>
  <c r="AX1729" s="1"/>
  <c r="BG1729"/>
  <c r="BK1729"/>
  <c r="AY1730"/>
  <c r="BC1730"/>
  <c r="AX1730" s="1"/>
  <c r="BG1730"/>
  <c r="BK1730"/>
  <c r="AY1731"/>
  <c r="BC1731"/>
  <c r="AX1731" s="1"/>
  <c r="BG1731"/>
  <c r="BK1731"/>
  <c r="AY1732"/>
  <c r="BC1732"/>
  <c r="AX1732" s="1"/>
  <c r="BG1732"/>
  <c r="BK1732"/>
  <c r="AY1733"/>
  <c r="BC1733"/>
  <c r="AX1733" s="1"/>
  <c r="BG1733"/>
  <c r="BK1733"/>
  <c r="AY1734"/>
  <c r="BC1734"/>
  <c r="AX1734" s="1"/>
  <c r="BG1734"/>
  <c r="BK1734"/>
  <c r="AY1735"/>
  <c r="BC1735"/>
  <c r="AX1735" s="1"/>
  <c r="BG1735"/>
  <c r="BK1735"/>
  <c r="AY1736"/>
  <c r="BC1736"/>
  <c r="AX1736" s="1"/>
  <c r="BG1736"/>
  <c r="BK1736"/>
  <c r="AY1737"/>
  <c r="BC1737"/>
  <c r="AX1737" s="1"/>
  <c r="BG1737"/>
  <c r="BK1737"/>
  <c r="AY1738"/>
  <c r="BC1738"/>
  <c r="AX1738" s="1"/>
  <c r="BG1738"/>
  <c r="BK1738"/>
  <c r="AY1739"/>
  <c r="BC1739"/>
  <c r="AX1739" s="1"/>
  <c r="BG1739"/>
  <c r="BK1739"/>
  <c r="AY1740"/>
  <c r="BC1740"/>
  <c r="AX1740" s="1"/>
  <c r="BG1740"/>
  <c r="BK1740"/>
  <c r="AY1741"/>
  <c r="BC1741"/>
  <c r="AX1741" s="1"/>
  <c r="BG1741"/>
  <c r="BK1741"/>
  <c r="AY1742"/>
  <c r="BC1742"/>
  <c r="AX1742" s="1"/>
  <c r="BG1742"/>
  <c r="BK1742"/>
  <c r="AY1743"/>
  <c r="BC1743"/>
  <c r="AX1743" s="1"/>
  <c r="BG1743"/>
  <c r="BK1743"/>
  <c r="AY1744"/>
  <c r="BC1744"/>
  <c r="AX1744" s="1"/>
  <c r="BG1744"/>
  <c r="BK1744"/>
  <c r="AY1745"/>
  <c r="BC1745"/>
  <c r="AX1745" s="1"/>
  <c r="BG1745"/>
  <c r="BK1745"/>
  <c r="AY1746"/>
  <c r="BC1746"/>
  <c r="AX1746" s="1"/>
  <c r="BG1746"/>
  <c r="BK1746"/>
  <c r="AY1747"/>
  <c r="BC1747"/>
  <c r="AX1747" s="1"/>
  <c r="BG1747"/>
  <c r="BK1747"/>
  <c r="AY1748"/>
  <c r="BC1748"/>
  <c r="AX1748" s="1"/>
  <c r="BG1748"/>
  <c r="BK1748"/>
  <c r="AY1749"/>
  <c r="BC1749"/>
  <c r="AX1749" s="1"/>
  <c r="BG1749"/>
  <c r="BK1749"/>
  <c r="AY1750"/>
  <c r="BC1750"/>
  <c r="AX1750" s="1"/>
  <c r="BG1750"/>
  <c r="BK1750"/>
  <c r="AY1751"/>
  <c r="BC1751"/>
  <c r="AX1751" s="1"/>
  <c r="BG1751"/>
  <c r="BK1751"/>
  <c r="AY1752"/>
  <c r="BC1752"/>
  <c r="AX1752" s="1"/>
  <c r="BG1752"/>
  <c r="BK1752"/>
  <c r="AY1753"/>
  <c r="BC1753"/>
  <c r="BG1753"/>
  <c r="BK1753"/>
  <c r="AY1754"/>
  <c r="BC1754"/>
  <c r="AX1754" s="1"/>
  <c r="BG1754"/>
  <c r="BK1754"/>
  <c r="AY1755"/>
  <c r="BC1755"/>
  <c r="AX1755" s="1"/>
  <c r="BG1755"/>
  <c r="BK1755"/>
  <c r="AY1756"/>
  <c r="BC1756"/>
  <c r="AX1756" s="1"/>
  <c r="BG1756"/>
  <c r="BK1756"/>
  <c r="AY1757"/>
  <c r="BC1757"/>
  <c r="AX1757" s="1"/>
  <c r="BG1757"/>
  <c r="BK1757"/>
  <c r="AY1758"/>
  <c r="BC1758"/>
  <c r="AX1758" s="1"/>
  <c r="BG1758"/>
  <c r="BK1758"/>
  <c r="AY1759"/>
  <c r="BC1759"/>
  <c r="AX1759" s="1"/>
  <c r="BG1759"/>
  <c r="BK1759"/>
  <c r="AY1760"/>
  <c r="BC1760"/>
  <c r="AX1760" s="1"/>
  <c r="BG1760"/>
  <c r="BK1760"/>
  <c r="AY1761"/>
  <c r="BC1761"/>
  <c r="AX1761" s="1"/>
  <c r="BG1761"/>
  <c r="BK1761"/>
  <c r="AY1762"/>
  <c r="BC1762"/>
  <c r="AX1762" s="1"/>
  <c r="BG1762"/>
  <c r="BK1762"/>
  <c r="AY1763"/>
  <c r="BC1763"/>
  <c r="AX1763" s="1"/>
  <c r="BG1763"/>
  <c r="BK1763"/>
  <c r="AY1764"/>
  <c r="BC1764"/>
  <c r="AX1764" s="1"/>
  <c r="BG1764"/>
  <c r="BK1764"/>
  <c r="AY1765"/>
  <c r="BC1765"/>
  <c r="AX1765" s="1"/>
  <c r="BG1765"/>
  <c r="BK1765"/>
  <c r="AY1766"/>
  <c r="BC1766"/>
  <c r="AX1766" s="1"/>
  <c r="BG1766"/>
  <c r="BK1766"/>
  <c r="AY1767"/>
  <c r="BC1767"/>
  <c r="AX1767" s="1"/>
  <c r="BG1767"/>
  <c r="BK1767"/>
  <c r="AY1768"/>
  <c r="BC1768"/>
  <c r="AX1768" s="1"/>
  <c r="BG1768"/>
  <c r="BK1768"/>
  <c r="AY1769"/>
  <c r="BC1769"/>
  <c r="AX1769" s="1"/>
  <c r="BG1769"/>
  <c r="BK1769"/>
  <c r="AY1770"/>
  <c r="BC1770"/>
  <c r="AX1770" s="1"/>
  <c r="BG1770"/>
  <c r="BK1770"/>
  <c r="AY1771"/>
  <c r="BC1771"/>
  <c r="AX1771" s="1"/>
  <c r="BG1771"/>
  <c r="BK1771"/>
  <c r="AY1772"/>
  <c r="BC1772"/>
  <c r="AX1772" s="1"/>
  <c r="BG1772"/>
  <c r="BK1772"/>
  <c r="AY1773"/>
  <c r="BC1773"/>
  <c r="AX1773" s="1"/>
  <c r="BG1773"/>
  <c r="BK1773"/>
  <c r="AY1774"/>
  <c r="BC1774"/>
  <c r="AX1774" s="1"/>
  <c r="BG1774"/>
  <c r="BK1774"/>
  <c r="AY1775"/>
  <c r="BC1775"/>
  <c r="AX1775" s="1"/>
  <c r="BG1775"/>
  <c r="BK1775"/>
  <c r="AY1776"/>
  <c r="BC1776"/>
  <c r="AX1776" s="1"/>
  <c r="BG1776"/>
  <c r="BK1776"/>
  <c r="AY1777"/>
  <c r="BC1777"/>
  <c r="AX1777" s="1"/>
  <c r="BG1777"/>
  <c r="BK1777"/>
  <c r="AY1778"/>
  <c r="BC1778"/>
  <c r="AX1778" s="1"/>
  <c r="BG1778"/>
  <c r="BK1778"/>
  <c r="AY1779"/>
  <c r="BC1779"/>
  <c r="AX1779" s="1"/>
  <c r="BG1779"/>
  <c r="BK1779"/>
  <c r="AY1780"/>
  <c r="BC1780"/>
  <c r="AX1780" s="1"/>
  <c r="BG1780"/>
  <c r="BK1780"/>
  <c r="AY1781"/>
  <c r="BC1781"/>
  <c r="AX1781" s="1"/>
  <c r="BG1781"/>
  <c r="BK1781"/>
  <c r="AY1782"/>
  <c r="BC1782"/>
  <c r="AX1782" s="1"/>
  <c r="BG1782"/>
  <c r="BK1782"/>
  <c r="AY1783"/>
  <c r="BC1783"/>
  <c r="AX1783" s="1"/>
  <c r="BG1783"/>
  <c r="BK1783"/>
  <c r="AY1784"/>
  <c r="BC1784"/>
  <c r="AX1784" s="1"/>
  <c r="BG1784"/>
  <c r="BK1784"/>
  <c r="AY1785"/>
  <c r="BC1785"/>
  <c r="AX1785" s="1"/>
  <c r="BG1785"/>
  <c r="BK1785"/>
  <c r="AY1786"/>
  <c r="BC1786"/>
  <c r="AX1786" s="1"/>
  <c r="BG1786"/>
  <c r="BK1786"/>
  <c r="AY1787"/>
  <c r="BC1787"/>
  <c r="AX1787" s="1"/>
  <c r="BG1787"/>
  <c r="BK1787"/>
  <c r="AY1788"/>
  <c r="BC1788"/>
  <c r="AX1788" s="1"/>
  <c r="BG1788"/>
  <c r="BK1788"/>
  <c r="AY1789"/>
  <c r="BC1789"/>
  <c r="AX1789" s="1"/>
  <c r="BG1789"/>
  <c r="BK1789"/>
  <c r="AY1790"/>
  <c r="BC1790"/>
  <c r="AX1790" s="1"/>
  <c r="BG1790"/>
  <c r="BK1790"/>
  <c r="AY1791"/>
  <c r="BC1791"/>
  <c r="AX1791" s="1"/>
  <c r="BG1791"/>
  <c r="BK1791"/>
  <c r="AY1792"/>
  <c r="BC1792"/>
  <c r="AX1792" s="1"/>
  <c r="BG1792"/>
  <c r="BK1792"/>
  <c r="AY1793"/>
  <c r="BC1793"/>
  <c r="AX1793" s="1"/>
  <c r="BG1793"/>
  <c r="BK1793"/>
  <c r="AY1794"/>
  <c r="BC1794"/>
  <c r="AX1794" s="1"/>
  <c r="BG1794"/>
  <c r="BK1794"/>
  <c r="AY1795"/>
  <c r="BC1795"/>
  <c r="AX1795" s="1"/>
  <c r="BG1795"/>
  <c r="BK1795"/>
  <c r="AY1796"/>
  <c r="BC1796"/>
  <c r="AX1796" s="1"/>
  <c r="BG1796"/>
  <c r="BK1796"/>
  <c r="AY1797"/>
  <c r="BC1797"/>
  <c r="AX1797" s="1"/>
  <c r="BG1797"/>
  <c r="BK1797"/>
  <c r="AY1798"/>
  <c r="BC1798"/>
  <c r="AX1798" s="1"/>
  <c r="BG1798"/>
  <c r="BK1798"/>
  <c r="AY1799"/>
  <c r="BC1799"/>
  <c r="AX1799" s="1"/>
  <c r="BG1799"/>
  <c r="BK1799"/>
  <c r="AY1800"/>
  <c r="BC1800"/>
  <c r="AX1800" s="1"/>
  <c r="BG1800"/>
  <c r="BK1800"/>
  <c r="AY1801"/>
  <c r="BC1801"/>
  <c r="AX1801" s="1"/>
  <c r="BG1801"/>
  <c r="BK1801"/>
  <c r="AY1802"/>
  <c r="BC1802"/>
  <c r="AX1802" s="1"/>
  <c r="BG1802"/>
  <c r="BK1802"/>
  <c r="AY1803"/>
  <c r="BC1803"/>
  <c r="AX1803" s="1"/>
  <c r="BG1803"/>
  <c r="BK1803"/>
  <c r="AY1804"/>
  <c r="BC1804"/>
  <c r="AX1804" s="1"/>
  <c r="BG1804"/>
  <c r="BK1804"/>
  <c r="AY1805"/>
  <c r="BC1805"/>
  <c r="AX1805" s="1"/>
  <c r="BG1805"/>
  <c r="BK1805"/>
  <c r="AY1806"/>
  <c r="BC1806"/>
  <c r="AX1806" s="1"/>
  <c r="BG1806"/>
  <c r="BK1806"/>
  <c r="AY1807"/>
  <c r="BC1807"/>
  <c r="AX1807" s="1"/>
  <c r="BG1807"/>
  <c r="BK1807"/>
  <c r="AY1808"/>
  <c r="BC1808"/>
  <c r="AX1808" s="1"/>
  <c r="BG1808"/>
  <c r="BK1808"/>
  <c r="AY1809"/>
  <c r="BC1809"/>
  <c r="AX1809" s="1"/>
  <c r="BG1809"/>
  <c r="BK1809"/>
  <c r="AY1810"/>
  <c r="BC1810"/>
  <c r="AX1810" s="1"/>
  <c r="BG1810"/>
  <c r="BK1810"/>
  <c r="AY1811"/>
  <c r="BC1811"/>
  <c r="AX1811" s="1"/>
  <c r="BG1811"/>
  <c r="BK1811"/>
  <c r="AY1812"/>
  <c r="BC1812"/>
  <c r="AX1812" s="1"/>
  <c r="BG1812"/>
  <c r="BK1812"/>
  <c r="AY1813"/>
  <c r="BC1813"/>
  <c r="AX1813" s="1"/>
  <c r="BG1813"/>
  <c r="BK1813"/>
  <c r="AY1814"/>
  <c r="BC1814"/>
  <c r="AX1814" s="1"/>
  <c r="BG1814"/>
  <c r="BK1814"/>
  <c r="AY1815"/>
  <c r="BC1815"/>
  <c r="AX1815" s="1"/>
  <c r="BG1815"/>
  <c r="BK1815"/>
  <c r="AY1816"/>
  <c r="BC1816"/>
  <c r="AX1816" s="1"/>
  <c r="BG1816"/>
  <c r="BK1816"/>
  <c r="AY1817"/>
  <c r="BC1817"/>
  <c r="BG1817"/>
  <c r="BK1817"/>
  <c r="AY1818"/>
  <c r="BC1818"/>
  <c r="AX1818" s="1"/>
  <c r="BG1818"/>
  <c r="BK1818"/>
  <c r="AY1819"/>
  <c r="BC1819"/>
  <c r="AX1819" s="1"/>
  <c r="BG1819"/>
  <c r="BK1819"/>
  <c r="AY1820"/>
  <c r="BC1820"/>
  <c r="AX1820" s="1"/>
  <c r="BG1820"/>
  <c r="BK1820"/>
  <c r="AY1821"/>
  <c r="BC1821"/>
  <c r="AX1821" s="1"/>
  <c r="BG1821"/>
  <c r="BK1821"/>
  <c r="AY1822"/>
  <c r="BC1822"/>
  <c r="AX1822" s="1"/>
  <c r="BG1822"/>
  <c r="BK1822"/>
  <c r="AY1823"/>
  <c r="BC1823"/>
  <c r="AX1823" s="1"/>
  <c r="BG1823"/>
  <c r="BK1823"/>
  <c r="AY1824"/>
  <c r="BC1824"/>
  <c r="AX1824" s="1"/>
  <c r="BG1824"/>
  <c r="BK1824"/>
  <c r="AY1825"/>
  <c r="BC1825"/>
  <c r="AX1825" s="1"/>
  <c r="BG1825"/>
  <c r="BK1825"/>
  <c r="AY1826"/>
  <c r="BC1826"/>
  <c r="AX1826" s="1"/>
  <c r="BG1826"/>
  <c r="BK1826"/>
  <c r="AY1827"/>
  <c r="BC1827"/>
  <c r="AX1827" s="1"/>
  <c r="BG1827"/>
  <c r="BK1827"/>
  <c r="AY1828"/>
  <c r="BC1828"/>
  <c r="AX1828" s="1"/>
  <c r="BG1828"/>
  <c r="BK1828"/>
  <c r="AY1829"/>
  <c r="BC1829"/>
  <c r="AX1829" s="1"/>
  <c r="BG1829"/>
  <c r="BK1829"/>
  <c r="AY1830"/>
  <c r="BC1830"/>
  <c r="AX1830" s="1"/>
  <c r="BG1830"/>
  <c r="BK1830"/>
  <c r="AY1831"/>
  <c r="BC1831"/>
  <c r="AX1831" s="1"/>
  <c r="BG1831"/>
  <c r="BK1831"/>
  <c r="AY1832"/>
  <c r="BC1832"/>
  <c r="AX1832" s="1"/>
  <c r="BG1832"/>
  <c r="BK1832"/>
  <c r="AY1833"/>
  <c r="BC1833"/>
  <c r="AX1833" s="1"/>
  <c r="BG1833"/>
  <c r="BK1833"/>
  <c r="AY1834"/>
  <c r="BC1834"/>
  <c r="AX1834" s="1"/>
  <c r="BG1834"/>
  <c r="BK1834"/>
  <c r="AY1835"/>
  <c r="BC1835"/>
  <c r="AX1835" s="1"/>
  <c r="BG1835"/>
  <c r="BK1835"/>
  <c r="AY1836"/>
  <c r="BC1836"/>
  <c r="AX1836" s="1"/>
  <c r="BG1836"/>
  <c r="BK1836"/>
  <c r="AY1837"/>
  <c r="BC1837"/>
  <c r="AX1837" s="1"/>
  <c r="BG1837"/>
  <c r="BK1837"/>
  <c r="AY1838"/>
  <c r="BC1838"/>
  <c r="AX1838" s="1"/>
  <c r="BG1838"/>
  <c r="BK1838"/>
  <c r="AY1839"/>
  <c r="BC1839"/>
  <c r="AX1839" s="1"/>
  <c r="BG1839"/>
  <c r="BK1839"/>
  <c r="AY1840"/>
  <c r="BC1840"/>
  <c r="AX1840" s="1"/>
  <c r="BG1840"/>
  <c r="BK1840"/>
  <c r="AY1841"/>
  <c r="BC1841"/>
  <c r="AX1841" s="1"/>
  <c r="BG1841"/>
  <c r="BK1841"/>
  <c r="AY1842"/>
  <c r="BC1842"/>
  <c r="AX1842" s="1"/>
  <c r="BG1842"/>
  <c r="BK1842"/>
  <c r="AY1843"/>
  <c r="BC1843"/>
  <c r="AX1843" s="1"/>
  <c r="BG1843"/>
  <c r="BK1843"/>
  <c r="AY1844"/>
  <c r="BC1844"/>
  <c r="AX1844" s="1"/>
  <c r="BG1844"/>
  <c r="BK1844"/>
  <c r="AY1845"/>
  <c r="BC1845"/>
  <c r="AX1845" s="1"/>
  <c r="BG1845"/>
  <c r="BK1845"/>
  <c r="AY1846"/>
  <c r="BC1846"/>
  <c r="AX1846" s="1"/>
  <c r="BG1846"/>
  <c r="BK1846"/>
  <c r="AY1847"/>
  <c r="BC1847"/>
  <c r="AX1847" s="1"/>
  <c r="BG1847"/>
  <c r="BK1847"/>
  <c r="AY1848"/>
  <c r="BC1848"/>
  <c r="AX1848" s="1"/>
  <c r="BG1848"/>
  <c r="BK1848"/>
  <c r="AY1849"/>
  <c r="BC1849"/>
  <c r="AX1849" s="1"/>
  <c r="BG1849"/>
  <c r="BK1849"/>
  <c r="AY1850"/>
  <c r="BC1850"/>
  <c r="AX1850" s="1"/>
  <c r="BG1850"/>
  <c r="BK1850"/>
  <c r="AY1851"/>
  <c r="BC1851"/>
  <c r="AX1851" s="1"/>
  <c r="BG1851"/>
  <c r="BK1851"/>
  <c r="AY1852"/>
  <c r="BC1852"/>
  <c r="AX1852" s="1"/>
  <c r="BG1852"/>
  <c r="BK1852"/>
  <c r="AY1853"/>
  <c r="BC1853"/>
  <c r="AX1853" s="1"/>
  <c r="BG1853"/>
  <c r="BK1853"/>
  <c r="AY1854"/>
  <c r="BC1854"/>
  <c r="AX1854" s="1"/>
  <c r="BG1854"/>
  <c r="BK1854"/>
  <c r="AY1855"/>
  <c r="BC1855"/>
  <c r="AX1855" s="1"/>
  <c r="BG1855"/>
  <c r="BK1855"/>
  <c r="AY1856"/>
  <c r="BC1856"/>
  <c r="AX1856" s="1"/>
  <c r="BG1856"/>
  <c r="BK1856"/>
  <c r="AY1857"/>
  <c r="BC1857"/>
  <c r="AX1857" s="1"/>
  <c r="BG1857"/>
  <c r="BK1857"/>
  <c r="AY1858"/>
  <c r="BC1858"/>
  <c r="AX1858" s="1"/>
  <c r="BG1858"/>
  <c r="BK1858"/>
  <c r="AY1859"/>
  <c r="BC1859"/>
  <c r="AX1859" s="1"/>
  <c r="BG1859"/>
  <c r="BK1859"/>
  <c r="AY1860"/>
  <c r="BC1860"/>
  <c r="AX1860" s="1"/>
  <c r="BG1860"/>
  <c r="BK1860"/>
  <c r="AY1861"/>
  <c r="BC1861"/>
  <c r="AX1861" s="1"/>
  <c r="BG1861"/>
  <c r="BK1861"/>
  <c r="AY1862"/>
  <c r="BC1862"/>
  <c r="AX1862" s="1"/>
  <c r="BG1862"/>
  <c r="BK1862"/>
  <c r="AY1863"/>
  <c r="BC1863"/>
  <c r="AX1863" s="1"/>
  <c r="BG1863"/>
  <c r="BK1863"/>
  <c r="AY1864"/>
  <c r="BC1864"/>
  <c r="AX1864" s="1"/>
  <c r="BG1864"/>
  <c r="BK1864"/>
  <c r="AY1865"/>
  <c r="BC1865"/>
  <c r="AX1865" s="1"/>
  <c r="BG1865"/>
  <c r="BK1865"/>
  <c r="AY1866"/>
  <c r="BC1866"/>
  <c r="AX1866" s="1"/>
  <c r="BG1866"/>
  <c r="BK1866"/>
  <c r="AY1867"/>
  <c r="BC1867"/>
  <c r="AX1867" s="1"/>
  <c r="BG1867"/>
  <c r="BK1867"/>
  <c r="AY1868"/>
  <c r="BC1868"/>
  <c r="AX1868" s="1"/>
  <c r="BG1868"/>
  <c r="BK1868"/>
  <c r="AY1869"/>
  <c r="BC1869"/>
  <c r="AX1869" s="1"/>
  <c r="BG1869"/>
  <c r="BK1869"/>
  <c r="AY1870"/>
  <c r="BC1870"/>
  <c r="AX1870" s="1"/>
  <c r="BG1870"/>
  <c r="BK1870"/>
  <c r="AY1871"/>
  <c r="BC1871"/>
  <c r="AX1871" s="1"/>
  <c r="BG1871"/>
  <c r="BK1871"/>
  <c r="AY1872"/>
  <c r="BC1872"/>
  <c r="AX1872" s="1"/>
  <c r="BG1872"/>
  <c r="BK1872"/>
  <c r="AY1873"/>
  <c r="BC1873"/>
  <c r="AX1873" s="1"/>
  <c r="BG1873"/>
  <c r="BK1873"/>
  <c r="AY1874"/>
  <c r="BC1874"/>
  <c r="AX1874" s="1"/>
  <c r="BG1874"/>
  <c r="BK1874"/>
  <c r="AY1875"/>
  <c r="BC1875"/>
  <c r="AX1875" s="1"/>
  <c r="BG1875"/>
  <c r="BK1875"/>
  <c r="AY1876"/>
  <c r="BC1876"/>
  <c r="AX1876" s="1"/>
  <c r="BG1876"/>
  <c r="BK1876"/>
  <c r="AY1877"/>
  <c r="BC1877"/>
  <c r="AX1877" s="1"/>
  <c r="BG1877"/>
  <c r="BK1877"/>
  <c r="AY1878"/>
  <c r="BC1878"/>
  <c r="AX1878" s="1"/>
  <c r="BG1878"/>
  <c r="BK1878"/>
  <c r="AY1879"/>
  <c r="BC1879"/>
  <c r="AX1879" s="1"/>
  <c r="BG1879"/>
  <c r="BK1879"/>
  <c r="AY1880"/>
  <c r="BC1880"/>
  <c r="AX1880" s="1"/>
  <c r="BG1880"/>
  <c r="BK1880"/>
  <c r="AY1881"/>
  <c r="BC1881"/>
  <c r="BG1881"/>
  <c r="BK1881"/>
  <c r="AY1882"/>
  <c r="BC1882"/>
  <c r="AX1882" s="1"/>
  <c r="BG1882"/>
  <c r="BK1882"/>
  <c r="AY1883"/>
  <c r="BC1883"/>
  <c r="AX1883" s="1"/>
  <c r="BG1883"/>
  <c r="BK1883"/>
  <c r="AY1884"/>
  <c r="BC1884"/>
  <c r="AX1884" s="1"/>
  <c r="BG1884"/>
  <c r="BK1884"/>
  <c r="AY1885"/>
  <c r="BC1885"/>
  <c r="AX1885" s="1"/>
  <c r="BG1885"/>
  <c r="BK1885"/>
  <c r="AY1886"/>
  <c r="BC1886"/>
  <c r="AX1886" s="1"/>
  <c r="BG1886"/>
  <c r="BK1886"/>
  <c r="AY1887"/>
  <c r="BC1887"/>
  <c r="AX1887" s="1"/>
  <c r="BG1887"/>
  <c r="BK1887"/>
  <c r="AY1888"/>
  <c r="BC1888"/>
  <c r="AX1888" s="1"/>
  <c r="BG1888"/>
  <c r="BK1888"/>
  <c r="AY1889"/>
  <c r="BC1889"/>
  <c r="AX1889" s="1"/>
  <c r="BG1889"/>
  <c r="BK1889"/>
  <c r="AY1890"/>
  <c r="BC1890"/>
  <c r="AX1890" s="1"/>
  <c r="BG1890"/>
  <c r="BK1890"/>
  <c r="AY1891"/>
  <c r="BC1891"/>
  <c r="AX1891" s="1"/>
  <c r="BG1891"/>
  <c r="BK1891"/>
  <c r="AY1892"/>
  <c r="BC1892"/>
  <c r="AX1892" s="1"/>
  <c r="BG1892"/>
  <c r="BK1892"/>
  <c r="AY1893"/>
  <c r="BC1893"/>
  <c r="AX1893" s="1"/>
  <c r="BG1893"/>
  <c r="BK1893"/>
  <c r="AY1894"/>
  <c r="BC1894"/>
  <c r="AX1894" s="1"/>
  <c r="BG1894"/>
  <c r="BK1894"/>
  <c r="AY1895"/>
  <c r="BC1895"/>
  <c r="AX1895" s="1"/>
  <c r="BG1895"/>
  <c r="BK1895"/>
  <c r="AY1896"/>
  <c r="BC1896"/>
  <c r="AX1896" s="1"/>
  <c r="BG1896"/>
  <c r="BK1896"/>
  <c r="AY1897"/>
  <c r="BC1897"/>
  <c r="AX1897" s="1"/>
  <c r="BG1897"/>
  <c r="BK1897"/>
  <c r="AY1898"/>
  <c r="BC1898"/>
  <c r="AX1898" s="1"/>
  <c r="BG1898"/>
  <c r="BK1898"/>
  <c r="AY1899"/>
  <c r="BC1899"/>
  <c r="AX1899" s="1"/>
  <c r="BG1899"/>
  <c r="BK1899"/>
  <c r="AY1900"/>
  <c r="BC1900"/>
  <c r="AX1900" s="1"/>
  <c r="BG1900"/>
  <c r="BK1900"/>
  <c r="AY1901"/>
  <c r="BC1901"/>
  <c r="AX1901" s="1"/>
  <c r="BG1901"/>
  <c r="BK1901"/>
  <c r="AY1902"/>
  <c r="BC1902"/>
  <c r="AX1902" s="1"/>
  <c r="BG1902"/>
  <c r="BK1902"/>
  <c r="AY1903"/>
  <c r="BC1903"/>
  <c r="AX1903" s="1"/>
  <c r="BG1903"/>
  <c r="BK1903"/>
  <c r="AY1904"/>
  <c r="BC1904"/>
  <c r="AX1904" s="1"/>
  <c r="BG1904"/>
  <c r="BK1904"/>
  <c r="AY1905"/>
  <c r="BC1905"/>
  <c r="AX1905" s="1"/>
  <c r="BG1905"/>
  <c r="BK1905"/>
  <c r="AY1906"/>
  <c r="BC1906"/>
  <c r="AX1906" s="1"/>
  <c r="BG1906"/>
  <c r="BK1906"/>
  <c r="AY1907"/>
  <c r="BC1907"/>
  <c r="AX1907" s="1"/>
  <c r="BG1907"/>
  <c r="BK1907"/>
  <c r="AY1908"/>
  <c r="BC1908"/>
  <c r="AX1908" s="1"/>
  <c r="BG1908"/>
  <c r="BK1908"/>
  <c r="AY1909"/>
  <c r="BC1909"/>
  <c r="AX1909" s="1"/>
  <c r="BG1909"/>
  <c r="BK1909"/>
  <c r="AY1910"/>
  <c r="BC1910"/>
  <c r="AX1910" s="1"/>
  <c r="BG1910"/>
  <c r="BK1910"/>
  <c r="AY1911"/>
  <c r="BC1911"/>
  <c r="AX1911" s="1"/>
  <c r="BG1911"/>
  <c r="BK1911"/>
  <c r="AY1912"/>
  <c r="BC1912"/>
  <c r="AX1912" s="1"/>
  <c r="BG1912"/>
  <c r="BK1912"/>
  <c r="AY1913"/>
  <c r="BC1913"/>
  <c r="AX1913" s="1"/>
  <c r="BG1913"/>
  <c r="BK1913"/>
  <c r="AY1914"/>
  <c r="BC1914"/>
  <c r="AX1914" s="1"/>
  <c r="BG1914"/>
  <c r="BK1914"/>
  <c r="AY1915"/>
  <c r="BC1915"/>
  <c r="AX1915" s="1"/>
  <c r="BG1915"/>
  <c r="BK1915"/>
  <c r="AY1916"/>
  <c r="BC1916"/>
  <c r="AX1916" s="1"/>
  <c r="BG1916"/>
  <c r="BK1916"/>
  <c r="AY1917"/>
  <c r="BC1917"/>
  <c r="AX1917" s="1"/>
  <c r="BG1917"/>
  <c r="BK1917"/>
  <c r="AY1918"/>
  <c r="BC1918"/>
  <c r="AX1918" s="1"/>
  <c r="BG1918"/>
  <c r="BK1918"/>
  <c r="AY1919"/>
  <c r="BC1919"/>
  <c r="AX1919" s="1"/>
  <c r="BG1919"/>
  <c r="BK1919"/>
  <c r="AY1920"/>
  <c r="BC1920"/>
  <c r="AX1920" s="1"/>
  <c r="BG1920"/>
  <c r="BK1920"/>
  <c r="AY1921"/>
  <c r="BC1921"/>
  <c r="AX1921" s="1"/>
  <c r="BG1921"/>
  <c r="BK1921"/>
  <c r="AY1922"/>
  <c r="BC1922"/>
  <c r="AX1922" s="1"/>
  <c r="BG1922"/>
  <c r="BK1922"/>
  <c r="AY1923"/>
  <c r="BC1923"/>
  <c r="AX1923" s="1"/>
  <c r="BG1923"/>
  <c r="BK1923"/>
  <c r="AY1924"/>
  <c r="BC1924"/>
  <c r="AX1924" s="1"/>
  <c r="BG1924"/>
  <c r="BK1924"/>
  <c r="AY1925"/>
  <c r="BC1925"/>
  <c r="AX1925" s="1"/>
  <c r="BG1925"/>
  <c r="BK1925"/>
  <c r="AY1926"/>
  <c r="BC1926"/>
  <c r="AX1926" s="1"/>
  <c r="BG1926"/>
  <c r="BK1926"/>
  <c r="AY1927"/>
  <c r="BC1927"/>
  <c r="AX1927" s="1"/>
  <c r="BG1927"/>
  <c r="BK1927"/>
  <c r="AY1928"/>
  <c r="BC1928"/>
  <c r="AX1928" s="1"/>
  <c r="BG1928"/>
  <c r="BK1928"/>
  <c r="AY1929"/>
  <c r="BC1929"/>
  <c r="AX1929" s="1"/>
  <c r="BG1929"/>
  <c r="BK1929"/>
  <c r="AY1930"/>
  <c r="BC1930"/>
  <c r="AX1930" s="1"/>
  <c r="BG1930"/>
  <c r="BK1930"/>
  <c r="AY1931"/>
  <c r="BC1931"/>
  <c r="AX1931" s="1"/>
  <c r="BG1931"/>
  <c r="BK1931"/>
  <c r="AY1932"/>
  <c r="BC1932"/>
  <c r="AX1932" s="1"/>
  <c r="BG1932"/>
  <c r="BK1932"/>
  <c r="AY1933"/>
  <c r="BC1933"/>
  <c r="AX1933" s="1"/>
  <c r="BG1933"/>
  <c r="BK1933"/>
  <c r="AY1934"/>
  <c r="BC1934"/>
  <c r="AX1934" s="1"/>
  <c r="BG1934"/>
  <c r="BK1934"/>
  <c r="AY1935"/>
  <c r="BC1935"/>
  <c r="AX1935" s="1"/>
  <c r="BG1935"/>
  <c r="BK1935"/>
  <c r="AY1936"/>
  <c r="BC1936"/>
  <c r="AX1936" s="1"/>
  <c r="BG1936"/>
  <c r="BK1936"/>
  <c r="AY1937"/>
  <c r="BC1937"/>
  <c r="AX1937" s="1"/>
  <c r="BG1937"/>
  <c r="BK1937"/>
  <c r="AY1938"/>
  <c r="BC1938"/>
  <c r="AX1938" s="1"/>
  <c r="BG1938"/>
  <c r="BK1938"/>
  <c r="AY1939"/>
  <c r="BC1939"/>
  <c r="AX1939" s="1"/>
  <c r="BG1939"/>
  <c r="BK1939"/>
  <c r="AY1940"/>
  <c r="BC1940"/>
  <c r="AX1940" s="1"/>
  <c r="BG1940"/>
  <c r="BK1940"/>
  <c r="AY1941"/>
  <c r="BC1941"/>
  <c r="AX1941" s="1"/>
  <c r="BG1941"/>
  <c r="BK1941"/>
  <c r="AY1942"/>
  <c r="BC1942"/>
  <c r="AX1942" s="1"/>
  <c r="BG1942"/>
  <c r="BK1942"/>
  <c r="AY1943"/>
  <c r="BC1943"/>
  <c r="AX1943" s="1"/>
  <c r="BG1943"/>
  <c r="BK1943"/>
  <c r="AY1944"/>
  <c r="BC1944"/>
  <c r="AX1944" s="1"/>
  <c r="BG1944"/>
  <c r="BK1944"/>
  <c r="AY1945"/>
  <c r="BC1945"/>
  <c r="BG1945"/>
  <c r="BK1945"/>
  <c r="AY1946"/>
  <c r="BC1946"/>
  <c r="AX1946" s="1"/>
  <c r="BG1946"/>
  <c r="BK1946"/>
  <c r="AY1947"/>
  <c r="BC1947"/>
  <c r="AX1947" s="1"/>
  <c r="BG1947"/>
  <c r="BK1947"/>
  <c r="AY1948"/>
  <c r="BC1948"/>
  <c r="AX1948" s="1"/>
  <c r="BG1948"/>
  <c r="BK1948"/>
  <c r="AY1949"/>
  <c r="BC1949"/>
  <c r="AX1949" s="1"/>
  <c r="BG1949"/>
  <c r="BK1949"/>
  <c r="AY1950"/>
  <c r="BC1950"/>
  <c r="AX1950" s="1"/>
  <c r="BG1950"/>
  <c r="BK1950"/>
  <c r="AY1951"/>
  <c r="BC1951"/>
  <c r="AX1951" s="1"/>
  <c r="BG1951"/>
  <c r="BK1951"/>
  <c r="AY1952"/>
  <c r="BC1952"/>
  <c r="AX1952" s="1"/>
  <c r="BG1952"/>
  <c r="BK1952"/>
  <c r="AY1953"/>
  <c r="BC1953"/>
  <c r="AX1953" s="1"/>
  <c r="BG1953"/>
  <c r="BK1953"/>
  <c r="AY1954"/>
  <c r="BC1954"/>
  <c r="AX1954" s="1"/>
  <c r="BG1954"/>
  <c r="BK1954"/>
  <c r="AY1955"/>
  <c r="BC1955"/>
  <c r="AX1955" s="1"/>
  <c r="BG1955"/>
  <c r="BK1955"/>
  <c r="AY1956"/>
  <c r="BC1956"/>
  <c r="AX1956" s="1"/>
  <c r="BG1956"/>
  <c r="BK1956"/>
  <c r="AY1957"/>
  <c r="BC1957"/>
  <c r="AX1957" s="1"/>
  <c r="BG1957"/>
  <c r="BK1957"/>
  <c r="AY1958"/>
  <c r="BC1958"/>
  <c r="AX1958" s="1"/>
  <c r="BG1958"/>
  <c r="BK1958"/>
  <c r="AY1959"/>
  <c r="BC1959"/>
  <c r="AX1959" s="1"/>
  <c r="BG1959"/>
  <c r="BK1959"/>
  <c r="AY1960"/>
  <c r="BC1960"/>
  <c r="AX1960" s="1"/>
  <c r="BG1960"/>
  <c r="BK1960"/>
  <c r="AY1961"/>
  <c r="BC1961"/>
  <c r="AX1961" s="1"/>
  <c r="BG1961"/>
  <c r="BK1961"/>
  <c r="AY1962"/>
  <c r="BC1962"/>
  <c r="AX1962" s="1"/>
  <c r="BG1962"/>
  <c r="BK1962"/>
  <c r="AY1963"/>
  <c r="BC1963"/>
  <c r="AX1963" s="1"/>
  <c r="BG1963"/>
  <c r="BK1963"/>
  <c r="AY1964"/>
  <c r="BC1964"/>
  <c r="AX1964" s="1"/>
  <c r="BG1964"/>
  <c r="BK1964"/>
  <c r="AY1965"/>
  <c r="BC1965"/>
  <c r="AX1965" s="1"/>
  <c r="BG1965"/>
  <c r="BK1965"/>
  <c r="AY1966"/>
  <c r="BC1966"/>
  <c r="AX1966" s="1"/>
  <c r="BG1966"/>
  <c r="BK1966"/>
  <c r="AY1967"/>
  <c r="BC1967"/>
  <c r="AX1967" s="1"/>
  <c r="BG1967"/>
  <c r="BK1967"/>
  <c r="AY1968"/>
  <c r="BC1968"/>
  <c r="AX1968" s="1"/>
  <c r="BG1968"/>
  <c r="BK1968"/>
  <c r="AY1969"/>
  <c r="BC1969"/>
  <c r="AX1969" s="1"/>
  <c r="BG1969"/>
  <c r="BK1969"/>
  <c r="AY1970"/>
  <c r="BC1970"/>
  <c r="AX1970" s="1"/>
  <c r="BG1970"/>
  <c r="BK1970"/>
  <c r="AY1971"/>
  <c r="BC1971"/>
  <c r="AX1971" s="1"/>
  <c r="BG1971"/>
  <c r="BK1971"/>
  <c r="AY1972"/>
  <c r="BC1972"/>
  <c r="AX1972" s="1"/>
  <c r="BG1972"/>
  <c r="BK1972"/>
  <c r="AY1973"/>
  <c r="BC1973"/>
  <c r="AX1973" s="1"/>
  <c r="BG1973"/>
  <c r="BK1973"/>
  <c r="AY1974"/>
  <c r="BC1974"/>
  <c r="AX1974" s="1"/>
  <c r="BG1974"/>
  <c r="BK1974"/>
  <c r="AY1975"/>
  <c r="BC1975"/>
  <c r="AX1975" s="1"/>
  <c r="BG1975"/>
  <c r="BK1975"/>
  <c r="AY1976"/>
  <c r="BC1976"/>
  <c r="AX1976" s="1"/>
  <c r="BG1976"/>
  <c r="BK1976"/>
  <c r="AY1977"/>
  <c r="BC1977"/>
  <c r="AX1977" s="1"/>
  <c r="BG1977"/>
  <c r="BK1977"/>
  <c r="AY1978"/>
  <c r="BC1978"/>
  <c r="AX1978" s="1"/>
  <c r="BG1978"/>
  <c r="BK1978"/>
  <c r="AY1979"/>
  <c r="BC1979"/>
  <c r="AX1979" s="1"/>
  <c r="BG1979"/>
  <c r="BK1979"/>
  <c r="AY1980"/>
  <c r="BC1980"/>
  <c r="AX1980" s="1"/>
  <c r="BG1980"/>
  <c r="BK1980"/>
  <c r="AY1981"/>
  <c r="BC1981"/>
  <c r="AX1981" s="1"/>
  <c r="BG1981"/>
  <c r="BK1981"/>
  <c r="AY1982"/>
  <c r="BC1982"/>
  <c r="AX1982" s="1"/>
  <c r="BG1982"/>
  <c r="BK1982"/>
  <c r="AY1983"/>
  <c r="BC1983"/>
  <c r="AX1983" s="1"/>
  <c r="BG1983"/>
  <c r="BK1983"/>
  <c r="AY1984"/>
  <c r="BC1984"/>
  <c r="AX1984" s="1"/>
  <c r="BG1984"/>
  <c r="BK1984"/>
  <c r="AY1985"/>
  <c r="BC1985"/>
  <c r="AX1985" s="1"/>
  <c r="BG1985"/>
  <c r="BK1985"/>
  <c r="AY1986"/>
  <c r="BC1986"/>
  <c r="AX1986" s="1"/>
  <c r="BG1986"/>
  <c r="BK1986"/>
  <c r="AY1987"/>
  <c r="BC1987"/>
  <c r="AX1987" s="1"/>
  <c r="BG1987"/>
  <c r="BK1987"/>
  <c r="AY1988"/>
  <c r="BC1988"/>
  <c r="AX1988" s="1"/>
  <c r="BG1988"/>
  <c r="BK1988"/>
  <c r="AY1989"/>
  <c r="BC1989"/>
  <c r="AX1989" s="1"/>
  <c r="BG1989"/>
  <c r="BK1989"/>
  <c r="AY1990"/>
  <c r="BC1990"/>
  <c r="AX1990" s="1"/>
  <c r="BG1990"/>
  <c r="BK1990"/>
  <c r="AY1991"/>
  <c r="BC1991"/>
  <c r="AX1991" s="1"/>
  <c r="BG1991"/>
  <c r="BK1991"/>
  <c r="AY1992"/>
  <c r="BC1992"/>
  <c r="AX1992" s="1"/>
  <c r="BG1992"/>
  <c r="BK1992"/>
  <c r="AY1993"/>
  <c r="BC1993"/>
  <c r="AX1993" s="1"/>
  <c r="BG1993"/>
  <c r="BK1993"/>
  <c r="AY1994"/>
  <c r="BC1994"/>
  <c r="AX1994" s="1"/>
  <c r="BG1994"/>
  <c r="BK1994"/>
  <c r="AY1995"/>
  <c r="BC1995"/>
  <c r="AX1995" s="1"/>
  <c r="BG1995"/>
  <c r="BK1995"/>
  <c r="AY1996"/>
  <c r="BC1996"/>
  <c r="AX1996" s="1"/>
  <c r="BG1996"/>
  <c r="BK1996"/>
  <c r="AY1997"/>
  <c r="BC1997"/>
  <c r="AX1997" s="1"/>
  <c r="BG1997"/>
  <c r="BK1997"/>
  <c r="AY1998"/>
  <c r="BC1998"/>
  <c r="AX1998" s="1"/>
  <c r="BG1998"/>
  <c r="BK1998"/>
  <c r="AY1999"/>
  <c r="BC1999"/>
  <c r="AX1999" s="1"/>
  <c r="BG1999"/>
  <c r="BK1999"/>
  <c r="AY2000"/>
  <c r="BC2000"/>
  <c r="AX2000" s="1"/>
  <c r="BG2000"/>
  <c r="BK2000"/>
  <c r="AY2001"/>
  <c r="BC2001"/>
  <c r="AX2001" s="1"/>
  <c r="BG2001"/>
  <c r="BK2001"/>
  <c r="AY2002"/>
  <c r="BC2002"/>
  <c r="AX2002" s="1"/>
  <c r="BG2002"/>
  <c r="BK2002"/>
  <c r="AY2003"/>
  <c r="BC2003"/>
  <c r="AX2003" s="1"/>
  <c r="BG2003"/>
  <c r="BK2003"/>
  <c r="AY2004"/>
  <c r="BC2004"/>
  <c r="AX2004" s="1"/>
  <c r="BG2004"/>
  <c r="BK2004"/>
  <c r="AY2005"/>
  <c r="BC2005"/>
  <c r="AX2005" s="1"/>
  <c r="BG2005"/>
  <c r="BK2005"/>
  <c r="AY2006"/>
  <c r="BC2006"/>
  <c r="AX2006" s="1"/>
  <c r="BG2006"/>
  <c r="BK2006"/>
  <c r="AY2007"/>
  <c r="BC2007"/>
  <c r="AX2007" s="1"/>
  <c r="BG2007"/>
  <c r="BK2007"/>
  <c r="AY2008"/>
  <c r="BC2008"/>
  <c r="AX2008" s="1"/>
  <c r="BG2008"/>
  <c r="BK2008"/>
  <c r="AY2009"/>
  <c r="BC2009"/>
  <c r="AX2009" s="1"/>
  <c r="BG2009"/>
  <c r="BK2009"/>
  <c r="AY2010"/>
  <c r="BC2010"/>
  <c r="AX2010" s="1"/>
  <c r="BG2010"/>
  <c r="BK2010"/>
  <c r="AY2011"/>
  <c r="BC2011"/>
  <c r="AX2011" s="1"/>
  <c r="BG2011"/>
  <c r="BK2011"/>
  <c r="AY2012"/>
  <c r="BC2012"/>
  <c r="AX2012" s="1"/>
  <c r="BG2012"/>
  <c r="BK2012"/>
  <c r="AY2013"/>
  <c r="BC2013"/>
  <c r="AX2013" s="1"/>
  <c r="BG2013"/>
  <c r="BK2013"/>
  <c r="AY2014"/>
  <c r="BC2014"/>
  <c r="AX2014" s="1"/>
  <c r="BG2014"/>
  <c r="BK2014"/>
  <c r="AY2015"/>
  <c r="BC2015"/>
  <c r="AX2015" s="1"/>
  <c r="BG2015"/>
  <c r="BK2015"/>
  <c r="AY2016"/>
  <c r="BC2016"/>
  <c r="AX2016" s="1"/>
  <c r="BG2016"/>
  <c r="BK2016"/>
  <c r="AY2017"/>
  <c r="BC2017"/>
  <c r="AX2017" s="1"/>
  <c r="BG2017"/>
  <c r="BK2017"/>
  <c r="AY2018"/>
  <c r="BC2018"/>
  <c r="AX2018" s="1"/>
  <c r="BG2018"/>
  <c r="BK2018"/>
  <c r="AY2019"/>
  <c r="BC2019"/>
  <c r="AX2019" s="1"/>
  <c r="BG2019"/>
  <c r="BK2019"/>
  <c r="AY2020"/>
  <c r="BC2020"/>
  <c r="AX2020" s="1"/>
  <c r="BG2020"/>
  <c r="BK2020"/>
  <c r="AY2021"/>
  <c r="BC2021"/>
  <c r="AX2021" s="1"/>
  <c r="BG2021"/>
  <c r="BK2021"/>
  <c r="AY2022"/>
  <c r="BC2022"/>
  <c r="AX2022" s="1"/>
  <c r="BG2022"/>
  <c r="BK2022"/>
  <c r="AY2023"/>
  <c r="BC2023"/>
  <c r="AX2023" s="1"/>
  <c r="BG2023"/>
  <c r="BK2023"/>
  <c r="AY2024"/>
  <c r="BC2024"/>
  <c r="AX2024" s="1"/>
  <c r="BG2024"/>
  <c r="BK2024"/>
  <c r="AY2025"/>
  <c r="BC2025"/>
  <c r="AX2025" s="1"/>
  <c r="BG2025"/>
  <c r="BK2025"/>
  <c r="AY2026"/>
  <c r="BC2026"/>
  <c r="AX2026" s="1"/>
  <c r="BG2026"/>
  <c r="BK2026"/>
  <c r="AY2027"/>
  <c r="BC2027"/>
  <c r="AX2027" s="1"/>
  <c r="BG2027"/>
  <c r="BK2027"/>
  <c r="AY2028"/>
  <c r="BC2028"/>
  <c r="AX2028" s="1"/>
  <c r="BG2028"/>
  <c r="BK2028"/>
  <c r="AY2029"/>
  <c r="BC2029"/>
  <c r="AX2029" s="1"/>
  <c r="BG2029"/>
  <c r="BK2029"/>
  <c r="AY2030"/>
  <c r="BC2030"/>
  <c r="AX2030" s="1"/>
  <c r="BG2030"/>
  <c r="BK2030"/>
  <c r="AY2031"/>
  <c r="BC2031"/>
  <c r="AX2031" s="1"/>
  <c r="BG2031"/>
  <c r="BK2031"/>
  <c r="AY2032"/>
  <c r="BC2032"/>
  <c r="AX2032" s="1"/>
  <c r="BG2032"/>
  <c r="BK2032"/>
  <c r="AY2033"/>
  <c r="BC2033"/>
  <c r="AX2033" s="1"/>
  <c r="BG2033"/>
  <c r="BK2033"/>
  <c r="AY2034"/>
  <c r="BC2034"/>
  <c r="AX2034" s="1"/>
  <c r="BG2034"/>
  <c r="BK2034"/>
  <c r="AY2035"/>
  <c r="BC2035"/>
  <c r="AX2035" s="1"/>
  <c r="BG2035"/>
  <c r="BK2035"/>
  <c r="AY2036"/>
  <c r="BC2036"/>
  <c r="AX2036" s="1"/>
  <c r="BG2036"/>
  <c r="BK2036"/>
  <c r="AY2037"/>
  <c r="BC2037"/>
  <c r="AX2037" s="1"/>
  <c r="BG2037"/>
  <c r="BK2037"/>
  <c r="AY2038"/>
  <c r="BC2038"/>
  <c r="AX2038" s="1"/>
  <c r="BG2038"/>
  <c r="BK2038"/>
  <c r="AY2039"/>
  <c r="BC2039"/>
  <c r="AX2039" s="1"/>
  <c r="BG2039"/>
  <c r="BK2039"/>
  <c r="AY2040"/>
  <c r="BC2040"/>
  <c r="AX2040" s="1"/>
  <c r="BG2040"/>
  <c r="BK2040"/>
  <c r="AY2041"/>
  <c r="BC2041"/>
  <c r="AX2041" s="1"/>
  <c r="BG2041"/>
  <c r="BK2041"/>
  <c r="AY2042"/>
  <c r="BC2042"/>
  <c r="AX2042" s="1"/>
  <c r="BG2042"/>
  <c r="BK2042"/>
  <c r="AY2043"/>
  <c r="BC2043"/>
  <c r="AX2043" s="1"/>
  <c r="BG2043"/>
  <c r="BK2043"/>
  <c r="AY2044"/>
  <c r="BC2044"/>
  <c r="AX2044" s="1"/>
  <c r="BG2044"/>
  <c r="BK2044"/>
  <c r="AY2045"/>
  <c r="BC2045"/>
  <c r="AX2045" s="1"/>
  <c r="BG2045"/>
  <c r="BK2045"/>
  <c r="AY2046"/>
  <c r="BC2046"/>
  <c r="AX2046" s="1"/>
  <c r="BG2046"/>
  <c r="BK2046"/>
  <c r="AY2047"/>
  <c r="BC2047"/>
  <c r="AX2047" s="1"/>
  <c r="BG2047"/>
  <c r="BK2047"/>
  <c r="AY2048"/>
  <c r="BC2048"/>
  <c r="AX2048" s="1"/>
  <c r="BG2048"/>
  <c r="BK2048"/>
  <c r="AY2049"/>
  <c r="BC2049"/>
  <c r="AX2049" s="1"/>
  <c r="BG2049"/>
  <c r="BK2049"/>
  <c r="AY2050"/>
  <c r="BC2050"/>
  <c r="AX2050" s="1"/>
  <c r="BG2050"/>
  <c r="BK2050"/>
  <c r="AY2051"/>
  <c r="BC2051"/>
  <c r="AX2051" s="1"/>
  <c r="BG2051"/>
  <c r="BK2051"/>
  <c r="AY2052"/>
  <c r="BC2052"/>
  <c r="AX2052" s="1"/>
  <c r="BG2052"/>
  <c r="BK2052"/>
  <c r="AY2053"/>
  <c r="BC2053"/>
  <c r="AX2053" s="1"/>
  <c r="BG2053"/>
  <c r="BK2053"/>
  <c r="AY2054"/>
  <c r="BC2054"/>
  <c r="AX2054" s="1"/>
  <c r="BG2054"/>
  <c r="BK2054"/>
  <c r="AY2055"/>
  <c r="BC2055"/>
  <c r="AX2055" s="1"/>
  <c r="BG2055"/>
  <c r="BK2055"/>
  <c r="AY2056"/>
  <c r="BC2056"/>
  <c r="AX2056" s="1"/>
  <c r="BG2056"/>
  <c r="BK2056"/>
  <c r="AY2057"/>
  <c r="BC2057"/>
  <c r="AX2057" s="1"/>
  <c r="BG2057"/>
  <c r="BK2057"/>
  <c r="AY2058"/>
  <c r="BC2058"/>
  <c r="AX2058" s="1"/>
  <c r="BG2058"/>
  <c r="BK2058"/>
  <c r="AY2059"/>
  <c r="BC2059"/>
  <c r="AX2059" s="1"/>
  <c r="BG2059"/>
  <c r="BK2059"/>
  <c r="AY2060"/>
  <c r="BC2060"/>
  <c r="AX2060" s="1"/>
  <c r="BG2060"/>
  <c r="BK2060"/>
  <c r="AY2061"/>
  <c r="BC2061"/>
  <c r="AX2061" s="1"/>
  <c r="BG2061"/>
  <c r="BK2061"/>
  <c r="AY2062"/>
  <c r="BC2062"/>
  <c r="AX2062" s="1"/>
  <c r="BG2062"/>
  <c r="BK2062"/>
  <c r="AY2063"/>
  <c r="BC2063"/>
  <c r="AX2063" s="1"/>
  <c r="BG2063"/>
  <c r="BK2063"/>
  <c r="AY2064"/>
  <c r="BC2064"/>
  <c r="AX2064" s="1"/>
  <c r="BG2064"/>
  <c r="BK2064"/>
  <c r="AY2065"/>
  <c r="BC2065"/>
  <c r="AX2065" s="1"/>
  <c r="BG2065"/>
  <c r="BK2065"/>
  <c r="AY2066"/>
  <c r="BC2066"/>
  <c r="AX2066" s="1"/>
  <c r="BG2066"/>
  <c r="BK2066"/>
  <c r="AY2067"/>
  <c r="BC2067"/>
  <c r="AX2067" s="1"/>
  <c r="BG2067"/>
  <c r="BK2067"/>
  <c r="AY2068"/>
  <c r="BC2068"/>
  <c r="AX2068" s="1"/>
  <c r="BG2068"/>
  <c r="BK2068"/>
  <c r="AY2069"/>
  <c r="BC2069"/>
  <c r="AX2069" s="1"/>
  <c r="BG2069"/>
  <c r="BK2069"/>
  <c r="AY2070"/>
  <c r="BC2070"/>
  <c r="AX2070" s="1"/>
  <c r="BG2070"/>
  <c r="BK2070"/>
  <c r="AY2071"/>
  <c r="BC2071"/>
  <c r="AX2071" s="1"/>
  <c r="BG2071"/>
  <c r="BK2071"/>
  <c r="AY2072"/>
  <c r="BC2072"/>
  <c r="AX2072" s="1"/>
  <c r="BG2072"/>
  <c r="BK2072"/>
  <c r="AY2073"/>
  <c r="BC2073"/>
  <c r="AX2073" s="1"/>
  <c r="BG2073"/>
  <c r="BK2073"/>
  <c r="AY2074"/>
  <c r="BC2074"/>
  <c r="AX2074" s="1"/>
  <c r="BG2074"/>
  <c r="BK2074"/>
  <c r="AY2075"/>
  <c r="BC2075"/>
  <c r="AX2075" s="1"/>
  <c r="BG2075"/>
  <c r="BK2075"/>
  <c r="AY2076"/>
  <c r="BC2076"/>
  <c r="AX2076" s="1"/>
  <c r="BG2076"/>
  <c r="BK2076"/>
  <c r="AY2077"/>
  <c r="BC2077"/>
  <c r="AX2077" s="1"/>
  <c r="BG2077"/>
  <c r="BK2077"/>
  <c r="AY2078"/>
  <c r="BC2078"/>
  <c r="AX2078" s="1"/>
  <c r="BG2078"/>
  <c r="BK2078"/>
  <c r="AY2079"/>
  <c r="BC2079"/>
  <c r="AX2079" s="1"/>
  <c r="BG2079"/>
  <c r="BK2079"/>
  <c r="AY2080"/>
  <c r="BC2080"/>
  <c r="AX2080" s="1"/>
  <c r="BG2080"/>
  <c r="BK2080"/>
  <c r="AY2081"/>
  <c r="BC2081"/>
  <c r="AX2081" s="1"/>
  <c r="BG2081"/>
  <c r="BK2081"/>
  <c r="AY2082"/>
  <c r="BC2082"/>
  <c r="AX2082" s="1"/>
  <c r="BG2082"/>
  <c r="BK2082"/>
  <c r="AY2083"/>
  <c r="BC2083"/>
  <c r="AX2083" s="1"/>
  <c r="BG2083"/>
  <c r="BK2083"/>
  <c r="AY2084"/>
  <c r="BC2084"/>
  <c r="AX2084" s="1"/>
  <c r="BG2084"/>
  <c r="BK2084"/>
  <c r="AY2085"/>
  <c r="BC2085"/>
  <c r="AX2085" s="1"/>
  <c r="BG2085"/>
  <c r="BK2085"/>
  <c r="AY2086"/>
  <c r="BC2086"/>
  <c r="AX2086" s="1"/>
  <c r="BG2086"/>
  <c r="BK2086"/>
  <c r="AY2087"/>
  <c r="BC2087"/>
  <c r="AX2087" s="1"/>
  <c r="BG2087"/>
  <c r="BK2087"/>
  <c r="AY2088"/>
  <c r="BC2088"/>
  <c r="AX2088" s="1"/>
  <c r="BG2088"/>
  <c r="BK2088"/>
  <c r="AY2089"/>
  <c r="BC2089"/>
  <c r="AX2089" s="1"/>
  <c r="BG2089"/>
  <c r="BK2089"/>
  <c r="AY2090"/>
  <c r="BC2090"/>
  <c r="AX2090" s="1"/>
  <c r="BG2090"/>
  <c r="BK2090"/>
  <c r="AY2091"/>
  <c r="BC2091"/>
  <c r="AX2091" s="1"/>
  <c r="BG2091"/>
  <c r="BK2091"/>
  <c r="AY2092"/>
  <c r="BC2092"/>
  <c r="AX2092" s="1"/>
  <c r="BG2092"/>
  <c r="BK2092"/>
  <c r="AY2093"/>
  <c r="BC2093"/>
  <c r="AX2093" s="1"/>
  <c r="BG2093"/>
  <c r="BK2093"/>
  <c r="AY2094"/>
  <c r="BC2094"/>
  <c r="AX2094" s="1"/>
  <c r="BG2094"/>
  <c r="BK2094"/>
  <c r="AY2095"/>
  <c r="BC2095"/>
  <c r="AX2095" s="1"/>
  <c r="BG2095"/>
  <c r="BK2095"/>
  <c r="AY2096"/>
  <c r="BC2096"/>
  <c r="AX2096" s="1"/>
  <c r="BG2096"/>
  <c r="BK2096"/>
  <c r="AY2097"/>
  <c r="BC2097"/>
  <c r="AX2097" s="1"/>
  <c r="BG2097"/>
  <c r="BK2097"/>
  <c r="AY2098"/>
  <c r="BC2098"/>
  <c r="AX2098" s="1"/>
  <c r="BG2098"/>
  <c r="BK2098"/>
  <c r="AY2099"/>
  <c r="BC2099"/>
  <c r="AX2099" s="1"/>
  <c r="BG2099"/>
  <c r="BK2099"/>
  <c r="AY2100"/>
  <c r="BC2100"/>
  <c r="AX2100" s="1"/>
  <c r="BG2100"/>
  <c r="BK2100"/>
  <c r="AY2101"/>
  <c r="BC2101"/>
  <c r="AX2101" s="1"/>
  <c r="BG2101"/>
  <c r="BK2101"/>
  <c r="BM2"/>
  <c r="BI2"/>
  <c r="BE2"/>
  <c r="BA2"/>
  <c r="AU2101"/>
  <c r="AQ2101"/>
  <c r="AM2101"/>
  <c r="AI2101"/>
  <c r="AU2100"/>
  <c r="AQ2100"/>
  <c r="AM2100"/>
  <c r="AI2100"/>
  <c r="AU2099"/>
  <c r="AQ2099"/>
  <c r="AM2099"/>
  <c r="AI2099"/>
  <c r="AU2098"/>
  <c r="AQ2098"/>
  <c r="AM2098"/>
  <c r="AI2098"/>
  <c r="AU2097"/>
  <c r="AQ2097"/>
  <c r="AM2097"/>
  <c r="AI2097"/>
  <c r="AU2096"/>
  <c r="AQ2096"/>
  <c r="AM2096"/>
  <c r="AI2096"/>
  <c r="AU2095"/>
  <c r="AQ2095"/>
  <c r="AM2095"/>
  <c r="AI2095"/>
  <c r="AU2094"/>
  <c r="AQ2094"/>
  <c r="AM2094"/>
  <c r="AI2094"/>
  <c r="AU2093"/>
  <c r="AQ2093"/>
  <c r="AM2093"/>
  <c r="AI2093"/>
  <c r="AU2092"/>
  <c r="AQ2092"/>
  <c r="AM2092"/>
  <c r="AI2092"/>
  <c r="AU2091"/>
  <c r="AQ2091"/>
  <c r="AM2091"/>
  <c r="AI2091"/>
  <c r="AU2090"/>
  <c r="AQ2090"/>
  <c r="AM2090"/>
  <c r="AI2090"/>
  <c r="AU2089"/>
  <c r="AQ2089"/>
  <c r="AM2089"/>
  <c r="AI2089"/>
  <c r="AU2088"/>
  <c r="AQ2088"/>
  <c r="AM2088"/>
  <c r="AI2088"/>
  <c r="AU2087"/>
  <c r="AQ2087"/>
  <c r="AM2087"/>
  <c r="AI2087"/>
  <c r="AU2086"/>
  <c r="AQ2086"/>
  <c r="AM2086"/>
  <c r="AI2086"/>
  <c r="AU2085"/>
  <c r="AQ2085"/>
  <c r="AM2085"/>
  <c r="AI2085"/>
  <c r="AU2084"/>
  <c r="AQ2084"/>
  <c r="AM2084"/>
  <c r="AI2084"/>
  <c r="AU2083"/>
  <c r="AQ2083"/>
  <c r="AM2083"/>
  <c r="AI2083"/>
  <c r="AU2082"/>
  <c r="AQ2082"/>
  <c r="AM2082"/>
  <c r="AI2082"/>
  <c r="AU2081"/>
  <c r="AQ2081"/>
  <c r="AM2081"/>
  <c r="AI2081"/>
  <c r="AU2080"/>
  <c r="AQ2080"/>
  <c r="AM2080"/>
  <c r="AI2080"/>
  <c r="AU2079"/>
  <c r="AQ2079"/>
  <c r="AM2079"/>
  <c r="AI2079"/>
  <c r="AU2078"/>
  <c r="AQ2078"/>
  <c r="AM2078"/>
  <c r="AI2078"/>
  <c r="AU2077"/>
  <c r="AQ2077"/>
  <c r="AM2077"/>
  <c r="AI2077"/>
  <c r="AU2076"/>
  <c r="AQ2076"/>
  <c r="AM2076"/>
  <c r="AI2076"/>
  <c r="AU2075"/>
  <c r="AQ2075"/>
  <c r="AM2075"/>
  <c r="AI2075"/>
  <c r="AU2074"/>
  <c r="AQ2074"/>
  <c r="AM2074"/>
  <c r="AI2074"/>
  <c r="AU2073"/>
  <c r="AQ2073"/>
  <c r="AM2073"/>
  <c r="AI2073"/>
  <c r="AU2072"/>
  <c r="AQ2072"/>
  <c r="AM2072"/>
  <c r="AI2072"/>
  <c r="AU2071"/>
  <c r="AQ2071"/>
  <c r="AM2071"/>
  <c r="AI2071"/>
  <c r="AU2070"/>
  <c r="AQ2070"/>
  <c r="AM2070"/>
  <c r="AI2070"/>
  <c r="AU2069"/>
  <c r="AQ2069"/>
  <c r="AM2069"/>
  <c r="AI2069"/>
  <c r="AU2068"/>
  <c r="AQ2068"/>
  <c r="AM2068"/>
  <c r="AI2068"/>
  <c r="AU2067"/>
  <c r="AQ2067"/>
  <c r="AM2067"/>
  <c r="AI2067"/>
  <c r="AU2066"/>
  <c r="AQ2066"/>
  <c r="AM2066"/>
  <c r="AI2066"/>
  <c r="AU2065"/>
  <c r="AQ2065"/>
  <c r="AM2065"/>
  <c r="AI2065"/>
  <c r="AU2064"/>
  <c r="AQ2064"/>
  <c r="AM2064"/>
  <c r="AI2064"/>
  <c r="AU2063"/>
  <c r="AQ2063"/>
  <c r="AM2063"/>
  <c r="AI2063"/>
  <c r="AU2062"/>
  <c r="AQ2062"/>
  <c r="AM2062"/>
  <c r="AI2062"/>
  <c r="AU2061"/>
  <c r="AQ2061"/>
  <c r="AM2061"/>
  <c r="AI2061"/>
  <c r="AU2060"/>
  <c r="AQ2060"/>
  <c r="AM2060"/>
  <c r="AI2060"/>
  <c r="AU2059"/>
  <c r="AQ2059"/>
  <c r="AM2059"/>
  <c r="AI2059"/>
  <c r="AU2058"/>
  <c r="AQ2058"/>
  <c r="AM2058"/>
  <c r="AI2058"/>
  <c r="AU2057"/>
  <c r="AQ2057"/>
  <c r="AM2057"/>
  <c r="AI2057"/>
  <c r="AU2056"/>
  <c r="AQ2056"/>
  <c r="AM2056"/>
  <c r="AI2056"/>
  <c r="AU2055"/>
  <c r="AQ2055"/>
  <c r="AM2055"/>
  <c r="AI2055"/>
  <c r="AU2054"/>
  <c r="AQ2054"/>
  <c r="AM2054"/>
  <c r="AI2054"/>
  <c r="AU2053"/>
  <c r="AQ2053"/>
  <c r="AM2053"/>
  <c r="AI2053"/>
  <c r="AU2052"/>
  <c r="AQ2052"/>
  <c r="AM2052"/>
  <c r="AI2052"/>
  <c r="AU2051"/>
  <c r="AQ2051"/>
  <c r="AM2051"/>
  <c r="AV2101"/>
  <c r="AR2101"/>
  <c r="AN2101"/>
  <c r="AJ2101"/>
  <c r="AV2100"/>
  <c r="AR2100"/>
  <c r="AN2100"/>
  <c r="AJ2100"/>
  <c r="AV2099"/>
  <c r="AR2099"/>
  <c r="AN2099"/>
  <c r="AJ2099"/>
  <c r="AV2098"/>
  <c r="AR2098"/>
  <c r="AN2098"/>
  <c r="AJ2098"/>
  <c r="AV2097"/>
  <c r="AR2097"/>
  <c r="AN2097"/>
  <c r="AJ2097"/>
  <c r="AV2096"/>
  <c r="AR2096"/>
  <c r="AN2096"/>
  <c r="AJ2096"/>
  <c r="AV2095"/>
  <c r="AR2095"/>
  <c r="AN2095"/>
  <c r="AJ2095"/>
  <c r="AV2094"/>
  <c r="AR2094"/>
  <c r="AN2094"/>
  <c r="AJ2094"/>
  <c r="AV2093"/>
  <c r="AR2093"/>
  <c r="AN2093"/>
  <c r="AJ2093"/>
  <c r="AV2092"/>
  <c r="AR2092"/>
  <c r="AN2092"/>
  <c r="AJ2092"/>
  <c r="AV2091"/>
  <c r="AR2091"/>
  <c r="AN2091"/>
  <c r="AJ2091"/>
  <c r="AV2090"/>
  <c r="AR2090"/>
  <c r="AN2090"/>
  <c r="AJ2090"/>
  <c r="AV2089"/>
  <c r="AR2089"/>
  <c r="AN2089"/>
  <c r="AJ2089"/>
  <c r="AV2088"/>
  <c r="AR2088"/>
  <c r="AN2088"/>
  <c r="AJ2088"/>
  <c r="AV2087"/>
  <c r="AR2087"/>
  <c r="AN2087"/>
  <c r="AJ2087"/>
  <c r="AV2086"/>
  <c r="AR2086"/>
  <c r="AN2086"/>
  <c r="AJ2086"/>
  <c r="AV2085"/>
  <c r="AR2085"/>
  <c r="AN2085"/>
  <c r="AJ2085"/>
  <c r="AV2084"/>
  <c r="AR2084"/>
  <c r="AN2084"/>
  <c r="AJ2084"/>
  <c r="AV2083"/>
  <c r="AR2083"/>
  <c r="AN2083"/>
  <c r="AJ2083"/>
  <c r="AV2082"/>
  <c r="AR2082"/>
  <c r="AN2082"/>
  <c r="AJ2082"/>
  <c r="AV2081"/>
  <c r="AR2081"/>
  <c r="AN2081"/>
  <c r="AJ2081"/>
  <c r="AV2080"/>
  <c r="AR2080"/>
  <c r="AN2080"/>
  <c r="AJ2080"/>
  <c r="AV2079"/>
  <c r="AR2079"/>
  <c r="AN2079"/>
  <c r="AJ2079"/>
  <c r="AV2078"/>
  <c r="AR2078"/>
  <c r="AN2078"/>
  <c r="AJ2078"/>
  <c r="AV2077"/>
  <c r="AR2077"/>
  <c r="AN2077"/>
  <c r="AJ2077"/>
  <c r="AV2076"/>
  <c r="AR2076"/>
  <c r="AN2076"/>
  <c r="AJ2076"/>
  <c r="AV2075"/>
  <c r="AR2075"/>
  <c r="AN2075"/>
  <c r="AJ2075"/>
  <c r="AV2074"/>
  <c r="AR2074"/>
  <c r="AN2074"/>
  <c r="AJ2074"/>
  <c r="AV2073"/>
  <c r="AR2073"/>
  <c r="AN2073"/>
  <c r="AJ2073"/>
  <c r="AV2072"/>
  <c r="AR2072"/>
  <c r="AN2072"/>
  <c r="AJ2072"/>
  <c r="AV2071"/>
  <c r="AR2071"/>
  <c r="AN2071"/>
  <c r="AJ2071"/>
  <c r="AV2070"/>
  <c r="AR2070"/>
  <c r="AN2070"/>
  <c r="AJ2070"/>
  <c r="AV2069"/>
  <c r="AR2069"/>
  <c r="AN2069"/>
  <c r="AJ2069"/>
  <c r="AV2068"/>
  <c r="AR2068"/>
  <c r="AN2068"/>
  <c r="AJ2068"/>
  <c r="AV2067"/>
  <c r="AR2067"/>
  <c r="AN2067"/>
  <c r="AJ2067"/>
  <c r="AV2066"/>
  <c r="AR2066"/>
  <c r="AN2066"/>
  <c r="AJ2066"/>
  <c r="AV2065"/>
  <c r="AR2065"/>
  <c r="AN2065"/>
  <c r="AJ2065"/>
  <c r="AV2064"/>
  <c r="AR2064"/>
  <c r="AN2064"/>
  <c r="AJ2064"/>
  <c r="AV2063"/>
  <c r="AR2063"/>
  <c r="AN2063"/>
  <c r="AJ2063"/>
  <c r="AV2062"/>
  <c r="AR2062"/>
  <c r="AN2062"/>
  <c r="AJ2062"/>
  <c r="AV2061"/>
  <c r="AR2061"/>
  <c r="AN2061"/>
  <c r="AJ2061"/>
  <c r="AV2060"/>
  <c r="AR2060"/>
  <c r="AN2060"/>
  <c r="AJ2060"/>
  <c r="AV2059"/>
  <c r="AR2059"/>
  <c r="AN2059"/>
  <c r="AJ2059"/>
  <c r="AV2058"/>
  <c r="AR2058"/>
  <c r="AN2058"/>
  <c r="AJ2058"/>
  <c r="AV2057"/>
  <c r="AR2057"/>
  <c r="AN2057"/>
  <c r="AJ2057"/>
  <c r="AV2056"/>
  <c r="AR2056"/>
  <c r="AN2056"/>
  <c r="AJ2056"/>
  <c r="AV2055"/>
  <c r="AR2055"/>
  <c r="AN2055"/>
  <c r="AJ2055"/>
  <c r="AV2054"/>
  <c r="AR2054"/>
  <c r="AN2054"/>
  <c r="AJ2054"/>
  <c r="AV2053"/>
  <c r="AR2053"/>
  <c r="AN2053"/>
  <c r="AJ2053"/>
  <c r="AV2052"/>
  <c r="AR2052"/>
  <c r="AN2052"/>
  <c r="AJ2052"/>
  <c r="AV2051"/>
  <c r="AR2051"/>
  <c r="AN2051"/>
  <c r="AS2101"/>
  <c r="AO2101"/>
  <c r="AK2101"/>
  <c r="AG2101"/>
  <c r="AS2100"/>
  <c r="AO2100"/>
  <c r="AK2100"/>
  <c r="AG2100"/>
  <c r="AS2099"/>
  <c r="AO2099"/>
  <c r="AK2099"/>
  <c r="AG2099"/>
  <c r="AS2098"/>
  <c r="AO2098"/>
  <c r="AK2098"/>
  <c r="AG2098"/>
  <c r="AS2097"/>
  <c r="AO2097"/>
  <c r="AK2097"/>
  <c r="AG2097"/>
  <c r="AS2096"/>
  <c r="AO2096"/>
  <c r="AK2096"/>
  <c r="AG2096"/>
  <c r="AS2095"/>
  <c r="AO2095"/>
  <c r="AK2095"/>
  <c r="AG2095"/>
  <c r="AS2094"/>
  <c r="AO2094"/>
  <c r="AK2094"/>
  <c r="AG2094"/>
  <c r="AS2093"/>
  <c r="AO2093"/>
  <c r="AK2093"/>
  <c r="AG2093"/>
  <c r="AS2092"/>
  <c r="AO2092"/>
  <c r="AK2092"/>
  <c r="AG2092"/>
  <c r="AS2091"/>
  <c r="AO2091"/>
  <c r="AK2091"/>
  <c r="AG2091"/>
  <c r="AS2090"/>
  <c r="AO2090"/>
  <c r="AK2090"/>
  <c r="AG2090"/>
  <c r="AS2089"/>
  <c r="AO2089"/>
  <c r="AK2089"/>
  <c r="AG2089"/>
  <c r="AS2088"/>
  <c r="AO2088"/>
  <c r="AK2088"/>
  <c r="AG2088"/>
  <c r="AS2087"/>
  <c r="AO2087"/>
  <c r="AK2087"/>
  <c r="AG2087"/>
  <c r="AS2086"/>
  <c r="AO2086"/>
  <c r="AK2086"/>
  <c r="AG2086"/>
  <c r="AS2085"/>
  <c r="AO2085"/>
  <c r="AK2085"/>
  <c r="AG2085"/>
  <c r="AS2084"/>
  <c r="AO2084"/>
  <c r="AK2084"/>
  <c r="AG2084"/>
  <c r="AS2083"/>
  <c r="AO2083"/>
  <c r="AK2083"/>
  <c r="AG2083"/>
  <c r="AS2082"/>
  <c r="AO2082"/>
  <c r="AK2082"/>
  <c r="AG2082"/>
  <c r="AS2081"/>
  <c r="AO2081"/>
  <c r="AK2081"/>
  <c r="AG2081"/>
  <c r="AS2080"/>
  <c r="AO2080"/>
  <c r="AK2080"/>
  <c r="AG2080"/>
  <c r="AS2079"/>
  <c r="AO2079"/>
  <c r="AK2079"/>
  <c r="AG2079"/>
  <c r="AS2078"/>
  <c r="AO2078"/>
  <c r="AK2078"/>
  <c r="AG2078"/>
  <c r="AS2077"/>
  <c r="AO2077"/>
  <c r="AK2077"/>
  <c r="AG2077"/>
  <c r="AS2076"/>
  <c r="AO2076"/>
  <c r="AK2076"/>
  <c r="AG2076"/>
  <c r="AS2075"/>
  <c r="AO2075"/>
  <c r="AK2075"/>
  <c r="AG2075"/>
  <c r="AS2074"/>
  <c r="AO2074"/>
  <c r="AK2074"/>
  <c r="AG2074"/>
  <c r="AS2073"/>
  <c r="AO2073"/>
  <c r="AK2073"/>
  <c r="AG2073"/>
  <c r="AS2072"/>
  <c r="AO2072"/>
  <c r="AK2072"/>
  <c r="AG2072"/>
  <c r="AS2071"/>
  <c r="AO2071"/>
  <c r="AK2071"/>
  <c r="AG2071"/>
  <c r="AS2070"/>
  <c r="AO2070"/>
  <c r="AK2070"/>
  <c r="AG2070"/>
  <c r="AS2069"/>
  <c r="AO2069"/>
  <c r="AK2069"/>
  <c r="AG2069"/>
  <c r="AS2068"/>
  <c r="AO2068"/>
  <c r="AK2068"/>
  <c r="AG2068"/>
  <c r="AS2067"/>
  <c r="AO2067"/>
  <c r="AK2067"/>
  <c r="AG2067"/>
  <c r="AS2066"/>
  <c r="AO2066"/>
  <c r="AK2066"/>
  <c r="AG2066"/>
  <c r="AS2065"/>
  <c r="AO2065"/>
  <c r="AK2065"/>
  <c r="AG2065"/>
  <c r="AS2064"/>
  <c r="AO2064"/>
  <c r="AK2064"/>
  <c r="AG2064"/>
  <c r="AS2063"/>
  <c r="AO2063"/>
  <c r="AK2063"/>
  <c r="AG2063"/>
  <c r="AS2062"/>
  <c r="AO2062"/>
  <c r="AK2062"/>
  <c r="AG2062"/>
  <c r="AS2061"/>
  <c r="AO2061"/>
  <c r="AK2061"/>
  <c r="AG2061"/>
  <c r="AS2060"/>
  <c r="AO2060"/>
  <c r="AK2060"/>
  <c r="AG2060"/>
  <c r="AS2059"/>
  <c r="AO2059"/>
  <c r="AK2059"/>
  <c r="AG2059"/>
  <c r="AS2058"/>
  <c r="AO2058"/>
  <c r="AK2058"/>
  <c r="AG2058"/>
  <c r="AS2057"/>
  <c r="AO2057"/>
  <c r="AK2057"/>
  <c r="AG2057"/>
  <c r="AS2056"/>
  <c r="AO2056"/>
  <c r="AK2056"/>
  <c r="AG2056"/>
  <c r="AS2055"/>
  <c r="AO2055"/>
  <c r="AK2055"/>
  <c r="AG2055"/>
  <c r="AS2054"/>
  <c r="AO2054"/>
  <c r="AK2054"/>
  <c r="AG2054"/>
  <c r="AS2053"/>
  <c r="AT2101"/>
  <c r="AP2101"/>
  <c r="AL2101"/>
  <c r="AH2101"/>
  <c r="AT2100"/>
  <c r="AP2100"/>
  <c r="AL2100"/>
  <c r="AH2100"/>
  <c r="AT2099"/>
  <c r="AP2099"/>
  <c r="AL2099"/>
  <c r="AH2099"/>
  <c r="AT2098"/>
  <c r="AP2098"/>
  <c r="AL2098"/>
  <c r="AH2098"/>
  <c r="AT2097"/>
  <c r="AP2097"/>
  <c r="AL2097"/>
  <c r="AH2097"/>
  <c r="AT2096"/>
  <c r="AP2096"/>
  <c r="AL2096"/>
  <c r="AH2096"/>
  <c r="AT2095"/>
  <c r="AP2095"/>
  <c r="AL2095"/>
  <c r="AH2095"/>
  <c r="AT2094"/>
  <c r="AP2094"/>
  <c r="AL2094"/>
  <c r="AH2094"/>
  <c r="AT2093"/>
  <c r="AP2093"/>
  <c r="AL2093"/>
  <c r="AH2093"/>
  <c r="AT2092"/>
  <c r="AP2092"/>
  <c r="AL2092"/>
  <c r="AH2092"/>
  <c r="AT2091"/>
  <c r="AP2091"/>
  <c r="AL2091"/>
  <c r="AH2091"/>
  <c r="AT2090"/>
  <c r="AP2090"/>
  <c r="AL2090"/>
  <c r="AH2090"/>
  <c r="AT2089"/>
  <c r="AP2089"/>
  <c r="AL2089"/>
  <c r="AH2089"/>
  <c r="AT2088"/>
  <c r="AP2088"/>
  <c r="AL2088"/>
  <c r="AH2088"/>
  <c r="AT2087"/>
  <c r="AP2087"/>
  <c r="AL2087"/>
  <c r="AH2087"/>
  <c r="AT2086"/>
  <c r="AP2086"/>
  <c r="AL2086"/>
  <c r="AH2086"/>
  <c r="AT2085"/>
  <c r="AP2085"/>
  <c r="AL2085"/>
  <c r="AH2085"/>
  <c r="AT2084"/>
  <c r="AP2084"/>
  <c r="AL2084"/>
  <c r="AH2084"/>
  <c r="AT2083"/>
  <c r="AP2083"/>
  <c r="AL2083"/>
  <c r="AH2083"/>
  <c r="AT2082"/>
  <c r="AP2082"/>
  <c r="AL2082"/>
  <c r="AH2082"/>
  <c r="AT2081"/>
  <c r="AP2081"/>
  <c r="AL2081"/>
  <c r="AH2081"/>
  <c r="AT2080"/>
  <c r="AP2080"/>
  <c r="AL2080"/>
  <c r="AH2080"/>
  <c r="AT2079"/>
  <c r="AP2079"/>
  <c r="AL2079"/>
  <c r="AH2079"/>
  <c r="AT2078"/>
  <c r="AP2078"/>
  <c r="AL2078"/>
  <c r="AH2078"/>
  <c r="AT2077"/>
  <c r="AP2077"/>
  <c r="AL2077"/>
  <c r="AH2077"/>
  <c r="AT2076"/>
  <c r="AP2076"/>
  <c r="AL2076"/>
  <c r="AH2076"/>
  <c r="AT2075"/>
  <c r="AP2075"/>
  <c r="AL2075"/>
  <c r="AH2075"/>
  <c r="AT2074"/>
  <c r="AP2074"/>
  <c r="AL2074"/>
  <c r="AH2074"/>
  <c r="AT2073"/>
  <c r="AP2073"/>
  <c r="AL2073"/>
  <c r="AH2073"/>
  <c r="AT2072"/>
  <c r="AP2072"/>
  <c r="AL2072"/>
  <c r="AH2072"/>
  <c r="AT2071"/>
  <c r="AP2071"/>
  <c r="AL2071"/>
  <c r="AH2071"/>
  <c r="AT2070"/>
  <c r="AP2070"/>
  <c r="AL2070"/>
  <c r="AH2070"/>
  <c r="AT2069"/>
  <c r="AP2069"/>
  <c r="AL2069"/>
  <c r="AH2069"/>
  <c r="AT2068"/>
  <c r="AP2068"/>
  <c r="AL2068"/>
  <c r="AH2068"/>
  <c r="AT2067"/>
  <c r="AP2067"/>
  <c r="AL2067"/>
  <c r="AH2067"/>
  <c r="AT2066"/>
  <c r="AP2066"/>
  <c r="AL2066"/>
  <c r="AH2066"/>
  <c r="AT2065"/>
  <c r="AP2065"/>
  <c r="AL2065"/>
  <c r="AH2065"/>
  <c r="AT2064"/>
  <c r="AP2064"/>
  <c r="AL2064"/>
  <c r="AH2064"/>
  <c r="AT2063"/>
  <c r="AP2063"/>
  <c r="AL2063"/>
  <c r="AH2063"/>
  <c r="AT2062"/>
  <c r="AP2062"/>
  <c r="AL2062"/>
  <c r="AH2062"/>
  <c r="AT2061"/>
  <c r="AP2061"/>
  <c r="AL2061"/>
  <c r="AH2061"/>
  <c r="AT2060"/>
  <c r="AP2060"/>
  <c r="AL2060"/>
  <c r="AH2060"/>
  <c r="AT2059"/>
  <c r="AP2059"/>
  <c r="AL2059"/>
  <c r="AH2059"/>
  <c r="AT2058"/>
  <c r="AP2058"/>
  <c r="AL2058"/>
  <c r="AH2058"/>
  <c r="AT2057"/>
  <c r="AP2057"/>
  <c r="AL2057"/>
  <c r="AH2057"/>
  <c r="AT2056"/>
  <c r="AP2056"/>
  <c r="AL2056"/>
  <c r="AH2056"/>
  <c r="AT2055"/>
  <c r="AP2055"/>
  <c r="AL2055"/>
  <c r="AH2055"/>
  <c r="AT2054"/>
  <c r="AP2054"/>
  <c r="AL2054"/>
  <c r="AH2054"/>
  <c r="AT2053"/>
  <c r="AP2053"/>
  <c r="AH2053"/>
  <c r="AP2052"/>
  <c r="AH2052"/>
  <c r="AP2051"/>
  <c r="AJ2051"/>
  <c r="AV2050"/>
  <c r="AR2050"/>
  <c r="AN2050"/>
  <c r="AJ2050"/>
  <c r="AV2049"/>
  <c r="AR2049"/>
  <c r="AN2049"/>
  <c r="AJ2049"/>
  <c r="AV2048"/>
  <c r="AR2048"/>
  <c r="AN2048"/>
  <c r="AJ2048"/>
  <c r="AV2047"/>
  <c r="AR2047"/>
  <c r="AN2047"/>
  <c r="AJ2047"/>
  <c r="AV2046"/>
  <c r="AR2046"/>
  <c r="AN2046"/>
  <c r="AJ2046"/>
  <c r="AV2045"/>
  <c r="AR2045"/>
  <c r="AN2045"/>
  <c r="AJ2045"/>
  <c r="AV2044"/>
  <c r="AR2044"/>
  <c r="AN2044"/>
  <c r="AJ2044"/>
  <c r="AV2043"/>
  <c r="AR2043"/>
  <c r="AN2043"/>
  <c r="AJ2043"/>
  <c r="AV2042"/>
  <c r="AR2042"/>
  <c r="AN2042"/>
  <c r="AJ2042"/>
  <c r="AV2041"/>
  <c r="AR2041"/>
  <c r="AN2041"/>
  <c r="AJ2041"/>
  <c r="AV2040"/>
  <c r="AR2040"/>
  <c r="AN2040"/>
  <c r="AJ2040"/>
  <c r="AV2039"/>
  <c r="AR2039"/>
  <c r="AN2039"/>
  <c r="AJ2039"/>
  <c r="AV2038"/>
  <c r="AR2038"/>
  <c r="AN2038"/>
  <c r="AJ2038"/>
  <c r="AV2037"/>
  <c r="AR2037"/>
  <c r="AN2037"/>
  <c r="AJ2037"/>
  <c r="AV2036"/>
  <c r="AR2036"/>
  <c r="AN2036"/>
  <c r="AJ2036"/>
  <c r="AV2035"/>
  <c r="AR2035"/>
  <c r="AN2035"/>
  <c r="AJ2035"/>
  <c r="AV2034"/>
  <c r="AR2034"/>
  <c r="AN2034"/>
  <c r="AJ2034"/>
  <c r="AV2033"/>
  <c r="AR2033"/>
  <c r="AN2033"/>
  <c r="AJ2033"/>
  <c r="AV2032"/>
  <c r="AR2032"/>
  <c r="AN2032"/>
  <c r="AJ2032"/>
  <c r="AV2031"/>
  <c r="AR2031"/>
  <c r="AN2031"/>
  <c r="AJ2031"/>
  <c r="AV2030"/>
  <c r="AR2030"/>
  <c r="AN2030"/>
  <c r="AJ2030"/>
  <c r="AV2029"/>
  <c r="AR2029"/>
  <c r="AN2029"/>
  <c r="AJ2029"/>
  <c r="AV2028"/>
  <c r="AR2028"/>
  <c r="AN2028"/>
  <c r="AJ2028"/>
  <c r="AV2027"/>
  <c r="AR2027"/>
  <c r="AN2027"/>
  <c r="AJ2027"/>
  <c r="AV2026"/>
  <c r="AR2026"/>
  <c r="AN2026"/>
  <c r="AJ2026"/>
  <c r="AV2025"/>
  <c r="AR2025"/>
  <c r="AN2025"/>
  <c r="AJ2025"/>
  <c r="AV2024"/>
  <c r="AR2024"/>
  <c r="AN2024"/>
  <c r="AJ2024"/>
  <c r="AV2023"/>
  <c r="AR2023"/>
  <c r="AN2023"/>
  <c r="AJ2023"/>
  <c r="AV2022"/>
  <c r="AR2022"/>
  <c r="AN2022"/>
  <c r="AJ2022"/>
  <c r="AV2021"/>
  <c r="AR2021"/>
  <c r="AN2021"/>
  <c r="AJ2021"/>
  <c r="AV2020"/>
  <c r="AR2020"/>
  <c r="AN2020"/>
  <c r="AJ2020"/>
  <c r="AV2019"/>
  <c r="AR2019"/>
  <c r="AN2019"/>
  <c r="AJ2019"/>
  <c r="AV2018"/>
  <c r="AR2018"/>
  <c r="AN2018"/>
  <c r="AJ2018"/>
  <c r="AV2017"/>
  <c r="AR2017"/>
  <c r="AN2017"/>
  <c r="AJ2017"/>
  <c r="AV2016"/>
  <c r="AR2016"/>
  <c r="AN2016"/>
  <c r="AJ2016"/>
  <c r="AV2015"/>
  <c r="AR2015"/>
  <c r="AN2015"/>
  <c r="AJ2015"/>
  <c r="AV2014"/>
  <c r="AR2014"/>
  <c r="AN2014"/>
  <c r="AJ2014"/>
  <c r="AV2013"/>
  <c r="AR2013"/>
  <c r="AN2013"/>
  <c r="AJ2013"/>
  <c r="AV2012"/>
  <c r="AR2012"/>
  <c r="AN2012"/>
  <c r="AJ2012"/>
  <c r="AV2011"/>
  <c r="AR2011"/>
  <c r="AN2011"/>
  <c r="AJ2011"/>
  <c r="AV2010"/>
  <c r="AR2010"/>
  <c r="AN2010"/>
  <c r="AJ2010"/>
  <c r="AV2009"/>
  <c r="AR2009"/>
  <c r="AN2009"/>
  <c r="AJ2009"/>
  <c r="AV2008"/>
  <c r="AR2008"/>
  <c r="AN2008"/>
  <c r="AJ2008"/>
  <c r="AV2007"/>
  <c r="AR2007"/>
  <c r="AN2007"/>
  <c r="AJ2007"/>
  <c r="AV2006"/>
  <c r="AR2006"/>
  <c r="AN2006"/>
  <c r="AJ2006"/>
  <c r="AV2005"/>
  <c r="AR2005"/>
  <c r="AN2005"/>
  <c r="AJ2005"/>
  <c r="AV2004"/>
  <c r="AR2004"/>
  <c r="AN2004"/>
  <c r="AJ2004"/>
  <c r="AV2003"/>
  <c r="AR2003"/>
  <c r="AN2003"/>
  <c r="AJ2003"/>
  <c r="AV2002"/>
  <c r="AR2002"/>
  <c r="AN2002"/>
  <c r="AJ2002"/>
  <c r="AV2001"/>
  <c r="AR2001"/>
  <c r="AN2001"/>
  <c r="AJ2001"/>
  <c r="AV2000"/>
  <c r="AR2000"/>
  <c r="AN2000"/>
  <c r="AJ2000"/>
  <c r="AV1999"/>
  <c r="AR1999"/>
  <c r="AN1999"/>
  <c r="AJ1999"/>
  <c r="AV1998"/>
  <c r="AR1998"/>
  <c r="AN1998"/>
  <c r="AJ1998"/>
  <c r="AV1997"/>
  <c r="AR1997"/>
  <c r="AN1997"/>
  <c r="AJ1997"/>
  <c r="AV1996"/>
  <c r="AR1996"/>
  <c r="AN1996"/>
  <c r="AJ1996"/>
  <c r="AV1995"/>
  <c r="AR1995"/>
  <c r="AN1995"/>
  <c r="AJ1995"/>
  <c r="AV1994"/>
  <c r="AR1994"/>
  <c r="AN1994"/>
  <c r="AJ1994"/>
  <c r="AV1993"/>
  <c r="AR1993"/>
  <c r="AN1993"/>
  <c r="AJ1993"/>
  <c r="AV1992"/>
  <c r="AR1992"/>
  <c r="AN1992"/>
  <c r="AJ1992"/>
  <c r="AV1991"/>
  <c r="AR1991"/>
  <c r="AN1991"/>
  <c r="AJ1991"/>
  <c r="AV1990"/>
  <c r="AR1990"/>
  <c r="AN1990"/>
  <c r="AJ1990"/>
  <c r="AV1989"/>
  <c r="AR1989"/>
  <c r="AN1989"/>
  <c r="AJ1989"/>
  <c r="AV1988"/>
  <c r="AR1988"/>
  <c r="AN1988"/>
  <c r="AJ1988"/>
  <c r="AV1987"/>
  <c r="AR1987"/>
  <c r="AN1987"/>
  <c r="AJ1987"/>
  <c r="AV1986"/>
  <c r="AR1986"/>
  <c r="AN1986"/>
  <c r="AJ1986"/>
  <c r="AV1985"/>
  <c r="AR1985"/>
  <c r="AN1985"/>
  <c r="AJ1985"/>
  <c r="AV1984"/>
  <c r="AR1984"/>
  <c r="AN1984"/>
  <c r="AJ1984"/>
  <c r="AV1983"/>
  <c r="AR1983"/>
  <c r="AN1983"/>
  <c r="AJ1983"/>
  <c r="AV1982"/>
  <c r="AR1982"/>
  <c r="AN1982"/>
  <c r="AJ1982"/>
  <c r="AV1981"/>
  <c r="AR1981"/>
  <c r="AN1981"/>
  <c r="AJ1981"/>
  <c r="AV1980"/>
  <c r="AR1980"/>
  <c r="AN1980"/>
  <c r="AJ1980"/>
  <c r="AV1979"/>
  <c r="AR1979"/>
  <c r="AN1979"/>
  <c r="AJ1979"/>
  <c r="AV1978"/>
  <c r="AR1978"/>
  <c r="AN1978"/>
  <c r="AJ1978"/>
  <c r="AV1977"/>
  <c r="AR1977"/>
  <c r="AN1977"/>
  <c r="AJ1977"/>
  <c r="AV1976"/>
  <c r="AR1976"/>
  <c r="AN1976"/>
  <c r="AJ1976"/>
  <c r="AV1975"/>
  <c r="AR1975"/>
  <c r="AN1975"/>
  <c r="AJ1975"/>
  <c r="AV1974"/>
  <c r="AR1974"/>
  <c r="AN1974"/>
  <c r="AJ1974"/>
  <c r="AV1973"/>
  <c r="AR1973"/>
  <c r="AN1973"/>
  <c r="AJ1973"/>
  <c r="AV1972"/>
  <c r="AR1972"/>
  <c r="AN1972"/>
  <c r="AJ1972"/>
  <c r="AV1971"/>
  <c r="AR1971"/>
  <c r="AN1971"/>
  <c r="AJ1971"/>
  <c r="AV1970"/>
  <c r="AR1970"/>
  <c r="AN1970"/>
  <c r="AJ1970"/>
  <c r="AV1969"/>
  <c r="AR1969"/>
  <c r="AN1969"/>
  <c r="AJ1969"/>
  <c r="AV1968"/>
  <c r="AR1968"/>
  <c r="AN1968"/>
  <c r="AJ1968"/>
  <c r="AV1967"/>
  <c r="AR1967"/>
  <c r="AN1967"/>
  <c r="AJ1967"/>
  <c r="AV1966"/>
  <c r="AR1966"/>
  <c r="AN1966"/>
  <c r="AJ1966"/>
  <c r="AV1965"/>
  <c r="AR1965"/>
  <c r="AN1965"/>
  <c r="AJ1965"/>
  <c r="AV1964"/>
  <c r="AR1964"/>
  <c r="AN1964"/>
  <c r="AJ1964"/>
  <c r="AV1963"/>
  <c r="AR1963"/>
  <c r="AN1963"/>
  <c r="AJ1963"/>
  <c r="AV1962"/>
  <c r="AR1962"/>
  <c r="AN1962"/>
  <c r="AJ1962"/>
  <c r="AV1961"/>
  <c r="AR1961"/>
  <c r="AN1961"/>
  <c r="AJ1961"/>
  <c r="AV1960"/>
  <c r="AR1960"/>
  <c r="AN1960"/>
  <c r="AJ1960"/>
  <c r="AV1959"/>
  <c r="AR1959"/>
  <c r="AN1959"/>
  <c r="AJ1959"/>
  <c r="AV1958"/>
  <c r="AR1958"/>
  <c r="AN1958"/>
  <c r="AJ1958"/>
  <c r="AV1957"/>
  <c r="AR1957"/>
  <c r="AN1957"/>
  <c r="AJ1957"/>
  <c r="AV1956"/>
  <c r="AR1956"/>
  <c r="AN1956"/>
  <c r="AJ1956"/>
  <c r="AV1955"/>
  <c r="AR1955"/>
  <c r="AN1955"/>
  <c r="AJ1955"/>
  <c r="AV1954"/>
  <c r="AR1954"/>
  <c r="AN1954"/>
  <c r="AJ1954"/>
  <c r="AV1953"/>
  <c r="AR1953"/>
  <c r="AN1953"/>
  <c r="AJ1953"/>
  <c r="AV1952"/>
  <c r="AR1952"/>
  <c r="AN1952"/>
  <c r="AJ1952"/>
  <c r="AV1951"/>
  <c r="AR1951"/>
  <c r="AN1951"/>
  <c r="AJ1951"/>
  <c r="AV1950"/>
  <c r="AR1950"/>
  <c r="AN1950"/>
  <c r="AJ1950"/>
  <c r="AV1949"/>
  <c r="AR1949"/>
  <c r="AN1949"/>
  <c r="AJ1949"/>
  <c r="AV1948"/>
  <c r="AR1948"/>
  <c r="AN1948"/>
  <c r="AJ1948"/>
  <c r="AV1947"/>
  <c r="AR1947"/>
  <c r="AN1947"/>
  <c r="AJ1947"/>
  <c r="AV1946"/>
  <c r="AR1946"/>
  <c r="AN1946"/>
  <c r="AJ1946"/>
  <c r="AV1945"/>
  <c r="AR1945"/>
  <c r="AN1945"/>
  <c r="AJ1945"/>
  <c r="AV1944"/>
  <c r="AR1944"/>
  <c r="AN1944"/>
  <c r="AJ1944"/>
  <c r="AV1943"/>
  <c r="AR1943"/>
  <c r="AN1943"/>
  <c r="AJ1943"/>
  <c r="AV1942"/>
  <c r="AR1942"/>
  <c r="AN1942"/>
  <c r="AJ1942"/>
  <c r="AV1941"/>
  <c r="AR1941"/>
  <c r="AN1941"/>
  <c r="AJ1941"/>
  <c r="AV1940"/>
  <c r="AR1940"/>
  <c r="AN1940"/>
  <c r="AJ1940"/>
  <c r="AV1939"/>
  <c r="AR1939"/>
  <c r="AN1939"/>
  <c r="AJ1939"/>
  <c r="AV1938"/>
  <c r="AR1938"/>
  <c r="AN1938"/>
  <c r="AJ1938"/>
  <c r="AV1937"/>
  <c r="AR1937"/>
  <c r="AN1937"/>
  <c r="AJ1937"/>
  <c r="AV1936"/>
  <c r="AR1936"/>
  <c r="AN1936"/>
  <c r="AJ1936"/>
  <c r="AV1935"/>
  <c r="AR1935"/>
  <c r="AN1935"/>
  <c r="AJ1935"/>
  <c r="AV1934"/>
  <c r="AR1934"/>
  <c r="AN1934"/>
  <c r="AJ1934"/>
  <c r="AV1933"/>
  <c r="AR1933"/>
  <c r="AN1933"/>
  <c r="AJ1933"/>
  <c r="AV1932"/>
  <c r="AR1932"/>
  <c r="AN1932"/>
  <c r="AJ1932"/>
  <c r="AV1931"/>
  <c r="AR1931"/>
  <c r="AN1931"/>
  <c r="AJ1931"/>
  <c r="AV1930"/>
  <c r="AR1930"/>
  <c r="AN1930"/>
  <c r="AJ1930"/>
  <c r="AV1929"/>
  <c r="AR1929"/>
  <c r="AN1929"/>
  <c r="AJ1929"/>
  <c r="AV1928"/>
  <c r="AR1928"/>
  <c r="AN1928"/>
  <c r="AJ1928"/>
  <c r="AV1927"/>
  <c r="AR1927"/>
  <c r="AN1927"/>
  <c r="AJ1927"/>
  <c r="AV1926"/>
  <c r="AR1926"/>
  <c r="AN1926"/>
  <c r="AJ1926"/>
  <c r="AV1925"/>
  <c r="AR1925"/>
  <c r="AN1925"/>
  <c r="AJ1925"/>
  <c r="AV1924"/>
  <c r="AR1924"/>
  <c r="AN1924"/>
  <c r="AJ1924"/>
  <c r="AV1923"/>
  <c r="AR1923"/>
  <c r="AN1923"/>
  <c r="AJ1923"/>
  <c r="AV1922"/>
  <c r="AR1922"/>
  <c r="AN1922"/>
  <c r="AJ1922"/>
  <c r="AV1921"/>
  <c r="AR1921"/>
  <c r="AN1921"/>
  <c r="AJ1921"/>
  <c r="AV1920"/>
  <c r="AR1920"/>
  <c r="AN1920"/>
  <c r="AJ1920"/>
  <c r="AV1919"/>
  <c r="AR1919"/>
  <c r="AN1919"/>
  <c r="AJ1919"/>
  <c r="AV1918"/>
  <c r="AR1918"/>
  <c r="AN1918"/>
  <c r="AJ1918"/>
  <c r="AV1917"/>
  <c r="AR1917"/>
  <c r="AN1917"/>
  <c r="AJ1917"/>
  <c r="AV1916"/>
  <c r="AR1916"/>
  <c r="AN1916"/>
  <c r="AJ1916"/>
  <c r="AV1915"/>
  <c r="AR1915"/>
  <c r="AN1915"/>
  <c r="AJ1915"/>
  <c r="AV1914"/>
  <c r="AR1914"/>
  <c r="AN1914"/>
  <c r="AJ1914"/>
  <c r="AV1913"/>
  <c r="AR1913"/>
  <c r="AN1913"/>
  <c r="AJ1913"/>
  <c r="AV1912"/>
  <c r="AR1912"/>
  <c r="AN1912"/>
  <c r="AJ1912"/>
  <c r="AV1911"/>
  <c r="AR1911"/>
  <c r="AN1911"/>
  <c r="AJ1911"/>
  <c r="AV1910"/>
  <c r="AR1910"/>
  <c r="AN1910"/>
  <c r="AJ1910"/>
  <c r="AV1909"/>
  <c r="AR1909"/>
  <c r="AN1909"/>
  <c r="AJ1909"/>
  <c r="AV1908"/>
  <c r="AR1908"/>
  <c r="AN1908"/>
  <c r="AJ1908"/>
  <c r="AV1907"/>
  <c r="AR1907"/>
  <c r="AN1907"/>
  <c r="AJ1907"/>
  <c r="AV1906"/>
  <c r="AR1906"/>
  <c r="AN1906"/>
  <c r="AJ1906"/>
  <c r="AV1905"/>
  <c r="AR1905"/>
  <c r="AN1905"/>
  <c r="AJ1905"/>
  <c r="AV1904"/>
  <c r="AR1904"/>
  <c r="AN1904"/>
  <c r="AJ1904"/>
  <c r="AV1903"/>
  <c r="AR1903"/>
  <c r="AN1903"/>
  <c r="AJ1903"/>
  <c r="AV1902"/>
  <c r="AR1902"/>
  <c r="AN1902"/>
  <c r="AJ1902"/>
  <c r="AV1901"/>
  <c r="AR1901"/>
  <c r="AN1901"/>
  <c r="AJ1901"/>
  <c r="AV1900"/>
  <c r="AR1900"/>
  <c r="AN1900"/>
  <c r="AJ1900"/>
  <c r="AV1899"/>
  <c r="AR1899"/>
  <c r="AN1899"/>
  <c r="AJ1899"/>
  <c r="AV1898"/>
  <c r="AR1898"/>
  <c r="AN1898"/>
  <c r="AJ1898"/>
  <c r="AV1897"/>
  <c r="AR1897"/>
  <c r="AN1897"/>
  <c r="AJ1897"/>
  <c r="AV1896"/>
  <c r="AR1896"/>
  <c r="AN1896"/>
  <c r="AJ1896"/>
  <c r="AV1895"/>
  <c r="AR1895"/>
  <c r="AN1895"/>
  <c r="AJ1895"/>
  <c r="AV1894"/>
  <c r="AR1894"/>
  <c r="AN1894"/>
  <c r="AJ1894"/>
  <c r="AV1893"/>
  <c r="AR1893"/>
  <c r="AN1893"/>
  <c r="AJ1893"/>
  <c r="AV1892"/>
  <c r="AR1892"/>
  <c r="AN1892"/>
  <c r="AJ1892"/>
  <c r="AV1891"/>
  <c r="AR1891"/>
  <c r="AN1891"/>
  <c r="AJ1891"/>
  <c r="AV1890"/>
  <c r="AR1890"/>
  <c r="AN1890"/>
  <c r="AJ1890"/>
  <c r="AV1889"/>
  <c r="AR1889"/>
  <c r="AN1889"/>
  <c r="AJ1889"/>
  <c r="AV1888"/>
  <c r="AR1888"/>
  <c r="AN1888"/>
  <c r="AJ1888"/>
  <c r="AV1887"/>
  <c r="AR1887"/>
  <c r="AN1887"/>
  <c r="AJ1887"/>
  <c r="AV1886"/>
  <c r="AR1886"/>
  <c r="AN1886"/>
  <c r="AJ1886"/>
  <c r="AV1885"/>
  <c r="AR1885"/>
  <c r="AN1885"/>
  <c r="AJ1885"/>
  <c r="AV1884"/>
  <c r="AR1884"/>
  <c r="AN1884"/>
  <c r="AJ1884"/>
  <c r="AV1883"/>
  <c r="AR1883"/>
  <c r="AN1883"/>
  <c r="AJ1883"/>
  <c r="AV1882"/>
  <c r="AR1882"/>
  <c r="AN1882"/>
  <c r="AJ1882"/>
  <c r="AV1881"/>
  <c r="AR1881"/>
  <c r="AN1881"/>
  <c r="AJ1881"/>
  <c r="AV1880"/>
  <c r="AR1880"/>
  <c r="AN1880"/>
  <c r="AJ1880"/>
  <c r="AV1879"/>
  <c r="AR1879"/>
  <c r="AN1879"/>
  <c r="AJ1879"/>
  <c r="AV1878"/>
  <c r="AR1878"/>
  <c r="AN1878"/>
  <c r="AJ1878"/>
  <c r="AV1877"/>
  <c r="AR1877"/>
  <c r="AN1877"/>
  <c r="AJ1877"/>
  <c r="AV1876"/>
  <c r="AR1876"/>
  <c r="AN1876"/>
  <c r="AJ1876"/>
  <c r="AV1875"/>
  <c r="AR1875"/>
  <c r="AN1875"/>
  <c r="AJ1875"/>
  <c r="AV1874"/>
  <c r="AR1874"/>
  <c r="AN1874"/>
  <c r="AJ1874"/>
  <c r="AV1873"/>
  <c r="AR1873"/>
  <c r="AN1873"/>
  <c r="AJ1873"/>
  <c r="AV1872"/>
  <c r="AR1872"/>
  <c r="AN1872"/>
  <c r="AJ1872"/>
  <c r="AV1871"/>
  <c r="AR1871"/>
  <c r="AN1871"/>
  <c r="AJ1871"/>
  <c r="AV1870"/>
  <c r="AR1870"/>
  <c r="AN1870"/>
  <c r="AJ1870"/>
  <c r="AV1869"/>
  <c r="AR1869"/>
  <c r="AN1869"/>
  <c r="AJ1869"/>
  <c r="AV1868"/>
  <c r="AR1868"/>
  <c r="AN1868"/>
  <c r="AJ1868"/>
  <c r="AV1867"/>
  <c r="AR1867"/>
  <c r="AN1867"/>
  <c r="AJ1867"/>
  <c r="AV1866"/>
  <c r="AR1866"/>
  <c r="AN1866"/>
  <c r="AJ1866"/>
  <c r="AV1865"/>
  <c r="AR1865"/>
  <c r="AN1865"/>
  <c r="AJ1865"/>
  <c r="AV1864"/>
  <c r="AR1864"/>
  <c r="AN1864"/>
  <c r="AJ1864"/>
  <c r="AV1863"/>
  <c r="AR1863"/>
  <c r="AN1863"/>
  <c r="AJ1863"/>
  <c r="AV1862"/>
  <c r="AR1862"/>
  <c r="AN1862"/>
  <c r="AJ1862"/>
  <c r="AV1861"/>
  <c r="AR1861"/>
  <c r="AN1861"/>
  <c r="AJ1861"/>
  <c r="AV1860"/>
  <c r="AR1860"/>
  <c r="AN1860"/>
  <c r="AJ1860"/>
  <c r="AV1859"/>
  <c r="AR1859"/>
  <c r="AN1859"/>
  <c r="AJ1859"/>
  <c r="AV1858"/>
  <c r="AR1858"/>
  <c r="AN1858"/>
  <c r="AJ1858"/>
  <c r="AV1857"/>
  <c r="AR1857"/>
  <c r="AN1857"/>
  <c r="AJ1857"/>
  <c r="AV1856"/>
  <c r="AR1856"/>
  <c r="AN1856"/>
  <c r="AJ1856"/>
  <c r="AV1855"/>
  <c r="AR1855"/>
  <c r="AN1855"/>
  <c r="AJ1855"/>
  <c r="AV1854"/>
  <c r="AR1854"/>
  <c r="AN1854"/>
  <c r="AJ1854"/>
  <c r="AV1853"/>
  <c r="AR1853"/>
  <c r="AN1853"/>
  <c r="AJ1853"/>
  <c r="AV1852"/>
  <c r="AR1852"/>
  <c r="AN1852"/>
  <c r="AJ1852"/>
  <c r="AV1851"/>
  <c r="AR1851"/>
  <c r="AN1851"/>
  <c r="AJ1851"/>
  <c r="AV1850"/>
  <c r="AR1850"/>
  <c r="AN1850"/>
  <c r="AJ1850"/>
  <c r="AV1849"/>
  <c r="AR1849"/>
  <c r="AN1849"/>
  <c r="AJ1849"/>
  <c r="AV1848"/>
  <c r="AR1848"/>
  <c r="AN1848"/>
  <c r="AJ1848"/>
  <c r="AV1847"/>
  <c r="AR1847"/>
  <c r="AN1847"/>
  <c r="AJ1847"/>
  <c r="AV1846"/>
  <c r="AR1846"/>
  <c r="AN1846"/>
  <c r="AJ1846"/>
  <c r="AV1845"/>
  <c r="AR1845"/>
  <c r="AN1845"/>
  <c r="AJ1845"/>
  <c r="AV1844"/>
  <c r="AR1844"/>
  <c r="AN1844"/>
  <c r="AJ1844"/>
  <c r="AV1843"/>
  <c r="AR1843"/>
  <c r="AN1843"/>
  <c r="AJ1843"/>
  <c r="AV1842"/>
  <c r="AR1842"/>
  <c r="AN1842"/>
  <c r="AJ1842"/>
  <c r="AV1841"/>
  <c r="AR1841"/>
  <c r="AN1841"/>
  <c r="AJ1841"/>
  <c r="AV1840"/>
  <c r="AR1840"/>
  <c r="AN1840"/>
  <c r="AJ1840"/>
  <c r="AV1839"/>
  <c r="AR1839"/>
  <c r="AN1839"/>
  <c r="AJ1839"/>
  <c r="AV1838"/>
  <c r="AR1838"/>
  <c r="AN1838"/>
  <c r="AJ1838"/>
  <c r="AV1837"/>
  <c r="AR1837"/>
  <c r="AN1837"/>
  <c r="AJ1837"/>
  <c r="AV1836"/>
  <c r="AR1836"/>
  <c r="AN1836"/>
  <c r="AJ1836"/>
  <c r="AV1835"/>
  <c r="AR1835"/>
  <c r="AN1835"/>
  <c r="AJ1835"/>
  <c r="AV1834"/>
  <c r="AR1834"/>
  <c r="AN1834"/>
  <c r="AJ1834"/>
  <c r="AV1833"/>
  <c r="AR1833"/>
  <c r="AN1833"/>
  <c r="AJ1833"/>
  <c r="AV1832"/>
  <c r="AR1832"/>
  <c r="AN1832"/>
  <c r="AJ1832"/>
  <c r="AV1831"/>
  <c r="AR1831"/>
  <c r="AN1831"/>
  <c r="AJ1831"/>
  <c r="AV1830"/>
  <c r="AR1830"/>
  <c r="AN1830"/>
  <c r="AJ1830"/>
  <c r="AV1829"/>
  <c r="AR1829"/>
  <c r="AN1829"/>
  <c r="AJ1829"/>
  <c r="AV1828"/>
  <c r="AR1828"/>
  <c r="AN1828"/>
  <c r="AJ1828"/>
  <c r="AV1827"/>
  <c r="AR1827"/>
  <c r="AN1827"/>
  <c r="AJ1827"/>
  <c r="AV1826"/>
  <c r="AR1826"/>
  <c r="AN1826"/>
  <c r="AJ1826"/>
  <c r="AV1825"/>
  <c r="AR1825"/>
  <c r="AN1825"/>
  <c r="AJ1825"/>
  <c r="AV1824"/>
  <c r="AR1824"/>
  <c r="AN1824"/>
  <c r="AJ1824"/>
  <c r="AV1823"/>
  <c r="AR1823"/>
  <c r="AN1823"/>
  <c r="AJ1823"/>
  <c r="AV1822"/>
  <c r="AR1822"/>
  <c r="AN1822"/>
  <c r="AJ1822"/>
  <c r="AV1821"/>
  <c r="AR1821"/>
  <c r="AN1821"/>
  <c r="AJ1821"/>
  <c r="AV1820"/>
  <c r="AR1820"/>
  <c r="AN1820"/>
  <c r="AJ1820"/>
  <c r="AV1819"/>
  <c r="AR1819"/>
  <c r="AN1819"/>
  <c r="AJ1819"/>
  <c r="AV1818"/>
  <c r="AR1818"/>
  <c r="AN1818"/>
  <c r="AJ1818"/>
  <c r="AV1817"/>
  <c r="AR1817"/>
  <c r="AN1817"/>
  <c r="AJ1817"/>
  <c r="AV1816"/>
  <c r="AR1816"/>
  <c r="AN1816"/>
  <c r="AJ1816"/>
  <c r="AV1815"/>
  <c r="AR1815"/>
  <c r="AN1815"/>
  <c r="AJ1815"/>
  <c r="AV1814"/>
  <c r="AR1814"/>
  <c r="AN1814"/>
  <c r="AJ1814"/>
  <c r="AV1813"/>
  <c r="AR1813"/>
  <c r="AN1813"/>
  <c r="AJ1813"/>
  <c r="AV1812"/>
  <c r="AR1812"/>
  <c r="AN1812"/>
  <c r="AJ1812"/>
  <c r="AV1811"/>
  <c r="AR1811"/>
  <c r="AN1811"/>
  <c r="AJ1811"/>
  <c r="AV1810"/>
  <c r="AR1810"/>
  <c r="AN1810"/>
  <c r="AJ1810"/>
  <c r="AV1809"/>
  <c r="AR1809"/>
  <c r="AN1809"/>
  <c r="AJ1809"/>
  <c r="AV1808"/>
  <c r="AR1808"/>
  <c r="AN1808"/>
  <c r="AJ1808"/>
  <c r="AV1807"/>
  <c r="AR1807"/>
  <c r="AN1807"/>
  <c r="AJ1807"/>
  <c r="AV1806"/>
  <c r="AR1806"/>
  <c r="AN1806"/>
  <c r="AJ1806"/>
  <c r="AV1805"/>
  <c r="AR1805"/>
  <c r="AN1805"/>
  <c r="AJ1805"/>
  <c r="AV1804"/>
  <c r="AR1804"/>
  <c r="AN1804"/>
  <c r="AJ1804"/>
  <c r="AV1803"/>
  <c r="AR1803"/>
  <c r="AN1803"/>
  <c r="AJ1803"/>
  <c r="AV1802"/>
  <c r="AR1802"/>
  <c r="AN1802"/>
  <c r="AJ1802"/>
  <c r="AV1801"/>
  <c r="AR1801"/>
  <c r="AN1801"/>
  <c r="AJ1801"/>
  <c r="AV1800"/>
  <c r="AR1800"/>
  <c r="AN1800"/>
  <c r="AJ1800"/>
  <c r="AV1799"/>
  <c r="AR1799"/>
  <c r="AN1799"/>
  <c r="AJ1799"/>
  <c r="AV1798"/>
  <c r="AR1798"/>
  <c r="AN1798"/>
  <c r="AJ1798"/>
  <c r="AV1797"/>
  <c r="AR1797"/>
  <c r="AN1797"/>
  <c r="AJ1797"/>
  <c r="AV1796"/>
  <c r="AR1796"/>
  <c r="AN1796"/>
  <c r="AJ1796"/>
  <c r="AV1795"/>
  <c r="AR1795"/>
  <c r="AN1795"/>
  <c r="AJ1795"/>
  <c r="AV1794"/>
  <c r="AR1794"/>
  <c r="AN1794"/>
  <c r="AJ1794"/>
  <c r="AV1793"/>
  <c r="AR1793"/>
  <c r="AN1793"/>
  <c r="AJ1793"/>
  <c r="AV1792"/>
  <c r="AR1792"/>
  <c r="AN1792"/>
  <c r="AJ1792"/>
  <c r="AV1791"/>
  <c r="AR1791"/>
  <c r="AN1791"/>
  <c r="AJ1791"/>
  <c r="AV1790"/>
  <c r="AR1790"/>
  <c r="AN1790"/>
  <c r="AJ1790"/>
  <c r="AV1789"/>
  <c r="AR1789"/>
  <c r="AN1789"/>
  <c r="AJ1789"/>
  <c r="AV1788"/>
  <c r="AR1788"/>
  <c r="AN1788"/>
  <c r="AJ1788"/>
  <c r="AV1787"/>
  <c r="AR1787"/>
  <c r="AN1787"/>
  <c r="AJ1787"/>
  <c r="AV1786"/>
  <c r="AR1786"/>
  <c r="AN1786"/>
  <c r="AJ1786"/>
  <c r="AV1785"/>
  <c r="AR1785"/>
  <c r="AN1785"/>
  <c r="AJ1785"/>
  <c r="AV1784"/>
  <c r="AR1784"/>
  <c r="AN1784"/>
  <c r="AJ1784"/>
  <c r="AV1783"/>
  <c r="AR1783"/>
  <c r="AN1783"/>
  <c r="AJ1783"/>
  <c r="AV1782"/>
  <c r="AR1782"/>
  <c r="AN1782"/>
  <c r="AJ1782"/>
  <c r="AV1781"/>
  <c r="AR1781"/>
  <c r="AN1781"/>
  <c r="AJ1781"/>
  <c r="AV1780"/>
  <c r="AR1780"/>
  <c r="AN1780"/>
  <c r="AJ1780"/>
  <c r="AV1779"/>
  <c r="AR1779"/>
  <c r="AN1779"/>
  <c r="AJ1779"/>
  <c r="AV1778"/>
  <c r="AR1778"/>
  <c r="AN1778"/>
  <c r="AJ1778"/>
  <c r="AV1777"/>
  <c r="AR1777"/>
  <c r="AN1777"/>
  <c r="AJ1777"/>
  <c r="AV1776"/>
  <c r="AR1776"/>
  <c r="AN1776"/>
  <c r="AJ1776"/>
  <c r="AV1775"/>
  <c r="AR1775"/>
  <c r="AN1775"/>
  <c r="AJ1775"/>
  <c r="AV1774"/>
  <c r="AR1774"/>
  <c r="AN1774"/>
  <c r="AJ1774"/>
  <c r="AV1773"/>
  <c r="AR1773"/>
  <c r="AN1773"/>
  <c r="AJ1773"/>
  <c r="AV1772"/>
  <c r="AR1772"/>
  <c r="AN1772"/>
  <c r="AJ1772"/>
  <c r="AV1771"/>
  <c r="AR1771"/>
  <c r="AN1771"/>
  <c r="AJ1771"/>
  <c r="AV1770"/>
  <c r="AR1770"/>
  <c r="AN1770"/>
  <c r="AJ1770"/>
  <c r="AV1769"/>
  <c r="AR1769"/>
  <c r="AN1769"/>
  <c r="AJ1769"/>
  <c r="AV1768"/>
  <c r="AR1768"/>
  <c r="AN1768"/>
  <c r="AJ1768"/>
  <c r="AV1767"/>
  <c r="AR1767"/>
  <c r="AN1767"/>
  <c r="AJ1767"/>
  <c r="AV1766"/>
  <c r="AR1766"/>
  <c r="AN1766"/>
  <c r="AJ1766"/>
  <c r="AV1765"/>
  <c r="AR1765"/>
  <c r="AN1765"/>
  <c r="AJ1765"/>
  <c r="AV1764"/>
  <c r="AR1764"/>
  <c r="AN1764"/>
  <c r="AJ1764"/>
  <c r="AV1763"/>
  <c r="AR1763"/>
  <c r="AN1763"/>
  <c r="AJ1763"/>
  <c r="AV1762"/>
  <c r="AR1762"/>
  <c r="AN1762"/>
  <c r="AJ1762"/>
  <c r="AV1761"/>
  <c r="AR1761"/>
  <c r="AN1761"/>
  <c r="AJ1761"/>
  <c r="AV1760"/>
  <c r="AR1760"/>
  <c r="AN1760"/>
  <c r="AJ1760"/>
  <c r="AV1759"/>
  <c r="AR1759"/>
  <c r="AN1759"/>
  <c r="AJ1759"/>
  <c r="AV1758"/>
  <c r="AR1758"/>
  <c r="AN1758"/>
  <c r="AJ1758"/>
  <c r="AV1757"/>
  <c r="AR1757"/>
  <c r="AN1757"/>
  <c r="AJ1757"/>
  <c r="AV1756"/>
  <c r="AR1756"/>
  <c r="AN1756"/>
  <c r="AJ1756"/>
  <c r="AV1755"/>
  <c r="AR1755"/>
  <c r="AN1755"/>
  <c r="AJ1755"/>
  <c r="AV1754"/>
  <c r="AR1754"/>
  <c r="AN1754"/>
  <c r="AJ1754"/>
  <c r="AV1753"/>
  <c r="AR1753"/>
  <c r="AN1753"/>
  <c r="AJ1753"/>
  <c r="AV1752"/>
  <c r="AR1752"/>
  <c r="AN1752"/>
  <c r="AJ1752"/>
  <c r="AV1751"/>
  <c r="AR1751"/>
  <c r="AN1751"/>
  <c r="AJ1751"/>
  <c r="AV1750"/>
  <c r="AR1750"/>
  <c r="AN1750"/>
  <c r="AJ1750"/>
  <c r="AV1749"/>
  <c r="AR1749"/>
  <c r="AN1749"/>
  <c r="AJ1749"/>
  <c r="AV1748"/>
  <c r="AR1748"/>
  <c r="AN1748"/>
  <c r="AJ1748"/>
  <c r="AV1747"/>
  <c r="AR1747"/>
  <c r="AN1747"/>
  <c r="AJ1747"/>
  <c r="AV1746"/>
  <c r="AR1746"/>
  <c r="AN1746"/>
  <c r="AJ1746"/>
  <c r="AV1745"/>
  <c r="AR1745"/>
  <c r="AN1745"/>
  <c r="AJ1745"/>
  <c r="AV1744"/>
  <c r="AR1744"/>
  <c r="AN1744"/>
  <c r="AJ1744"/>
  <c r="AV1743"/>
  <c r="AR1743"/>
  <c r="AN1743"/>
  <c r="AJ1743"/>
  <c r="AV1742"/>
  <c r="AR1742"/>
  <c r="AN1742"/>
  <c r="AJ1742"/>
  <c r="AV1741"/>
  <c r="AR1741"/>
  <c r="AN1741"/>
  <c r="AJ1741"/>
  <c r="AV1740"/>
  <c r="AR1740"/>
  <c r="AN1740"/>
  <c r="AJ1740"/>
  <c r="AV1739"/>
  <c r="AR1739"/>
  <c r="AN1739"/>
  <c r="AJ1739"/>
  <c r="AV1738"/>
  <c r="AR1738"/>
  <c r="AN1738"/>
  <c r="AJ1738"/>
  <c r="AV1737"/>
  <c r="AR1737"/>
  <c r="AN1737"/>
  <c r="AJ1737"/>
  <c r="AV1736"/>
  <c r="AR1736"/>
  <c r="AN1736"/>
  <c r="AJ1736"/>
  <c r="AV1735"/>
  <c r="AR1735"/>
  <c r="AN1735"/>
  <c r="AJ1735"/>
  <c r="AV1734"/>
  <c r="AR1734"/>
  <c r="AN1734"/>
  <c r="AJ1734"/>
  <c r="AV1733"/>
  <c r="AR1733"/>
  <c r="AN1733"/>
  <c r="AJ1733"/>
  <c r="AV1732"/>
  <c r="AR1732"/>
  <c r="AN1732"/>
  <c r="AJ1732"/>
  <c r="AV1731"/>
  <c r="AR1731"/>
  <c r="AN1731"/>
  <c r="AJ1731"/>
  <c r="AV1730"/>
  <c r="AR1730"/>
  <c r="AN1730"/>
  <c r="AJ1730"/>
  <c r="AV1729"/>
  <c r="AR1729"/>
  <c r="AN1729"/>
  <c r="AJ1729"/>
  <c r="AV1728"/>
  <c r="AR1728"/>
  <c r="AN1728"/>
  <c r="AJ1728"/>
  <c r="AV1727"/>
  <c r="AR1727"/>
  <c r="AN1727"/>
  <c r="AJ1727"/>
  <c r="AV1726"/>
  <c r="AR1726"/>
  <c r="AN1726"/>
  <c r="AJ1726"/>
  <c r="AV1725"/>
  <c r="AR1725"/>
  <c r="AN1725"/>
  <c r="AJ1725"/>
  <c r="AV1724"/>
  <c r="AR1724"/>
  <c r="AN1724"/>
  <c r="AJ1724"/>
  <c r="AV1723"/>
  <c r="AR1723"/>
  <c r="AN1723"/>
  <c r="AJ1723"/>
  <c r="AV1722"/>
  <c r="AR1722"/>
  <c r="AN1722"/>
  <c r="AJ1722"/>
  <c r="AV1721"/>
  <c r="AR1721"/>
  <c r="AN1721"/>
  <c r="AJ1721"/>
  <c r="AV1720"/>
  <c r="AR1720"/>
  <c r="AN1720"/>
  <c r="AJ1720"/>
  <c r="AV1719"/>
  <c r="AR1719"/>
  <c r="AN1719"/>
  <c r="AJ1719"/>
  <c r="AV1718"/>
  <c r="AR1718"/>
  <c r="AN1718"/>
  <c r="AJ1718"/>
  <c r="AV1717"/>
  <c r="AR1717"/>
  <c r="AN1717"/>
  <c r="AJ1717"/>
  <c r="AV1716"/>
  <c r="AR1716"/>
  <c r="AN1716"/>
  <c r="AJ1716"/>
  <c r="AV1715"/>
  <c r="AR1715"/>
  <c r="AN1715"/>
  <c r="AJ1715"/>
  <c r="AV1714"/>
  <c r="AR1714"/>
  <c r="AN1714"/>
  <c r="AJ1714"/>
  <c r="AV1713"/>
  <c r="AR1713"/>
  <c r="AN1713"/>
  <c r="AJ1713"/>
  <c r="AV1712"/>
  <c r="AR1712"/>
  <c r="AN1712"/>
  <c r="AJ1712"/>
  <c r="AV1711"/>
  <c r="AR1711"/>
  <c r="AN1711"/>
  <c r="AJ1711"/>
  <c r="AV1710"/>
  <c r="AR1710"/>
  <c r="AN1710"/>
  <c r="AJ1710"/>
  <c r="AV1709"/>
  <c r="AR1709"/>
  <c r="AN1709"/>
  <c r="AJ1709"/>
  <c r="AV1708"/>
  <c r="AR1708"/>
  <c r="AN1708"/>
  <c r="AJ1708"/>
  <c r="AV1707"/>
  <c r="AR1707"/>
  <c r="AN1707"/>
  <c r="AJ1707"/>
  <c r="AV1706"/>
  <c r="AR1706"/>
  <c r="AN1706"/>
  <c r="AJ1706"/>
  <c r="AV1705"/>
  <c r="AR1705"/>
  <c r="AN1705"/>
  <c r="AJ1705"/>
  <c r="AV1704"/>
  <c r="AR1704"/>
  <c r="AN1704"/>
  <c r="AJ1704"/>
  <c r="AV1703"/>
  <c r="AR1703"/>
  <c r="AN1703"/>
  <c r="AJ1703"/>
  <c r="AV1702"/>
  <c r="AR1702"/>
  <c r="AN1702"/>
  <c r="AJ1702"/>
  <c r="AV1701"/>
  <c r="AR1701"/>
  <c r="AN1701"/>
  <c r="AJ1701"/>
  <c r="AV1700"/>
  <c r="AR1700"/>
  <c r="AN1700"/>
  <c r="AJ1700"/>
  <c r="AV1699"/>
  <c r="AR1699"/>
  <c r="AN1699"/>
  <c r="AJ1699"/>
  <c r="AV1698"/>
  <c r="AR1698"/>
  <c r="AN1698"/>
  <c r="AJ1698"/>
  <c r="AV1697"/>
  <c r="AR1697"/>
  <c r="AN1697"/>
  <c r="AJ1697"/>
  <c r="AV1696"/>
  <c r="AR1696"/>
  <c r="AN1696"/>
  <c r="AJ1696"/>
  <c r="AV1695"/>
  <c r="AR1695"/>
  <c r="AN1695"/>
  <c r="AJ1695"/>
  <c r="AV1694"/>
  <c r="AR1694"/>
  <c r="AN1694"/>
  <c r="AJ1694"/>
  <c r="AV1693"/>
  <c r="AR1693"/>
  <c r="AN1693"/>
  <c r="AJ1693"/>
  <c r="AV1692"/>
  <c r="AR1692"/>
  <c r="AN1692"/>
  <c r="AJ1692"/>
  <c r="AV1691"/>
  <c r="AR1691"/>
  <c r="AN1691"/>
  <c r="AJ1691"/>
  <c r="AV1690"/>
  <c r="AR1690"/>
  <c r="AN1690"/>
  <c r="AJ1690"/>
  <c r="AV1689"/>
  <c r="AR1689"/>
  <c r="AN1689"/>
  <c r="AJ1689"/>
  <c r="AV1688"/>
  <c r="AR1688"/>
  <c r="AN1688"/>
  <c r="AJ1688"/>
  <c r="AV1687"/>
  <c r="AR1687"/>
  <c r="AN1687"/>
  <c r="AJ1687"/>
  <c r="AV1686"/>
  <c r="AR1686"/>
  <c r="AN1686"/>
  <c r="AJ1686"/>
  <c r="AV1685"/>
  <c r="AR1685"/>
  <c r="AN1685"/>
  <c r="AJ1685"/>
  <c r="AV1684"/>
  <c r="AR1684"/>
  <c r="AN1684"/>
  <c r="AJ1684"/>
  <c r="AV1683"/>
  <c r="AR1683"/>
  <c r="AN1683"/>
  <c r="AJ1683"/>
  <c r="AV1682"/>
  <c r="AR1682"/>
  <c r="AN1682"/>
  <c r="AJ1682"/>
  <c r="AV1681"/>
  <c r="AR1681"/>
  <c r="AN1681"/>
  <c r="AJ1681"/>
  <c r="AV1680"/>
  <c r="AR1680"/>
  <c r="AN1680"/>
  <c r="AJ1680"/>
  <c r="AV1679"/>
  <c r="AR1679"/>
  <c r="AN1679"/>
  <c r="AJ1679"/>
  <c r="AV1678"/>
  <c r="AR1678"/>
  <c r="AN1678"/>
  <c r="AJ1678"/>
  <c r="AV1677"/>
  <c r="AR1677"/>
  <c r="AN1677"/>
  <c r="AJ1677"/>
  <c r="AV1676"/>
  <c r="AR1676"/>
  <c r="AN1676"/>
  <c r="AJ1676"/>
  <c r="AV1675"/>
  <c r="AR1675"/>
  <c r="AN1675"/>
  <c r="AJ1675"/>
  <c r="AV1674"/>
  <c r="AR1674"/>
  <c r="AN1674"/>
  <c r="AJ1674"/>
  <c r="AV1673"/>
  <c r="AR1673"/>
  <c r="AN1673"/>
  <c r="AJ1673"/>
  <c r="AV1672"/>
  <c r="AR1672"/>
  <c r="AN1672"/>
  <c r="AJ1672"/>
  <c r="AV1671"/>
  <c r="AR1671"/>
  <c r="AN1671"/>
  <c r="AJ1671"/>
  <c r="AV1670"/>
  <c r="AR1670"/>
  <c r="AN1670"/>
  <c r="AJ1670"/>
  <c r="AV1669"/>
  <c r="AR1669"/>
  <c r="AN1669"/>
  <c r="AJ1669"/>
  <c r="AV1668"/>
  <c r="AR1668"/>
  <c r="AN1668"/>
  <c r="AJ1668"/>
  <c r="AV1667"/>
  <c r="AR1667"/>
  <c r="AN1667"/>
  <c r="AJ1667"/>
  <c r="AV1666"/>
  <c r="AR1666"/>
  <c r="AN1666"/>
  <c r="AJ1666"/>
  <c r="AV1665"/>
  <c r="AR1665"/>
  <c r="AN1665"/>
  <c r="AJ1665"/>
  <c r="AV1664"/>
  <c r="AR1664"/>
  <c r="AN1664"/>
  <c r="AJ1664"/>
  <c r="AV1663"/>
  <c r="AR1663"/>
  <c r="AN1663"/>
  <c r="AJ1663"/>
  <c r="AV1662"/>
  <c r="AR1662"/>
  <c r="AN1662"/>
  <c r="AJ1662"/>
  <c r="AV1661"/>
  <c r="AR1661"/>
  <c r="AN1661"/>
  <c r="AJ1661"/>
  <c r="AV1660"/>
  <c r="AR1660"/>
  <c r="AN1660"/>
  <c r="AJ1660"/>
  <c r="AV1659"/>
  <c r="AR1659"/>
  <c r="AN1659"/>
  <c r="AJ1659"/>
  <c r="AV1658"/>
  <c r="AR1658"/>
  <c r="AN1658"/>
  <c r="AJ1658"/>
  <c r="AV1657"/>
  <c r="AR1657"/>
  <c r="AN1657"/>
  <c r="AJ1657"/>
  <c r="AV1656"/>
  <c r="AR1656"/>
  <c r="AN1656"/>
  <c r="AJ1656"/>
  <c r="AV1655"/>
  <c r="AR1655"/>
  <c r="AN1655"/>
  <c r="AJ1655"/>
  <c r="AV1654"/>
  <c r="AR1654"/>
  <c r="AN1654"/>
  <c r="AJ1654"/>
  <c r="AV1653"/>
  <c r="AR1653"/>
  <c r="AN1653"/>
  <c r="AJ1653"/>
  <c r="AV1652"/>
  <c r="AR1652"/>
  <c r="AN1652"/>
  <c r="AJ1652"/>
  <c r="AV1651"/>
  <c r="AR1651"/>
  <c r="AN1651"/>
  <c r="AJ1651"/>
  <c r="AV1650"/>
  <c r="AR1650"/>
  <c r="AN1650"/>
  <c r="AJ1650"/>
  <c r="AV1649"/>
  <c r="AR1649"/>
  <c r="AN1649"/>
  <c r="AJ1649"/>
  <c r="AV1648"/>
  <c r="AR1648"/>
  <c r="AN1648"/>
  <c r="AJ1648"/>
  <c r="AV1647"/>
  <c r="AR1647"/>
  <c r="AN1647"/>
  <c r="AJ1647"/>
  <c r="AV1646"/>
  <c r="AR1646"/>
  <c r="AN1646"/>
  <c r="AJ1646"/>
  <c r="AV1645"/>
  <c r="AR1645"/>
  <c r="AN1645"/>
  <c r="AJ1645"/>
  <c r="AV1644"/>
  <c r="AR1644"/>
  <c r="AN1644"/>
  <c r="AJ1644"/>
  <c r="AV1643"/>
  <c r="AR1643"/>
  <c r="AN1643"/>
  <c r="AJ1643"/>
  <c r="AV1642"/>
  <c r="AR1642"/>
  <c r="AN1642"/>
  <c r="AJ1642"/>
  <c r="AV1641"/>
  <c r="AR1641"/>
  <c r="AN1641"/>
  <c r="AJ1641"/>
  <c r="AV1640"/>
  <c r="AR1640"/>
  <c r="AN1640"/>
  <c r="AJ1640"/>
  <c r="AV1639"/>
  <c r="AR1639"/>
  <c r="AN1639"/>
  <c r="AJ1639"/>
  <c r="AV1638"/>
  <c r="AR1638"/>
  <c r="AN1638"/>
  <c r="AJ1638"/>
  <c r="AV1637"/>
  <c r="AR1637"/>
  <c r="AN1637"/>
  <c r="AJ1637"/>
  <c r="AV1636"/>
  <c r="AR1636"/>
  <c r="AN1636"/>
  <c r="AJ1636"/>
  <c r="AV1635"/>
  <c r="AR1635"/>
  <c r="AN1635"/>
  <c r="AJ1635"/>
  <c r="AV1634"/>
  <c r="AR1634"/>
  <c r="AN1634"/>
  <c r="AJ1634"/>
  <c r="AV1633"/>
  <c r="AR1633"/>
  <c r="AN1633"/>
  <c r="AJ1633"/>
  <c r="AV1632"/>
  <c r="AR1632"/>
  <c r="AN1632"/>
  <c r="AJ1632"/>
  <c r="AV1631"/>
  <c r="AR1631"/>
  <c r="AN1631"/>
  <c r="AJ1631"/>
  <c r="AV1630"/>
  <c r="AR1630"/>
  <c r="AN1630"/>
  <c r="AJ1630"/>
  <c r="AV1629"/>
  <c r="AR1629"/>
  <c r="AN1629"/>
  <c r="AJ1629"/>
  <c r="AV1628"/>
  <c r="AR1628"/>
  <c r="AN1628"/>
  <c r="AJ1628"/>
  <c r="AV1627"/>
  <c r="AR1627"/>
  <c r="AN1627"/>
  <c r="AJ1627"/>
  <c r="AV1626"/>
  <c r="AR1626"/>
  <c r="AN1626"/>
  <c r="AJ1626"/>
  <c r="AV1625"/>
  <c r="AR1625"/>
  <c r="AN1625"/>
  <c r="AJ1625"/>
  <c r="AV1624"/>
  <c r="AR1624"/>
  <c r="AN1624"/>
  <c r="AJ1624"/>
  <c r="AV1623"/>
  <c r="AR1623"/>
  <c r="AN1623"/>
  <c r="AJ1623"/>
  <c r="AV1622"/>
  <c r="AR1622"/>
  <c r="AN1622"/>
  <c r="AJ1622"/>
  <c r="AV1621"/>
  <c r="AR1621"/>
  <c r="AN1621"/>
  <c r="AJ1621"/>
  <c r="AV1620"/>
  <c r="AR1620"/>
  <c r="AN1620"/>
  <c r="AJ1620"/>
  <c r="AV1619"/>
  <c r="AR1619"/>
  <c r="AN1619"/>
  <c r="AJ1619"/>
  <c r="AV1618"/>
  <c r="AR1618"/>
  <c r="AN1618"/>
  <c r="AJ1618"/>
  <c r="AV1617"/>
  <c r="AR1617"/>
  <c r="AN1617"/>
  <c r="AJ1617"/>
  <c r="AV1616"/>
  <c r="AR1616"/>
  <c r="AN1616"/>
  <c r="AJ1616"/>
  <c r="AV1615"/>
  <c r="AR1615"/>
  <c r="AN1615"/>
  <c r="AJ1615"/>
  <c r="AV1614"/>
  <c r="AR1614"/>
  <c r="AN1614"/>
  <c r="AJ1614"/>
  <c r="AV1613"/>
  <c r="AR1613"/>
  <c r="AN1613"/>
  <c r="AJ1613"/>
  <c r="AV1612"/>
  <c r="AR1612"/>
  <c r="AN1612"/>
  <c r="AJ1612"/>
  <c r="AV1611"/>
  <c r="AR1611"/>
  <c r="AN1611"/>
  <c r="AJ1611"/>
  <c r="AV1610"/>
  <c r="AR1610"/>
  <c r="AN1610"/>
  <c r="AJ1610"/>
  <c r="AV1609"/>
  <c r="AR1609"/>
  <c r="AN1609"/>
  <c r="AJ1609"/>
  <c r="AV1608"/>
  <c r="AR1608"/>
  <c r="AN1608"/>
  <c r="AJ1608"/>
  <c r="AV1607"/>
  <c r="AR1607"/>
  <c r="AN1607"/>
  <c r="AJ1607"/>
  <c r="AV1606"/>
  <c r="AR1606"/>
  <c r="AN1606"/>
  <c r="AJ1606"/>
  <c r="AV1605"/>
  <c r="AR1605"/>
  <c r="AN1605"/>
  <c r="AJ1605"/>
  <c r="AV1604"/>
  <c r="AR1604"/>
  <c r="AN1604"/>
  <c r="AJ1604"/>
  <c r="AV1603"/>
  <c r="AR1603"/>
  <c r="AN1603"/>
  <c r="AJ1603"/>
  <c r="AV1602"/>
  <c r="AR1602"/>
  <c r="AN1602"/>
  <c r="AJ1602"/>
  <c r="AV1601"/>
  <c r="AR1601"/>
  <c r="AN1601"/>
  <c r="AJ1601"/>
  <c r="AV1600"/>
  <c r="AR1600"/>
  <c r="AN1600"/>
  <c r="AJ1600"/>
  <c r="AV1599"/>
  <c r="AR1599"/>
  <c r="AN1599"/>
  <c r="AJ1599"/>
  <c r="AV1598"/>
  <c r="AR1598"/>
  <c r="AN1598"/>
  <c r="AJ1598"/>
  <c r="AV1597"/>
  <c r="AR1597"/>
  <c r="AN1597"/>
  <c r="AJ1597"/>
  <c r="AV1596"/>
  <c r="AR1596"/>
  <c r="AN1596"/>
  <c r="AJ1596"/>
  <c r="AV1595"/>
  <c r="AR1595"/>
  <c r="AN1595"/>
  <c r="AJ1595"/>
  <c r="AV1594"/>
  <c r="AR1594"/>
  <c r="AN1594"/>
  <c r="AJ1594"/>
  <c r="AV1593"/>
  <c r="AR1593"/>
  <c r="AN1593"/>
  <c r="AJ1593"/>
  <c r="AV1592"/>
  <c r="AR1592"/>
  <c r="AN1592"/>
  <c r="AJ1592"/>
  <c r="AV1591"/>
  <c r="AR1591"/>
  <c r="AN1591"/>
  <c r="AJ1591"/>
  <c r="AV1590"/>
  <c r="AR1590"/>
  <c r="AN1590"/>
  <c r="AJ1590"/>
  <c r="AV1589"/>
  <c r="AR1589"/>
  <c r="AN1589"/>
  <c r="AJ1589"/>
  <c r="AV1588"/>
  <c r="AR1588"/>
  <c r="AN1588"/>
  <c r="AJ1588"/>
  <c r="AV1587"/>
  <c r="AR1587"/>
  <c r="AN1587"/>
  <c r="AJ1587"/>
  <c r="AV1586"/>
  <c r="AR1586"/>
  <c r="AN1586"/>
  <c r="AJ1586"/>
  <c r="AV1585"/>
  <c r="AR1585"/>
  <c r="AN1585"/>
  <c r="AJ1585"/>
  <c r="AV1584"/>
  <c r="AR1584"/>
  <c r="AN1584"/>
  <c r="AJ1584"/>
  <c r="AV1583"/>
  <c r="AR1583"/>
  <c r="AN1583"/>
  <c r="AJ1583"/>
  <c r="AV1582"/>
  <c r="AR1582"/>
  <c r="AN1582"/>
  <c r="AJ1582"/>
  <c r="AV1581"/>
  <c r="AR1581"/>
  <c r="AN1581"/>
  <c r="AJ1581"/>
  <c r="AV1580"/>
  <c r="AR1580"/>
  <c r="AN1580"/>
  <c r="AJ1580"/>
  <c r="AV1579"/>
  <c r="AR1579"/>
  <c r="AN1579"/>
  <c r="AJ1579"/>
  <c r="AV1578"/>
  <c r="AR1578"/>
  <c r="AN1578"/>
  <c r="AJ1578"/>
  <c r="AV1577"/>
  <c r="AR1577"/>
  <c r="AN1577"/>
  <c r="AJ1577"/>
  <c r="AV1576"/>
  <c r="AR1576"/>
  <c r="AN1576"/>
  <c r="AJ1576"/>
  <c r="AV1575"/>
  <c r="AR1575"/>
  <c r="AN1575"/>
  <c r="AJ1575"/>
  <c r="AV1574"/>
  <c r="AR1574"/>
  <c r="AN1574"/>
  <c r="AJ1574"/>
  <c r="AV1573"/>
  <c r="AR1573"/>
  <c r="AN1573"/>
  <c r="AJ1573"/>
  <c r="AV1572"/>
  <c r="AR1572"/>
  <c r="AN1572"/>
  <c r="AJ1572"/>
  <c r="AV1571"/>
  <c r="AR1571"/>
  <c r="AN1571"/>
  <c r="AJ1571"/>
  <c r="AV1570"/>
  <c r="AR1570"/>
  <c r="AN1570"/>
  <c r="AJ1570"/>
  <c r="AV1569"/>
  <c r="AR1569"/>
  <c r="AN1569"/>
  <c r="AJ1569"/>
  <c r="AV1568"/>
  <c r="AR1568"/>
  <c r="AN1568"/>
  <c r="AJ1568"/>
  <c r="AV1567"/>
  <c r="AR1567"/>
  <c r="AN1567"/>
  <c r="AJ1567"/>
  <c r="AV1566"/>
  <c r="AR1566"/>
  <c r="AN1566"/>
  <c r="AJ1566"/>
  <c r="AV1565"/>
  <c r="AR1565"/>
  <c r="AN1565"/>
  <c r="AJ1565"/>
  <c r="AV1564"/>
  <c r="AR1564"/>
  <c r="AN1564"/>
  <c r="AJ1564"/>
  <c r="AV1563"/>
  <c r="AR1563"/>
  <c r="AN1563"/>
  <c r="AJ1563"/>
  <c r="AV1562"/>
  <c r="AR1562"/>
  <c r="AN1562"/>
  <c r="AJ1562"/>
  <c r="AV1561"/>
  <c r="AR1561"/>
  <c r="AN1561"/>
  <c r="AJ1561"/>
  <c r="AV1560"/>
  <c r="AR1560"/>
  <c r="AN1560"/>
  <c r="AJ1560"/>
  <c r="AV1559"/>
  <c r="AR1559"/>
  <c r="AN1559"/>
  <c r="AJ1559"/>
  <c r="AV1558"/>
  <c r="AR1558"/>
  <c r="AN1558"/>
  <c r="AJ1558"/>
  <c r="AV1557"/>
  <c r="AR1557"/>
  <c r="AN1557"/>
  <c r="AJ1557"/>
  <c r="AV1556"/>
  <c r="AR1556"/>
  <c r="AN1556"/>
  <c r="AJ1556"/>
  <c r="AV1555"/>
  <c r="AR1555"/>
  <c r="AN1555"/>
  <c r="AJ1555"/>
  <c r="AV1554"/>
  <c r="AR1554"/>
  <c r="AN1554"/>
  <c r="AJ1554"/>
  <c r="AV1553"/>
  <c r="AR1553"/>
  <c r="AN1553"/>
  <c r="AJ1553"/>
  <c r="AV1552"/>
  <c r="AR1552"/>
  <c r="AN1552"/>
  <c r="AJ1552"/>
  <c r="AV1551"/>
  <c r="AR1551"/>
  <c r="AN1551"/>
  <c r="AJ1551"/>
  <c r="AV1550"/>
  <c r="AR1550"/>
  <c r="AN1550"/>
  <c r="AJ1550"/>
  <c r="AV1549"/>
  <c r="AR1549"/>
  <c r="AN1549"/>
  <c r="AJ1549"/>
  <c r="AV1548"/>
  <c r="AR1548"/>
  <c r="AN1548"/>
  <c r="AJ1548"/>
  <c r="AV1547"/>
  <c r="AR1547"/>
  <c r="AN1547"/>
  <c r="AJ1547"/>
  <c r="AV1546"/>
  <c r="AR1546"/>
  <c r="AN1546"/>
  <c r="AJ1546"/>
  <c r="AV1545"/>
  <c r="AR1545"/>
  <c r="AN1545"/>
  <c r="AJ1545"/>
  <c r="AV1544"/>
  <c r="AR1544"/>
  <c r="AN1544"/>
  <c r="AJ1544"/>
  <c r="AV1543"/>
  <c r="AR1543"/>
  <c r="AN1543"/>
  <c r="AJ1543"/>
  <c r="AV1542"/>
  <c r="AR1542"/>
  <c r="AN1542"/>
  <c r="AJ1542"/>
  <c r="AV1541"/>
  <c r="AR1541"/>
  <c r="AN1541"/>
  <c r="AJ1541"/>
  <c r="AV1540"/>
  <c r="AR1540"/>
  <c r="AK2053"/>
  <c r="AS2052"/>
  <c r="AK2052"/>
  <c r="AS2051"/>
  <c r="AK2051"/>
  <c r="AG2051"/>
  <c r="AS2050"/>
  <c r="AO2050"/>
  <c r="AK2050"/>
  <c r="AG2050"/>
  <c r="AS2049"/>
  <c r="AO2049"/>
  <c r="AK2049"/>
  <c r="AG2049"/>
  <c r="AS2048"/>
  <c r="AO2048"/>
  <c r="AK2048"/>
  <c r="AG2048"/>
  <c r="AS2047"/>
  <c r="AO2047"/>
  <c r="AK2047"/>
  <c r="AG2047"/>
  <c r="AS2046"/>
  <c r="AO2046"/>
  <c r="AK2046"/>
  <c r="AG2046"/>
  <c r="AS2045"/>
  <c r="AO2045"/>
  <c r="AK2045"/>
  <c r="AG2045"/>
  <c r="AS2044"/>
  <c r="AO2044"/>
  <c r="AK2044"/>
  <c r="AG2044"/>
  <c r="AS2043"/>
  <c r="AO2043"/>
  <c r="AK2043"/>
  <c r="AG2043"/>
  <c r="AS2042"/>
  <c r="AO2042"/>
  <c r="AK2042"/>
  <c r="AG2042"/>
  <c r="AS2041"/>
  <c r="AO2041"/>
  <c r="AK2041"/>
  <c r="AG2041"/>
  <c r="AS2040"/>
  <c r="AO2040"/>
  <c r="AK2040"/>
  <c r="AG2040"/>
  <c r="AS2039"/>
  <c r="AO2039"/>
  <c r="AK2039"/>
  <c r="AG2039"/>
  <c r="AS2038"/>
  <c r="AO2038"/>
  <c r="AK2038"/>
  <c r="AG2038"/>
  <c r="AS2037"/>
  <c r="AO2037"/>
  <c r="AK2037"/>
  <c r="AG2037"/>
  <c r="AS2036"/>
  <c r="AO2036"/>
  <c r="AK2036"/>
  <c r="AG2036"/>
  <c r="AS2035"/>
  <c r="AO2035"/>
  <c r="AK2035"/>
  <c r="AG2035"/>
  <c r="AS2034"/>
  <c r="AO2034"/>
  <c r="AK2034"/>
  <c r="AG2034"/>
  <c r="AS2033"/>
  <c r="AO2033"/>
  <c r="AK2033"/>
  <c r="AG2033"/>
  <c r="AS2032"/>
  <c r="AO2032"/>
  <c r="AK2032"/>
  <c r="AG2032"/>
  <c r="AS2031"/>
  <c r="AO2031"/>
  <c r="AK2031"/>
  <c r="AG2031"/>
  <c r="AS2030"/>
  <c r="AO2030"/>
  <c r="AK2030"/>
  <c r="AG2030"/>
  <c r="AS2029"/>
  <c r="AO2029"/>
  <c r="AK2029"/>
  <c r="AG2029"/>
  <c r="AS2028"/>
  <c r="AO2028"/>
  <c r="AK2028"/>
  <c r="AG2028"/>
  <c r="AS2027"/>
  <c r="AO2027"/>
  <c r="AK2027"/>
  <c r="AG2027"/>
  <c r="AS2026"/>
  <c r="AO2026"/>
  <c r="AK2026"/>
  <c r="AG2026"/>
  <c r="AS2025"/>
  <c r="AO2025"/>
  <c r="AK2025"/>
  <c r="AG2025"/>
  <c r="AS2024"/>
  <c r="AO2024"/>
  <c r="AK2024"/>
  <c r="AG2024"/>
  <c r="AS2023"/>
  <c r="AO2023"/>
  <c r="AK2023"/>
  <c r="AG2023"/>
  <c r="AS2022"/>
  <c r="AO2022"/>
  <c r="AK2022"/>
  <c r="AG2022"/>
  <c r="AS2021"/>
  <c r="AO2021"/>
  <c r="AK2021"/>
  <c r="AG2021"/>
  <c r="AS2020"/>
  <c r="AO2020"/>
  <c r="AK2020"/>
  <c r="AG2020"/>
  <c r="AS2019"/>
  <c r="AO2019"/>
  <c r="AK2019"/>
  <c r="AG2019"/>
  <c r="AS2018"/>
  <c r="AO2018"/>
  <c r="AK2018"/>
  <c r="AG2018"/>
  <c r="AS2017"/>
  <c r="AO2017"/>
  <c r="AK2017"/>
  <c r="AG2017"/>
  <c r="AS2016"/>
  <c r="AO2016"/>
  <c r="AK2016"/>
  <c r="AG2016"/>
  <c r="AS2015"/>
  <c r="AO2015"/>
  <c r="AK2015"/>
  <c r="AG2015"/>
  <c r="AS2014"/>
  <c r="AO2014"/>
  <c r="AK2014"/>
  <c r="AG2014"/>
  <c r="AS2013"/>
  <c r="AO2013"/>
  <c r="AK2013"/>
  <c r="AG2013"/>
  <c r="AS2012"/>
  <c r="AO2012"/>
  <c r="AK2012"/>
  <c r="AG2012"/>
  <c r="AS2011"/>
  <c r="AO2011"/>
  <c r="AK2011"/>
  <c r="AG2011"/>
  <c r="AS2010"/>
  <c r="AO2010"/>
  <c r="AK2010"/>
  <c r="AG2010"/>
  <c r="AS2009"/>
  <c r="AO2009"/>
  <c r="AK2009"/>
  <c r="AG2009"/>
  <c r="AS2008"/>
  <c r="AO2008"/>
  <c r="AK2008"/>
  <c r="AG2008"/>
  <c r="AS2007"/>
  <c r="AO2007"/>
  <c r="AK2007"/>
  <c r="AG2007"/>
  <c r="AS2006"/>
  <c r="AO2006"/>
  <c r="AK2006"/>
  <c r="AG2006"/>
  <c r="AS2005"/>
  <c r="AO2005"/>
  <c r="AK2005"/>
  <c r="AG2005"/>
  <c r="AS2004"/>
  <c r="AO2004"/>
  <c r="AK2004"/>
  <c r="AG2004"/>
  <c r="AS2003"/>
  <c r="AO2003"/>
  <c r="AK2003"/>
  <c r="AG2003"/>
  <c r="AS2002"/>
  <c r="AO2002"/>
  <c r="AK2002"/>
  <c r="AG2002"/>
  <c r="AS2001"/>
  <c r="AO2001"/>
  <c r="AK2001"/>
  <c r="AG2001"/>
  <c r="AS2000"/>
  <c r="AO2000"/>
  <c r="AK2000"/>
  <c r="AG2000"/>
  <c r="AS1999"/>
  <c r="AO1999"/>
  <c r="AK1999"/>
  <c r="AG1999"/>
  <c r="AS1998"/>
  <c r="AO1998"/>
  <c r="AK1998"/>
  <c r="AG1998"/>
  <c r="AS1997"/>
  <c r="AO1997"/>
  <c r="AK1997"/>
  <c r="AG1997"/>
  <c r="AS1996"/>
  <c r="AO1996"/>
  <c r="AK1996"/>
  <c r="AG1996"/>
  <c r="AS1995"/>
  <c r="AO1995"/>
  <c r="AK1995"/>
  <c r="AG1995"/>
  <c r="AS1994"/>
  <c r="AO1994"/>
  <c r="AK1994"/>
  <c r="AG1994"/>
  <c r="AS1993"/>
  <c r="AO1993"/>
  <c r="AK1993"/>
  <c r="AG1993"/>
  <c r="AS1992"/>
  <c r="AO1992"/>
  <c r="AK1992"/>
  <c r="AG1992"/>
  <c r="AS1991"/>
  <c r="AO1991"/>
  <c r="AK1991"/>
  <c r="AG1991"/>
  <c r="AS1990"/>
  <c r="AO1990"/>
  <c r="AK1990"/>
  <c r="AG1990"/>
  <c r="AS1989"/>
  <c r="AO1989"/>
  <c r="AK1989"/>
  <c r="AG1989"/>
  <c r="AS1988"/>
  <c r="AO1988"/>
  <c r="AK1988"/>
  <c r="AG1988"/>
  <c r="AS1987"/>
  <c r="AO1987"/>
  <c r="AK1987"/>
  <c r="AG1987"/>
  <c r="AS1986"/>
  <c r="AO1986"/>
  <c r="AK1986"/>
  <c r="AG1986"/>
  <c r="AS1985"/>
  <c r="AO1985"/>
  <c r="AK1985"/>
  <c r="AG1985"/>
  <c r="AS1984"/>
  <c r="AO1984"/>
  <c r="AK1984"/>
  <c r="AG1984"/>
  <c r="AS1983"/>
  <c r="AO1983"/>
  <c r="AK1983"/>
  <c r="AG1983"/>
  <c r="AS1982"/>
  <c r="AO1982"/>
  <c r="AK1982"/>
  <c r="AG1982"/>
  <c r="AS1981"/>
  <c r="AO1981"/>
  <c r="AK1981"/>
  <c r="AG1981"/>
  <c r="AS1980"/>
  <c r="AO1980"/>
  <c r="AK1980"/>
  <c r="AG1980"/>
  <c r="AS1979"/>
  <c r="AO1979"/>
  <c r="AK1979"/>
  <c r="AG1979"/>
  <c r="AS1978"/>
  <c r="AO1978"/>
  <c r="AK1978"/>
  <c r="AG1978"/>
  <c r="AS1977"/>
  <c r="AO1977"/>
  <c r="AK1977"/>
  <c r="AG1977"/>
  <c r="AS1976"/>
  <c r="AO1976"/>
  <c r="AK1976"/>
  <c r="AG1976"/>
  <c r="AS1975"/>
  <c r="AO1975"/>
  <c r="AK1975"/>
  <c r="AG1975"/>
  <c r="AS1974"/>
  <c r="AO1974"/>
  <c r="AK1974"/>
  <c r="AG1974"/>
  <c r="AS1973"/>
  <c r="AO1973"/>
  <c r="AK1973"/>
  <c r="AG1973"/>
  <c r="AS1972"/>
  <c r="AO1972"/>
  <c r="AK1972"/>
  <c r="AG1972"/>
  <c r="AS1971"/>
  <c r="AO1971"/>
  <c r="AK1971"/>
  <c r="AG1971"/>
  <c r="AS1970"/>
  <c r="AO1970"/>
  <c r="AK1970"/>
  <c r="AG1970"/>
  <c r="AS1969"/>
  <c r="AO1969"/>
  <c r="AK1969"/>
  <c r="AG1969"/>
  <c r="AS1968"/>
  <c r="AO1968"/>
  <c r="AK1968"/>
  <c r="AG1968"/>
  <c r="AS1967"/>
  <c r="AO1967"/>
  <c r="AK1967"/>
  <c r="AG1967"/>
  <c r="AS1966"/>
  <c r="AO1966"/>
  <c r="AK1966"/>
  <c r="AG1966"/>
  <c r="AS1965"/>
  <c r="AO1965"/>
  <c r="AK1965"/>
  <c r="AG1965"/>
  <c r="AS1964"/>
  <c r="AO1964"/>
  <c r="AK1964"/>
  <c r="AG1964"/>
  <c r="AS1963"/>
  <c r="AO1963"/>
  <c r="AK1963"/>
  <c r="AG1963"/>
  <c r="AS1962"/>
  <c r="AO1962"/>
  <c r="AK1962"/>
  <c r="AG1962"/>
  <c r="AS1961"/>
  <c r="AO1961"/>
  <c r="AK1961"/>
  <c r="AG1961"/>
  <c r="AS1960"/>
  <c r="AO1960"/>
  <c r="AK1960"/>
  <c r="AG1960"/>
  <c r="AS1959"/>
  <c r="AO1959"/>
  <c r="AK1959"/>
  <c r="AG1959"/>
  <c r="AS1958"/>
  <c r="AO1958"/>
  <c r="AK1958"/>
  <c r="AG1958"/>
  <c r="AS1957"/>
  <c r="AO1957"/>
  <c r="AK1957"/>
  <c r="AG1957"/>
  <c r="AS1956"/>
  <c r="AO1956"/>
  <c r="AK1956"/>
  <c r="AG1956"/>
  <c r="AS1955"/>
  <c r="AO1955"/>
  <c r="AK1955"/>
  <c r="AG1955"/>
  <c r="AS1954"/>
  <c r="AO1954"/>
  <c r="AK1954"/>
  <c r="AG1954"/>
  <c r="AS1953"/>
  <c r="AO1953"/>
  <c r="AK1953"/>
  <c r="AG1953"/>
  <c r="AS1952"/>
  <c r="AO1952"/>
  <c r="AK1952"/>
  <c r="AG1952"/>
  <c r="AS1951"/>
  <c r="AO1951"/>
  <c r="AK1951"/>
  <c r="AG1951"/>
  <c r="AS1950"/>
  <c r="AO1950"/>
  <c r="AK1950"/>
  <c r="AG1950"/>
  <c r="AS1949"/>
  <c r="AO1949"/>
  <c r="AK1949"/>
  <c r="AG1949"/>
  <c r="AS1948"/>
  <c r="AO1948"/>
  <c r="AK1948"/>
  <c r="AG1948"/>
  <c r="AS1947"/>
  <c r="AO1947"/>
  <c r="AK1947"/>
  <c r="AG1947"/>
  <c r="AS1946"/>
  <c r="AO1946"/>
  <c r="AK1946"/>
  <c r="AG1946"/>
  <c r="AS1945"/>
  <c r="AO1945"/>
  <c r="AK1945"/>
  <c r="AG1945"/>
  <c r="AS1944"/>
  <c r="AO1944"/>
  <c r="AK1944"/>
  <c r="AG1944"/>
  <c r="AS1943"/>
  <c r="AO1943"/>
  <c r="AK1943"/>
  <c r="AG1943"/>
  <c r="AS1942"/>
  <c r="AO1942"/>
  <c r="AK1942"/>
  <c r="AG1942"/>
  <c r="AS1941"/>
  <c r="AO1941"/>
  <c r="AK1941"/>
  <c r="AG1941"/>
  <c r="AS1940"/>
  <c r="AO1940"/>
  <c r="AK1940"/>
  <c r="AG1940"/>
  <c r="AS1939"/>
  <c r="AO1939"/>
  <c r="AK1939"/>
  <c r="AG1939"/>
  <c r="AS1938"/>
  <c r="AO1938"/>
  <c r="AK1938"/>
  <c r="AG1938"/>
  <c r="AS1937"/>
  <c r="AO1937"/>
  <c r="AK1937"/>
  <c r="AG1937"/>
  <c r="AS1936"/>
  <c r="AO1936"/>
  <c r="AK1936"/>
  <c r="AG1936"/>
  <c r="AS1935"/>
  <c r="AO1935"/>
  <c r="AK1935"/>
  <c r="AG1935"/>
  <c r="AS1934"/>
  <c r="AO1934"/>
  <c r="AK1934"/>
  <c r="AG1934"/>
  <c r="AS1933"/>
  <c r="AO1933"/>
  <c r="AK1933"/>
  <c r="AG1933"/>
  <c r="AS1932"/>
  <c r="AO1932"/>
  <c r="AK1932"/>
  <c r="AG1932"/>
  <c r="AS1931"/>
  <c r="AO1931"/>
  <c r="AK1931"/>
  <c r="AG1931"/>
  <c r="AS1930"/>
  <c r="AO1930"/>
  <c r="AK1930"/>
  <c r="AG1930"/>
  <c r="AS1929"/>
  <c r="AO1929"/>
  <c r="AK1929"/>
  <c r="AG1929"/>
  <c r="AS1928"/>
  <c r="AO1928"/>
  <c r="AK1928"/>
  <c r="AG1928"/>
  <c r="AS1927"/>
  <c r="AO1927"/>
  <c r="AK1927"/>
  <c r="AG1927"/>
  <c r="AS1926"/>
  <c r="AO1926"/>
  <c r="AK1926"/>
  <c r="AG1926"/>
  <c r="AS1925"/>
  <c r="AO1925"/>
  <c r="AK1925"/>
  <c r="AG1925"/>
  <c r="AS1924"/>
  <c r="AO1924"/>
  <c r="AK1924"/>
  <c r="AG1924"/>
  <c r="AS1923"/>
  <c r="AO1923"/>
  <c r="AK1923"/>
  <c r="AG1923"/>
  <c r="AS1922"/>
  <c r="AO1922"/>
  <c r="AK1922"/>
  <c r="AG1922"/>
  <c r="AS1921"/>
  <c r="AO1921"/>
  <c r="AK1921"/>
  <c r="AG1921"/>
  <c r="AS1920"/>
  <c r="AO1920"/>
  <c r="AK1920"/>
  <c r="AG1920"/>
  <c r="AS1919"/>
  <c r="AO1919"/>
  <c r="AK1919"/>
  <c r="AG1919"/>
  <c r="AS1918"/>
  <c r="AO1918"/>
  <c r="AK1918"/>
  <c r="AG1918"/>
  <c r="AS1917"/>
  <c r="AO1917"/>
  <c r="AK1917"/>
  <c r="AG1917"/>
  <c r="AS1916"/>
  <c r="AO1916"/>
  <c r="AK1916"/>
  <c r="AG1916"/>
  <c r="AS1915"/>
  <c r="AO1915"/>
  <c r="AK1915"/>
  <c r="AG1915"/>
  <c r="AS1914"/>
  <c r="AO1914"/>
  <c r="AK1914"/>
  <c r="AG1914"/>
  <c r="AS1913"/>
  <c r="AO1913"/>
  <c r="AK1913"/>
  <c r="AG1913"/>
  <c r="AS1912"/>
  <c r="AO1912"/>
  <c r="AK1912"/>
  <c r="AG1912"/>
  <c r="AS1911"/>
  <c r="AO1911"/>
  <c r="AK1911"/>
  <c r="AG1911"/>
  <c r="AS1910"/>
  <c r="AO1910"/>
  <c r="AK1910"/>
  <c r="AG1910"/>
  <c r="AS1909"/>
  <c r="AO1909"/>
  <c r="AK1909"/>
  <c r="AG1909"/>
  <c r="AS1908"/>
  <c r="AO1908"/>
  <c r="AK1908"/>
  <c r="AG1908"/>
  <c r="AS1907"/>
  <c r="AO1907"/>
  <c r="AK1907"/>
  <c r="AG1907"/>
  <c r="AS1906"/>
  <c r="AO1906"/>
  <c r="AK1906"/>
  <c r="AG1906"/>
  <c r="AS1905"/>
  <c r="AO1905"/>
  <c r="AK1905"/>
  <c r="AG1905"/>
  <c r="AS1904"/>
  <c r="AO1904"/>
  <c r="AK1904"/>
  <c r="AG1904"/>
  <c r="AS1903"/>
  <c r="AO1903"/>
  <c r="AK1903"/>
  <c r="AG1903"/>
  <c r="AS1902"/>
  <c r="AO1902"/>
  <c r="AK1902"/>
  <c r="AG1902"/>
  <c r="AS1901"/>
  <c r="AO1901"/>
  <c r="AK1901"/>
  <c r="AG1901"/>
  <c r="AS1900"/>
  <c r="AO1900"/>
  <c r="AK1900"/>
  <c r="AG1900"/>
  <c r="AS1899"/>
  <c r="AO1899"/>
  <c r="AK1899"/>
  <c r="AG1899"/>
  <c r="AS1898"/>
  <c r="AO1898"/>
  <c r="AK1898"/>
  <c r="AG1898"/>
  <c r="AS1897"/>
  <c r="AO1897"/>
  <c r="AK1897"/>
  <c r="AG1897"/>
  <c r="AS1896"/>
  <c r="AO1896"/>
  <c r="AK1896"/>
  <c r="AG1896"/>
  <c r="AS1895"/>
  <c r="AO1895"/>
  <c r="AK1895"/>
  <c r="AG1895"/>
  <c r="AS1894"/>
  <c r="AO1894"/>
  <c r="AK1894"/>
  <c r="AG1894"/>
  <c r="AS1893"/>
  <c r="AO1893"/>
  <c r="AK1893"/>
  <c r="AG1893"/>
  <c r="AS1892"/>
  <c r="AO1892"/>
  <c r="AK1892"/>
  <c r="AG1892"/>
  <c r="AS1891"/>
  <c r="AO1891"/>
  <c r="AK1891"/>
  <c r="AG1891"/>
  <c r="AS1890"/>
  <c r="AO1890"/>
  <c r="AK1890"/>
  <c r="AG1890"/>
  <c r="AS1889"/>
  <c r="AO1889"/>
  <c r="AK1889"/>
  <c r="AG1889"/>
  <c r="AS1888"/>
  <c r="AO1888"/>
  <c r="AK1888"/>
  <c r="AG1888"/>
  <c r="AS1887"/>
  <c r="AO1887"/>
  <c r="AK1887"/>
  <c r="AG1887"/>
  <c r="AS1886"/>
  <c r="AO1886"/>
  <c r="AK1886"/>
  <c r="AG1886"/>
  <c r="AS1885"/>
  <c r="AO1885"/>
  <c r="AK1885"/>
  <c r="AG1885"/>
  <c r="AS1884"/>
  <c r="AO1884"/>
  <c r="AK1884"/>
  <c r="AG1884"/>
  <c r="AS1883"/>
  <c r="AO1883"/>
  <c r="AK1883"/>
  <c r="AG1883"/>
  <c r="AS1882"/>
  <c r="AO1882"/>
  <c r="AK1882"/>
  <c r="AG1882"/>
  <c r="AS1881"/>
  <c r="AO1881"/>
  <c r="AK1881"/>
  <c r="AG1881"/>
  <c r="AS1880"/>
  <c r="AO1880"/>
  <c r="AK1880"/>
  <c r="AG1880"/>
  <c r="AS1879"/>
  <c r="AO1879"/>
  <c r="AK1879"/>
  <c r="AG1879"/>
  <c r="AS1878"/>
  <c r="AO1878"/>
  <c r="AK1878"/>
  <c r="AG1878"/>
  <c r="AS1877"/>
  <c r="AO1877"/>
  <c r="AK1877"/>
  <c r="AG1877"/>
  <c r="AS1876"/>
  <c r="AO1876"/>
  <c r="AK1876"/>
  <c r="AG1876"/>
  <c r="AS1875"/>
  <c r="AO1875"/>
  <c r="AK1875"/>
  <c r="AG1875"/>
  <c r="AS1874"/>
  <c r="AO1874"/>
  <c r="AK1874"/>
  <c r="AG1874"/>
  <c r="AS1873"/>
  <c r="AO1873"/>
  <c r="AK1873"/>
  <c r="AG1873"/>
  <c r="AS1872"/>
  <c r="AO1872"/>
  <c r="AK1872"/>
  <c r="AG1872"/>
  <c r="AS1871"/>
  <c r="AO1871"/>
  <c r="AK1871"/>
  <c r="AG1871"/>
  <c r="AS1870"/>
  <c r="AO1870"/>
  <c r="AK1870"/>
  <c r="AG1870"/>
  <c r="AS1869"/>
  <c r="AO1869"/>
  <c r="AK1869"/>
  <c r="AG1869"/>
  <c r="AS1868"/>
  <c r="AO1868"/>
  <c r="AK1868"/>
  <c r="AG1868"/>
  <c r="AS1867"/>
  <c r="AO1867"/>
  <c r="AK1867"/>
  <c r="AG1867"/>
  <c r="AS1866"/>
  <c r="AO1866"/>
  <c r="AK1866"/>
  <c r="AG1866"/>
  <c r="AS1865"/>
  <c r="AO1865"/>
  <c r="AK1865"/>
  <c r="AG1865"/>
  <c r="AS1864"/>
  <c r="AO1864"/>
  <c r="AK1864"/>
  <c r="AG1864"/>
  <c r="AS1863"/>
  <c r="AO1863"/>
  <c r="AK1863"/>
  <c r="AG1863"/>
  <c r="AS1862"/>
  <c r="AO1862"/>
  <c r="AK1862"/>
  <c r="AG1862"/>
  <c r="AS1861"/>
  <c r="AO1861"/>
  <c r="AK1861"/>
  <c r="AG1861"/>
  <c r="AS1860"/>
  <c r="AO1860"/>
  <c r="AK1860"/>
  <c r="AG1860"/>
  <c r="AS1859"/>
  <c r="AO1859"/>
  <c r="AK1859"/>
  <c r="AG1859"/>
  <c r="AS1858"/>
  <c r="AO1858"/>
  <c r="AK1858"/>
  <c r="AG1858"/>
  <c r="AS1857"/>
  <c r="AO1857"/>
  <c r="AK1857"/>
  <c r="AG1857"/>
  <c r="AS1856"/>
  <c r="AO1856"/>
  <c r="AK1856"/>
  <c r="AG1856"/>
  <c r="AS1855"/>
  <c r="AO1855"/>
  <c r="AK1855"/>
  <c r="AG1855"/>
  <c r="AS1854"/>
  <c r="AO1854"/>
  <c r="AK1854"/>
  <c r="AG1854"/>
  <c r="AS1853"/>
  <c r="AO1853"/>
  <c r="AK1853"/>
  <c r="AG1853"/>
  <c r="AS1852"/>
  <c r="AO1852"/>
  <c r="AK1852"/>
  <c r="AG1852"/>
  <c r="AS1851"/>
  <c r="AO1851"/>
  <c r="AK1851"/>
  <c r="AG1851"/>
  <c r="AS1850"/>
  <c r="AO1850"/>
  <c r="AK1850"/>
  <c r="AG1850"/>
  <c r="AS1849"/>
  <c r="AO1849"/>
  <c r="AK1849"/>
  <c r="AG1849"/>
  <c r="AS1848"/>
  <c r="AO1848"/>
  <c r="AK1848"/>
  <c r="AG1848"/>
  <c r="AS1847"/>
  <c r="AO1847"/>
  <c r="AK1847"/>
  <c r="AG1847"/>
  <c r="AS1846"/>
  <c r="AO1846"/>
  <c r="AK1846"/>
  <c r="AG1846"/>
  <c r="AS1845"/>
  <c r="AO1845"/>
  <c r="AK1845"/>
  <c r="AG1845"/>
  <c r="AS1844"/>
  <c r="AO1844"/>
  <c r="AK1844"/>
  <c r="AG1844"/>
  <c r="AS1843"/>
  <c r="AO1843"/>
  <c r="AK1843"/>
  <c r="AG1843"/>
  <c r="AS1842"/>
  <c r="AO1842"/>
  <c r="AK1842"/>
  <c r="AG1842"/>
  <c r="AS1841"/>
  <c r="AO1841"/>
  <c r="AK1841"/>
  <c r="AG1841"/>
  <c r="AS1840"/>
  <c r="AO1840"/>
  <c r="AK1840"/>
  <c r="AG1840"/>
  <c r="AS1839"/>
  <c r="AO1839"/>
  <c r="AK1839"/>
  <c r="AG1839"/>
  <c r="AS1838"/>
  <c r="AO1838"/>
  <c r="AK1838"/>
  <c r="AG1838"/>
  <c r="AS1837"/>
  <c r="AO1837"/>
  <c r="AK1837"/>
  <c r="AG1837"/>
  <c r="AS1836"/>
  <c r="AO1836"/>
  <c r="AK1836"/>
  <c r="AG1836"/>
  <c r="AS1835"/>
  <c r="AO1835"/>
  <c r="AK1835"/>
  <c r="AG1835"/>
  <c r="AS1834"/>
  <c r="AO1834"/>
  <c r="AK1834"/>
  <c r="AG1834"/>
  <c r="AS1833"/>
  <c r="AO1833"/>
  <c r="AK1833"/>
  <c r="AG1833"/>
  <c r="AS1832"/>
  <c r="AO1832"/>
  <c r="AK1832"/>
  <c r="AG1832"/>
  <c r="AS1831"/>
  <c r="AO1831"/>
  <c r="AK1831"/>
  <c r="AG1831"/>
  <c r="AS1830"/>
  <c r="AO1830"/>
  <c r="AK1830"/>
  <c r="AG1830"/>
  <c r="AS1829"/>
  <c r="AO1829"/>
  <c r="AK1829"/>
  <c r="AG1829"/>
  <c r="AS1828"/>
  <c r="AO1828"/>
  <c r="AK1828"/>
  <c r="AG1828"/>
  <c r="AS1827"/>
  <c r="AO1827"/>
  <c r="AK1827"/>
  <c r="AG1827"/>
  <c r="AS1826"/>
  <c r="AO1826"/>
  <c r="AK1826"/>
  <c r="AG1826"/>
  <c r="AS1825"/>
  <c r="AO1825"/>
  <c r="AK1825"/>
  <c r="AG1825"/>
  <c r="AS1824"/>
  <c r="AO1824"/>
  <c r="AK1824"/>
  <c r="AG1824"/>
  <c r="AS1823"/>
  <c r="AO1823"/>
  <c r="AK1823"/>
  <c r="AG1823"/>
  <c r="AS1822"/>
  <c r="AO1822"/>
  <c r="AK1822"/>
  <c r="AG1822"/>
  <c r="AS1821"/>
  <c r="AO1821"/>
  <c r="AK1821"/>
  <c r="AG1821"/>
  <c r="AS1820"/>
  <c r="AO1820"/>
  <c r="AK1820"/>
  <c r="AG1820"/>
  <c r="AS1819"/>
  <c r="AO1819"/>
  <c r="AK1819"/>
  <c r="AG1819"/>
  <c r="AS1818"/>
  <c r="AO1818"/>
  <c r="AK1818"/>
  <c r="AG1818"/>
  <c r="AS1817"/>
  <c r="AO1817"/>
  <c r="AK1817"/>
  <c r="AG1817"/>
  <c r="AS1816"/>
  <c r="AO1816"/>
  <c r="AK1816"/>
  <c r="AG1816"/>
  <c r="AS1815"/>
  <c r="AO1815"/>
  <c r="AK1815"/>
  <c r="AG1815"/>
  <c r="AS1814"/>
  <c r="AO1814"/>
  <c r="AK1814"/>
  <c r="AG1814"/>
  <c r="AS1813"/>
  <c r="AO1813"/>
  <c r="AK1813"/>
  <c r="AG1813"/>
  <c r="AS1812"/>
  <c r="AO1812"/>
  <c r="AK1812"/>
  <c r="AG1812"/>
  <c r="AS1811"/>
  <c r="AO1811"/>
  <c r="AK1811"/>
  <c r="AG1811"/>
  <c r="AS1810"/>
  <c r="AO1810"/>
  <c r="AK1810"/>
  <c r="AG1810"/>
  <c r="AS1809"/>
  <c r="AO1809"/>
  <c r="AK1809"/>
  <c r="AG1809"/>
  <c r="AS1808"/>
  <c r="AO1808"/>
  <c r="AK1808"/>
  <c r="AG1808"/>
  <c r="AS1807"/>
  <c r="AO1807"/>
  <c r="AK1807"/>
  <c r="AG1807"/>
  <c r="AS1806"/>
  <c r="AO1806"/>
  <c r="AK1806"/>
  <c r="AG1806"/>
  <c r="AS1805"/>
  <c r="AO1805"/>
  <c r="AK1805"/>
  <c r="AG1805"/>
  <c r="AS1804"/>
  <c r="AO1804"/>
  <c r="AK1804"/>
  <c r="AG1804"/>
  <c r="AS1803"/>
  <c r="AO1803"/>
  <c r="AK1803"/>
  <c r="AG1803"/>
  <c r="AS1802"/>
  <c r="AO1802"/>
  <c r="AK1802"/>
  <c r="AG1802"/>
  <c r="AS1801"/>
  <c r="AO1801"/>
  <c r="AK1801"/>
  <c r="AG1801"/>
  <c r="AS1800"/>
  <c r="AO1800"/>
  <c r="AK1800"/>
  <c r="AG1800"/>
  <c r="AS1799"/>
  <c r="AO1799"/>
  <c r="AK1799"/>
  <c r="AG1799"/>
  <c r="AS1798"/>
  <c r="AO1798"/>
  <c r="AK1798"/>
  <c r="AG1798"/>
  <c r="AS1797"/>
  <c r="AO1797"/>
  <c r="AK1797"/>
  <c r="AG1797"/>
  <c r="AS1796"/>
  <c r="AO1796"/>
  <c r="AK1796"/>
  <c r="AG1796"/>
  <c r="AS1795"/>
  <c r="AO1795"/>
  <c r="AK1795"/>
  <c r="AG1795"/>
  <c r="AS1794"/>
  <c r="AO1794"/>
  <c r="AK1794"/>
  <c r="AG1794"/>
  <c r="AS1793"/>
  <c r="AO1793"/>
  <c r="AK1793"/>
  <c r="AG1793"/>
  <c r="AS1792"/>
  <c r="AO1792"/>
  <c r="AK1792"/>
  <c r="AG1792"/>
  <c r="AS1791"/>
  <c r="AO1791"/>
  <c r="AK1791"/>
  <c r="AG1791"/>
  <c r="AS1790"/>
  <c r="AO1790"/>
  <c r="AK1790"/>
  <c r="AG1790"/>
  <c r="AS1789"/>
  <c r="AO1789"/>
  <c r="AK1789"/>
  <c r="AG1789"/>
  <c r="AS1788"/>
  <c r="AO1788"/>
  <c r="AK1788"/>
  <c r="AG1788"/>
  <c r="AS1787"/>
  <c r="AO1787"/>
  <c r="AK1787"/>
  <c r="AG1787"/>
  <c r="AS1786"/>
  <c r="AO1786"/>
  <c r="AK1786"/>
  <c r="AG1786"/>
  <c r="AS1785"/>
  <c r="AO1785"/>
  <c r="AK1785"/>
  <c r="AG1785"/>
  <c r="AS1784"/>
  <c r="AO1784"/>
  <c r="AK1784"/>
  <c r="AG1784"/>
  <c r="AS1783"/>
  <c r="AO1783"/>
  <c r="AK1783"/>
  <c r="AG1783"/>
  <c r="AS1782"/>
  <c r="AO1782"/>
  <c r="AK1782"/>
  <c r="AG1782"/>
  <c r="AS1781"/>
  <c r="AO1781"/>
  <c r="AK1781"/>
  <c r="AG1781"/>
  <c r="AS1780"/>
  <c r="AO1780"/>
  <c r="AK1780"/>
  <c r="AG1780"/>
  <c r="AS1779"/>
  <c r="AO1779"/>
  <c r="AK1779"/>
  <c r="AG1779"/>
  <c r="AS1778"/>
  <c r="AO1778"/>
  <c r="AK1778"/>
  <c r="AG1778"/>
  <c r="AS1777"/>
  <c r="AO1777"/>
  <c r="AK1777"/>
  <c r="AG1777"/>
  <c r="AS1776"/>
  <c r="AO1776"/>
  <c r="AK1776"/>
  <c r="AG1776"/>
  <c r="AS1775"/>
  <c r="AO1775"/>
  <c r="AK1775"/>
  <c r="AG1775"/>
  <c r="AS1774"/>
  <c r="AO1774"/>
  <c r="AK1774"/>
  <c r="AG1774"/>
  <c r="AS1773"/>
  <c r="AO1773"/>
  <c r="AK1773"/>
  <c r="AG1773"/>
  <c r="AS1772"/>
  <c r="AO1772"/>
  <c r="AK1772"/>
  <c r="AG1772"/>
  <c r="AS1771"/>
  <c r="AO1771"/>
  <c r="AK1771"/>
  <c r="AG1771"/>
  <c r="AS1770"/>
  <c r="AO1770"/>
  <c r="AK1770"/>
  <c r="AG1770"/>
  <c r="AS1769"/>
  <c r="AO1769"/>
  <c r="AK1769"/>
  <c r="AG1769"/>
  <c r="AS1768"/>
  <c r="AO1768"/>
  <c r="AK1768"/>
  <c r="AG1768"/>
  <c r="AS1767"/>
  <c r="AO1767"/>
  <c r="AK1767"/>
  <c r="AG1767"/>
  <c r="AS1766"/>
  <c r="AO1766"/>
  <c r="AK1766"/>
  <c r="AG1766"/>
  <c r="AS1765"/>
  <c r="AO1765"/>
  <c r="AK1765"/>
  <c r="AG1765"/>
  <c r="AS1764"/>
  <c r="AO1764"/>
  <c r="AK1764"/>
  <c r="AG1764"/>
  <c r="AS1763"/>
  <c r="AO1763"/>
  <c r="AK1763"/>
  <c r="AG1763"/>
  <c r="AS1762"/>
  <c r="AO1762"/>
  <c r="AK1762"/>
  <c r="AG1762"/>
  <c r="AS1761"/>
  <c r="AO1761"/>
  <c r="AK1761"/>
  <c r="AG1761"/>
  <c r="AS1760"/>
  <c r="AO1760"/>
  <c r="AK1760"/>
  <c r="AG1760"/>
  <c r="AS1759"/>
  <c r="AO1759"/>
  <c r="AK1759"/>
  <c r="AG1759"/>
  <c r="AS1758"/>
  <c r="AO1758"/>
  <c r="AK1758"/>
  <c r="AG1758"/>
  <c r="AS1757"/>
  <c r="AO1757"/>
  <c r="AK1757"/>
  <c r="AG1757"/>
  <c r="AS1756"/>
  <c r="AO1756"/>
  <c r="AK1756"/>
  <c r="AG1756"/>
  <c r="AS1755"/>
  <c r="AO1755"/>
  <c r="AK1755"/>
  <c r="AG1755"/>
  <c r="AS1754"/>
  <c r="AO1754"/>
  <c r="AK1754"/>
  <c r="AG1754"/>
  <c r="AS1753"/>
  <c r="AO1753"/>
  <c r="AK1753"/>
  <c r="AG1753"/>
  <c r="AS1752"/>
  <c r="AO1752"/>
  <c r="AK1752"/>
  <c r="AG1752"/>
  <c r="AS1751"/>
  <c r="AO1751"/>
  <c r="AK1751"/>
  <c r="AG1751"/>
  <c r="AS1750"/>
  <c r="AO1750"/>
  <c r="AK1750"/>
  <c r="AG1750"/>
  <c r="AS1749"/>
  <c r="AO1749"/>
  <c r="AK1749"/>
  <c r="AG1749"/>
  <c r="AS1748"/>
  <c r="AO1748"/>
  <c r="AK1748"/>
  <c r="AG1748"/>
  <c r="AS1747"/>
  <c r="AO1747"/>
  <c r="AK1747"/>
  <c r="AG1747"/>
  <c r="AS1746"/>
  <c r="AO1746"/>
  <c r="AK1746"/>
  <c r="AG1746"/>
  <c r="AS1745"/>
  <c r="AO1745"/>
  <c r="AK1745"/>
  <c r="AG1745"/>
  <c r="AS1744"/>
  <c r="AO1744"/>
  <c r="AK1744"/>
  <c r="AG1744"/>
  <c r="AS1743"/>
  <c r="AO1743"/>
  <c r="AK1743"/>
  <c r="AG1743"/>
  <c r="AS1742"/>
  <c r="AO1742"/>
  <c r="AK1742"/>
  <c r="AG1742"/>
  <c r="AS1741"/>
  <c r="AO1741"/>
  <c r="AK1741"/>
  <c r="AG1741"/>
  <c r="AS1740"/>
  <c r="AO1740"/>
  <c r="AK1740"/>
  <c r="AG1740"/>
  <c r="AS1739"/>
  <c r="AO1739"/>
  <c r="AK1739"/>
  <c r="AG1739"/>
  <c r="AS1738"/>
  <c r="AO1738"/>
  <c r="AK1738"/>
  <c r="AG1738"/>
  <c r="AS1737"/>
  <c r="AO1737"/>
  <c r="AK1737"/>
  <c r="AG1737"/>
  <c r="AS1736"/>
  <c r="AO1736"/>
  <c r="AK1736"/>
  <c r="AG1736"/>
  <c r="AS1735"/>
  <c r="AO1735"/>
  <c r="AK1735"/>
  <c r="AG1735"/>
  <c r="AS1734"/>
  <c r="AO1734"/>
  <c r="AK1734"/>
  <c r="AG1734"/>
  <c r="AS1733"/>
  <c r="AO1733"/>
  <c r="AK1733"/>
  <c r="AG1733"/>
  <c r="AS1732"/>
  <c r="AO1732"/>
  <c r="AK1732"/>
  <c r="AG1732"/>
  <c r="AS1731"/>
  <c r="AO1731"/>
  <c r="AK1731"/>
  <c r="AG1731"/>
  <c r="AS1730"/>
  <c r="AO1730"/>
  <c r="AK1730"/>
  <c r="AG1730"/>
  <c r="AS1729"/>
  <c r="AO1729"/>
  <c r="AK1729"/>
  <c r="AG1729"/>
  <c r="AS1728"/>
  <c r="AO1728"/>
  <c r="AK1728"/>
  <c r="AG1728"/>
  <c r="AS1727"/>
  <c r="AO1727"/>
  <c r="AK1727"/>
  <c r="AG1727"/>
  <c r="AS1726"/>
  <c r="AO1726"/>
  <c r="AK1726"/>
  <c r="AG1726"/>
  <c r="AS1725"/>
  <c r="AO1725"/>
  <c r="AK1725"/>
  <c r="AG1725"/>
  <c r="AS1724"/>
  <c r="AO1724"/>
  <c r="AK1724"/>
  <c r="AG1724"/>
  <c r="AS1723"/>
  <c r="AO1723"/>
  <c r="AK1723"/>
  <c r="AG1723"/>
  <c r="AS1722"/>
  <c r="AO1722"/>
  <c r="AK1722"/>
  <c r="AG1722"/>
  <c r="AS1721"/>
  <c r="AO1721"/>
  <c r="AK1721"/>
  <c r="AG1721"/>
  <c r="AS1720"/>
  <c r="AO1720"/>
  <c r="AK1720"/>
  <c r="AG1720"/>
  <c r="AS1719"/>
  <c r="AO1719"/>
  <c r="AK1719"/>
  <c r="AG1719"/>
  <c r="AS1718"/>
  <c r="AO1718"/>
  <c r="AK1718"/>
  <c r="AG1718"/>
  <c r="AS1717"/>
  <c r="AO1717"/>
  <c r="AK1717"/>
  <c r="AG1717"/>
  <c r="AS1716"/>
  <c r="AO1716"/>
  <c r="AK1716"/>
  <c r="AG1716"/>
  <c r="AS1715"/>
  <c r="AO1715"/>
  <c r="AK1715"/>
  <c r="AG1715"/>
  <c r="AS1714"/>
  <c r="AO1714"/>
  <c r="AK1714"/>
  <c r="AG1714"/>
  <c r="AS1713"/>
  <c r="AO1713"/>
  <c r="AK1713"/>
  <c r="AG1713"/>
  <c r="AS1712"/>
  <c r="AO1712"/>
  <c r="AK1712"/>
  <c r="AG1712"/>
  <c r="AS1711"/>
  <c r="AO1711"/>
  <c r="AK1711"/>
  <c r="AG1711"/>
  <c r="AS1710"/>
  <c r="AO1710"/>
  <c r="AK1710"/>
  <c r="AG1710"/>
  <c r="AS1709"/>
  <c r="AO1709"/>
  <c r="AK1709"/>
  <c r="AG1709"/>
  <c r="AS1708"/>
  <c r="AO1708"/>
  <c r="AK1708"/>
  <c r="AG1708"/>
  <c r="AS1707"/>
  <c r="AO1707"/>
  <c r="AK1707"/>
  <c r="AG1707"/>
  <c r="AS1706"/>
  <c r="AO1706"/>
  <c r="AK1706"/>
  <c r="AG1706"/>
  <c r="AS1705"/>
  <c r="AO1705"/>
  <c r="AK1705"/>
  <c r="AG1705"/>
  <c r="AS1704"/>
  <c r="AO1704"/>
  <c r="AK1704"/>
  <c r="AG1704"/>
  <c r="AS1703"/>
  <c r="AO1703"/>
  <c r="AK1703"/>
  <c r="AG1703"/>
  <c r="AS1702"/>
  <c r="AO1702"/>
  <c r="AK1702"/>
  <c r="AG1702"/>
  <c r="AS1701"/>
  <c r="AO1701"/>
  <c r="AK1701"/>
  <c r="AG1701"/>
  <c r="AS1700"/>
  <c r="AO1700"/>
  <c r="AK1700"/>
  <c r="AG1700"/>
  <c r="AS1699"/>
  <c r="AO1699"/>
  <c r="AK1699"/>
  <c r="AG1699"/>
  <c r="AS1698"/>
  <c r="AO1698"/>
  <c r="AK1698"/>
  <c r="AG1698"/>
  <c r="AS1697"/>
  <c r="AO1697"/>
  <c r="AK1697"/>
  <c r="AG1697"/>
  <c r="AS1696"/>
  <c r="AO1696"/>
  <c r="AK1696"/>
  <c r="AG1696"/>
  <c r="AS1695"/>
  <c r="AO1695"/>
  <c r="AK1695"/>
  <c r="AG1695"/>
  <c r="AS1694"/>
  <c r="AO1694"/>
  <c r="AK1694"/>
  <c r="AG1694"/>
  <c r="AS1693"/>
  <c r="AO1693"/>
  <c r="AK1693"/>
  <c r="AG1693"/>
  <c r="AS1692"/>
  <c r="AO1692"/>
  <c r="AK1692"/>
  <c r="AG1692"/>
  <c r="AS1691"/>
  <c r="AO1691"/>
  <c r="AK1691"/>
  <c r="AG1691"/>
  <c r="AS1690"/>
  <c r="AO1690"/>
  <c r="AK1690"/>
  <c r="AG1690"/>
  <c r="AS1689"/>
  <c r="AO1689"/>
  <c r="AK1689"/>
  <c r="AG1689"/>
  <c r="AS1688"/>
  <c r="AO1688"/>
  <c r="AK1688"/>
  <c r="AG1688"/>
  <c r="AS1687"/>
  <c r="AO1687"/>
  <c r="AK1687"/>
  <c r="AG1687"/>
  <c r="AS1686"/>
  <c r="AO1686"/>
  <c r="AK1686"/>
  <c r="AG1686"/>
  <c r="AS1685"/>
  <c r="AO1685"/>
  <c r="AK1685"/>
  <c r="AG1685"/>
  <c r="AS1684"/>
  <c r="AO1684"/>
  <c r="AK1684"/>
  <c r="AG1684"/>
  <c r="AS1683"/>
  <c r="AO1683"/>
  <c r="AK1683"/>
  <c r="AG1683"/>
  <c r="AS1682"/>
  <c r="AO1682"/>
  <c r="AK1682"/>
  <c r="AG1682"/>
  <c r="AS1681"/>
  <c r="AO1681"/>
  <c r="AK1681"/>
  <c r="AG1681"/>
  <c r="AS1680"/>
  <c r="AO1680"/>
  <c r="AK1680"/>
  <c r="AG1680"/>
  <c r="AS1679"/>
  <c r="AO1679"/>
  <c r="AK1679"/>
  <c r="AG1679"/>
  <c r="AS1678"/>
  <c r="AO1678"/>
  <c r="AK1678"/>
  <c r="AG1678"/>
  <c r="AS1677"/>
  <c r="AO1677"/>
  <c r="AK1677"/>
  <c r="AG1677"/>
  <c r="AS1676"/>
  <c r="AO1676"/>
  <c r="AK1676"/>
  <c r="AG1676"/>
  <c r="AS1675"/>
  <c r="AO1675"/>
  <c r="AK1675"/>
  <c r="AG1675"/>
  <c r="AS1674"/>
  <c r="AO1674"/>
  <c r="AK1674"/>
  <c r="AG1674"/>
  <c r="AS1673"/>
  <c r="AO1673"/>
  <c r="AK1673"/>
  <c r="AG1673"/>
  <c r="AS1672"/>
  <c r="AO1672"/>
  <c r="AK1672"/>
  <c r="AG1672"/>
  <c r="AS1671"/>
  <c r="AO1671"/>
  <c r="AK1671"/>
  <c r="AG1671"/>
  <c r="AS1670"/>
  <c r="AO1670"/>
  <c r="AK1670"/>
  <c r="AG1670"/>
  <c r="AS1669"/>
  <c r="AO1669"/>
  <c r="AK1669"/>
  <c r="AG1669"/>
  <c r="AS1668"/>
  <c r="AO1668"/>
  <c r="AK1668"/>
  <c r="AG1668"/>
  <c r="AS1667"/>
  <c r="AO1667"/>
  <c r="AK1667"/>
  <c r="AG1667"/>
  <c r="AS1666"/>
  <c r="AO1666"/>
  <c r="AK1666"/>
  <c r="AG1666"/>
  <c r="AS1665"/>
  <c r="AO1665"/>
  <c r="AK1665"/>
  <c r="AG1665"/>
  <c r="AS1664"/>
  <c r="AO1664"/>
  <c r="AK1664"/>
  <c r="AG1664"/>
  <c r="AS1663"/>
  <c r="AO1663"/>
  <c r="AK1663"/>
  <c r="AG1663"/>
  <c r="AS1662"/>
  <c r="AO1662"/>
  <c r="AK1662"/>
  <c r="AG1662"/>
  <c r="AS1661"/>
  <c r="AO1661"/>
  <c r="AK1661"/>
  <c r="AG1661"/>
  <c r="AS1660"/>
  <c r="AO1660"/>
  <c r="AK1660"/>
  <c r="AG1660"/>
  <c r="AS1659"/>
  <c r="AO1659"/>
  <c r="AK1659"/>
  <c r="AG1659"/>
  <c r="AS1658"/>
  <c r="AO1658"/>
  <c r="AK1658"/>
  <c r="AG1658"/>
  <c r="AS1657"/>
  <c r="AO1657"/>
  <c r="AK1657"/>
  <c r="AG1657"/>
  <c r="AS1656"/>
  <c r="AO1656"/>
  <c r="AK1656"/>
  <c r="AG1656"/>
  <c r="AS1655"/>
  <c r="AO1655"/>
  <c r="AK1655"/>
  <c r="AG1655"/>
  <c r="AS1654"/>
  <c r="AO1654"/>
  <c r="AK1654"/>
  <c r="AG1654"/>
  <c r="AS1653"/>
  <c r="AO1653"/>
  <c r="AK1653"/>
  <c r="AG1653"/>
  <c r="AS1652"/>
  <c r="AO1652"/>
  <c r="AK1652"/>
  <c r="AG1652"/>
  <c r="AS1651"/>
  <c r="AO1651"/>
  <c r="AK1651"/>
  <c r="AG1651"/>
  <c r="AS1650"/>
  <c r="AO1650"/>
  <c r="AK1650"/>
  <c r="AG1650"/>
  <c r="AS1649"/>
  <c r="AO1649"/>
  <c r="AK1649"/>
  <c r="AG1649"/>
  <c r="AS1648"/>
  <c r="AO1648"/>
  <c r="AK1648"/>
  <c r="AG1648"/>
  <c r="AS1647"/>
  <c r="AO1647"/>
  <c r="AK1647"/>
  <c r="AG1647"/>
  <c r="AS1646"/>
  <c r="AO1646"/>
  <c r="AK1646"/>
  <c r="AG1646"/>
  <c r="AS1645"/>
  <c r="AO1645"/>
  <c r="AK1645"/>
  <c r="AG1645"/>
  <c r="AS1644"/>
  <c r="AO1644"/>
  <c r="AK1644"/>
  <c r="AG1644"/>
  <c r="AS1643"/>
  <c r="AO1643"/>
  <c r="AK1643"/>
  <c r="AG1643"/>
  <c r="AS1642"/>
  <c r="AO1642"/>
  <c r="AK1642"/>
  <c r="AG1642"/>
  <c r="AS1641"/>
  <c r="AO1641"/>
  <c r="AK1641"/>
  <c r="AG1641"/>
  <c r="AS1640"/>
  <c r="AO1640"/>
  <c r="AK1640"/>
  <c r="AG1640"/>
  <c r="AS1639"/>
  <c r="AO1639"/>
  <c r="AK1639"/>
  <c r="AG1639"/>
  <c r="AS1638"/>
  <c r="AO1638"/>
  <c r="AK1638"/>
  <c r="AG1638"/>
  <c r="AS1637"/>
  <c r="AO1637"/>
  <c r="AK1637"/>
  <c r="AG1637"/>
  <c r="AS1636"/>
  <c r="AO1636"/>
  <c r="AK1636"/>
  <c r="AG1636"/>
  <c r="AS1635"/>
  <c r="AO1635"/>
  <c r="AK1635"/>
  <c r="AG1635"/>
  <c r="AS1634"/>
  <c r="AO1634"/>
  <c r="AK1634"/>
  <c r="AG1634"/>
  <c r="AS1633"/>
  <c r="AO1633"/>
  <c r="AK1633"/>
  <c r="AG1633"/>
  <c r="AS1632"/>
  <c r="AO1632"/>
  <c r="AK1632"/>
  <c r="AG1632"/>
  <c r="AS1631"/>
  <c r="AO1631"/>
  <c r="AK1631"/>
  <c r="AG1631"/>
  <c r="AS1630"/>
  <c r="AO1630"/>
  <c r="AK1630"/>
  <c r="AG1630"/>
  <c r="AS1629"/>
  <c r="AO1629"/>
  <c r="AK1629"/>
  <c r="AG1629"/>
  <c r="AS1628"/>
  <c r="AO1628"/>
  <c r="AK1628"/>
  <c r="AG1628"/>
  <c r="AS1627"/>
  <c r="AO1627"/>
  <c r="AK1627"/>
  <c r="AG1627"/>
  <c r="AS1626"/>
  <c r="AO1626"/>
  <c r="AK1626"/>
  <c r="AG1626"/>
  <c r="AS1625"/>
  <c r="AO1625"/>
  <c r="AK1625"/>
  <c r="AG1625"/>
  <c r="AS1624"/>
  <c r="AO1624"/>
  <c r="AK1624"/>
  <c r="AG1624"/>
  <c r="AS1623"/>
  <c r="AO1623"/>
  <c r="AK1623"/>
  <c r="AG1623"/>
  <c r="AS1622"/>
  <c r="AO1622"/>
  <c r="AK1622"/>
  <c r="AG1622"/>
  <c r="AS1621"/>
  <c r="AO1621"/>
  <c r="AK1621"/>
  <c r="AG1621"/>
  <c r="AS1620"/>
  <c r="AO1620"/>
  <c r="AK1620"/>
  <c r="AG1620"/>
  <c r="AS1619"/>
  <c r="AO1619"/>
  <c r="AK1619"/>
  <c r="AG1619"/>
  <c r="AS1618"/>
  <c r="AO1618"/>
  <c r="AK1618"/>
  <c r="AG1618"/>
  <c r="AS1617"/>
  <c r="AO1617"/>
  <c r="AK1617"/>
  <c r="AG1617"/>
  <c r="AS1616"/>
  <c r="AO1616"/>
  <c r="AK1616"/>
  <c r="AG1616"/>
  <c r="AS1615"/>
  <c r="AO1615"/>
  <c r="AK1615"/>
  <c r="AG1615"/>
  <c r="AS1614"/>
  <c r="AO1614"/>
  <c r="AK1614"/>
  <c r="AG1614"/>
  <c r="AS1613"/>
  <c r="AO1613"/>
  <c r="AK1613"/>
  <c r="AG1613"/>
  <c r="AS1612"/>
  <c r="AO1612"/>
  <c r="AK1612"/>
  <c r="AG1612"/>
  <c r="AS1611"/>
  <c r="AO1611"/>
  <c r="AK1611"/>
  <c r="AG1611"/>
  <c r="AS1610"/>
  <c r="AO1610"/>
  <c r="AK1610"/>
  <c r="AG1610"/>
  <c r="AS1609"/>
  <c r="AO1609"/>
  <c r="AK1609"/>
  <c r="AG1609"/>
  <c r="AS1608"/>
  <c r="AO1608"/>
  <c r="AK1608"/>
  <c r="AG1608"/>
  <c r="AS1607"/>
  <c r="AO1607"/>
  <c r="AK1607"/>
  <c r="AG1607"/>
  <c r="AS1606"/>
  <c r="AO1606"/>
  <c r="AK1606"/>
  <c r="AG1606"/>
  <c r="AS1605"/>
  <c r="AO1605"/>
  <c r="AK1605"/>
  <c r="AG1605"/>
  <c r="AS1604"/>
  <c r="AO1604"/>
  <c r="AK1604"/>
  <c r="AG1604"/>
  <c r="AS1603"/>
  <c r="AO1603"/>
  <c r="AK1603"/>
  <c r="AG1603"/>
  <c r="AS1602"/>
  <c r="AO1602"/>
  <c r="AK1602"/>
  <c r="AG1602"/>
  <c r="AS1601"/>
  <c r="AO1601"/>
  <c r="AK1601"/>
  <c r="AG1601"/>
  <c r="AS1600"/>
  <c r="AO1600"/>
  <c r="AK1600"/>
  <c r="AG1600"/>
  <c r="AS1599"/>
  <c r="AO1599"/>
  <c r="AK1599"/>
  <c r="AG1599"/>
  <c r="AS1598"/>
  <c r="AO1598"/>
  <c r="AK1598"/>
  <c r="AG1598"/>
  <c r="AS1597"/>
  <c r="AO1597"/>
  <c r="AK1597"/>
  <c r="AG1597"/>
  <c r="AS1596"/>
  <c r="AO1596"/>
  <c r="AK1596"/>
  <c r="AG1596"/>
  <c r="AS1595"/>
  <c r="AO1595"/>
  <c r="AK1595"/>
  <c r="AG1595"/>
  <c r="AS1594"/>
  <c r="AO1594"/>
  <c r="AK1594"/>
  <c r="AG1594"/>
  <c r="AS1593"/>
  <c r="AO1593"/>
  <c r="AK1593"/>
  <c r="AG1593"/>
  <c r="AS1592"/>
  <c r="AO1592"/>
  <c r="AK1592"/>
  <c r="AG1592"/>
  <c r="AS1591"/>
  <c r="AO1591"/>
  <c r="AK1591"/>
  <c r="AG1591"/>
  <c r="AS1590"/>
  <c r="AO1590"/>
  <c r="AK1590"/>
  <c r="AG1590"/>
  <c r="AS1589"/>
  <c r="AO1589"/>
  <c r="AK1589"/>
  <c r="AG1589"/>
  <c r="AS1588"/>
  <c r="AO1588"/>
  <c r="AK1588"/>
  <c r="AG1588"/>
  <c r="AS1587"/>
  <c r="AO1587"/>
  <c r="AK1587"/>
  <c r="AG1587"/>
  <c r="AS1586"/>
  <c r="AO1586"/>
  <c r="AK1586"/>
  <c r="AG1586"/>
  <c r="AS1585"/>
  <c r="AO1585"/>
  <c r="AK1585"/>
  <c r="AG1585"/>
  <c r="AS1584"/>
  <c r="AO1584"/>
  <c r="AK1584"/>
  <c r="AG1584"/>
  <c r="AS1583"/>
  <c r="AO1583"/>
  <c r="AK1583"/>
  <c r="AG1583"/>
  <c r="AS1582"/>
  <c r="AO1582"/>
  <c r="AK1582"/>
  <c r="AG1582"/>
  <c r="AS1581"/>
  <c r="AO1581"/>
  <c r="AK1581"/>
  <c r="AG1581"/>
  <c r="AS1580"/>
  <c r="AO1580"/>
  <c r="AK1580"/>
  <c r="AG1580"/>
  <c r="AS1579"/>
  <c r="AO1579"/>
  <c r="AK1579"/>
  <c r="AG1579"/>
  <c r="AS1578"/>
  <c r="AO1578"/>
  <c r="AK1578"/>
  <c r="AG1578"/>
  <c r="AS1577"/>
  <c r="AO1577"/>
  <c r="AK1577"/>
  <c r="AG1577"/>
  <c r="AS1576"/>
  <c r="AO1576"/>
  <c r="AK1576"/>
  <c r="AG1576"/>
  <c r="AS1575"/>
  <c r="AO1575"/>
  <c r="AK1575"/>
  <c r="AG1575"/>
  <c r="AS1574"/>
  <c r="AO1574"/>
  <c r="AK1574"/>
  <c r="AG1574"/>
  <c r="AS1573"/>
  <c r="AO1573"/>
  <c r="AK1573"/>
  <c r="AG1573"/>
  <c r="AS1572"/>
  <c r="AO1572"/>
  <c r="AK1572"/>
  <c r="AG1572"/>
  <c r="AS1571"/>
  <c r="AO1571"/>
  <c r="AK1571"/>
  <c r="AG1571"/>
  <c r="AS1570"/>
  <c r="AO1570"/>
  <c r="AK1570"/>
  <c r="AG1570"/>
  <c r="AS1569"/>
  <c r="AO1569"/>
  <c r="AK1569"/>
  <c r="AG1569"/>
  <c r="AS1568"/>
  <c r="AO1568"/>
  <c r="AK1568"/>
  <c r="AG1568"/>
  <c r="AS1567"/>
  <c r="AO1567"/>
  <c r="AK1567"/>
  <c r="AG1567"/>
  <c r="AS1566"/>
  <c r="AO1566"/>
  <c r="AK1566"/>
  <c r="AG1566"/>
  <c r="AS1565"/>
  <c r="AO1565"/>
  <c r="AK1565"/>
  <c r="AG1565"/>
  <c r="AS1564"/>
  <c r="AO1564"/>
  <c r="AK1564"/>
  <c r="AG1564"/>
  <c r="AS1563"/>
  <c r="AO1563"/>
  <c r="AK1563"/>
  <c r="AG1563"/>
  <c r="AS1562"/>
  <c r="AO1562"/>
  <c r="AK1562"/>
  <c r="AG1562"/>
  <c r="AS1561"/>
  <c r="AO1561"/>
  <c r="AK1561"/>
  <c r="AG1561"/>
  <c r="AS1560"/>
  <c r="AO1560"/>
  <c r="AK1560"/>
  <c r="AG1560"/>
  <c r="AS1559"/>
  <c r="AO1559"/>
  <c r="AK1559"/>
  <c r="AG1559"/>
  <c r="AS1558"/>
  <c r="AO1558"/>
  <c r="AK1558"/>
  <c r="AG1558"/>
  <c r="AS1557"/>
  <c r="AO1557"/>
  <c r="AK1557"/>
  <c r="AG1557"/>
  <c r="AS1556"/>
  <c r="AO1556"/>
  <c r="AK1556"/>
  <c r="AG1556"/>
  <c r="AS1555"/>
  <c r="AO1555"/>
  <c r="AK1555"/>
  <c r="AG1555"/>
  <c r="AS1554"/>
  <c r="AO1554"/>
  <c r="AK1554"/>
  <c r="AG1554"/>
  <c r="AS1553"/>
  <c r="AO1553"/>
  <c r="AK1553"/>
  <c r="AG1553"/>
  <c r="AS1552"/>
  <c r="AO1552"/>
  <c r="AK1552"/>
  <c r="AG1552"/>
  <c r="AS1551"/>
  <c r="AO1551"/>
  <c r="AK1551"/>
  <c r="AG1551"/>
  <c r="AS1550"/>
  <c r="AO1550"/>
  <c r="AK1550"/>
  <c r="AG1550"/>
  <c r="AS1549"/>
  <c r="AO1549"/>
  <c r="AK1549"/>
  <c r="AL2053"/>
  <c r="AT2052"/>
  <c r="AL2052"/>
  <c r="AT2051"/>
  <c r="AL2051"/>
  <c r="AH2051"/>
  <c r="AT2050"/>
  <c r="AP2050"/>
  <c r="AL2050"/>
  <c r="AH2050"/>
  <c r="AT2049"/>
  <c r="AP2049"/>
  <c r="AL2049"/>
  <c r="AH2049"/>
  <c r="AT2048"/>
  <c r="AP2048"/>
  <c r="AL2048"/>
  <c r="AH2048"/>
  <c r="AT2047"/>
  <c r="AP2047"/>
  <c r="AL2047"/>
  <c r="AH2047"/>
  <c r="AT2046"/>
  <c r="AP2046"/>
  <c r="AL2046"/>
  <c r="AH2046"/>
  <c r="AT2045"/>
  <c r="AP2045"/>
  <c r="AL2045"/>
  <c r="AH2045"/>
  <c r="AT2044"/>
  <c r="AP2044"/>
  <c r="AL2044"/>
  <c r="AH2044"/>
  <c r="AT2043"/>
  <c r="AP2043"/>
  <c r="AL2043"/>
  <c r="AH2043"/>
  <c r="AT2042"/>
  <c r="AP2042"/>
  <c r="AL2042"/>
  <c r="AH2042"/>
  <c r="AT2041"/>
  <c r="AP2041"/>
  <c r="AL2041"/>
  <c r="AH2041"/>
  <c r="AT2040"/>
  <c r="AP2040"/>
  <c r="AL2040"/>
  <c r="AH2040"/>
  <c r="AT2039"/>
  <c r="AP2039"/>
  <c r="AL2039"/>
  <c r="AH2039"/>
  <c r="AT2038"/>
  <c r="AP2038"/>
  <c r="AL2038"/>
  <c r="AH2038"/>
  <c r="AT2037"/>
  <c r="AP2037"/>
  <c r="AL2037"/>
  <c r="AH2037"/>
  <c r="AT2036"/>
  <c r="AP2036"/>
  <c r="AL2036"/>
  <c r="AH2036"/>
  <c r="AT2035"/>
  <c r="AP2035"/>
  <c r="AL2035"/>
  <c r="AH2035"/>
  <c r="AT2034"/>
  <c r="AP2034"/>
  <c r="AL2034"/>
  <c r="AH2034"/>
  <c r="AT2033"/>
  <c r="AP2033"/>
  <c r="AL2033"/>
  <c r="AH2033"/>
  <c r="AT2032"/>
  <c r="AP2032"/>
  <c r="AL2032"/>
  <c r="AH2032"/>
  <c r="AT2031"/>
  <c r="AP2031"/>
  <c r="AL2031"/>
  <c r="AH2031"/>
  <c r="AT2030"/>
  <c r="AP2030"/>
  <c r="AL2030"/>
  <c r="AH2030"/>
  <c r="AT2029"/>
  <c r="AP2029"/>
  <c r="AL2029"/>
  <c r="AH2029"/>
  <c r="AT2028"/>
  <c r="AP2028"/>
  <c r="AL2028"/>
  <c r="AH2028"/>
  <c r="AT2027"/>
  <c r="AP2027"/>
  <c r="AL2027"/>
  <c r="AH2027"/>
  <c r="AT2026"/>
  <c r="AP2026"/>
  <c r="AL2026"/>
  <c r="AH2026"/>
  <c r="AT2025"/>
  <c r="AP2025"/>
  <c r="AL2025"/>
  <c r="AH2025"/>
  <c r="AT2024"/>
  <c r="AP2024"/>
  <c r="AL2024"/>
  <c r="AH2024"/>
  <c r="AT2023"/>
  <c r="AP2023"/>
  <c r="AL2023"/>
  <c r="AH2023"/>
  <c r="AT2022"/>
  <c r="AP2022"/>
  <c r="AL2022"/>
  <c r="AH2022"/>
  <c r="AT2021"/>
  <c r="AP2021"/>
  <c r="AL2021"/>
  <c r="AH2021"/>
  <c r="AT2020"/>
  <c r="AP2020"/>
  <c r="AL2020"/>
  <c r="AH2020"/>
  <c r="AT2019"/>
  <c r="AP2019"/>
  <c r="AL2019"/>
  <c r="AH2019"/>
  <c r="AT2018"/>
  <c r="AP2018"/>
  <c r="AL2018"/>
  <c r="AH2018"/>
  <c r="AT2017"/>
  <c r="AP2017"/>
  <c r="AL2017"/>
  <c r="AH2017"/>
  <c r="AT2016"/>
  <c r="AP2016"/>
  <c r="AL2016"/>
  <c r="AH2016"/>
  <c r="AT2015"/>
  <c r="AP2015"/>
  <c r="AL2015"/>
  <c r="AH2015"/>
  <c r="AT2014"/>
  <c r="AP2014"/>
  <c r="AL2014"/>
  <c r="AH2014"/>
  <c r="AT2013"/>
  <c r="AP2013"/>
  <c r="AL2013"/>
  <c r="AH2013"/>
  <c r="AT2012"/>
  <c r="AP2012"/>
  <c r="AL2012"/>
  <c r="AH2012"/>
  <c r="AT2011"/>
  <c r="AP2011"/>
  <c r="AL2011"/>
  <c r="AH2011"/>
  <c r="AT2010"/>
  <c r="AP2010"/>
  <c r="AL2010"/>
  <c r="AH2010"/>
  <c r="AT2009"/>
  <c r="AP2009"/>
  <c r="AL2009"/>
  <c r="AH2009"/>
  <c r="AT2008"/>
  <c r="AP2008"/>
  <c r="AL2008"/>
  <c r="AH2008"/>
  <c r="AT2007"/>
  <c r="AP2007"/>
  <c r="AL2007"/>
  <c r="AH2007"/>
  <c r="AT2006"/>
  <c r="AP2006"/>
  <c r="AL2006"/>
  <c r="AH2006"/>
  <c r="AT2005"/>
  <c r="AP2005"/>
  <c r="AL2005"/>
  <c r="AH2005"/>
  <c r="AT2004"/>
  <c r="AP2004"/>
  <c r="AL2004"/>
  <c r="AH2004"/>
  <c r="AT2003"/>
  <c r="AP2003"/>
  <c r="AL2003"/>
  <c r="AH2003"/>
  <c r="AT2002"/>
  <c r="AP2002"/>
  <c r="AL2002"/>
  <c r="AH2002"/>
  <c r="AT2001"/>
  <c r="AP2001"/>
  <c r="AL2001"/>
  <c r="AH2001"/>
  <c r="AT2000"/>
  <c r="AP2000"/>
  <c r="AL2000"/>
  <c r="AH2000"/>
  <c r="AT1999"/>
  <c r="AP1999"/>
  <c r="AL1999"/>
  <c r="AH1999"/>
  <c r="AT1998"/>
  <c r="AP1998"/>
  <c r="AL1998"/>
  <c r="AH1998"/>
  <c r="AT1997"/>
  <c r="AP1997"/>
  <c r="AL1997"/>
  <c r="AH1997"/>
  <c r="AT1996"/>
  <c r="AP1996"/>
  <c r="AL1996"/>
  <c r="AH1996"/>
  <c r="AT1995"/>
  <c r="AP1995"/>
  <c r="AL1995"/>
  <c r="AH1995"/>
  <c r="AT1994"/>
  <c r="AP1994"/>
  <c r="AL1994"/>
  <c r="AH1994"/>
  <c r="AT1993"/>
  <c r="AP1993"/>
  <c r="AL1993"/>
  <c r="AH1993"/>
  <c r="AT1992"/>
  <c r="AP1992"/>
  <c r="AL1992"/>
  <c r="AH1992"/>
  <c r="AT1991"/>
  <c r="AP1991"/>
  <c r="AL1991"/>
  <c r="AH1991"/>
  <c r="AT1990"/>
  <c r="AP1990"/>
  <c r="AL1990"/>
  <c r="AH1990"/>
  <c r="AT1989"/>
  <c r="AP1989"/>
  <c r="AL1989"/>
  <c r="AH1989"/>
  <c r="AT1988"/>
  <c r="AP1988"/>
  <c r="AL1988"/>
  <c r="AH1988"/>
  <c r="AT1987"/>
  <c r="AP1987"/>
  <c r="AL1987"/>
  <c r="AH1987"/>
  <c r="AT1986"/>
  <c r="AP1986"/>
  <c r="AL1986"/>
  <c r="AH1986"/>
  <c r="AT1985"/>
  <c r="AP1985"/>
  <c r="AL1985"/>
  <c r="AH1985"/>
  <c r="AT1984"/>
  <c r="AP1984"/>
  <c r="AL1984"/>
  <c r="AH1984"/>
  <c r="AT1983"/>
  <c r="AP1983"/>
  <c r="AL1983"/>
  <c r="AH1983"/>
  <c r="AT1982"/>
  <c r="AP1982"/>
  <c r="AL1982"/>
  <c r="AH1982"/>
  <c r="AT1981"/>
  <c r="AP1981"/>
  <c r="AL1981"/>
  <c r="AH1981"/>
  <c r="AT1980"/>
  <c r="AP1980"/>
  <c r="AL1980"/>
  <c r="AH1980"/>
  <c r="AT1979"/>
  <c r="AP1979"/>
  <c r="AL1979"/>
  <c r="AH1979"/>
  <c r="AT1978"/>
  <c r="AP1978"/>
  <c r="AL1978"/>
  <c r="AH1978"/>
  <c r="AT1977"/>
  <c r="AP1977"/>
  <c r="AL1977"/>
  <c r="AH1977"/>
  <c r="AT1976"/>
  <c r="AP1976"/>
  <c r="AL1976"/>
  <c r="AH1976"/>
  <c r="AT1975"/>
  <c r="AP1975"/>
  <c r="AL1975"/>
  <c r="AH1975"/>
  <c r="AT1974"/>
  <c r="AP1974"/>
  <c r="AL1974"/>
  <c r="AH1974"/>
  <c r="AT1973"/>
  <c r="AP1973"/>
  <c r="AL1973"/>
  <c r="AH1973"/>
  <c r="AT1972"/>
  <c r="AP1972"/>
  <c r="AL1972"/>
  <c r="AH1972"/>
  <c r="AT1971"/>
  <c r="AP1971"/>
  <c r="AL1971"/>
  <c r="AH1971"/>
  <c r="AT1970"/>
  <c r="AP1970"/>
  <c r="AL1970"/>
  <c r="AH1970"/>
  <c r="AT1969"/>
  <c r="AP1969"/>
  <c r="AL1969"/>
  <c r="AH1969"/>
  <c r="AT1968"/>
  <c r="AP1968"/>
  <c r="AL1968"/>
  <c r="AH1968"/>
  <c r="AT1967"/>
  <c r="AP1967"/>
  <c r="AL1967"/>
  <c r="AH1967"/>
  <c r="AT1966"/>
  <c r="AP1966"/>
  <c r="AL1966"/>
  <c r="AH1966"/>
  <c r="AT1965"/>
  <c r="AP1965"/>
  <c r="AL1965"/>
  <c r="AH1965"/>
  <c r="AT1964"/>
  <c r="AP1964"/>
  <c r="AL1964"/>
  <c r="AH1964"/>
  <c r="AT1963"/>
  <c r="AP1963"/>
  <c r="AL1963"/>
  <c r="AH1963"/>
  <c r="AT1962"/>
  <c r="AP1962"/>
  <c r="AL1962"/>
  <c r="AH1962"/>
  <c r="AT1961"/>
  <c r="AP1961"/>
  <c r="AL1961"/>
  <c r="AH1961"/>
  <c r="AT1960"/>
  <c r="AP1960"/>
  <c r="AL1960"/>
  <c r="AH1960"/>
  <c r="AT1959"/>
  <c r="AP1959"/>
  <c r="AL1959"/>
  <c r="AH1959"/>
  <c r="AT1958"/>
  <c r="AP1958"/>
  <c r="AL1958"/>
  <c r="AH1958"/>
  <c r="AT1957"/>
  <c r="AP1957"/>
  <c r="AL1957"/>
  <c r="AH1957"/>
  <c r="AT1956"/>
  <c r="AP1956"/>
  <c r="AL1956"/>
  <c r="AH1956"/>
  <c r="AT1955"/>
  <c r="AP1955"/>
  <c r="AL1955"/>
  <c r="AH1955"/>
  <c r="AT1954"/>
  <c r="AP1954"/>
  <c r="AL1954"/>
  <c r="AH1954"/>
  <c r="AT1953"/>
  <c r="AP1953"/>
  <c r="AL1953"/>
  <c r="AH1953"/>
  <c r="AT1952"/>
  <c r="AP1952"/>
  <c r="AL1952"/>
  <c r="AH1952"/>
  <c r="AT1951"/>
  <c r="AP1951"/>
  <c r="AL1951"/>
  <c r="AH1951"/>
  <c r="AT1950"/>
  <c r="AP1950"/>
  <c r="AL1950"/>
  <c r="AH1950"/>
  <c r="AT1949"/>
  <c r="AP1949"/>
  <c r="AL1949"/>
  <c r="AH1949"/>
  <c r="AT1948"/>
  <c r="AP1948"/>
  <c r="AL1948"/>
  <c r="AH1948"/>
  <c r="AT1947"/>
  <c r="AP1947"/>
  <c r="AL1947"/>
  <c r="AH1947"/>
  <c r="AT1946"/>
  <c r="AP1946"/>
  <c r="AL1946"/>
  <c r="AH1946"/>
  <c r="AT1945"/>
  <c r="AP1945"/>
  <c r="AL1945"/>
  <c r="AH1945"/>
  <c r="AT1944"/>
  <c r="AP1944"/>
  <c r="AL1944"/>
  <c r="AH1944"/>
  <c r="AT1943"/>
  <c r="AP1943"/>
  <c r="AL1943"/>
  <c r="AH1943"/>
  <c r="AT1942"/>
  <c r="AP1942"/>
  <c r="AL1942"/>
  <c r="AH1942"/>
  <c r="AT1941"/>
  <c r="AP1941"/>
  <c r="AL1941"/>
  <c r="AH1941"/>
  <c r="AT1940"/>
  <c r="AP1940"/>
  <c r="AL1940"/>
  <c r="AH1940"/>
  <c r="AT1939"/>
  <c r="AP1939"/>
  <c r="AL1939"/>
  <c r="AH1939"/>
  <c r="AT1938"/>
  <c r="AP1938"/>
  <c r="AL1938"/>
  <c r="AH1938"/>
  <c r="AT1937"/>
  <c r="AP1937"/>
  <c r="AL1937"/>
  <c r="AH1937"/>
  <c r="AT1936"/>
  <c r="AP1936"/>
  <c r="AL1936"/>
  <c r="AH1936"/>
  <c r="AT1935"/>
  <c r="AP1935"/>
  <c r="AL1935"/>
  <c r="AH1935"/>
  <c r="AT1934"/>
  <c r="AP1934"/>
  <c r="AL1934"/>
  <c r="AH1934"/>
  <c r="AT1933"/>
  <c r="AP1933"/>
  <c r="AL1933"/>
  <c r="AH1933"/>
  <c r="AT1932"/>
  <c r="AP1932"/>
  <c r="AL1932"/>
  <c r="AH1932"/>
  <c r="AT1931"/>
  <c r="AP1931"/>
  <c r="AL1931"/>
  <c r="AH1931"/>
  <c r="AT1930"/>
  <c r="AP1930"/>
  <c r="AL1930"/>
  <c r="AH1930"/>
  <c r="AT1929"/>
  <c r="AP1929"/>
  <c r="AL1929"/>
  <c r="AH1929"/>
  <c r="AT1928"/>
  <c r="AP1928"/>
  <c r="AL1928"/>
  <c r="AH1928"/>
  <c r="AT1927"/>
  <c r="AP1927"/>
  <c r="AL1927"/>
  <c r="AH1927"/>
  <c r="AT1926"/>
  <c r="AP1926"/>
  <c r="AL1926"/>
  <c r="AH1926"/>
  <c r="AT1925"/>
  <c r="AP1925"/>
  <c r="AL1925"/>
  <c r="AH1925"/>
  <c r="AT1924"/>
  <c r="AP1924"/>
  <c r="AL1924"/>
  <c r="AH1924"/>
  <c r="AT1923"/>
  <c r="AP1923"/>
  <c r="AL1923"/>
  <c r="AH1923"/>
  <c r="AT1922"/>
  <c r="AP1922"/>
  <c r="AL1922"/>
  <c r="AH1922"/>
  <c r="AT1921"/>
  <c r="AP1921"/>
  <c r="AL1921"/>
  <c r="AH1921"/>
  <c r="AT1920"/>
  <c r="AP1920"/>
  <c r="AL1920"/>
  <c r="AH1920"/>
  <c r="AT1919"/>
  <c r="AP1919"/>
  <c r="AL1919"/>
  <c r="AH1919"/>
  <c r="AT1918"/>
  <c r="AP1918"/>
  <c r="AL1918"/>
  <c r="AH1918"/>
  <c r="AT1917"/>
  <c r="AP1917"/>
  <c r="AL1917"/>
  <c r="AH1917"/>
  <c r="AT1916"/>
  <c r="AP1916"/>
  <c r="AL1916"/>
  <c r="AH1916"/>
  <c r="AT1915"/>
  <c r="AP1915"/>
  <c r="AL1915"/>
  <c r="AH1915"/>
  <c r="AT1914"/>
  <c r="AP1914"/>
  <c r="AL1914"/>
  <c r="AH1914"/>
  <c r="AT1913"/>
  <c r="AP1913"/>
  <c r="AL1913"/>
  <c r="AH1913"/>
  <c r="AT1912"/>
  <c r="AP1912"/>
  <c r="AL1912"/>
  <c r="AH1912"/>
  <c r="AT1911"/>
  <c r="AP1911"/>
  <c r="AL1911"/>
  <c r="AH1911"/>
  <c r="AT1910"/>
  <c r="AP1910"/>
  <c r="AL1910"/>
  <c r="AH1910"/>
  <c r="AT1909"/>
  <c r="AP1909"/>
  <c r="AL1909"/>
  <c r="AH1909"/>
  <c r="AT1908"/>
  <c r="AP1908"/>
  <c r="AL1908"/>
  <c r="AH1908"/>
  <c r="AT1907"/>
  <c r="AP1907"/>
  <c r="AL1907"/>
  <c r="AH1907"/>
  <c r="AT1906"/>
  <c r="AP1906"/>
  <c r="AL1906"/>
  <c r="AH1906"/>
  <c r="AT1905"/>
  <c r="AP1905"/>
  <c r="AL1905"/>
  <c r="AH1905"/>
  <c r="AT1904"/>
  <c r="AP1904"/>
  <c r="AL1904"/>
  <c r="AH1904"/>
  <c r="AT1903"/>
  <c r="AP1903"/>
  <c r="AL1903"/>
  <c r="AH1903"/>
  <c r="AT1902"/>
  <c r="AP1902"/>
  <c r="AL1902"/>
  <c r="AH1902"/>
  <c r="AT1901"/>
  <c r="AP1901"/>
  <c r="AL1901"/>
  <c r="AH1901"/>
  <c r="AT1900"/>
  <c r="AP1900"/>
  <c r="AL1900"/>
  <c r="AH1900"/>
  <c r="AT1899"/>
  <c r="AP1899"/>
  <c r="AL1899"/>
  <c r="AH1899"/>
  <c r="AT1898"/>
  <c r="AP1898"/>
  <c r="AL1898"/>
  <c r="AH1898"/>
  <c r="AT1897"/>
  <c r="AP1897"/>
  <c r="AL1897"/>
  <c r="AH1897"/>
  <c r="AT1896"/>
  <c r="AP1896"/>
  <c r="AL1896"/>
  <c r="AH1896"/>
  <c r="AT1895"/>
  <c r="AP1895"/>
  <c r="AL1895"/>
  <c r="AH1895"/>
  <c r="AT1894"/>
  <c r="AP1894"/>
  <c r="AL1894"/>
  <c r="AH1894"/>
  <c r="AT1893"/>
  <c r="AP1893"/>
  <c r="AL1893"/>
  <c r="AH1893"/>
  <c r="AT1892"/>
  <c r="AP1892"/>
  <c r="AL1892"/>
  <c r="AH1892"/>
  <c r="AT1891"/>
  <c r="AP1891"/>
  <c r="AL1891"/>
  <c r="AH1891"/>
  <c r="AT1890"/>
  <c r="AP1890"/>
  <c r="AL1890"/>
  <c r="AH1890"/>
  <c r="AT1889"/>
  <c r="AP1889"/>
  <c r="AL1889"/>
  <c r="AH1889"/>
  <c r="AT1888"/>
  <c r="AP1888"/>
  <c r="AL1888"/>
  <c r="AH1888"/>
  <c r="AT1887"/>
  <c r="AP1887"/>
  <c r="AL1887"/>
  <c r="AH1887"/>
  <c r="AT1886"/>
  <c r="AP1886"/>
  <c r="AL1886"/>
  <c r="AH1886"/>
  <c r="AT1885"/>
  <c r="AP1885"/>
  <c r="AL1885"/>
  <c r="AH1885"/>
  <c r="AT1884"/>
  <c r="AP1884"/>
  <c r="AL1884"/>
  <c r="AH1884"/>
  <c r="AT1883"/>
  <c r="AP1883"/>
  <c r="AL1883"/>
  <c r="AH1883"/>
  <c r="AT1882"/>
  <c r="AP1882"/>
  <c r="AL1882"/>
  <c r="AH1882"/>
  <c r="AT1881"/>
  <c r="AP1881"/>
  <c r="AL1881"/>
  <c r="AH1881"/>
  <c r="AT1880"/>
  <c r="AP1880"/>
  <c r="AL1880"/>
  <c r="AH1880"/>
  <c r="AT1879"/>
  <c r="AP1879"/>
  <c r="AL1879"/>
  <c r="AH1879"/>
  <c r="AT1878"/>
  <c r="AP1878"/>
  <c r="AL1878"/>
  <c r="AH1878"/>
  <c r="AT1877"/>
  <c r="AP1877"/>
  <c r="AL1877"/>
  <c r="AH1877"/>
  <c r="AT1876"/>
  <c r="AP1876"/>
  <c r="AL1876"/>
  <c r="AH1876"/>
  <c r="AT1875"/>
  <c r="AP1875"/>
  <c r="AL1875"/>
  <c r="AH1875"/>
  <c r="AT1874"/>
  <c r="AP1874"/>
  <c r="AL1874"/>
  <c r="AH1874"/>
  <c r="AT1873"/>
  <c r="AP1873"/>
  <c r="AL1873"/>
  <c r="AH1873"/>
  <c r="AT1872"/>
  <c r="AP1872"/>
  <c r="AL1872"/>
  <c r="AH1872"/>
  <c r="AT1871"/>
  <c r="AP1871"/>
  <c r="AL1871"/>
  <c r="AH1871"/>
  <c r="AT1870"/>
  <c r="AP1870"/>
  <c r="AL1870"/>
  <c r="AH1870"/>
  <c r="AT1869"/>
  <c r="AP1869"/>
  <c r="AL1869"/>
  <c r="AH1869"/>
  <c r="AT1868"/>
  <c r="AP1868"/>
  <c r="AL1868"/>
  <c r="AH1868"/>
  <c r="AT1867"/>
  <c r="AP1867"/>
  <c r="AL1867"/>
  <c r="AH1867"/>
  <c r="AT1866"/>
  <c r="AP1866"/>
  <c r="AL1866"/>
  <c r="AH1866"/>
  <c r="AT1865"/>
  <c r="AP1865"/>
  <c r="AL1865"/>
  <c r="AH1865"/>
  <c r="AT1864"/>
  <c r="AP1864"/>
  <c r="AL1864"/>
  <c r="AH1864"/>
  <c r="AT1863"/>
  <c r="AP1863"/>
  <c r="AL1863"/>
  <c r="AH1863"/>
  <c r="AT1862"/>
  <c r="AP1862"/>
  <c r="AL1862"/>
  <c r="AH1862"/>
  <c r="AT1861"/>
  <c r="AP1861"/>
  <c r="AL1861"/>
  <c r="AH1861"/>
  <c r="AT1860"/>
  <c r="AP1860"/>
  <c r="AL1860"/>
  <c r="AH1860"/>
  <c r="AT1859"/>
  <c r="AP1859"/>
  <c r="AL1859"/>
  <c r="AH1859"/>
  <c r="AT1858"/>
  <c r="AP1858"/>
  <c r="AL1858"/>
  <c r="AH1858"/>
  <c r="AT1857"/>
  <c r="AP1857"/>
  <c r="AL1857"/>
  <c r="AH1857"/>
  <c r="AT1856"/>
  <c r="AP1856"/>
  <c r="AL1856"/>
  <c r="AH1856"/>
  <c r="AT1855"/>
  <c r="AP1855"/>
  <c r="AL1855"/>
  <c r="AH1855"/>
  <c r="AT1854"/>
  <c r="AP1854"/>
  <c r="AL1854"/>
  <c r="AH1854"/>
  <c r="AT1853"/>
  <c r="AP1853"/>
  <c r="AL1853"/>
  <c r="AH1853"/>
  <c r="AT1852"/>
  <c r="AP1852"/>
  <c r="AL1852"/>
  <c r="AH1852"/>
  <c r="AT1851"/>
  <c r="AP1851"/>
  <c r="AL1851"/>
  <c r="AH1851"/>
  <c r="AT1850"/>
  <c r="AP1850"/>
  <c r="AL1850"/>
  <c r="AH1850"/>
  <c r="AT1849"/>
  <c r="AP1849"/>
  <c r="AL1849"/>
  <c r="AH1849"/>
  <c r="AT1848"/>
  <c r="AP1848"/>
  <c r="AL1848"/>
  <c r="AH1848"/>
  <c r="AT1847"/>
  <c r="AP1847"/>
  <c r="AL1847"/>
  <c r="AH1847"/>
  <c r="AT1846"/>
  <c r="AP1846"/>
  <c r="AL1846"/>
  <c r="AH1846"/>
  <c r="AT1845"/>
  <c r="AP1845"/>
  <c r="AL1845"/>
  <c r="AH1845"/>
  <c r="AT1844"/>
  <c r="AP1844"/>
  <c r="AL1844"/>
  <c r="AH1844"/>
  <c r="AT1843"/>
  <c r="AP1843"/>
  <c r="AL1843"/>
  <c r="AH1843"/>
  <c r="AT1842"/>
  <c r="AP1842"/>
  <c r="AL1842"/>
  <c r="AH1842"/>
  <c r="AT1841"/>
  <c r="AP1841"/>
  <c r="AL1841"/>
  <c r="AH1841"/>
  <c r="AT1840"/>
  <c r="AP1840"/>
  <c r="AL1840"/>
  <c r="AH1840"/>
  <c r="AT1839"/>
  <c r="AP1839"/>
  <c r="AL1839"/>
  <c r="AH1839"/>
  <c r="AT1838"/>
  <c r="AP1838"/>
  <c r="AL1838"/>
  <c r="AH1838"/>
  <c r="AT1837"/>
  <c r="AP1837"/>
  <c r="AL1837"/>
  <c r="AH1837"/>
  <c r="AT1836"/>
  <c r="AP1836"/>
  <c r="AL1836"/>
  <c r="AH1836"/>
  <c r="AT1835"/>
  <c r="AP1835"/>
  <c r="AL1835"/>
  <c r="AH1835"/>
  <c r="AT1834"/>
  <c r="AP1834"/>
  <c r="AL1834"/>
  <c r="AH1834"/>
  <c r="AT1833"/>
  <c r="AP1833"/>
  <c r="AL1833"/>
  <c r="AH1833"/>
  <c r="AT1832"/>
  <c r="AP1832"/>
  <c r="AL1832"/>
  <c r="AH1832"/>
  <c r="AT1831"/>
  <c r="AP1831"/>
  <c r="AL1831"/>
  <c r="AH1831"/>
  <c r="AT1830"/>
  <c r="AP1830"/>
  <c r="AL1830"/>
  <c r="AH1830"/>
  <c r="AT1829"/>
  <c r="AP1829"/>
  <c r="AL1829"/>
  <c r="AH1829"/>
  <c r="AT1828"/>
  <c r="AP1828"/>
  <c r="AL1828"/>
  <c r="AH1828"/>
  <c r="AT1827"/>
  <c r="AP1827"/>
  <c r="AL1827"/>
  <c r="AH1827"/>
  <c r="AT1826"/>
  <c r="AP1826"/>
  <c r="AL1826"/>
  <c r="AH1826"/>
  <c r="AT1825"/>
  <c r="AP1825"/>
  <c r="AL1825"/>
  <c r="AH1825"/>
  <c r="AT1824"/>
  <c r="AP1824"/>
  <c r="AL1824"/>
  <c r="AH1824"/>
  <c r="AT1823"/>
  <c r="AP1823"/>
  <c r="AL1823"/>
  <c r="AH1823"/>
  <c r="AT1822"/>
  <c r="AP1822"/>
  <c r="AL1822"/>
  <c r="AH1822"/>
  <c r="AT1821"/>
  <c r="AP1821"/>
  <c r="AL1821"/>
  <c r="AH1821"/>
  <c r="AT1820"/>
  <c r="AP1820"/>
  <c r="AL1820"/>
  <c r="AH1820"/>
  <c r="AT1819"/>
  <c r="AP1819"/>
  <c r="AL1819"/>
  <c r="AH1819"/>
  <c r="AT1818"/>
  <c r="AP1818"/>
  <c r="AL1818"/>
  <c r="AH1818"/>
  <c r="AT1817"/>
  <c r="AP1817"/>
  <c r="AL1817"/>
  <c r="AH1817"/>
  <c r="AT1816"/>
  <c r="AP1816"/>
  <c r="AL1816"/>
  <c r="AH1816"/>
  <c r="AT1815"/>
  <c r="AP1815"/>
  <c r="AL1815"/>
  <c r="AH1815"/>
  <c r="AT1814"/>
  <c r="AP1814"/>
  <c r="AL1814"/>
  <c r="AH1814"/>
  <c r="AT1813"/>
  <c r="AP1813"/>
  <c r="AL1813"/>
  <c r="AH1813"/>
  <c r="AT1812"/>
  <c r="AP1812"/>
  <c r="AL1812"/>
  <c r="AH1812"/>
  <c r="AT1811"/>
  <c r="AP1811"/>
  <c r="AL1811"/>
  <c r="AH1811"/>
  <c r="AT1810"/>
  <c r="AP1810"/>
  <c r="AL1810"/>
  <c r="AH1810"/>
  <c r="AT1809"/>
  <c r="AP1809"/>
  <c r="AL1809"/>
  <c r="AH1809"/>
  <c r="AT1808"/>
  <c r="AP1808"/>
  <c r="AL1808"/>
  <c r="AH1808"/>
  <c r="AT1807"/>
  <c r="AP1807"/>
  <c r="AL1807"/>
  <c r="AH1807"/>
  <c r="AT1806"/>
  <c r="AP1806"/>
  <c r="AL1806"/>
  <c r="AH1806"/>
  <c r="AT1805"/>
  <c r="AP1805"/>
  <c r="AL1805"/>
  <c r="AH1805"/>
  <c r="AT1804"/>
  <c r="AP1804"/>
  <c r="AL1804"/>
  <c r="AH1804"/>
  <c r="AT1803"/>
  <c r="AP1803"/>
  <c r="AL1803"/>
  <c r="AH1803"/>
  <c r="AT1802"/>
  <c r="AP1802"/>
  <c r="AL1802"/>
  <c r="AH1802"/>
  <c r="AT1801"/>
  <c r="AP1801"/>
  <c r="AL1801"/>
  <c r="AH1801"/>
  <c r="AT1800"/>
  <c r="AP1800"/>
  <c r="AL1800"/>
  <c r="AH1800"/>
  <c r="AT1799"/>
  <c r="AP1799"/>
  <c r="AL1799"/>
  <c r="AH1799"/>
  <c r="AT1798"/>
  <c r="AP1798"/>
  <c r="AL1798"/>
  <c r="AH1798"/>
  <c r="AT1797"/>
  <c r="AP1797"/>
  <c r="AL1797"/>
  <c r="AH1797"/>
  <c r="AT1796"/>
  <c r="AP1796"/>
  <c r="AL1796"/>
  <c r="AH1796"/>
  <c r="AT1795"/>
  <c r="AP1795"/>
  <c r="AL1795"/>
  <c r="AH1795"/>
  <c r="AT1794"/>
  <c r="AP1794"/>
  <c r="AL1794"/>
  <c r="AH1794"/>
  <c r="AT1793"/>
  <c r="AP1793"/>
  <c r="AL1793"/>
  <c r="AH1793"/>
  <c r="AT1792"/>
  <c r="AP1792"/>
  <c r="AL1792"/>
  <c r="AH1792"/>
  <c r="AT1791"/>
  <c r="AP1791"/>
  <c r="AL1791"/>
  <c r="AH1791"/>
  <c r="AT1790"/>
  <c r="AP1790"/>
  <c r="AL1790"/>
  <c r="AH1790"/>
  <c r="AT1789"/>
  <c r="AP1789"/>
  <c r="AL1789"/>
  <c r="AH1789"/>
  <c r="AT1788"/>
  <c r="AP1788"/>
  <c r="AL1788"/>
  <c r="AH1788"/>
  <c r="AT1787"/>
  <c r="AP1787"/>
  <c r="AL1787"/>
  <c r="AH1787"/>
  <c r="AT1786"/>
  <c r="AP1786"/>
  <c r="AL1786"/>
  <c r="AH1786"/>
  <c r="AT1785"/>
  <c r="AP1785"/>
  <c r="AL1785"/>
  <c r="AH1785"/>
  <c r="AT1784"/>
  <c r="AP1784"/>
  <c r="AL1784"/>
  <c r="AH1784"/>
  <c r="AT1783"/>
  <c r="AP1783"/>
  <c r="AL1783"/>
  <c r="AH1783"/>
  <c r="AT1782"/>
  <c r="AP1782"/>
  <c r="AL1782"/>
  <c r="AH1782"/>
  <c r="AT1781"/>
  <c r="AP1781"/>
  <c r="AL1781"/>
  <c r="AH1781"/>
  <c r="AT1780"/>
  <c r="AP1780"/>
  <c r="AL1780"/>
  <c r="AH1780"/>
  <c r="AT1779"/>
  <c r="AP1779"/>
  <c r="AL1779"/>
  <c r="AH1779"/>
  <c r="AT1778"/>
  <c r="AP1778"/>
  <c r="AL1778"/>
  <c r="AH1778"/>
  <c r="AT1777"/>
  <c r="AP1777"/>
  <c r="AL1777"/>
  <c r="AH1777"/>
  <c r="AT1776"/>
  <c r="AP1776"/>
  <c r="AL1776"/>
  <c r="AH1776"/>
  <c r="AT1775"/>
  <c r="AP1775"/>
  <c r="AL1775"/>
  <c r="AH1775"/>
  <c r="AT1774"/>
  <c r="AP1774"/>
  <c r="AL1774"/>
  <c r="AH1774"/>
  <c r="AT1773"/>
  <c r="AP1773"/>
  <c r="AL1773"/>
  <c r="AH1773"/>
  <c r="AT1772"/>
  <c r="AP1772"/>
  <c r="AL1772"/>
  <c r="AH1772"/>
  <c r="AT1771"/>
  <c r="AP1771"/>
  <c r="AL1771"/>
  <c r="AH1771"/>
  <c r="AT1770"/>
  <c r="AP1770"/>
  <c r="AL1770"/>
  <c r="AH1770"/>
  <c r="AT1769"/>
  <c r="AP1769"/>
  <c r="AL1769"/>
  <c r="AH1769"/>
  <c r="AT1768"/>
  <c r="AP1768"/>
  <c r="AL1768"/>
  <c r="AH1768"/>
  <c r="AT1767"/>
  <c r="AP1767"/>
  <c r="AL1767"/>
  <c r="AH1767"/>
  <c r="AT1766"/>
  <c r="AP1766"/>
  <c r="AL1766"/>
  <c r="AH1766"/>
  <c r="AT1765"/>
  <c r="AP1765"/>
  <c r="AL1765"/>
  <c r="AH1765"/>
  <c r="AT1764"/>
  <c r="AP1764"/>
  <c r="AL1764"/>
  <c r="AH1764"/>
  <c r="AT1763"/>
  <c r="AP1763"/>
  <c r="AL1763"/>
  <c r="AH1763"/>
  <c r="AT1762"/>
  <c r="AP1762"/>
  <c r="AL1762"/>
  <c r="AH1762"/>
  <c r="AT1761"/>
  <c r="AP1761"/>
  <c r="AL1761"/>
  <c r="AH1761"/>
  <c r="AT1760"/>
  <c r="AP1760"/>
  <c r="AL1760"/>
  <c r="AH1760"/>
  <c r="AT1759"/>
  <c r="AP1759"/>
  <c r="AL1759"/>
  <c r="AH1759"/>
  <c r="AT1758"/>
  <c r="AP1758"/>
  <c r="AL1758"/>
  <c r="AH1758"/>
  <c r="AT1757"/>
  <c r="AP1757"/>
  <c r="AL1757"/>
  <c r="AH1757"/>
  <c r="AT1756"/>
  <c r="AP1756"/>
  <c r="AL1756"/>
  <c r="AH1756"/>
  <c r="AT1755"/>
  <c r="AP1755"/>
  <c r="AL1755"/>
  <c r="AH1755"/>
  <c r="AT1754"/>
  <c r="AP1754"/>
  <c r="AL1754"/>
  <c r="AH1754"/>
  <c r="AT1753"/>
  <c r="AP1753"/>
  <c r="AL1753"/>
  <c r="AH1753"/>
  <c r="AT1752"/>
  <c r="AP1752"/>
  <c r="AL1752"/>
  <c r="AH1752"/>
  <c r="AT1751"/>
  <c r="AP1751"/>
  <c r="AL1751"/>
  <c r="AH1751"/>
  <c r="AT1750"/>
  <c r="AP1750"/>
  <c r="AL1750"/>
  <c r="AH1750"/>
  <c r="AT1749"/>
  <c r="AP1749"/>
  <c r="AL1749"/>
  <c r="AH1749"/>
  <c r="AT1748"/>
  <c r="AP1748"/>
  <c r="AL1748"/>
  <c r="AH1748"/>
  <c r="AT1747"/>
  <c r="AP1747"/>
  <c r="AL1747"/>
  <c r="AH1747"/>
  <c r="AT1746"/>
  <c r="AP1746"/>
  <c r="AL1746"/>
  <c r="AH1746"/>
  <c r="AT1745"/>
  <c r="AP1745"/>
  <c r="AL1745"/>
  <c r="AH1745"/>
  <c r="AT1744"/>
  <c r="AP1744"/>
  <c r="AL1744"/>
  <c r="AH1744"/>
  <c r="AT1743"/>
  <c r="AP1743"/>
  <c r="AL1743"/>
  <c r="AH1743"/>
  <c r="AT1742"/>
  <c r="AP1742"/>
  <c r="AL1742"/>
  <c r="AH1742"/>
  <c r="AT1741"/>
  <c r="AP1741"/>
  <c r="AL1741"/>
  <c r="AH1741"/>
  <c r="AT1740"/>
  <c r="AP1740"/>
  <c r="AL1740"/>
  <c r="AH1740"/>
  <c r="AT1739"/>
  <c r="AP1739"/>
  <c r="AL1739"/>
  <c r="AH1739"/>
  <c r="AT1738"/>
  <c r="AP1738"/>
  <c r="AL1738"/>
  <c r="AH1738"/>
  <c r="AT1737"/>
  <c r="AP1737"/>
  <c r="AL1737"/>
  <c r="AH1737"/>
  <c r="AT1736"/>
  <c r="AP1736"/>
  <c r="AL1736"/>
  <c r="AH1736"/>
  <c r="AT1735"/>
  <c r="AP1735"/>
  <c r="AL1735"/>
  <c r="AH1735"/>
  <c r="AT1734"/>
  <c r="AP1734"/>
  <c r="AL1734"/>
  <c r="AH1734"/>
  <c r="AT1733"/>
  <c r="AP1733"/>
  <c r="AL1733"/>
  <c r="AH1733"/>
  <c r="AT1732"/>
  <c r="AP1732"/>
  <c r="AL1732"/>
  <c r="AH1732"/>
  <c r="AT1731"/>
  <c r="AP1731"/>
  <c r="AL1731"/>
  <c r="AH1731"/>
  <c r="AT1730"/>
  <c r="AP1730"/>
  <c r="AL1730"/>
  <c r="AH1730"/>
  <c r="AT1729"/>
  <c r="AP1729"/>
  <c r="AL1729"/>
  <c r="AH1729"/>
  <c r="AT1728"/>
  <c r="AP1728"/>
  <c r="AL1728"/>
  <c r="AH1728"/>
  <c r="AT1727"/>
  <c r="AP1727"/>
  <c r="AL1727"/>
  <c r="AH1727"/>
  <c r="AT1726"/>
  <c r="AP1726"/>
  <c r="AL1726"/>
  <c r="AH1726"/>
  <c r="AT1725"/>
  <c r="AP1725"/>
  <c r="AL1725"/>
  <c r="AH1725"/>
  <c r="AT1724"/>
  <c r="AP1724"/>
  <c r="AL1724"/>
  <c r="AH1724"/>
  <c r="AT1723"/>
  <c r="AP1723"/>
  <c r="AL1723"/>
  <c r="AH1723"/>
  <c r="AT1722"/>
  <c r="AP1722"/>
  <c r="AL1722"/>
  <c r="AH1722"/>
  <c r="AT1721"/>
  <c r="AP1721"/>
  <c r="AL1721"/>
  <c r="AH1721"/>
  <c r="AT1720"/>
  <c r="AP1720"/>
  <c r="AL1720"/>
  <c r="AH1720"/>
  <c r="AT1719"/>
  <c r="AP1719"/>
  <c r="AL1719"/>
  <c r="AH1719"/>
  <c r="AT1718"/>
  <c r="AP1718"/>
  <c r="AL1718"/>
  <c r="AH1718"/>
  <c r="AT1717"/>
  <c r="AP1717"/>
  <c r="AL1717"/>
  <c r="AH1717"/>
  <c r="AT1716"/>
  <c r="AP1716"/>
  <c r="AL1716"/>
  <c r="AH1716"/>
  <c r="AT1715"/>
  <c r="AP1715"/>
  <c r="AL1715"/>
  <c r="AH1715"/>
  <c r="AT1714"/>
  <c r="AP1714"/>
  <c r="AL1714"/>
  <c r="AH1714"/>
  <c r="AT1713"/>
  <c r="AP1713"/>
  <c r="AL1713"/>
  <c r="AH1713"/>
  <c r="AT1712"/>
  <c r="AP1712"/>
  <c r="AL1712"/>
  <c r="AH1712"/>
  <c r="AT1711"/>
  <c r="AP1711"/>
  <c r="AL1711"/>
  <c r="AH1711"/>
  <c r="AT1710"/>
  <c r="AP1710"/>
  <c r="AL1710"/>
  <c r="AH1710"/>
  <c r="AT1709"/>
  <c r="AP1709"/>
  <c r="AL1709"/>
  <c r="AH1709"/>
  <c r="AT1708"/>
  <c r="AP1708"/>
  <c r="AL1708"/>
  <c r="AH1708"/>
  <c r="AT1707"/>
  <c r="AP1707"/>
  <c r="AL1707"/>
  <c r="AH1707"/>
  <c r="AT1706"/>
  <c r="AP1706"/>
  <c r="AL1706"/>
  <c r="AH1706"/>
  <c r="AT1705"/>
  <c r="AP1705"/>
  <c r="AL1705"/>
  <c r="AH1705"/>
  <c r="AT1704"/>
  <c r="AP1704"/>
  <c r="AL1704"/>
  <c r="AH1704"/>
  <c r="AT1703"/>
  <c r="AP1703"/>
  <c r="AL1703"/>
  <c r="AH1703"/>
  <c r="AT1702"/>
  <c r="AP1702"/>
  <c r="AL1702"/>
  <c r="AH1702"/>
  <c r="AT1701"/>
  <c r="AP1701"/>
  <c r="AL1701"/>
  <c r="AH1701"/>
  <c r="AT1700"/>
  <c r="AP1700"/>
  <c r="AL1700"/>
  <c r="AH1700"/>
  <c r="AT1699"/>
  <c r="AP1699"/>
  <c r="AL1699"/>
  <c r="AH1699"/>
  <c r="AT1698"/>
  <c r="AP1698"/>
  <c r="AL1698"/>
  <c r="AH1698"/>
  <c r="AT1697"/>
  <c r="AP1697"/>
  <c r="AL1697"/>
  <c r="AH1697"/>
  <c r="AT1696"/>
  <c r="AP1696"/>
  <c r="AL1696"/>
  <c r="AH1696"/>
  <c r="AT1695"/>
  <c r="AP1695"/>
  <c r="AL1695"/>
  <c r="AH1695"/>
  <c r="AT1694"/>
  <c r="AP1694"/>
  <c r="AL1694"/>
  <c r="AH1694"/>
  <c r="AT1693"/>
  <c r="AP1693"/>
  <c r="AL1693"/>
  <c r="AH1693"/>
  <c r="AT1692"/>
  <c r="AP1692"/>
  <c r="AL1692"/>
  <c r="AH1692"/>
  <c r="AT1691"/>
  <c r="AP1691"/>
  <c r="AL1691"/>
  <c r="AH1691"/>
  <c r="AT1690"/>
  <c r="AP1690"/>
  <c r="AL1690"/>
  <c r="AH1690"/>
  <c r="AT1689"/>
  <c r="AP1689"/>
  <c r="AL1689"/>
  <c r="AH1689"/>
  <c r="AT1688"/>
  <c r="AP1688"/>
  <c r="AL1688"/>
  <c r="AH1688"/>
  <c r="AT1687"/>
  <c r="AP1687"/>
  <c r="AL1687"/>
  <c r="AH1687"/>
  <c r="AT1686"/>
  <c r="AP1686"/>
  <c r="AL1686"/>
  <c r="AH1686"/>
  <c r="AT1685"/>
  <c r="AP1685"/>
  <c r="AL1685"/>
  <c r="AH1685"/>
  <c r="AT1684"/>
  <c r="AP1684"/>
  <c r="AL1684"/>
  <c r="AH1684"/>
  <c r="AT1683"/>
  <c r="AP1683"/>
  <c r="AL1683"/>
  <c r="AH1683"/>
  <c r="AT1682"/>
  <c r="AP1682"/>
  <c r="AL1682"/>
  <c r="AH1682"/>
  <c r="AT1681"/>
  <c r="AP1681"/>
  <c r="AL1681"/>
  <c r="AH1681"/>
  <c r="AT1680"/>
  <c r="AP1680"/>
  <c r="AL1680"/>
  <c r="AH1680"/>
  <c r="AT1679"/>
  <c r="AP1679"/>
  <c r="AL1679"/>
  <c r="AH1679"/>
  <c r="AT1678"/>
  <c r="AP1678"/>
  <c r="AL1678"/>
  <c r="AH1678"/>
  <c r="AT1677"/>
  <c r="AP1677"/>
  <c r="AL1677"/>
  <c r="AH1677"/>
  <c r="AT1676"/>
  <c r="AP1676"/>
  <c r="AL1676"/>
  <c r="AH1676"/>
  <c r="AT1675"/>
  <c r="AP1675"/>
  <c r="AL1675"/>
  <c r="AH1675"/>
  <c r="AT1674"/>
  <c r="AP1674"/>
  <c r="AL1674"/>
  <c r="AH1674"/>
  <c r="AT1673"/>
  <c r="AP1673"/>
  <c r="AL1673"/>
  <c r="AH1673"/>
  <c r="AT1672"/>
  <c r="AP1672"/>
  <c r="AL1672"/>
  <c r="AH1672"/>
  <c r="AT1671"/>
  <c r="AP1671"/>
  <c r="AL1671"/>
  <c r="AH1671"/>
  <c r="AT1670"/>
  <c r="AP1670"/>
  <c r="AL1670"/>
  <c r="AH1670"/>
  <c r="AT1669"/>
  <c r="AP1669"/>
  <c r="AL1669"/>
  <c r="AH1669"/>
  <c r="AT1668"/>
  <c r="AP1668"/>
  <c r="AL1668"/>
  <c r="AH1668"/>
  <c r="AT1667"/>
  <c r="AP1667"/>
  <c r="AL1667"/>
  <c r="AH1667"/>
  <c r="AT1666"/>
  <c r="AP1666"/>
  <c r="AL1666"/>
  <c r="AH1666"/>
  <c r="AT1665"/>
  <c r="AP1665"/>
  <c r="AL1665"/>
  <c r="AH1665"/>
  <c r="AT1664"/>
  <c r="AP1664"/>
  <c r="AL1664"/>
  <c r="AH1664"/>
  <c r="AT1663"/>
  <c r="AP1663"/>
  <c r="AL1663"/>
  <c r="AH1663"/>
  <c r="AT1662"/>
  <c r="AP1662"/>
  <c r="AL1662"/>
  <c r="AH1662"/>
  <c r="AT1661"/>
  <c r="AP1661"/>
  <c r="AL1661"/>
  <c r="AH1661"/>
  <c r="AT1660"/>
  <c r="AP1660"/>
  <c r="AL1660"/>
  <c r="AH1660"/>
  <c r="AT1659"/>
  <c r="AP1659"/>
  <c r="AL1659"/>
  <c r="AH1659"/>
  <c r="AT1658"/>
  <c r="AP1658"/>
  <c r="AL1658"/>
  <c r="AH1658"/>
  <c r="AT1657"/>
  <c r="AP1657"/>
  <c r="AL1657"/>
  <c r="AH1657"/>
  <c r="AT1656"/>
  <c r="AP1656"/>
  <c r="AL1656"/>
  <c r="AH1656"/>
  <c r="AT1655"/>
  <c r="AP1655"/>
  <c r="AL1655"/>
  <c r="AH1655"/>
  <c r="AT1654"/>
  <c r="AP1654"/>
  <c r="AL1654"/>
  <c r="AH1654"/>
  <c r="AT1653"/>
  <c r="AP1653"/>
  <c r="AL1653"/>
  <c r="AH1653"/>
  <c r="AT1652"/>
  <c r="AP1652"/>
  <c r="AL1652"/>
  <c r="AH1652"/>
  <c r="AT1651"/>
  <c r="AP1651"/>
  <c r="AL1651"/>
  <c r="AH1651"/>
  <c r="AT1650"/>
  <c r="AP1650"/>
  <c r="AL1650"/>
  <c r="AH1650"/>
  <c r="AT1649"/>
  <c r="AP1649"/>
  <c r="AL1649"/>
  <c r="AH1649"/>
  <c r="AT1648"/>
  <c r="AP1648"/>
  <c r="AL1648"/>
  <c r="AH1648"/>
  <c r="AT1647"/>
  <c r="AP1647"/>
  <c r="AL1647"/>
  <c r="AH1647"/>
  <c r="AT1646"/>
  <c r="AP1646"/>
  <c r="AL1646"/>
  <c r="AH1646"/>
  <c r="AT1645"/>
  <c r="AP1645"/>
  <c r="AL1645"/>
  <c r="AH1645"/>
  <c r="AT1644"/>
  <c r="AP1644"/>
  <c r="AL1644"/>
  <c r="AH1644"/>
  <c r="AT1643"/>
  <c r="AP1643"/>
  <c r="AL1643"/>
  <c r="AH1643"/>
  <c r="AT1642"/>
  <c r="AP1642"/>
  <c r="AL1642"/>
  <c r="AH1642"/>
  <c r="AT1641"/>
  <c r="AP1641"/>
  <c r="AL1641"/>
  <c r="AH1641"/>
  <c r="AT1640"/>
  <c r="AP1640"/>
  <c r="AL1640"/>
  <c r="AH1640"/>
  <c r="AT1639"/>
  <c r="AP1639"/>
  <c r="AL1639"/>
  <c r="AH1639"/>
  <c r="AT1638"/>
  <c r="AP1638"/>
  <c r="AL1638"/>
  <c r="AH1638"/>
  <c r="AT1637"/>
  <c r="AP1637"/>
  <c r="AL1637"/>
  <c r="AH1637"/>
  <c r="AT1636"/>
  <c r="AP1636"/>
  <c r="AL1636"/>
  <c r="AH1636"/>
  <c r="AT1635"/>
  <c r="AP1635"/>
  <c r="AL1635"/>
  <c r="AH1635"/>
  <c r="AT1634"/>
  <c r="AP1634"/>
  <c r="AL1634"/>
  <c r="AH1634"/>
  <c r="AT1633"/>
  <c r="AP1633"/>
  <c r="AL1633"/>
  <c r="AH1633"/>
  <c r="AT1632"/>
  <c r="AP1632"/>
  <c r="AL1632"/>
  <c r="AH1632"/>
  <c r="AT1631"/>
  <c r="AP1631"/>
  <c r="AL1631"/>
  <c r="AH1631"/>
  <c r="AT1630"/>
  <c r="AP1630"/>
  <c r="AL1630"/>
  <c r="AH1630"/>
  <c r="AT1629"/>
  <c r="AP1629"/>
  <c r="AL1629"/>
  <c r="AH1629"/>
  <c r="AT1628"/>
  <c r="AP1628"/>
  <c r="AL1628"/>
  <c r="AH1628"/>
  <c r="AT1627"/>
  <c r="AP1627"/>
  <c r="AL1627"/>
  <c r="AH1627"/>
  <c r="AT1626"/>
  <c r="AP1626"/>
  <c r="AL1626"/>
  <c r="AH1626"/>
  <c r="AT1625"/>
  <c r="AP1625"/>
  <c r="AL1625"/>
  <c r="AH1625"/>
  <c r="AT1624"/>
  <c r="AP1624"/>
  <c r="AL1624"/>
  <c r="AH1624"/>
  <c r="AT1623"/>
  <c r="AP1623"/>
  <c r="AL1623"/>
  <c r="AH1623"/>
  <c r="AT1622"/>
  <c r="AP1622"/>
  <c r="AL1622"/>
  <c r="AH1622"/>
  <c r="AT1621"/>
  <c r="AP1621"/>
  <c r="AL1621"/>
  <c r="AH1621"/>
  <c r="AT1620"/>
  <c r="AP1620"/>
  <c r="AL1620"/>
  <c r="AH1620"/>
  <c r="AT1619"/>
  <c r="AP1619"/>
  <c r="AL1619"/>
  <c r="AH1619"/>
  <c r="AT1618"/>
  <c r="AP1618"/>
  <c r="AL1618"/>
  <c r="AH1618"/>
  <c r="AT1617"/>
  <c r="AP1617"/>
  <c r="AL1617"/>
  <c r="AH1617"/>
  <c r="AT1616"/>
  <c r="AP1616"/>
  <c r="AL1616"/>
  <c r="AH1616"/>
  <c r="AT1615"/>
  <c r="AP1615"/>
  <c r="AL1615"/>
  <c r="AH1615"/>
  <c r="AT1614"/>
  <c r="AP1614"/>
  <c r="AL1614"/>
  <c r="AH1614"/>
  <c r="AT1613"/>
  <c r="AP1613"/>
  <c r="AL1613"/>
  <c r="AH1613"/>
  <c r="AT1612"/>
  <c r="AP1612"/>
  <c r="AL1612"/>
  <c r="AH1612"/>
  <c r="AT1611"/>
  <c r="AP1611"/>
  <c r="AL1611"/>
  <c r="AH1611"/>
  <c r="AT1610"/>
  <c r="AP1610"/>
  <c r="AL1610"/>
  <c r="AH1610"/>
  <c r="AT1609"/>
  <c r="AP1609"/>
  <c r="AL1609"/>
  <c r="AH1609"/>
  <c r="AT1608"/>
  <c r="AP1608"/>
  <c r="AL1608"/>
  <c r="AH1608"/>
  <c r="AT1607"/>
  <c r="AP1607"/>
  <c r="AL1607"/>
  <c r="AH1607"/>
  <c r="AT1606"/>
  <c r="AP1606"/>
  <c r="AL1606"/>
  <c r="AH1606"/>
  <c r="AT1605"/>
  <c r="AP1605"/>
  <c r="AL1605"/>
  <c r="AH1605"/>
  <c r="AT1604"/>
  <c r="AP1604"/>
  <c r="AL1604"/>
  <c r="AH1604"/>
  <c r="AT1603"/>
  <c r="AP1603"/>
  <c r="AL1603"/>
  <c r="AH1603"/>
  <c r="AT1602"/>
  <c r="AP1602"/>
  <c r="AL1602"/>
  <c r="AH1602"/>
  <c r="AT1601"/>
  <c r="AP1601"/>
  <c r="AL1601"/>
  <c r="AH1601"/>
  <c r="AT1600"/>
  <c r="AP1600"/>
  <c r="AL1600"/>
  <c r="AH1600"/>
  <c r="AT1599"/>
  <c r="AP1599"/>
  <c r="AL1599"/>
  <c r="AH1599"/>
  <c r="AT1598"/>
  <c r="AP1598"/>
  <c r="AL1598"/>
  <c r="AH1598"/>
  <c r="AT1597"/>
  <c r="AP1597"/>
  <c r="AL1597"/>
  <c r="AH1597"/>
  <c r="AT1596"/>
  <c r="AP1596"/>
  <c r="AL1596"/>
  <c r="AH1596"/>
  <c r="AT1595"/>
  <c r="AP1595"/>
  <c r="AL1595"/>
  <c r="AH1595"/>
  <c r="AT1594"/>
  <c r="AP1594"/>
  <c r="AL1594"/>
  <c r="AH1594"/>
  <c r="AT1593"/>
  <c r="AP1593"/>
  <c r="AL1593"/>
  <c r="AH1593"/>
  <c r="AT1592"/>
  <c r="AP1592"/>
  <c r="AL1592"/>
  <c r="AH1592"/>
  <c r="AT1591"/>
  <c r="AP1591"/>
  <c r="AL1591"/>
  <c r="AH1591"/>
  <c r="AT1590"/>
  <c r="AP1590"/>
  <c r="AL1590"/>
  <c r="AH1590"/>
  <c r="AT1589"/>
  <c r="AP1589"/>
  <c r="AL1589"/>
  <c r="AH1589"/>
  <c r="AT1588"/>
  <c r="AP1588"/>
  <c r="AL1588"/>
  <c r="AH1588"/>
  <c r="AT1587"/>
  <c r="AP1587"/>
  <c r="AL1587"/>
  <c r="AH1587"/>
  <c r="AT1586"/>
  <c r="AP1586"/>
  <c r="AL1586"/>
  <c r="AH1586"/>
  <c r="AT1585"/>
  <c r="AP1585"/>
  <c r="AL1585"/>
  <c r="AH1585"/>
  <c r="AT1584"/>
  <c r="AP1584"/>
  <c r="AL1584"/>
  <c r="AH1584"/>
  <c r="AT1583"/>
  <c r="AP1583"/>
  <c r="AL1583"/>
  <c r="AH1583"/>
  <c r="AT1582"/>
  <c r="AP1582"/>
  <c r="AL1582"/>
  <c r="AH1582"/>
  <c r="AT1581"/>
  <c r="AP1581"/>
  <c r="AL1581"/>
  <c r="AH1581"/>
  <c r="AT1580"/>
  <c r="AP1580"/>
  <c r="AL1580"/>
  <c r="AH1580"/>
  <c r="AT1579"/>
  <c r="AP1579"/>
  <c r="AL1579"/>
  <c r="AH1579"/>
  <c r="AT1578"/>
  <c r="AP1578"/>
  <c r="AL1578"/>
  <c r="AH1578"/>
  <c r="AT1577"/>
  <c r="AP1577"/>
  <c r="AL1577"/>
  <c r="AH1577"/>
  <c r="AT1576"/>
  <c r="AP1576"/>
  <c r="AL1576"/>
  <c r="AH1576"/>
  <c r="AT1575"/>
  <c r="AP1575"/>
  <c r="AL1575"/>
  <c r="AH1575"/>
  <c r="AT1574"/>
  <c r="AP1574"/>
  <c r="AL1574"/>
  <c r="AH1574"/>
  <c r="AT1573"/>
  <c r="AP1573"/>
  <c r="AL1573"/>
  <c r="AH1573"/>
  <c r="AT1572"/>
  <c r="AP1572"/>
  <c r="AL1572"/>
  <c r="AH1572"/>
  <c r="AT1571"/>
  <c r="AP1571"/>
  <c r="AL1571"/>
  <c r="AH1571"/>
  <c r="AT1570"/>
  <c r="AP1570"/>
  <c r="AL1570"/>
  <c r="AH1570"/>
  <c r="AT1569"/>
  <c r="AP1569"/>
  <c r="AL1569"/>
  <c r="AH1569"/>
  <c r="AT1568"/>
  <c r="AP1568"/>
  <c r="AL1568"/>
  <c r="AH1568"/>
  <c r="AT1567"/>
  <c r="AP1567"/>
  <c r="AL1567"/>
  <c r="AH1567"/>
  <c r="AT1566"/>
  <c r="AP1566"/>
  <c r="AL1566"/>
  <c r="AH1566"/>
  <c r="AT1565"/>
  <c r="AP1565"/>
  <c r="AL1565"/>
  <c r="AH1565"/>
  <c r="AT1564"/>
  <c r="AP1564"/>
  <c r="AL1564"/>
  <c r="AH1564"/>
  <c r="AT1563"/>
  <c r="AP1563"/>
  <c r="AL1563"/>
  <c r="AH1563"/>
  <c r="AT1562"/>
  <c r="AP1562"/>
  <c r="AL1562"/>
  <c r="AH1562"/>
  <c r="AT1561"/>
  <c r="AP1561"/>
  <c r="AL1561"/>
  <c r="AH1561"/>
  <c r="AT1560"/>
  <c r="AP1560"/>
  <c r="AL1560"/>
  <c r="AH1560"/>
  <c r="AT1559"/>
  <c r="AP1559"/>
  <c r="AL1559"/>
  <c r="AH1559"/>
  <c r="AT1558"/>
  <c r="AP1558"/>
  <c r="AL1558"/>
  <c r="AH1558"/>
  <c r="AT1557"/>
  <c r="AP1557"/>
  <c r="AL1557"/>
  <c r="AH1557"/>
  <c r="AT1556"/>
  <c r="AP1556"/>
  <c r="AL1556"/>
  <c r="AH1556"/>
  <c r="AT1555"/>
  <c r="AP1555"/>
  <c r="AL1555"/>
  <c r="AH1555"/>
  <c r="AT1554"/>
  <c r="AP1554"/>
  <c r="AL1554"/>
  <c r="AH1554"/>
  <c r="AT1553"/>
  <c r="AP1553"/>
  <c r="AL1553"/>
  <c r="AH1553"/>
  <c r="AT1552"/>
  <c r="AP1552"/>
  <c r="AL1552"/>
  <c r="AH1552"/>
  <c r="AT1551"/>
  <c r="AP1551"/>
  <c r="AL1551"/>
  <c r="AH1551"/>
  <c r="AT1550"/>
  <c r="AP1550"/>
  <c r="AL1550"/>
  <c r="AH1550"/>
  <c r="AT1549"/>
  <c r="AP1549"/>
  <c r="AL1549"/>
  <c r="AH1549"/>
  <c r="AT1548"/>
  <c r="AP1548"/>
  <c r="AL1548"/>
  <c r="AH1548"/>
  <c r="AT1547"/>
  <c r="AP1547"/>
  <c r="AL1547"/>
  <c r="AH1547"/>
  <c r="AT1546"/>
  <c r="AP1546"/>
  <c r="AL1546"/>
  <c r="AH1546"/>
  <c r="AT1545"/>
  <c r="AP1545"/>
  <c r="AL1545"/>
  <c r="AH1545"/>
  <c r="AT1544"/>
  <c r="AP1544"/>
  <c r="AL1544"/>
  <c r="AH1544"/>
  <c r="AT1543"/>
  <c r="AP1543"/>
  <c r="AL1543"/>
  <c r="AH1543"/>
  <c r="AT1542"/>
  <c r="AP1542"/>
  <c r="AL1542"/>
  <c r="AH1542"/>
  <c r="AT1541"/>
  <c r="AP1541"/>
  <c r="AL1541"/>
  <c r="AH1541"/>
  <c r="AT1540"/>
  <c r="AP1540"/>
  <c r="AL1540"/>
  <c r="AO2053"/>
  <c r="AG2053"/>
  <c r="AO2052"/>
  <c r="AG2052"/>
  <c r="AO2051"/>
  <c r="AI2051"/>
  <c r="AU2050"/>
  <c r="AQ2050"/>
  <c r="AM2050"/>
  <c r="AI2050"/>
  <c r="AU2049"/>
  <c r="AQ2049"/>
  <c r="AM2049"/>
  <c r="AI2049"/>
  <c r="AU2048"/>
  <c r="AQ2048"/>
  <c r="AM2048"/>
  <c r="AI2048"/>
  <c r="AU2047"/>
  <c r="AQ2047"/>
  <c r="AM2047"/>
  <c r="AI2047"/>
  <c r="AU2046"/>
  <c r="AQ2046"/>
  <c r="AM2046"/>
  <c r="AI2046"/>
  <c r="AU2045"/>
  <c r="AQ2045"/>
  <c r="AM2045"/>
  <c r="AI2045"/>
  <c r="AU2044"/>
  <c r="AQ2044"/>
  <c r="AM2044"/>
  <c r="AI2044"/>
  <c r="AU2043"/>
  <c r="AQ2043"/>
  <c r="AM2043"/>
  <c r="AI2043"/>
  <c r="AU2042"/>
  <c r="AQ2042"/>
  <c r="AM2042"/>
  <c r="AI2042"/>
  <c r="AU2041"/>
  <c r="AQ2041"/>
  <c r="AM2041"/>
  <c r="AI2041"/>
  <c r="AU2040"/>
  <c r="AQ2040"/>
  <c r="AM2040"/>
  <c r="AI2040"/>
  <c r="AU2039"/>
  <c r="AQ2039"/>
  <c r="AM2039"/>
  <c r="AI2039"/>
  <c r="AU2038"/>
  <c r="AQ2038"/>
  <c r="AM2038"/>
  <c r="AI2038"/>
  <c r="AU2037"/>
  <c r="AQ2037"/>
  <c r="AM2037"/>
  <c r="AI2037"/>
  <c r="AU2036"/>
  <c r="AQ2036"/>
  <c r="AM2036"/>
  <c r="AI2036"/>
  <c r="AU2035"/>
  <c r="AQ2035"/>
  <c r="AM2035"/>
  <c r="AI2035"/>
  <c r="AU2034"/>
  <c r="AQ2034"/>
  <c r="AM2034"/>
  <c r="AI2034"/>
  <c r="AU2033"/>
  <c r="AQ2033"/>
  <c r="AM2033"/>
  <c r="AI2033"/>
  <c r="AU2032"/>
  <c r="AQ2032"/>
  <c r="AM2032"/>
  <c r="AI2032"/>
  <c r="AU2031"/>
  <c r="AQ2031"/>
  <c r="AM2031"/>
  <c r="AI2031"/>
  <c r="AU2030"/>
  <c r="AQ2030"/>
  <c r="AM2030"/>
  <c r="AI2030"/>
  <c r="AU2029"/>
  <c r="AQ2029"/>
  <c r="AM2029"/>
  <c r="AI2029"/>
  <c r="AU2028"/>
  <c r="AQ2028"/>
  <c r="AM2028"/>
  <c r="AI2028"/>
  <c r="AU2027"/>
  <c r="AQ2027"/>
  <c r="AM2027"/>
  <c r="AI2027"/>
  <c r="AU2026"/>
  <c r="AQ2026"/>
  <c r="AM2026"/>
  <c r="AI2026"/>
  <c r="AU2025"/>
  <c r="AQ2025"/>
  <c r="AM2025"/>
  <c r="AI2025"/>
  <c r="AU2024"/>
  <c r="AQ2024"/>
  <c r="AM2024"/>
  <c r="AI2024"/>
  <c r="AU2023"/>
  <c r="AQ2023"/>
  <c r="AM2023"/>
  <c r="AI2023"/>
  <c r="AU2022"/>
  <c r="AQ2022"/>
  <c r="AM2022"/>
  <c r="AI2022"/>
  <c r="AU2021"/>
  <c r="AQ2021"/>
  <c r="AM2021"/>
  <c r="AI2021"/>
  <c r="AU2020"/>
  <c r="AQ2020"/>
  <c r="AM2020"/>
  <c r="AI2020"/>
  <c r="AU2019"/>
  <c r="AQ2019"/>
  <c r="AM2019"/>
  <c r="AI2019"/>
  <c r="AU2018"/>
  <c r="AQ2018"/>
  <c r="AM2018"/>
  <c r="AI2018"/>
  <c r="AU2017"/>
  <c r="AQ2017"/>
  <c r="AM2017"/>
  <c r="AI2017"/>
  <c r="AU2016"/>
  <c r="AQ2016"/>
  <c r="AM2016"/>
  <c r="AI2016"/>
  <c r="AU2015"/>
  <c r="AQ2015"/>
  <c r="AM2015"/>
  <c r="AI2015"/>
  <c r="AU2014"/>
  <c r="AQ2014"/>
  <c r="AM2014"/>
  <c r="AI2014"/>
  <c r="AU2013"/>
  <c r="AQ2013"/>
  <c r="AM2013"/>
  <c r="AI2013"/>
  <c r="AU2012"/>
  <c r="AQ2012"/>
  <c r="AM2012"/>
  <c r="AI2012"/>
  <c r="AU2011"/>
  <c r="AQ2011"/>
  <c r="AM2011"/>
  <c r="AI2011"/>
  <c r="AU2010"/>
  <c r="AQ2010"/>
  <c r="AM2010"/>
  <c r="AI2010"/>
  <c r="AU2009"/>
  <c r="AQ2009"/>
  <c r="AM2009"/>
  <c r="AI2009"/>
  <c r="AU2008"/>
  <c r="AQ2008"/>
  <c r="AM2008"/>
  <c r="AI2008"/>
  <c r="AU2007"/>
  <c r="AQ2007"/>
  <c r="AM2007"/>
  <c r="AI2007"/>
  <c r="AU2006"/>
  <c r="AQ2006"/>
  <c r="AM2006"/>
  <c r="AI2006"/>
  <c r="AU2005"/>
  <c r="AQ2005"/>
  <c r="AM2005"/>
  <c r="AI2005"/>
  <c r="AU2004"/>
  <c r="AQ2004"/>
  <c r="AM2004"/>
  <c r="AI2004"/>
  <c r="AU2003"/>
  <c r="AQ2003"/>
  <c r="AM2003"/>
  <c r="AI2003"/>
  <c r="AU2002"/>
  <c r="AQ2002"/>
  <c r="AM2002"/>
  <c r="AI2002"/>
  <c r="AU2001"/>
  <c r="AQ2001"/>
  <c r="AM2001"/>
  <c r="AI2001"/>
  <c r="AU2000"/>
  <c r="AQ2000"/>
  <c r="AM2000"/>
  <c r="AI2000"/>
  <c r="AU1999"/>
  <c r="AQ1999"/>
  <c r="AM1999"/>
  <c r="AI1999"/>
  <c r="AU1998"/>
  <c r="AQ1998"/>
  <c r="AM1998"/>
  <c r="AI1998"/>
  <c r="AU1997"/>
  <c r="AQ1997"/>
  <c r="AM1997"/>
  <c r="AI1997"/>
  <c r="AU1996"/>
  <c r="AQ1996"/>
  <c r="AM1996"/>
  <c r="AI1996"/>
  <c r="AU1995"/>
  <c r="AQ1995"/>
  <c r="AM1995"/>
  <c r="AI1995"/>
  <c r="AU1994"/>
  <c r="AQ1994"/>
  <c r="AM1994"/>
  <c r="AI1994"/>
  <c r="AU1993"/>
  <c r="AQ1993"/>
  <c r="AM1993"/>
  <c r="AI1993"/>
  <c r="AU1992"/>
  <c r="AQ1992"/>
  <c r="AM1992"/>
  <c r="AI1992"/>
  <c r="AU1991"/>
  <c r="AQ1991"/>
  <c r="AM1991"/>
  <c r="AI1991"/>
  <c r="AU1990"/>
  <c r="AQ1990"/>
  <c r="AM1990"/>
  <c r="AI1990"/>
  <c r="AU1989"/>
  <c r="AQ1989"/>
  <c r="AM1989"/>
  <c r="AI1989"/>
  <c r="AU1988"/>
  <c r="AQ1988"/>
  <c r="AM1988"/>
  <c r="AI1988"/>
  <c r="AU1987"/>
  <c r="AQ1987"/>
  <c r="AM1987"/>
  <c r="AI1987"/>
  <c r="AU1986"/>
  <c r="AQ1986"/>
  <c r="AM1986"/>
  <c r="AI1986"/>
  <c r="AU1985"/>
  <c r="AQ1985"/>
  <c r="AM1985"/>
  <c r="AI1985"/>
  <c r="AU1984"/>
  <c r="AQ1984"/>
  <c r="AM1984"/>
  <c r="AI1984"/>
  <c r="AU1983"/>
  <c r="AQ1983"/>
  <c r="AM1983"/>
  <c r="AI1983"/>
  <c r="AU1982"/>
  <c r="AQ1982"/>
  <c r="AM1982"/>
  <c r="AI1982"/>
  <c r="AU1981"/>
  <c r="AQ1981"/>
  <c r="AM1981"/>
  <c r="AI1981"/>
  <c r="AU1980"/>
  <c r="AQ1980"/>
  <c r="AM1980"/>
  <c r="AI1980"/>
  <c r="AU1979"/>
  <c r="AQ1979"/>
  <c r="AM1979"/>
  <c r="AI1979"/>
  <c r="AU1978"/>
  <c r="AQ1978"/>
  <c r="AM1978"/>
  <c r="AI1978"/>
  <c r="AU1977"/>
  <c r="AQ1977"/>
  <c r="AM1977"/>
  <c r="AI1977"/>
  <c r="AU1976"/>
  <c r="AQ1976"/>
  <c r="AM1976"/>
  <c r="AI1976"/>
  <c r="AU1975"/>
  <c r="AQ1975"/>
  <c r="AM1975"/>
  <c r="AI1975"/>
  <c r="AU1974"/>
  <c r="AQ1974"/>
  <c r="AM1974"/>
  <c r="AI1974"/>
  <c r="AU1973"/>
  <c r="AQ1973"/>
  <c r="AM1973"/>
  <c r="AI1973"/>
  <c r="AU1972"/>
  <c r="AQ1972"/>
  <c r="AM1972"/>
  <c r="AI1972"/>
  <c r="AU1971"/>
  <c r="AQ1971"/>
  <c r="AM1971"/>
  <c r="AI1971"/>
  <c r="AU1970"/>
  <c r="AQ1970"/>
  <c r="AM1970"/>
  <c r="AI1970"/>
  <c r="AU1969"/>
  <c r="AQ1969"/>
  <c r="AM1969"/>
  <c r="AI1969"/>
  <c r="AU1968"/>
  <c r="AQ1968"/>
  <c r="AM1968"/>
  <c r="AI1968"/>
  <c r="AU1967"/>
  <c r="AQ1967"/>
  <c r="AM1967"/>
  <c r="AI1967"/>
  <c r="AU1966"/>
  <c r="AQ1966"/>
  <c r="AM1966"/>
  <c r="AI1966"/>
  <c r="AU1965"/>
  <c r="AQ1965"/>
  <c r="AM1965"/>
  <c r="AI1965"/>
  <c r="AU1964"/>
  <c r="AQ1964"/>
  <c r="AM1964"/>
  <c r="AI1964"/>
  <c r="AU1963"/>
  <c r="AQ1963"/>
  <c r="AM1963"/>
  <c r="AI1963"/>
  <c r="AU1962"/>
  <c r="AQ1962"/>
  <c r="AM1962"/>
  <c r="AI1962"/>
  <c r="AU1961"/>
  <c r="AQ1961"/>
  <c r="AM1961"/>
  <c r="AI1961"/>
  <c r="AU1960"/>
  <c r="AQ1960"/>
  <c r="AM1960"/>
  <c r="AI1960"/>
  <c r="AU1959"/>
  <c r="AQ1959"/>
  <c r="AM1959"/>
  <c r="AI1959"/>
  <c r="AU1958"/>
  <c r="AQ1958"/>
  <c r="AM1958"/>
  <c r="AI1958"/>
  <c r="AU1957"/>
  <c r="AQ1957"/>
  <c r="AM1957"/>
  <c r="AI1957"/>
  <c r="AU1956"/>
  <c r="AQ1956"/>
  <c r="AM1956"/>
  <c r="AI1956"/>
  <c r="AU1955"/>
  <c r="AQ1955"/>
  <c r="AM1955"/>
  <c r="AI1955"/>
  <c r="AU1954"/>
  <c r="AQ1954"/>
  <c r="AM1954"/>
  <c r="AI1954"/>
  <c r="AU1953"/>
  <c r="AQ1953"/>
  <c r="AM1953"/>
  <c r="AI1953"/>
  <c r="AU1952"/>
  <c r="AQ1952"/>
  <c r="AM1952"/>
  <c r="AI1952"/>
  <c r="AU1951"/>
  <c r="AQ1951"/>
  <c r="AM1951"/>
  <c r="AI1951"/>
  <c r="AU1950"/>
  <c r="AQ1950"/>
  <c r="AM1950"/>
  <c r="AI1950"/>
  <c r="AU1949"/>
  <c r="AQ1949"/>
  <c r="AM1949"/>
  <c r="AI1949"/>
  <c r="AU1948"/>
  <c r="AQ1948"/>
  <c r="AM1948"/>
  <c r="AI1948"/>
  <c r="AU1947"/>
  <c r="AQ1947"/>
  <c r="AM1947"/>
  <c r="AI1947"/>
  <c r="AU1946"/>
  <c r="AQ1946"/>
  <c r="AM1946"/>
  <c r="AI1946"/>
  <c r="AU1945"/>
  <c r="AQ1945"/>
  <c r="AM1945"/>
  <c r="AI1945"/>
  <c r="AU1944"/>
  <c r="AQ1944"/>
  <c r="AM1944"/>
  <c r="AI1944"/>
  <c r="AU1943"/>
  <c r="AQ1943"/>
  <c r="AM1943"/>
  <c r="AI1943"/>
  <c r="AU1942"/>
  <c r="AQ1942"/>
  <c r="AM1942"/>
  <c r="AI1942"/>
  <c r="AU1941"/>
  <c r="AQ1941"/>
  <c r="AM1941"/>
  <c r="AI1941"/>
  <c r="AU1940"/>
  <c r="AQ1940"/>
  <c r="AM1940"/>
  <c r="AI1940"/>
  <c r="AU1939"/>
  <c r="AQ1939"/>
  <c r="AM1939"/>
  <c r="AI1939"/>
  <c r="AU1938"/>
  <c r="AQ1938"/>
  <c r="AM1938"/>
  <c r="AI1938"/>
  <c r="AU1937"/>
  <c r="AQ1937"/>
  <c r="AM1937"/>
  <c r="AI1937"/>
  <c r="AU1936"/>
  <c r="AQ1936"/>
  <c r="AM1936"/>
  <c r="AI1936"/>
  <c r="AU1935"/>
  <c r="AQ1935"/>
  <c r="AM1935"/>
  <c r="AI1935"/>
  <c r="AU1934"/>
  <c r="AQ1934"/>
  <c r="AM1934"/>
  <c r="AI1934"/>
  <c r="AU1933"/>
  <c r="AQ1933"/>
  <c r="AM1933"/>
  <c r="AI1933"/>
  <c r="AU1932"/>
  <c r="AQ1932"/>
  <c r="AM1932"/>
  <c r="AI1932"/>
  <c r="AU1931"/>
  <c r="AQ1931"/>
  <c r="AM1931"/>
  <c r="AI1931"/>
  <c r="AU1930"/>
  <c r="AQ1930"/>
  <c r="AM1930"/>
  <c r="AI1930"/>
  <c r="AU1929"/>
  <c r="AQ1929"/>
  <c r="AM1929"/>
  <c r="AI1929"/>
  <c r="AU1928"/>
  <c r="AQ1928"/>
  <c r="AM1928"/>
  <c r="AI1928"/>
  <c r="AU1927"/>
  <c r="AQ1927"/>
  <c r="AM1927"/>
  <c r="AI1927"/>
  <c r="AU1926"/>
  <c r="AQ1926"/>
  <c r="AM1926"/>
  <c r="AI1926"/>
  <c r="AU1925"/>
  <c r="AQ1925"/>
  <c r="AM1925"/>
  <c r="AI1925"/>
  <c r="AU1924"/>
  <c r="AQ1924"/>
  <c r="AM1924"/>
  <c r="AI1924"/>
  <c r="AU1923"/>
  <c r="AQ1923"/>
  <c r="AM1923"/>
  <c r="AI1923"/>
  <c r="AU1922"/>
  <c r="AQ1922"/>
  <c r="AM1922"/>
  <c r="AI1922"/>
  <c r="AU1921"/>
  <c r="AQ1921"/>
  <c r="AM1921"/>
  <c r="AI1921"/>
  <c r="AU1920"/>
  <c r="AQ1920"/>
  <c r="AM1920"/>
  <c r="AI1920"/>
  <c r="AU1919"/>
  <c r="AQ1919"/>
  <c r="AM1919"/>
  <c r="AI1919"/>
  <c r="AU1918"/>
  <c r="AQ1918"/>
  <c r="AM1918"/>
  <c r="AI1918"/>
  <c r="AU1917"/>
  <c r="AQ1917"/>
  <c r="AM1917"/>
  <c r="AI1917"/>
  <c r="AU1916"/>
  <c r="AQ1916"/>
  <c r="AM1916"/>
  <c r="AI1916"/>
  <c r="AU1915"/>
  <c r="AQ1915"/>
  <c r="AM1915"/>
  <c r="AI1915"/>
  <c r="AU1914"/>
  <c r="AQ1914"/>
  <c r="AM1914"/>
  <c r="AI1914"/>
  <c r="AU1913"/>
  <c r="AQ1913"/>
  <c r="AM1913"/>
  <c r="AI1913"/>
  <c r="AU1912"/>
  <c r="AQ1912"/>
  <c r="AM1912"/>
  <c r="AI1912"/>
  <c r="AU1911"/>
  <c r="AQ1911"/>
  <c r="AM1911"/>
  <c r="AI1911"/>
  <c r="AU1910"/>
  <c r="AQ1910"/>
  <c r="AM1910"/>
  <c r="AI1910"/>
  <c r="AU1909"/>
  <c r="AQ1909"/>
  <c r="AM1909"/>
  <c r="AI1909"/>
  <c r="AU1908"/>
  <c r="AQ1908"/>
  <c r="AM1908"/>
  <c r="AI1908"/>
  <c r="AU1907"/>
  <c r="AQ1907"/>
  <c r="AM1907"/>
  <c r="AI1907"/>
  <c r="AU1906"/>
  <c r="AQ1906"/>
  <c r="AM1906"/>
  <c r="AI1906"/>
  <c r="AU1905"/>
  <c r="AQ1905"/>
  <c r="AM1905"/>
  <c r="AI1905"/>
  <c r="AU1904"/>
  <c r="AQ1904"/>
  <c r="AM1904"/>
  <c r="AI1904"/>
  <c r="AU1903"/>
  <c r="AQ1903"/>
  <c r="AM1903"/>
  <c r="AI1903"/>
  <c r="AU1902"/>
  <c r="AQ1902"/>
  <c r="AM1902"/>
  <c r="AI1902"/>
  <c r="AU1901"/>
  <c r="AQ1901"/>
  <c r="AM1901"/>
  <c r="AI1901"/>
  <c r="AU1900"/>
  <c r="AQ1900"/>
  <c r="AM1900"/>
  <c r="AI1900"/>
  <c r="AU1899"/>
  <c r="AQ1899"/>
  <c r="AM1899"/>
  <c r="AI1899"/>
  <c r="AU1898"/>
  <c r="AQ1898"/>
  <c r="AM1898"/>
  <c r="AI1898"/>
  <c r="AU1897"/>
  <c r="AQ1897"/>
  <c r="AM1897"/>
  <c r="AI1897"/>
  <c r="AU1896"/>
  <c r="AQ1896"/>
  <c r="AM1896"/>
  <c r="AI1896"/>
  <c r="AU1895"/>
  <c r="AQ1895"/>
  <c r="AM1895"/>
  <c r="AI1895"/>
  <c r="AU1894"/>
  <c r="AQ1894"/>
  <c r="AM1894"/>
  <c r="AI1894"/>
  <c r="AU1893"/>
  <c r="AQ1893"/>
  <c r="AM1893"/>
  <c r="AI1893"/>
  <c r="AU1892"/>
  <c r="AQ1892"/>
  <c r="AM1892"/>
  <c r="AI1892"/>
  <c r="AU1891"/>
  <c r="AQ1891"/>
  <c r="AM1891"/>
  <c r="AI1891"/>
  <c r="AU1890"/>
  <c r="AQ1890"/>
  <c r="AM1890"/>
  <c r="AI1890"/>
  <c r="AU1889"/>
  <c r="AQ1889"/>
  <c r="AM1889"/>
  <c r="AI1889"/>
  <c r="AU1888"/>
  <c r="AQ1888"/>
  <c r="AM1888"/>
  <c r="AI1888"/>
  <c r="AU1887"/>
  <c r="AQ1887"/>
  <c r="AM1887"/>
  <c r="AI1887"/>
  <c r="AU1886"/>
  <c r="AQ1886"/>
  <c r="AM1886"/>
  <c r="AI1886"/>
  <c r="AU1885"/>
  <c r="AQ1885"/>
  <c r="AM1885"/>
  <c r="AI1885"/>
  <c r="AU1884"/>
  <c r="AQ1884"/>
  <c r="AM1884"/>
  <c r="AI1884"/>
  <c r="AU1883"/>
  <c r="AQ1883"/>
  <c r="AM1883"/>
  <c r="AI1883"/>
  <c r="AU1882"/>
  <c r="AQ1882"/>
  <c r="AM1882"/>
  <c r="AI1882"/>
  <c r="AU1881"/>
  <c r="AQ1881"/>
  <c r="AM1881"/>
  <c r="AI1881"/>
  <c r="AU1880"/>
  <c r="AQ1880"/>
  <c r="AM1880"/>
  <c r="AI1880"/>
  <c r="AU1879"/>
  <c r="AQ1879"/>
  <c r="AM1879"/>
  <c r="AI1879"/>
  <c r="AU1878"/>
  <c r="AQ1878"/>
  <c r="AM1878"/>
  <c r="AI1878"/>
  <c r="AU1877"/>
  <c r="AQ1877"/>
  <c r="AM1877"/>
  <c r="AI1877"/>
  <c r="AU1876"/>
  <c r="AQ1876"/>
  <c r="AM1876"/>
  <c r="AI1876"/>
  <c r="AU1875"/>
  <c r="AQ1875"/>
  <c r="AM1875"/>
  <c r="AI1875"/>
  <c r="AU1874"/>
  <c r="AQ1874"/>
  <c r="AM1874"/>
  <c r="AI1874"/>
  <c r="AU1873"/>
  <c r="AQ1873"/>
  <c r="AM1873"/>
  <c r="AI1873"/>
  <c r="AU1872"/>
  <c r="AQ1872"/>
  <c r="AM1872"/>
  <c r="AI1872"/>
  <c r="AU1871"/>
  <c r="AQ1871"/>
  <c r="AM1871"/>
  <c r="AI1871"/>
  <c r="AU1870"/>
  <c r="AQ1870"/>
  <c r="AM1870"/>
  <c r="AI1870"/>
  <c r="AU1869"/>
  <c r="AQ1869"/>
  <c r="AM1869"/>
  <c r="AI1869"/>
  <c r="AU1868"/>
  <c r="AQ1868"/>
  <c r="AM1868"/>
  <c r="AI1868"/>
  <c r="AU1867"/>
  <c r="AQ1867"/>
  <c r="AM1867"/>
  <c r="AI1867"/>
  <c r="AU1866"/>
  <c r="AQ1866"/>
  <c r="AM1866"/>
  <c r="AI1866"/>
  <c r="AU1865"/>
  <c r="AQ1865"/>
  <c r="AM1865"/>
  <c r="AI1865"/>
  <c r="AU1864"/>
  <c r="AQ1864"/>
  <c r="AM1864"/>
  <c r="AI1864"/>
  <c r="AU1863"/>
  <c r="AQ1863"/>
  <c r="AM1863"/>
  <c r="AI1863"/>
  <c r="AU1862"/>
  <c r="AQ1862"/>
  <c r="AM1862"/>
  <c r="AI1862"/>
  <c r="AU1861"/>
  <c r="AQ1861"/>
  <c r="AM1861"/>
  <c r="AI1861"/>
  <c r="AU1860"/>
  <c r="AQ1860"/>
  <c r="AM1860"/>
  <c r="AI1860"/>
  <c r="AU1859"/>
  <c r="AQ1859"/>
  <c r="AM1859"/>
  <c r="AI1859"/>
  <c r="AU1858"/>
  <c r="AQ1858"/>
  <c r="AM1858"/>
  <c r="AI1858"/>
  <c r="AU1857"/>
  <c r="AQ1857"/>
  <c r="AM1857"/>
  <c r="AI1857"/>
  <c r="AU1856"/>
  <c r="AQ1856"/>
  <c r="AM1856"/>
  <c r="AI1856"/>
  <c r="AU1855"/>
  <c r="AQ1855"/>
  <c r="AM1855"/>
  <c r="AI1855"/>
  <c r="AU1854"/>
  <c r="AQ1854"/>
  <c r="AM1854"/>
  <c r="AI1854"/>
  <c r="AU1853"/>
  <c r="AQ1853"/>
  <c r="AM1853"/>
  <c r="AI1853"/>
  <c r="AU1852"/>
  <c r="AQ1852"/>
  <c r="AM1852"/>
  <c r="AI1852"/>
  <c r="AU1851"/>
  <c r="AQ1851"/>
  <c r="AM1851"/>
  <c r="AI1851"/>
  <c r="AU1850"/>
  <c r="AQ1850"/>
  <c r="AM1850"/>
  <c r="AI1850"/>
  <c r="AU1849"/>
  <c r="AQ1849"/>
  <c r="AM1849"/>
  <c r="AI1849"/>
  <c r="AU1848"/>
  <c r="AQ1848"/>
  <c r="AM1848"/>
  <c r="AI1848"/>
  <c r="AU1847"/>
  <c r="AQ1847"/>
  <c r="AM1847"/>
  <c r="AI1847"/>
  <c r="AU1846"/>
  <c r="AQ1846"/>
  <c r="AM1846"/>
  <c r="AI1846"/>
  <c r="AU1845"/>
  <c r="AQ1845"/>
  <c r="AM1845"/>
  <c r="AI1845"/>
  <c r="AU1844"/>
  <c r="AQ1844"/>
  <c r="AM1844"/>
  <c r="AI1844"/>
  <c r="AU1843"/>
  <c r="AQ1843"/>
  <c r="AM1843"/>
  <c r="AI1843"/>
  <c r="AU1842"/>
  <c r="AQ1842"/>
  <c r="AM1842"/>
  <c r="AI1842"/>
  <c r="AU1841"/>
  <c r="AQ1841"/>
  <c r="AM1841"/>
  <c r="AI1841"/>
  <c r="AU1840"/>
  <c r="AQ1840"/>
  <c r="AM1840"/>
  <c r="AI1840"/>
  <c r="AU1839"/>
  <c r="AQ1839"/>
  <c r="AM1839"/>
  <c r="AI1839"/>
  <c r="AU1838"/>
  <c r="AQ1838"/>
  <c r="AM1838"/>
  <c r="AI1838"/>
  <c r="AU1837"/>
  <c r="AQ1837"/>
  <c r="AM1837"/>
  <c r="AI1837"/>
  <c r="AU1836"/>
  <c r="AQ1836"/>
  <c r="AM1836"/>
  <c r="AI1836"/>
  <c r="AU1835"/>
  <c r="AQ1835"/>
  <c r="AM1835"/>
  <c r="AI1835"/>
  <c r="AU1834"/>
  <c r="AQ1834"/>
  <c r="AM1834"/>
  <c r="AI1834"/>
  <c r="AU1833"/>
  <c r="AQ1833"/>
  <c r="AM1833"/>
  <c r="AI1833"/>
  <c r="AU1832"/>
  <c r="AQ1832"/>
  <c r="AM1832"/>
  <c r="AI1832"/>
  <c r="AU1831"/>
  <c r="AQ1831"/>
  <c r="AM1831"/>
  <c r="AI1831"/>
  <c r="AU1830"/>
  <c r="AQ1830"/>
  <c r="AM1830"/>
  <c r="AI1830"/>
  <c r="AU1829"/>
  <c r="AQ1829"/>
  <c r="AM1829"/>
  <c r="AI1829"/>
  <c r="AU1828"/>
  <c r="AQ1828"/>
  <c r="AM1828"/>
  <c r="AI1828"/>
  <c r="AU1827"/>
  <c r="AQ1827"/>
  <c r="AM1827"/>
  <c r="AI1827"/>
  <c r="AU1826"/>
  <c r="AQ1826"/>
  <c r="AM1826"/>
  <c r="AI1826"/>
  <c r="AU1825"/>
  <c r="AQ1825"/>
  <c r="AM1825"/>
  <c r="AI1825"/>
  <c r="AU1824"/>
  <c r="AQ1824"/>
  <c r="AM1824"/>
  <c r="AI1824"/>
  <c r="AU1823"/>
  <c r="AQ1823"/>
  <c r="AM1823"/>
  <c r="AI1823"/>
  <c r="AU1822"/>
  <c r="AQ1822"/>
  <c r="AM1822"/>
  <c r="AI1822"/>
  <c r="AU1821"/>
  <c r="AQ1821"/>
  <c r="AM1821"/>
  <c r="AI1821"/>
  <c r="AU1820"/>
  <c r="AQ1820"/>
  <c r="AM1820"/>
  <c r="AI1820"/>
  <c r="AU1819"/>
  <c r="AQ1819"/>
  <c r="AM1819"/>
  <c r="AI1819"/>
  <c r="AU1818"/>
  <c r="AQ1818"/>
  <c r="AM1818"/>
  <c r="AI1818"/>
  <c r="AU1817"/>
  <c r="AQ1817"/>
  <c r="AM1817"/>
  <c r="AI1817"/>
  <c r="AU1816"/>
  <c r="AQ1816"/>
  <c r="AM1816"/>
  <c r="AI1816"/>
  <c r="AU1815"/>
  <c r="AQ1815"/>
  <c r="AM1815"/>
  <c r="AI1815"/>
  <c r="AU1814"/>
  <c r="AQ1814"/>
  <c r="AM1814"/>
  <c r="AI1814"/>
  <c r="AU1813"/>
  <c r="AQ1813"/>
  <c r="AM1813"/>
  <c r="AI1813"/>
  <c r="AU1812"/>
  <c r="AQ1812"/>
  <c r="AM1812"/>
  <c r="AI1812"/>
  <c r="AU1811"/>
  <c r="AQ1811"/>
  <c r="AM1811"/>
  <c r="AI1811"/>
  <c r="AU1810"/>
  <c r="AQ1810"/>
  <c r="AM1810"/>
  <c r="AI1810"/>
  <c r="AU1809"/>
  <c r="AQ1809"/>
  <c r="AM1809"/>
  <c r="AI1809"/>
  <c r="AU1808"/>
  <c r="AQ1808"/>
  <c r="AM1808"/>
  <c r="AI1808"/>
  <c r="AU1807"/>
  <c r="AQ1807"/>
  <c r="AM1807"/>
  <c r="AI1807"/>
  <c r="AU1806"/>
  <c r="AQ1806"/>
  <c r="AM1806"/>
  <c r="AI1806"/>
  <c r="AU1805"/>
  <c r="AQ1805"/>
  <c r="AM1805"/>
  <c r="AI1805"/>
  <c r="AU1804"/>
  <c r="AQ1804"/>
  <c r="AM1804"/>
  <c r="AI1804"/>
  <c r="AU1803"/>
  <c r="AQ1803"/>
  <c r="AM1803"/>
  <c r="AI1803"/>
  <c r="AU1802"/>
  <c r="AQ1802"/>
  <c r="AM1802"/>
  <c r="AI1802"/>
  <c r="AU1801"/>
  <c r="AQ1801"/>
  <c r="AM1801"/>
  <c r="AI1801"/>
  <c r="AU1800"/>
  <c r="AQ1800"/>
  <c r="AM1800"/>
  <c r="AI1800"/>
  <c r="AU1799"/>
  <c r="AQ1799"/>
  <c r="AM1799"/>
  <c r="AI1799"/>
  <c r="AU1798"/>
  <c r="AQ1798"/>
  <c r="AM1798"/>
  <c r="AI1798"/>
  <c r="AU1797"/>
  <c r="AQ1797"/>
  <c r="AM1797"/>
  <c r="AI1797"/>
  <c r="AU1796"/>
  <c r="AQ1796"/>
  <c r="AM1796"/>
  <c r="AI1796"/>
  <c r="AU1795"/>
  <c r="AQ1795"/>
  <c r="AM1795"/>
  <c r="AI1795"/>
  <c r="AU1794"/>
  <c r="AQ1794"/>
  <c r="AM1794"/>
  <c r="AI1794"/>
  <c r="AU1793"/>
  <c r="AQ1793"/>
  <c r="AM1793"/>
  <c r="AI1793"/>
  <c r="AU1792"/>
  <c r="AQ1792"/>
  <c r="AM1792"/>
  <c r="AI1792"/>
  <c r="AU1791"/>
  <c r="AQ1791"/>
  <c r="AM1791"/>
  <c r="AI1791"/>
  <c r="AU1790"/>
  <c r="AQ1790"/>
  <c r="AM1790"/>
  <c r="AI1790"/>
  <c r="AU1789"/>
  <c r="AQ1789"/>
  <c r="AM1789"/>
  <c r="AI1789"/>
  <c r="AU1788"/>
  <c r="AQ1788"/>
  <c r="AM1788"/>
  <c r="AI1788"/>
  <c r="AU1787"/>
  <c r="AQ1787"/>
  <c r="AM1787"/>
  <c r="AI1787"/>
  <c r="AU1786"/>
  <c r="AQ1786"/>
  <c r="AM1786"/>
  <c r="AI1786"/>
  <c r="AU1785"/>
  <c r="AQ1785"/>
  <c r="AM1785"/>
  <c r="AI1785"/>
  <c r="AU1784"/>
  <c r="AQ1784"/>
  <c r="AM1784"/>
  <c r="AI1784"/>
  <c r="AU1783"/>
  <c r="AQ1783"/>
  <c r="AM1783"/>
  <c r="AI1783"/>
  <c r="AU1782"/>
  <c r="AQ1782"/>
  <c r="AM1782"/>
  <c r="AI1782"/>
  <c r="AU1781"/>
  <c r="AQ1781"/>
  <c r="AM1781"/>
  <c r="AI1781"/>
  <c r="AU1780"/>
  <c r="AQ1780"/>
  <c r="AM1780"/>
  <c r="AI1780"/>
  <c r="AU1779"/>
  <c r="AQ1779"/>
  <c r="AM1779"/>
  <c r="AI1779"/>
  <c r="AU1778"/>
  <c r="AQ1778"/>
  <c r="AM1778"/>
  <c r="AI1778"/>
  <c r="AU1777"/>
  <c r="AQ1777"/>
  <c r="AM1777"/>
  <c r="AI1777"/>
  <c r="AU1776"/>
  <c r="AQ1776"/>
  <c r="AM1776"/>
  <c r="AI1776"/>
  <c r="AU1775"/>
  <c r="AQ1775"/>
  <c r="AM1775"/>
  <c r="AI1775"/>
  <c r="AU1774"/>
  <c r="AQ1774"/>
  <c r="AM1774"/>
  <c r="AI1774"/>
  <c r="AU1773"/>
  <c r="AQ1773"/>
  <c r="AM1773"/>
  <c r="AI1773"/>
  <c r="AU1772"/>
  <c r="AQ1772"/>
  <c r="AM1772"/>
  <c r="AI1772"/>
  <c r="AU1771"/>
  <c r="AQ1771"/>
  <c r="AM1771"/>
  <c r="AI1771"/>
  <c r="AU1770"/>
  <c r="AQ1770"/>
  <c r="AM1770"/>
  <c r="AI1770"/>
  <c r="AU1769"/>
  <c r="AQ1769"/>
  <c r="AM1769"/>
  <c r="AI1769"/>
  <c r="AU1768"/>
  <c r="AQ1768"/>
  <c r="AM1768"/>
  <c r="AI1768"/>
  <c r="AU1767"/>
  <c r="AQ1767"/>
  <c r="AM1767"/>
  <c r="AI1767"/>
  <c r="AU1766"/>
  <c r="AQ1766"/>
  <c r="AM1766"/>
  <c r="AI1766"/>
  <c r="AU1765"/>
  <c r="AQ1765"/>
  <c r="AM1765"/>
  <c r="AI1765"/>
  <c r="AU1764"/>
  <c r="AQ1764"/>
  <c r="AM1764"/>
  <c r="AI1764"/>
  <c r="AU1763"/>
  <c r="AQ1763"/>
  <c r="AM1763"/>
  <c r="AI1763"/>
  <c r="AU1762"/>
  <c r="AQ1762"/>
  <c r="AM1762"/>
  <c r="AI1762"/>
  <c r="AU1761"/>
  <c r="AQ1761"/>
  <c r="AM1761"/>
  <c r="AI1761"/>
  <c r="AU1760"/>
  <c r="AQ1760"/>
  <c r="AM1760"/>
  <c r="AI1760"/>
  <c r="AU1759"/>
  <c r="AQ1759"/>
  <c r="AM1759"/>
  <c r="AI1759"/>
  <c r="AU1758"/>
  <c r="AQ1758"/>
  <c r="AM1758"/>
  <c r="AI1758"/>
  <c r="AU1757"/>
  <c r="AQ1757"/>
  <c r="AM1757"/>
  <c r="AI1757"/>
  <c r="AU1756"/>
  <c r="AQ1756"/>
  <c r="AM1756"/>
  <c r="AI1756"/>
  <c r="AU1755"/>
  <c r="AQ1755"/>
  <c r="AM1755"/>
  <c r="AI1755"/>
  <c r="AU1754"/>
  <c r="AQ1754"/>
  <c r="AM1754"/>
  <c r="AI1754"/>
  <c r="AU1753"/>
  <c r="AQ1753"/>
  <c r="AM1753"/>
  <c r="AI1753"/>
  <c r="AU1752"/>
  <c r="AQ1752"/>
  <c r="AM1752"/>
  <c r="AI1752"/>
  <c r="AU1751"/>
  <c r="AQ1751"/>
  <c r="AM1751"/>
  <c r="AI1751"/>
  <c r="AU1750"/>
  <c r="AQ1750"/>
  <c r="AM1750"/>
  <c r="AI1750"/>
  <c r="AU1749"/>
  <c r="AQ1749"/>
  <c r="AM1749"/>
  <c r="AI1749"/>
  <c r="AU1748"/>
  <c r="AQ1748"/>
  <c r="AM1748"/>
  <c r="AI1748"/>
  <c r="AU1747"/>
  <c r="AQ1747"/>
  <c r="AM1747"/>
  <c r="AI1747"/>
  <c r="AU1746"/>
  <c r="AQ1746"/>
  <c r="AM1746"/>
  <c r="AI1746"/>
  <c r="AU1745"/>
  <c r="AQ1745"/>
  <c r="AM1745"/>
  <c r="AI1745"/>
  <c r="AU1744"/>
  <c r="AQ1744"/>
  <c r="AM1744"/>
  <c r="AI1744"/>
  <c r="AU1743"/>
  <c r="AQ1743"/>
  <c r="AM1743"/>
  <c r="AI1743"/>
  <c r="AU1742"/>
  <c r="AQ1742"/>
  <c r="AM1742"/>
  <c r="AI1742"/>
  <c r="AU1741"/>
  <c r="AQ1741"/>
  <c r="AM1741"/>
  <c r="AI1741"/>
  <c r="AU1740"/>
  <c r="AQ1740"/>
  <c r="AM1740"/>
  <c r="AI1740"/>
  <c r="AU1739"/>
  <c r="AQ1739"/>
  <c r="AM1739"/>
  <c r="AI1739"/>
  <c r="AU1738"/>
  <c r="AQ1738"/>
  <c r="AM1738"/>
  <c r="AI1738"/>
  <c r="AU1737"/>
  <c r="AQ1737"/>
  <c r="AM1737"/>
  <c r="AI1737"/>
  <c r="AU1736"/>
  <c r="AQ1736"/>
  <c r="AM1736"/>
  <c r="AI1736"/>
  <c r="AU1735"/>
  <c r="AQ1735"/>
  <c r="AM1735"/>
  <c r="AI1735"/>
  <c r="AU1734"/>
  <c r="AQ1734"/>
  <c r="AM1734"/>
  <c r="AI1734"/>
  <c r="AU1733"/>
  <c r="AQ1733"/>
  <c r="AM1733"/>
  <c r="AI1733"/>
  <c r="AU1732"/>
  <c r="AQ1732"/>
  <c r="AM1732"/>
  <c r="AI1732"/>
  <c r="AU1731"/>
  <c r="AQ1731"/>
  <c r="AM1731"/>
  <c r="AI1731"/>
  <c r="AU1730"/>
  <c r="AQ1730"/>
  <c r="AM1730"/>
  <c r="AI1730"/>
  <c r="AU1729"/>
  <c r="AQ1729"/>
  <c r="AM1729"/>
  <c r="AI1729"/>
  <c r="AU1728"/>
  <c r="AQ1728"/>
  <c r="AM1728"/>
  <c r="AI1728"/>
  <c r="AU1727"/>
  <c r="AQ1727"/>
  <c r="AM1727"/>
  <c r="AI1727"/>
  <c r="AU1726"/>
  <c r="AQ1726"/>
  <c r="AM1726"/>
  <c r="AI1726"/>
  <c r="AU1725"/>
  <c r="AQ1725"/>
  <c r="AM1725"/>
  <c r="AI1725"/>
  <c r="AU1724"/>
  <c r="AQ1724"/>
  <c r="AM1724"/>
  <c r="AI1724"/>
  <c r="AU1723"/>
  <c r="AQ1723"/>
  <c r="AM1723"/>
  <c r="AI1723"/>
  <c r="AU1722"/>
  <c r="AQ1722"/>
  <c r="AM1722"/>
  <c r="AI1722"/>
  <c r="AU1721"/>
  <c r="AQ1721"/>
  <c r="AM1721"/>
  <c r="AI1721"/>
  <c r="AU1720"/>
  <c r="AQ1720"/>
  <c r="AM1720"/>
  <c r="AI1720"/>
  <c r="AU1719"/>
  <c r="AQ1719"/>
  <c r="AM1719"/>
  <c r="AI1719"/>
  <c r="AU1718"/>
  <c r="AQ1718"/>
  <c r="AM1718"/>
  <c r="AI1718"/>
  <c r="AU1717"/>
  <c r="AQ1717"/>
  <c r="AM1717"/>
  <c r="AI1717"/>
  <c r="AU1716"/>
  <c r="AQ1716"/>
  <c r="AM1716"/>
  <c r="AI1716"/>
  <c r="AU1715"/>
  <c r="AQ1715"/>
  <c r="AM1715"/>
  <c r="AI1715"/>
  <c r="AU1714"/>
  <c r="AQ1714"/>
  <c r="AM1714"/>
  <c r="AI1714"/>
  <c r="AU1713"/>
  <c r="AQ1713"/>
  <c r="AM1713"/>
  <c r="AI1713"/>
  <c r="AU1712"/>
  <c r="AQ1712"/>
  <c r="AM1712"/>
  <c r="AI1712"/>
  <c r="AU1711"/>
  <c r="AQ1711"/>
  <c r="AM1711"/>
  <c r="AI1711"/>
  <c r="AU1710"/>
  <c r="AQ1710"/>
  <c r="AM1710"/>
  <c r="AI1710"/>
  <c r="AU1709"/>
  <c r="AQ1709"/>
  <c r="AM1709"/>
  <c r="AI1709"/>
  <c r="AU1708"/>
  <c r="AQ1708"/>
  <c r="AM1708"/>
  <c r="AI1708"/>
  <c r="AU1707"/>
  <c r="AQ1707"/>
  <c r="AM1707"/>
  <c r="AI1707"/>
  <c r="AU1706"/>
  <c r="AQ1706"/>
  <c r="AM1706"/>
  <c r="AI1706"/>
  <c r="AU1705"/>
  <c r="AQ1705"/>
  <c r="AM1705"/>
  <c r="AI1705"/>
  <c r="AU1704"/>
  <c r="AQ1704"/>
  <c r="AM1704"/>
  <c r="AI1704"/>
  <c r="AU1703"/>
  <c r="AQ1703"/>
  <c r="AM1703"/>
  <c r="AI1703"/>
  <c r="AU1702"/>
  <c r="AQ1702"/>
  <c r="AM1702"/>
  <c r="AI1702"/>
  <c r="AU1701"/>
  <c r="AQ1701"/>
  <c r="AM1701"/>
  <c r="AI1701"/>
  <c r="AU1700"/>
  <c r="AQ1700"/>
  <c r="AM1700"/>
  <c r="AI1700"/>
  <c r="AU1699"/>
  <c r="AQ1699"/>
  <c r="AM1699"/>
  <c r="AI1699"/>
  <c r="AU1698"/>
  <c r="AQ1698"/>
  <c r="AM1698"/>
  <c r="AI1698"/>
  <c r="AU1697"/>
  <c r="AQ1697"/>
  <c r="AM1697"/>
  <c r="AI1697"/>
  <c r="AU1696"/>
  <c r="AQ1696"/>
  <c r="AM1696"/>
  <c r="AI1696"/>
  <c r="AU1695"/>
  <c r="AQ1695"/>
  <c r="AM1695"/>
  <c r="AI1695"/>
  <c r="AU1694"/>
  <c r="AQ1694"/>
  <c r="AM1694"/>
  <c r="AI1694"/>
  <c r="AU1693"/>
  <c r="AQ1693"/>
  <c r="AM1693"/>
  <c r="AI1693"/>
  <c r="AU1692"/>
  <c r="AQ1692"/>
  <c r="AM1692"/>
  <c r="AI1692"/>
  <c r="AU1691"/>
  <c r="AQ1691"/>
  <c r="AM1691"/>
  <c r="AI1691"/>
  <c r="AU1690"/>
  <c r="AQ1690"/>
  <c r="AM1690"/>
  <c r="AI1690"/>
  <c r="AU1689"/>
  <c r="AQ1689"/>
  <c r="AM1689"/>
  <c r="AI1689"/>
  <c r="AU1688"/>
  <c r="AQ1688"/>
  <c r="AM1688"/>
  <c r="AI1688"/>
  <c r="AU1687"/>
  <c r="AQ1687"/>
  <c r="AM1687"/>
  <c r="AI1687"/>
  <c r="AU1686"/>
  <c r="AQ1686"/>
  <c r="AM1686"/>
  <c r="AI1686"/>
  <c r="AU1685"/>
  <c r="AQ1685"/>
  <c r="AM1685"/>
  <c r="AI1685"/>
  <c r="AU1684"/>
  <c r="AQ1684"/>
  <c r="AM1684"/>
  <c r="AI1684"/>
  <c r="AU1683"/>
  <c r="AQ1683"/>
  <c r="AM1683"/>
  <c r="AI1683"/>
  <c r="AU1682"/>
  <c r="AQ1682"/>
  <c r="AM1682"/>
  <c r="AI1682"/>
  <c r="AU1681"/>
  <c r="AQ1681"/>
  <c r="AM1681"/>
  <c r="AI1681"/>
  <c r="AU1680"/>
  <c r="AQ1680"/>
  <c r="AM1680"/>
  <c r="AI1680"/>
  <c r="AU1679"/>
  <c r="AQ1679"/>
  <c r="AM1679"/>
  <c r="AI1679"/>
  <c r="AU1678"/>
  <c r="AQ1678"/>
  <c r="AM1678"/>
  <c r="AI1678"/>
  <c r="AU1677"/>
  <c r="AQ1677"/>
  <c r="AM1677"/>
  <c r="AI1677"/>
  <c r="AU1676"/>
  <c r="AQ1676"/>
  <c r="AM1676"/>
  <c r="AI1676"/>
  <c r="AU1675"/>
  <c r="AQ1675"/>
  <c r="AM1675"/>
  <c r="AI1675"/>
  <c r="AU1674"/>
  <c r="AQ1674"/>
  <c r="AM1674"/>
  <c r="AI1674"/>
  <c r="AU1673"/>
  <c r="AQ1673"/>
  <c r="AM1673"/>
  <c r="AI1673"/>
  <c r="AU1672"/>
  <c r="AQ1672"/>
  <c r="AM1672"/>
  <c r="AI1672"/>
  <c r="AU1671"/>
  <c r="AQ1671"/>
  <c r="AM1671"/>
  <c r="AI1671"/>
  <c r="AU1670"/>
  <c r="AQ1670"/>
  <c r="AM1670"/>
  <c r="AI1670"/>
  <c r="AU1669"/>
  <c r="AQ1669"/>
  <c r="AM1669"/>
  <c r="AI1669"/>
  <c r="AU1668"/>
  <c r="AQ1668"/>
  <c r="AM1668"/>
  <c r="AI1668"/>
  <c r="AU1667"/>
  <c r="AQ1667"/>
  <c r="AM1667"/>
  <c r="AI1667"/>
  <c r="AU1666"/>
  <c r="AQ1666"/>
  <c r="AM1666"/>
  <c r="AI1666"/>
  <c r="AU1665"/>
  <c r="AQ1665"/>
  <c r="AM1665"/>
  <c r="AI1665"/>
  <c r="AU1664"/>
  <c r="AQ1664"/>
  <c r="AM1664"/>
  <c r="AI1664"/>
  <c r="AU1663"/>
  <c r="AQ1663"/>
  <c r="AM1663"/>
  <c r="AI1663"/>
  <c r="AU1662"/>
  <c r="AQ1662"/>
  <c r="AM1662"/>
  <c r="AI1662"/>
  <c r="AU1661"/>
  <c r="AQ1661"/>
  <c r="AM1661"/>
  <c r="AI1661"/>
  <c r="AU1660"/>
  <c r="AQ1660"/>
  <c r="AM1660"/>
  <c r="AI1660"/>
  <c r="AU1659"/>
  <c r="AQ1659"/>
  <c r="AM1659"/>
  <c r="AI1659"/>
  <c r="AU1658"/>
  <c r="AQ1658"/>
  <c r="AM1658"/>
  <c r="AI1658"/>
  <c r="AU1657"/>
  <c r="AQ1657"/>
  <c r="AM1657"/>
  <c r="AI1657"/>
  <c r="AU1656"/>
  <c r="AQ1656"/>
  <c r="AM1656"/>
  <c r="AI1656"/>
  <c r="AU1655"/>
  <c r="AQ1655"/>
  <c r="AM1655"/>
  <c r="AI1655"/>
  <c r="AU1654"/>
  <c r="AQ1654"/>
  <c r="AM1654"/>
  <c r="AI1654"/>
  <c r="AU1653"/>
  <c r="AQ1653"/>
  <c r="AM1653"/>
  <c r="AI1653"/>
  <c r="AU1652"/>
  <c r="AQ1652"/>
  <c r="AM1652"/>
  <c r="AI1652"/>
  <c r="AU1651"/>
  <c r="AQ1651"/>
  <c r="AM1651"/>
  <c r="AI1651"/>
  <c r="AU1650"/>
  <c r="AQ1650"/>
  <c r="AM1650"/>
  <c r="AI1650"/>
  <c r="AU1649"/>
  <c r="AQ1649"/>
  <c r="AM1649"/>
  <c r="AI1649"/>
  <c r="AU1648"/>
  <c r="AQ1648"/>
  <c r="AM1648"/>
  <c r="AI1648"/>
  <c r="AU1647"/>
  <c r="AQ1647"/>
  <c r="AM1647"/>
  <c r="AI1647"/>
  <c r="AU1646"/>
  <c r="AQ1646"/>
  <c r="AM1646"/>
  <c r="AI1646"/>
  <c r="AU1645"/>
  <c r="AQ1645"/>
  <c r="AM1645"/>
  <c r="AI1645"/>
  <c r="AU1644"/>
  <c r="AQ1644"/>
  <c r="AM1644"/>
  <c r="AI1644"/>
  <c r="AU1643"/>
  <c r="AQ1643"/>
  <c r="AM1643"/>
  <c r="AI1643"/>
  <c r="AU1642"/>
  <c r="AQ1642"/>
  <c r="AM1642"/>
  <c r="AI1642"/>
  <c r="AU1641"/>
  <c r="AQ1641"/>
  <c r="AM1641"/>
  <c r="AI1641"/>
  <c r="AU1640"/>
  <c r="AQ1640"/>
  <c r="AM1640"/>
  <c r="AI1640"/>
  <c r="AU1639"/>
  <c r="AQ1639"/>
  <c r="AM1639"/>
  <c r="AI1639"/>
  <c r="AU1638"/>
  <c r="AQ1638"/>
  <c r="AM1638"/>
  <c r="AI1638"/>
  <c r="AU1637"/>
  <c r="AQ1637"/>
  <c r="AM1637"/>
  <c r="AI1637"/>
  <c r="AU1636"/>
  <c r="AQ1636"/>
  <c r="AM1636"/>
  <c r="AI1636"/>
  <c r="AU1635"/>
  <c r="AQ1635"/>
  <c r="AM1635"/>
  <c r="AI1635"/>
  <c r="AU1634"/>
  <c r="AQ1634"/>
  <c r="AM1634"/>
  <c r="AI1634"/>
  <c r="AU1633"/>
  <c r="AQ1633"/>
  <c r="AM1633"/>
  <c r="AI1633"/>
  <c r="AU1632"/>
  <c r="AQ1632"/>
  <c r="AM1632"/>
  <c r="AI1632"/>
  <c r="AU1631"/>
  <c r="AQ1631"/>
  <c r="AM1631"/>
  <c r="AI1631"/>
  <c r="AU1630"/>
  <c r="AQ1630"/>
  <c r="AM1630"/>
  <c r="AI1630"/>
  <c r="AU1629"/>
  <c r="AQ1629"/>
  <c r="AM1629"/>
  <c r="AI1629"/>
  <c r="AU1628"/>
  <c r="AQ1628"/>
  <c r="AM1628"/>
  <c r="AI1628"/>
  <c r="AU1627"/>
  <c r="AQ1627"/>
  <c r="AM1627"/>
  <c r="AI1627"/>
  <c r="AU1626"/>
  <c r="AQ1626"/>
  <c r="AM1626"/>
  <c r="AI1626"/>
  <c r="AU1625"/>
  <c r="AQ1625"/>
  <c r="AM1625"/>
  <c r="AI1625"/>
  <c r="AU1624"/>
  <c r="AQ1624"/>
  <c r="AM1624"/>
  <c r="AI1624"/>
  <c r="AU1623"/>
  <c r="AQ1623"/>
  <c r="AM1623"/>
  <c r="AI1623"/>
  <c r="AU1622"/>
  <c r="AQ1622"/>
  <c r="AM1622"/>
  <c r="AI1622"/>
  <c r="AU1621"/>
  <c r="AQ1621"/>
  <c r="AM1621"/>
  <c r="AI1621"/>
  <c r="AU1620"/>
  <c r="AQ1620"/>
  <c r="AM1620"/>
  <c r="AI1620"/>
  <c r="AU1619"/>
  <c r="AQ1619"/>
  <c r="AM1619"/>
  <c r="AI1619"/>
  <c r="AU1618"/>
  <c r="AQ1618"/>
  <c r="AM1618"/>
  <c r="AI1618"/>
  <c r="AU1617"/>
  <c r="AQ1617"/>
  <c r="AM1617"/>
  <c r="AI1617"/>
  <c r="AU1616"/>
  <c r="AQ1616"/>
  <c r="AM1616"/>
  <c r="AI1616"/>
  <c r="AU1615"/>
  <c r="AQ1615"/>
  <c r="AM1615"/>
  <c r="AI1615"/>
  <c r="AU1614"/>
  <c r="AQ1614"/>
  <c r="AM1614"/>
  <c r="AI1614"/>
  <c r="AU1613"/>
  <c r="AQ1613"/>
  <c r="AM1613"/>
  <c r="AI1613"/>
  <c r="AU1612"/>
  <c r="AQ1612"/>
  <c r="AM1612"/>
  <c r="AI1612"/>
  <c r="AU1611"/>
  <c r="AQ1611"/>
  <c r="AM1611"/>
  <c r="AI1611"/>
  <c r="AU1610"/>
  <c r="AQ1610"/>
  <c r="AM1610"/>
  <c r="AI1610"/>
  <c r="AU1609"/>
  <c r="AQ1609"/>
  <c r="AM1609"/>
  <c r="AI1609"/>
  <c r="AU1608"/>
  <c r="AQ1608"/>
  <c r="AM1608"/>
  <c r="AI1608"/>
  <c r="AU1607"/>
  <c r="AQ1607"/>
  <c r="AM1607"/>
  <c r="AI1607"/>
  <c r="AU1606"/>
  <c r="AQ1606"/>
  <c r="AM1606"/>
  <c r="AI1606"/>
  <c r="AU1605"/>
  <c r="AQ1605"/>
  <c r="AM1605"/>
  <c r="AI1605"/>
  <c r="AU1604"/>
  <c r="AQ1604"/>
  <c r="AM1604"/>
  <c r="AI1604"/>
  <c r="AU1603"/>
  <c r="AQ1603"/>
  <c r="AM1603"/>
  <c r="AI1603"/>
  <c r="AU1602"/>
  <c r="AQ1602"/>
  <c r="AM1602"/>
  <c r="AI1602"/>
  <c r="AU1601"/>
  <c r="AQ1601"/>
  <c r="AM1601"/>
  <c r="AI1601"/>
  <c r="AU1600"/>
  <c r="AQ1600"/>
  <c r="AM1600"/>
  <c r="AI1600"/>
  <c r="AU1599"/>
  <c r="AQ1599"/>
  <c r="AM1599"/>
  <c r="AI1599"/>
  <c r="AU1598"/>
  <c r="AQ1598"/>
  <c r="AM1598"/>
  <c r="AI1598"/>
  <c r="AU1597"/>
  <c r="AQ1597"/>
  <c r="AM1597"/>
  <c r="AI1597"/>
  <c r="AU1596"/>
  <c r="AQ1596"/>
  <c r="AM1596"/>
  <c r="AI1596"/>
  <c r="AU1595"/>
  <c r="AQ1595"/>
  <c r="AM1595"/>
  <c r="AI1595"/>
  <c r="AU1594"/>
  <c r="AQ1594"/>
  <c r="AM1594"/>
  <c r="AI1594"/>
  <c r="AU1593"/>
  <c r="AQ1593"/>
  <c r="AM1593"/>
  <c r="AI1593"/>
  <c r="AU1592"/>
  <c r="AQ1592"/>
  <c r="AM1592"/>
  <c r="AI1592"/>
  <c r="AU1591"/>
  <c r="AQ1591"/>
  <c r="AM1591"/>
  <c r="AI1591"/>
  <c r="AU1590"/>
  <c r="AQ1590"/>
  <c r="AM1590"/>
  <c r="AI1590"/>
  <c r="AU1589"/>
  <c r="AQ1589"/>
  <c r="AM1589"/>
  <c r="AI1589"/>
  <c r="AU1588"/>
  <c r="AQ1588"/>
  <c r="AM1588"/>
  <c r="AI1588"/>
  <c r="AU1587"/>
  <c r="AQ1587"/>
  <c r="AM1587"/>
  <c r="AI1587"/>
  <c r="AU1586"/>
  <c r="AQ1586"/>
  <c r="AM1586"/>
  <c r="AI1586"/>
  <c r="AU1585"/>
  <c r="AQ1585"/>
  <c r="AM1585"/>
  <c r="AI1585"/>
  <c r="AU1584"/>
  <c r="AQ1584"/>
  <c r="AM1584"/>
  <c r="AI1584"/>
  <c r="AU1583"/>
  <c r="AQ1583"/>
  <c r="AM1583"/>
  <c r="AI1583"/>
  <c r="AU1582"/>
  <c r="AQ1582"/>
  <c r="AM1582"/>
  <c r="AI1582"/>
  <c r="AU1581"/>
  <c r="AQ1581"/>
  <c r="AM1581"/>
  <c r="AI1581"/>
  <c r="AU1580"/>
  <c r="AQ1580"/>
  <c r="AM1580"/>
  <c r="AI1580"/>
  <c r="AU1579"/>
  <c r="AQ1579"/>
  <c r="AM1579"/>
  <c r="AI1579"/>
  <c r="AU1578"/>
  <c r="AQ1578"/>
  <c r="AM1578"/>
  <c r="AI1578"/>
  <c r="AU1577"/>
  <c r="AQ1577"/>
  <c r="AM1577"/>
  <c r="AI1577"/>
  <c r="AU1576"/>
  <c r="AQ1576"/>
  <c r="AM1576"/>
  <c r="AI1576"/>
  <c r="AU1575"/>
  <c r="AQ1575"/>
  <c r="AM1575"/>
  <c r="AI1575"/>
  <c r="AU1574"/>
  <c r="AQ1574"/>
  <c r="AM1574"/>
  <c r="AI1574"/>
  <c r="AU1573"/>
  <c r="AQ1573"/>
  <c r="AM1573"/>
  <c r="AI1573"/>
  <c r="AU1572"/>
  <c r="AQ1572"/>
  <c r="AM1572"/>
  <c r="AI1572"/>
  <c r="AU1571"/>
  <c r="AQ1571"/>
  <c r="AM1571"/>
  <c r="AI1571"/>
  <c r="AU1570"/>
  <c r="AQ1570"/>
  <c r="AM1570"/>
  <c r="AI1570"/>
  <c r="AU1569"/>
  <c r="AQ1569"/>
  <c r="AM1569"/>
  <c r="AI1569"/>
  <c r="AU1568"/>
  <c r="AQ1568"/>
  <c r="AM1568"/>
  <c r="AI1568"/>
  <c r="AU1567"/>
  <c r="AQ1567"/>
  <c r="AM1567"/>
  <c r="AI1567"/>
  <c r="AU1566"/>
  <c r="AQ1566"/>
  <c r="AM1566"/>
  <c r="AI1566"/>
  <c r="AU1565"/>
  <c r="AQ1565"/>
  <c r="AM1565"/>
  <c r="AI1565"/>
  <c r="AU1564"/>
  <c r="AQ1564"/>
  <c r="AM1564"/>
  <c r="AI1564"/>
  <c r="AU1563"/>
  <c r="AQ1563"/>
  <c r="AM1563"/>
  <c r="AI1563"/>
  <c r="AU1562"/>
  <c r="AQ1562"/>
  <c r="AM1562"/>
  <c r="AI1562"/>
  <c r="AU1561"/>
  <c r="AQ1561"/>
  <c r="AM1561"/>
  <c r="AI1561"/>
  <c r="AU1560"/>
  <c r="AQ1560"/>
  <c r="AM1560"/>
  <c r="AI1560"/>
  <c r="AU1559"/>
  <c r="AQ1559"/>
  <c r="AM1559"/>
  <c r="AI1559"/>
  <c r="AU1558"/>
  <c r="AQ1558"/>
  <c r="AM1558"/>
  <c r="AI1558"/>
  <c r="AU1557"/>
  <c r="AQ1557"/>
  <c r="AM1557"/>
  <c r="AI1557"/>
  <c r="AU1556"/>
  <c r="AQ1556"/>
  <c r="AM1556"/>
  <c r="AI1556"/>
  <c r="AU1555"/>
  <c r="AQ1555"/>
  <c r="AM1555"/>
  <c r="AI1555"/>
  <c r="AU1554"/>
  <c r="AQ1554"/>
  <c r="AM1554"/>
  <c r="AI1554"/>
  <c r="AU1553"/>
  <c r="AQ1553"/>
  <c r="AM1553"/>
  <c r="AI1553"/>
  <c r="AU1552"/>
  <c r="AQ1552"/>
  <c r="AM1552"/>
  <c r="AI1552"/>
  <c r="AU1551"/>
  <c r="AQ1551"/>
  <c r="AM1551"/>
  <c r="AI1551"/>
  <c r="AU1550"/>
  <c r="AQ1550"/>
  <c r="AM1550"/>
  <c r="AI1550"/>
  <c r="AU1549"/>
  <c r="AQ1549"/>
  <c r="AM1549"/>
  <c r="AI1549"/>
  <c r="AQ1548"/>
  <c r="AI1548"/>
  <c r="AQ1547"/>
  <c r="AI1547"/>
  <c r="AQ1546"/>
  <c r="AI1546"/>
  <c r="AQ1545"/>
  <c r="AI1545"/>
  <c r="AQ1544"/>
  <c r="AI1544"/>
  <c r="AQ1543"/>
  <c r="AI1543"/>
  <c r="AQ1542"/>
  <c r="AI1542"/>
  <c r="AQ1541"/>
  <c r="AI1541"/>
  <c r="AQ1540"/>
  <c r="AK1540"/>
  <c r="AG1540"/>
  <c r="AS1539"/>
  <c r="AO1539"/>
  <c r="AK1539"/>
  <c r="AG1539"/>
  <c r="AS1538"/>
  <c r="AO1538"/>
  <c r="AK1538"/>
  <c r="AG1538"/>
  <c r="AS1537"/>
  <c r="AO1537"/>
  <c r="AK1537"/>
  <c r="AG1537"/>
  <c r="AS1536"/>
  <c r="AO1536"/>
  <c r="AK1536"/>
  <c r="AG1536"/>
  <c r="AS1535"/>
  <c r="AO1535"/>
  <c r="AK1535"/>
  <c r="AG1535"/>
  <c r="AS1534"/>
  <c r="AO1534"/>
  <c r="AK1534"/>
  <c r="AG1534"/>
  <c r="AS1533"/>
  <c r="AO1533"/>
  <c r="AK1533"/>
  <c r="AG1533"/>
  <c r="AS1532"/>
  <c r="AO1532"/>
  <c r="AK1532"/>
  <c r="AG1532"/>
  <c r="AS1531"/>
  <c r="AO1531"/>
  <c r="AK1531"/>
  <c r="AG1531"/>
  <c r="AS1530"/>
  <c r="AO1530"/>
  <c r="AK1530"/>
  <c r="AG1530"/>
  <c r="AS1529"/>
  <c r="AO1529"/>
  <c r="AK1529"/>
  <c r="AG1529"/>
  <c r="AS1528"/>
  <c r="AO1528"/>
  <c r="AK1528"/>
  <c r="AG1528"/>
  <c r="AS1527"/>
  <c r="AO1527"/>
  <c r="AK1527"/>
  <c r="AG1527"/>
  <c r="AS1526"/>
  <c r="AO1526"/>
  <c r="AK1526"/>
  <c r="AG1526"/>
  <c r="AS1525"/>
  <c r="AO1525"/>
  <c r="AK1525"/>
  <c r="AG1525"/>
  <c r="AS1524"/>
  <c r="AO1524"/>
  <c r="AK1524"/>
  <c r="AG1524"/>
  <c r="AS1523"/>
  <c r="AO1523"/>
  <c r="AK1523"/>
  <c r="AG1523"/>
  <c r="AS1522"/>
  <c r="AO1522"/>
  <c r="AK1522"/>
  <c r="AG1522"/>
  <c r="AS1521"/>
  <c r="AO1521"/>
  <c r="AK1521"/>
  <c r="AG1521"/>
  <c r="AS1520"/>
  <c r="AO1520"/>
  <c r="AK1520"/>
  <c r="AG1520"/>
  <c r="AS1519"/>
  <c r="AO1519"/>
  <c r="AK1519"/>
  <c r="AG1519"/>
  <c r="AS1518"/>
  <c r="AO1518"/>
  <c r="AK1518"/>
  <c r="AG1518"/>
  <c r="AS1517"/>
  <c r="AO1517"/>
  <c r="AK1517"/>
  <c r="AG1517"/>
  <c r="AS1516"/>
  <c r="AO1516"/>
  <c r="AK1516"/>
  <c r="AG1516"/>
  <c r="AS1515"/>
  <c r="AO1515"/>
  <c r="AK1515"/>
  <c r="AG1515"/>
  <c r="AS1514"/>
  <c r="AO1514"/>
  <c r="AK1514"/>
  <c r="AG1514"/>
  <c r="AS1513"/>
  <c r="AO1513"/>
  <c r="AK1513"/>
  <c r="AG1513"/>
  <c r="AS1512"/>
  <c r="AO1512"/>
  <c r="AK1512"/>
  <c r="AG1512"/>
  <c r="AS1511"/>
  <c r="AO1511"/>
  <c r="AK1511"/>
  <c r="AG1511"/>
  <c r="AS1510"/>
  <c r="AO1510"/>
  <c r="AK1510"/>
  <c r="AG1510"/>
  <c r="AS1509"/>
  <c r="AO1509"/>
  <c r="AK1509"/>
  <c r="AG1509"/>
  <c r="AS1508"/>
  <c r="AO1508"/>
  <c r="AK1508"/>
  <c r="AG1508"/>
  <c r="AS1507"/>
  <c r="AO1507"/>
  <c r="AK1507"/>
  <c r="AG1507"/>
  <c r="AS1506"/>
  <c r="AO1506"/>
  <c r="AK1506"/>
  <c r="AG1506"/>
  <c r="AS1505"/>
  <c r="AO1505"/>
  <c r="AK1505"/>
  <c r="AG1505"/>
  <c r="AS1504"/>
  <c r="AO1504"/>
  <c r="AK1504"/>
  <c r="AG1504"/>
  <c r="AS1503"/>
  <c r="AO1503"/>
  <c r="AK1503"/>
  <c r="AG1503"/>
  <c r="AS1502"/>
  <c r="AO1502"/>
  <c r="AK1502"/>
  <c r="AG1502"/>
  <c r="AS1501"/>
  <c r="AO1501"/>
  <c r="AK1501"/>
  <c r="AG1501"/>
  <c r="AS1500"/>
  <c r="AO1500"/>
  <c r="AK1500"/>
  <c r="AG1500"/>
  <c r="AS1499"/>
  <c r="AO1499"/>
  <c r="AK1499"/>
  <c r="AG1499"/>
  <c r="AS1498"/>
  <c r="AO1498"/>
  <c r="AK1498"/>
  <c r="AG1498"/>
  <c r="AS1497"/>
  <c r="AO1497"/>
  <c r="AK1497"/>
  <c r="AG1497"/>
  <c r="AS1496"/>
  <c r="AO1496"/>
  <c r="AK1496"/>
  <c r="AG1496"/>
  <c r="AS1495"/>
  <c r="AO1495"/>
  <c r="AK1495"/>
  <c r="AG1495"/>
  <c r="AS1494"/>
  <c r="AO1494"/>
  <c r="AK1494"/>
  <c r="AG1494"/>
  <c r="AS1493"/>
  <c r="AO1493"/>
  <c r="AK1493"/>
  <c r="AG1493"/>
  <c r="AS1492"/>
  <c r="AO1492"/>
  <c r="AK1492"/>
  <c r="AG1492"/>
  <c r="AS1491"/>
  <c r="AO1491"/>
  <c r="AK1491"/>
  <c r="AG1491"/>
  <c r="AS1490"/>
  <c r="AO1490"/>
  <c r="AK1490"/>
  <c r="AG1490"/>
  <c r="AS1489"/>
  <c r="AO1489"/>
  <c r="AK1489"/>
  <c r="AG1489"/>
  <c r="AS1488"/>
  <c r="AO1488"/>
  <c r="AK1488"/>
  <c r="AG1488"/>
  <c r="AS1487"/>
  <c r="AO1487"/>
  <c r="AK1487"/>
  <c r="AG1487"/>
  <c r="AS1486"/>
  <c r="AO1486"/>
  <c r="AK1486"/>
  <c r="AG1486"/>
  <c r="AS1485"/>
  <c r="AO1485"/>
  <c r="AK1485"/>
  <c r="AG1485"/>
  <c r="AS1484"/>
  <c r="AO1484"/>
  <c r="AK1484"/>
  <c r="AG1484"/>
  <c r="AS1483"/>
  <c r="AO1483"/>
  <c r="AK1483"/>
  <c r="AG1483"/>
  <c r="AS1482"/>
  <c r="AO1482"/>
  <c r="AK1482"/>
  <c r="AG1482"/>
  <c r="AS1481"/>
  <c r="AO1481"/>
  <c r="AK1481"/>
  <c r="AG1481"/>
  <c r="AS1480"/>
  <c r="AO1480"/>
  <c r="AK1480"/>
  <c r="AG1480"/>
  <c r="AS1479"/>
  <c r="AO1479"/>
  <c r="AK1479"/>
  <c r="AG1479"/>
  <c r="AS1478"/>
  <c r="AO1478"/>
  <c r="AK1478"/>
  <c r="AG1478"/>
  <c r="AS1477"/>
  <c r="AO1477"/>
  <c r="AK1477"/>
  <c r="AG1477"/>
  <c r="AS1476"/>
  <c r="AO1476"/>
  <c r="AK1476"/>
  <c r="AG1476"/>
  <c r="AS1475"/>
  <c r="AO1475"/>
  <c r="AK1475"/>
  <c r="AG1475"/>
  <c r="AS1474"/>
  <c r="AO1474"/>
  <c r="AK1474"/>
  <c r="AG1474"/>
  <c r="AS1473"/>
  <c r="AO1473"/>
  <c r="AK1473"/>
  <c r="AG1473"/>
  <c r="AS1472"/>
  <c r="AO1472"/>
  <c r="AK1472"/>
  <c r="AG1472"/>
  <c r="AS1471"/>
  <c r="AO1471"/>
  <c r="AK1471"/>
  <c r="AG1471"/>
  <c r="AS1470"/>
  <c r="AO1470"/>
  <c r="AK1470"/>
  <c r="AG1470"/>
  <c r="AS1469"/>
  <c r="AO1469"/>
  <c r="AK1469"/>
  <c r="AG1469"/>
  <c r="AS1468"/>
  <c r="AO1468"/>
  <c r="AK1468"/>
  <c r="AG1468"/>
  <c r="AS1467"/>
  <c r="AO1467"/>
  <c r="AK1467"/>
  <c r="AG1467"/>
  <c r="AS1466"/>
  <c r="AO1466"/>
  <c r="AK1466"/>
  <c r="AG1466"/>
  <c r="AS1465"/>
  <c r="AO1465"/>
  <c r="AK1465"/>
  <c r="AG1465"/>
  <c r="AS1464"/>
  <c r="AO1464"/>
  <c r="AK1464"/>
  <c r="AG1464"/>
  <c r="AS1463"/>
  <c r="AO1463"/>
  <c r="AK1463"/>
  <c r="AG1463"/>
  <c r="AS1462"/>
  <c r="AO1462"/>
  <c r="AK1462"/>
  <c r="AG1462"/>
  <c r="AS1461"/>
  <c r="AO1461"/>
  <c r="AK1461"/>
  <c r="AG1461"/>
  <c r="AS1460"/>
  <c r="AO1460"/>
  <c r="AK1460"/>
  <c r="AG1460"/>
  <c r="AS1459"/>
  <c r="AO1459"/>
  <c r="AK1459"/>
  <c r="AG1459"/>
  <c r="AS1458"/>
  <c r="AO1458"/>
  <c r="AK1458"/>
  <c r="AG1458"/>
  <c r="AS1457"/>
  <c r="AO1457"/>
  <c r="AK1457"/>
  <c r="AG1457"/>
  <c r="AS1456"/>
  <c r="AO1456"/>
  <c r="AK1456"/>
  <c r="AG1456"/>
  <c r="AS1455"/>
  <c r="AO1455"/>
  <c r="AK1455"/>
  <c r="AG1455"/>
  <c r="AS1454"/>
  <c r="AO1454"/>
  <c r="AK1454"/>
  <c r="AG1454"/>
  <c r="AS1453"/>
  <c r="AO1453"/>
  <c r="AK1453"/>
  <c r="AG1453"/>
  <c r="AS1452"/>
  <c r="AO1452"/>
  <c r="AK1452"/>
  <c r="AG1452"/>
  <c r="AS1451"/>
  <c r="AO1451"/>
  <c r="AK1451"/>
  <c r="AG1451"/>
  <c r="AS1450"/>
  <c r="AO1450"/>
  <c r="AK1450"/>
  <c r="AG1450"/>
  <c r="AS1449"/>
  <c r="AO1449"/>
  <c r="AK1449"/>
  <c r="AG1449"/>
  <c r="AS1448"/>
  <c r="AO1448"/>
  <c r="AK1448"/>
  <c r="AG1448"/>
  <c r="AS1447"/>
  <c r="AO1447"/>
  <c r="AK1447"/>
  <c r="AG1447"/>
  <c r="AS1446"/>
  <c r="AO1446"/>
  <c r="AK1446"/>
  <c r="AG1446"/>
  <c r="AS1445"/>
  <c r="AO1445"/>
  <c r="AK1445"/>
  <c r="AG1445"/>
  <c r="AS1444"/>
  <c r="AO1444"/>
  <c r="AK1444"/>
  <c r="AG1444"/>
  <c r="AS1443"/>
  <c r="AO1443"/>
  <c r="AK1443"/>
  <c r="AG1443"/>
  <c r="AS1442"/>
  <c r="AO1442"/>
  <c r="AK1442"/>
  <c r="AG1442"/>
  <c r="AS1441"/>
  <c r="AO1441"/>
  <c r="AK1441"/>
  <c r="AG1441"/>
  <c r="AS1440"/>
  <c r="AO1440"/>
  <c r="AK1440"/>
  <c r="AG1440"/>
  <c r="AS1439"/>
  <c r="AO1439"/>
  <c r="AK1439"/>
  <c r="AG1439"/>
  <c r="AS1438"/>
  <c r="AO1438"/>
  <c r="AK1438"/>
  <c r="AG1438"/>
  <c r="AS1437"/>
  <c r="AO1437"/>
  <c r="AK1437"/>
  <c r="AG1437"/>
  <c r="AS1436"/>
  <c r="AO1436"/>
  <c r="AK1436"/>
  <c r="AG1436"/>
  <c r="AS1435"/>
  <c r="AO1435"/>
  <c r="AK1435"/>
  <c r="AG1435"/>
  <c r="AS1434"/>
  <c r="AO1434"/>
  <c r="AK1434"/>
  <c r="AG1434"/>
  <c r="AS1433"/>
  <c r="AO1433"/>
  <c r="AK1433"/>
  <c r="AG1433"/>
  <c r="AS1432"/>
  <c r="AO1432"/>
  <c r="AK1432"/>
  <c r="AG1432"/>
  <c r="AS1431"/>
  <c r="AO1431"/>
  <c r="AK1431"/>
  <c r="AG1431"/>
  <c r="AS1430"/>
  <c r="AO1430"/>
  <c r="AK1430"/>
  <c r="AG1430"/>
  <c r="AS1429"/>
  <c r="AO1429"/>
  <c r="AK1429"/>
  <c r="AG1429"/>
  <c r="AS1428"/>
  <c r="AO1428"/>
  <c r="AK1428"/>
  <c r="AG1428"/>
  <c r="AS1427"/>
  <c r="AO1427"/>
  <c r="AK1427"/>
  <c r="AG1427"/>
  <c r="AS1426"/>
  <c r="AO1426"/>
  <c r="AK1426"/>
  <c r="AG1426"/>
  <c r="AS1425"/>
  <c r="AO1425"/>
  <c r="AK1425"/>
  <c r="AG1425"/>
  <c r="AS1424"/>
  <c r="AO1424"/>
  <c r="AK1424"/>
  <c r="AG1424"/>
  <c r="AS1423"/>
  <c r="AO1423"/>
  <c r="AK1423"/>
  <c r="AG1423"/>
  <c r="AS1422"/>
  <c r="AO1422"/>
  <c r="AK1422"/>
  <c r="AG1422"/>
  <c r="AS1421"/>
  <c r="AO1421"/>
  <c r="AK1421"/>
  <c r="AG1421"/>
  <c r="AS1420"/>
  <c r="AO1420"/>
  <c r="AK1420"/>
  <c r="AG1420"/>
  <c r="AS1419"/>
  <c r="AO1419"/>
  <c r="AK1419"/>
  <c r="AG1419"/>
  <c r="AS1418"/>
  <c r="AO1418"/>
  <c r="AK1418"/>
  <c r="AG1418"/>
  <c r="AS1417"/>
  <c r="AO1417"/>
  <c r="AK1417"/>
  <c r="AG1417"/>
  <c r="AS1416"/>
  <c r="AO1416"/>
  <c r="AK1416"/>
  <c r="AG1416"/>
  <c r="AS1415"/>
  <c r="AO1415"/>
  <c r="AK1415"/>
  <c r="AG1415"/>
  <c r="AS1414"/>
  <c r="AO1414"/>
  <c r="AK1414"/>
  <c r="AG1414"/>
  <c r="AS1413"/>
  <c r="AO1413"/>
  <c r="AK1413"/>
  <c r="AG1413"/>
  <c r="AS1412"/>
  <c r="AO1412"/>
  <c r="AK1412"/>
  <c r="AG1412"/>
  <c r="AS1411"/>
  <c r="AO1411"/>
  <c r="AK1411"/>
  <c r="AG1411"/>
  <c r="AS1410"/>
  <c r="AO1410"/>
  <c r="AK1410"/>
  <c r="AG1410"/>
  <c r="AS1409"/>
  <c r="AO1409"/>
  <c r="AK1409"/>
  <c r="AG1409"/>
  <c r="AS1408"/>
  <c r="AO1408"/>
  <c r="AK1408"/>
  <c r="AG1408"/>
  <c r="AS1407"/>
  <c r="AO1407"/>
  <c r="AK1407"/>
  <c r="AG1407"/>
  <c r="AS1406"/>
  <c r="AO1406"/>
  <c r="AK1406"/>
  <c r="AG1406"/>
  <c r="AS1405"/>
  <c r="AO1405"/>
  <c r="AK1405"/>
  <c r="AG1405"/>
  <c r="AS1404"/>
  <c r="AO1404"/>
  <c r="AK1404"/>
  <c r="AG1404"/>
  <c r="AS1403"/>
  <c r="AO1403"/>
  <c r="AK1403"/>
  <c r="AG1403"/>
  <c r="AS1402"/>
  <c r="AO1402"/>
  <c r="AK1402"/>
  <c r="AG1402"/>
  <c r="AS1401"/>
  <c r="AO1401"/>
  <c r="AK1401"/>
  <c r="AG1401"/>
  <c r="AS1400"/>
  <c r="AO1400"/>
  <c r="AK1400"/>
  <c r="AG1400"/>
  <c r="AS1399"/>
  <c r="AO1399"/>
  <c r="AK1399"/>
  <c r="AG1399"/>
  <c r="AS1398"/>
  <c r="AO1398"/>
  <c r="AK1398"/>
  <c r="AG1398"/>
  <c r="AS1397"/>
  <c r="AO1397"/>
  <c r="AK1397"/>
  <c r="AG1397"/>
  <c r="AS1396"/>
  <c r="AO1396"/>
  <c r="AK1396"/>
  <c r="AG1396"/>
  <c r="AS1395"/>
  <c r="AO1395"/>
  <c r="AK1395"/>
  <c r="AG1395"/>
  <c r="AS1394"/>
  <c r="AO1394"/>
  <c r="AK1394"/>
  <c r="AG1394"/>
  <c r="AS1393"/>
  <c r="AO1393"/>
  <c r="AK1393"/>
  <c r="AG1393"/>
  <c r="AS1392"/>
  <c r="AO1392"/>
  <c r="AK1392"/>
  <c r="AG1392"/>
  <c r="AS1391"/>
  <c r="AO1391"/>
  <c r="AK1391"/>
  <c r="AG1391"/>
  <c r="AS1390"/>
  <c r="AO1390"/>
  <c r="AK1390"/>
  <c r="AG1390"/>
  <c r="AS1389"/>
  <c r="AO1389"/>
  <c r="AK1389"/>
  <c r="AG1389"/>
  <c r="AS1388"/>
  <c r="AO1388"/>
  <c r="AK1388"/>
  <c r="AG1388"/>
  <c r="AS1387"/>
  <c r="AO1387"/>
  <c r="AK1387"/>
  <c r="AG1387"/>
  <c r="AS1386"/>
  <c r="AO1386"/>
  <c r="AK1386"/>
  <c r="AG1386"/>
  <c r="AS1385"/>
  <c r="AO1385"/>
  <c r="AK1385"/>
  <c r="AG1385"/>
  <c r="AS1384"/>
  <c r="AO1384"/>
  <c r="AK1384"/>
  <c r="AG1384"/>
  <c r="AS1383"/>
  <c r="AO1383"/>
  <c r="AK1383"/>
  <c r="AG1383"/>
  <c r="AS1382"/>
  <c r="AO1382"/>
  <c r="AK1382"/>
  <c r="AG1382"/>
  <c r="AS1381"/>
  <c r="AO1381"/>
  <c r="AK1381"/>
  <c r="AG1381"/>
  <c r="AS1380"/>
  <c r="AO1380"/>
  <c r="AK1380"/>
  <c r="AG1380"/>
  <c r="AS1379"/>
  <c r="AO1379"/>
  <c r="AK1379"/>
  <c r="AG1379"/>
  <c r="AS1378"/>
  <c r="AO1378"/>
  <c r="AK1378"/>
  <c r="AG1378"/>
  <c r="AS1377"/>
  <c r="AO1377"/>
  <c r="AK1377"/>
  <c r="AG1377"/>
  <c r="AS1376"/>
  <c r="AO1376"/>
  <c r="AK1376"/>
  <c r="AG1376"/>
  <c r="AS1375"/>
  <c r="AO1375"/>
  <c r="AK1375"/>
  <c r="AG1375"/>
  <c r="AS1374"/>
  <c r="AO1374"/>
  <c r="AK1374"/>
  <c r="AG1374"/>
  <c r="AS1373"/>
  <c r="AO1373"/>
  <c r="AK1373"/>
  <c r="AG1373"/>
  <c r="AS1372"/>
  <c r="AO1372"/>
  <c r="AK1372"/>
  <c r="AG1372"/>
  <c r="AS1371"/>
  <c r="AO1371"/>
  <c r="AK1371"/>
  <c r="AG1371"/>
  <c r="AS1370"/>
  <c r="AO1370"/>
  <c r="AK1370"/>
  <c r="AG1370"/>
  <c r="AS1369"/>
  <c r="AO1369"/>
  <c r="AK1369"/>
  <c r="AG1369"/>
  <c r="AS1368"/>
  <c r="AO1368"/>
  <c r="AK1368"/>
  <c r="AG1368"/>
  <c r="AS1367"/>
  <c r="AO1367"/>
  <c r="AK1367"/>
  <c r="AG1367"/>
  <c r="AS1366"/>
  <c r="AO1366"/>
  <c r="AK1366"/>
  <c r="AG1366"/>
  <c r="AS1365"/>
  <c r="AO1365"/>
  <c r="AK1365"/>
  <c r="AG1365"/>
  <c r="AS1364"/>
  <c r="AO1364"/>
  <c r="AK1364"/>
  <c r="AG1364"/>
  <c r="AS1363"/>
  <c r="AO1363"/>
  <c r="AK1363"/>
  <c r="AG1363"/>
  <c r="AS1362"/>
  <c r="AO1362"/>
  <c r="AK1362"/>
  <c r="AG1362"/>
  <c r="AS1361"/>
  <c r="AO1361"/>
  <c r="AK1361"/>
  <c r="AG1361"/>
  <c r="AS1360"/>
  <c r="AO1360"/>
  <c r="AK1360"/>
  <c r="AG1360"/>
  <c r="AS1359"/>
  <c r="AO1359"/>
  <c r="AK1359"/>
  <c r="AG1359"/>
  <c r="AS1358"/>
  <c r="AO1358"/>
  <c r="AK1358"/>
  <c r="AG1358"/>
  <c r="AS1357"/>
  <c r="AO1357"/>
  <c r="AK1357"/>
  <c r="AG1357"/>
  <c r="AS1356"/>
  <c r="AO1356"/>
  <c r="AK1356"/>
  <c r="AG1356"/>
  <c r="AS1355"/>
  <c r="AO1355"/>
  <c r="AK1355"/>
  <c r="AG1355"/>
  <c r="AS1354"/>
  <c r="AO1354"/>
  <c r="AK1354"/>
  <c r="AG1354"/>
  <c r="AS1353"/>
  <c r="AO1353"/>
  <c r="AK1353"/>
  <c r="AG1353"/>
  <c r="AS1352"/>
  <c r="AO1352"/>
  <c r="AK1352"/>
  <c r="AG1352"/>
  <c r="AS1351"/>
  <c r="AO1351"/>
  <c r="AK1351"/>
  <c r="AG1351"/>
  <c r="AS1350"/>
  <c r="AO1350"/>
  <c r="AK1350"/>
  <c r="AG1350"/>
  <c r="AS1349"/>
  <c r="AO1349"/>
  <c r="AK1349"/>
  <c r="AG1349"/>
  <c r="AS1348"/>
  <c r="AO1348"/>
  <c r="AK1348"/>
  <c r="AG1348"/>
  <c r="AS1347"/>
  <c r="AO1347"/>
  <c r="AK1347"/>
  <c r="AG1347"/>
  <c r="AS1346"/>
  <c r="AO1346"/>
  <c r="AK1346"/>
  <c r="AG1346"/>
  <c r="AS1345"/>
  <c r="AO1345"/>
  <c r="AK1345"/>
  <c r="AG1345"/>
  <c r="AS1344"/>
  <c r="AO1344"/>
  <c r="AK1344"/>
  <c r="AG1344"/>
  <c r="AS1343"/>
  <c r="AO1343"/>
  <c r="AK1343"/>
  <c r="AG1343"/>
  <c r="AS1342"/>
  <c r="AO1342"/>
  <c r="AK1342"/>
  <c r="AG1342"/>
  <c r="AS1341"/>
  <c r="AO1341"/>
  <c r="AK1341"/>
  <c r="AG1341"/>
  <c r="AS1340"/>
  <c r="AO1340"/>
  <c r="AK1340"/>
  <c r="AG1340"/>
  <c r="AS1339"/>
  <c r="AO1339"/>
  <c r="AK1339"/>
  <c r="AG1339"/>
  <c r="AS1338"/>
  <c r="AO1338"/>
  <c r="AK1338"/>
  <c r="AG1338"/>
  <c r="AS1337"/>
  <c r="AO1337"/>
  <c r="AK1337"/>
  <c r="AG1337"/>
  <c r="AS1336"/>
  <c r="AO1336"/>
  <c r="AK1336"/>
  <c r="AG1336"/>
  <c r="AS1335"/>
  <c r="AO1335"/>
  <c r="AK1335"/>
  <c r="AG1335"/>
  <c r="AS1334"/>
  <c r="AO1334"/>
  <c r="AK1334"/>
  <c r="AG1334"/>
  <c r="AS1333"/>
  <c r="AO1333"/>
  <c r="AK1333"/>
  <c r="AG1333"/>
  <c r="AS1332"/>
  <c r="AO1332"/>
  <c r="AK1332"/>
  <c r="AG1332"/>
  <c r="AS1331"/>
  <c r="AO1331"/>
  <c r="AK1331"/>
  <c r="AG1331"/>
  <c r="AS1330"/>
  <c r="AO1330"/>
  <c r="AK1330"/>
  <c r="AG1330"/>
  <c r="AS1329"/>
  <c r="AO1329"/>
  <c r="AK1329"/>
  <c r="AG1329"/>
  <c r="AS1328"/>
  <c r="AO1328"/>
  <c r="AK1328"/>
  <c r="AG1328"/>
  <c r="AS1327"/>
  <c r="AO1327"/>
  <c r="AK1327"/>
  <c r="AG1327"/>
  <c r="AS1326"/>
  <c r="AO1326"/>
  <c r="AK1326"/>
  <c r="AG1326"/>
  <c r="AS1325"/>
  <c r="AO1325"/>
  <c r="AK1325"/>
  <c r="AG1325"/>
  <c r="AS1324"/>
  <c r="AO1324"/>
  <c r="AK1324"/>
  <c r="AG1324"/>
  <c r="AS1323"/>
  <c r="AO1323"/>
  <c r="AK1323"/>
  <c r="AG1323"/>
  <c r="AS1322"/>
  <c r="AO1322"/>
  <c r="AK1322"/>
  <c r="AG1322"/>
  <c r="AS1321"/>
  <c r="AO1321"/>
  <c r="AK1321"/>
  <c r="AG1321"/>
  <c r="AS1320"/>
  <c r="AO1320"/>
  <c r="AK1320"/>
  <c r="AG1320"/>
  <c r="AS1319"/>
  <c r="AO1319"/>
  <c r="AK1319"/>
  <c r="AG1319"/>
  <c r="AS1318"/>
  <c r="AO1318"/>
  <c r="AK1318"/>
  <c r="AG1318"/>
  <c r="AS1317"/>
  <c r="AO1317"/>
  <c r="AK1317"/>
  <c r="AG1317"/>
  <c r="AS1316"/>
  <c r="AO1316"/>
  <c r="AK1316"/>
  <c r="AG1316"/>
  <c r="AS1315"/>
  <c r="AO1315"/>
  <c r="AK1315"/>
  <c r="AG1315"/>
  <c r="AS1314"/>
  <c r="AO1314"/>
  <c r="AK1314"/>
  <c r="AG1314"/>
  <c r="AS1313"/>
  <c r="AO1313"/>
  <c r="AK1313"/>
  <c r="AG1313"/>
  <c r="AS1312"/>
  <c r="AO1312"/>
  <c r="AK1312"/>
  <c r="AG1312"/>
  <c r="AS1311"/>
  <c r="AO1311"/>
  <c r="AK1311"/>
  <c r="AG1311"/>
  <c r="AS1310"/>
  <c r="AO1310"/>
  <c r="AK1310"/>
  <c r="AG1310"/>
  <c r="AS1309"/>
  <c r="AO1309"/>
  <c r="AK1309"/>
  <c r="AG1309"/>
  <c r="AS1308"/>
  <c r="AO1308"/>
  <c r="AK1308"/>
  <c r="AG1308"/>
  <c r="AS1307"/>
  <c r="AO1307"/>
  <c r="AK1307"/>
  <c r="AG1307"/>
  <c r="AS1306"/>
  <c r="AO1306"/>
  <c r="AK1306"/>
  <c r="AG1306"/>
  <c r="AS1305"/>
  <c r="AO1305"/>
  <c r="AK1305"/>
  <c r="AG1305"/>
  <c r="AS1304"/>
  <c r="AO1304"/>
  <c r="AK1304"/>
  <c r="AG1304"/>
  <c r="AS1303"/>
  <c r="AO1303"/>
  <c r="AK1303"/>
  <c r="AG1303"/>
  <c r="AS1302"/>
  <c r="AO1302"/>
  <c r="AK1302"/>
  <c r="AG1302"/>
  <c r="AS1301"/>
  <c r="AO1301"/>
  <c r="AK1301"/>
  <c r="AG1301"/>
  <c r="AS1300"/>
  <c r="AO1300"/>
  <c r="AK1300"/>
  <c r="AG1300"/>
  <c r="AS1299"/>
  <c r="AO1299"/>
  <c r="AK1299"/>
  <c r="AG1299"/>
  <c r="AS1298"/>
  <c r="AO1298"/>
  <c r="AK1298"/>
  <c r="AG1298"/>
  <c r="AS1297"/>
  <c r="AO1297"/>
  <c r="AK1297"/>
  <c r="AG1297"/>
  <c r="AS1296"/>
  <c r="AO1296"/>
  <c r="AK1296"/>
  <c r="AG1296"/>
  <c r="AS1295"/>
  <c r="AO1295"/>
  <c r="AK1295"/>
  <c r="AG1295"/>
  <c r="AS1294"/>
  <c r="AO1294"/>
  <c r="AK1294"/>
  <c r="AG1294"/>
  <c r="AS1293"/>
  <c r="AO1293"/>
  <c r="AK1293"/>
  <c r="AG1293"/>
  <c r="AS1292"/>
  <c r="AO1292"/>
  <c r="AK1292"/>
  <c r="AG1292"/>
  <c r="AS1291"/>
  <c r="AO1291"/>
  <c r="AK1291"/>
  <c r="AG1291"/>
  <c r="AS1290"/>
  <c r="AO1290"/>
  <c r="AK1290"/>
  <c r="AG1290"/>
  <c r="AS1289"/>
  <c r="AO1289"/>
  <c r="AK1289"/>
  <c r="AG1289"/>
  <c r="AS1288"/>
  <c r="AO1288"/>
  <c r="AK1288"/>
  <c r="AG1288"/>
  <c r="AS1287"/>
  <c r="AO1287"/>
  <c r="AK1287"/>
  <c r="AG1287"/>
  <c r="AS1286"/>
  <c r="AO1286"/>
  <c r="AK1286"/>
  <c r="AG1286"/>
  <c r="AS1285"/>
  <c r="AO1285"/>
  <c r="AK1285"/>
  <c r="AG1285"/>
  <c r="AS1284"/>
  <c r="AO1284"/>
  <c r="AK1284"/>
  <c r="AG1284"/>
  <c r="AS1283"/>
  <c r="AO1283"/>
  <c r="AK1283"/>
  <c r="AG1283"/>
  <c r="AS1282"/>
  <c r="AO1282"/>
  <c r="AK1282"/>
  <c r="AG1282"/>
  <c r="AS1281"/>
  <c r="AO1281"/>
  <c r="AK1281"/>
  <c r="AG1281"/>
  <c r="AS1280"/>
  <c r="AO1280"/>
  <c r="AK1280"/>
  <c r="AG1280"/>
  <c r="AS1279"/>
  <c r="AO1279"/>
  <c r="AK1279"/>
  <c r="AG1279"/>
  <c r="AS1278"/>
  <c r="AO1278"/>
  <c r="AK1278"/>
  <c r="AG1278"/>
  <c r="AS1277"/>
  <c r="AO1277"/>
  <c r="AK1277"/>
  <c r="AG1277"/>
  <c r="AS1276"/>
  <c r="AO1276"/>
  <c r="AK1276"/>
  <c r="AG1276"/>
  <c r="AS1275"/>
  <c r="AO1275"/>
  <c r="AK1275"/>
  <c r="AG1275"/>
  <c r="AS1274"/>
  <c r="AO1274"/>
  <c r="AK1274"/>
  <c r="AG1274"/>
  <c r="AS1273"/>
  <c r="AO1273"/>
  <c r="AK1273"/>
  <c r="AG1273"/>
  <c r="AS1272"/>
  <c r="AO1272"/>
  <c r="AK1272"/>
  <c r="AG1272"/>
  <c r="AS1271"/>
  <c r="AO1271"/>
  <c r="AK1271"/>
  <c r="AG1271"/>
  <c r="AS1270"/>
  <c r="AO1270"/>
  <c r="AK1270"/>
  <c r="AG1270"/>
  <c r="AS1269"/>
  <c r="AO1269"/>
  <c r="AK1269"/>
  <c r="AG1269"/>
  <c r="AS1268"/>
  <c r="AO1268"/>
  <c r="AK1268"/>
  <c r="AG1268"/>
  <c r="AS1267"/>
  <c r="AO1267"/>
  <c r="AK1267"/>
  <c r="AG1267"/>
  <c r="AS1266"/>
  <c r="AO1266"/>
  <c r="AK1266"/>
  <c r="AG1266"/>
  <c r="AS1265"/>
  <c r="AO1265"/>
  <c r="AK1265"/>
  <c r="AG1265"/>
  <c r="AS1264"/>
  <c r="AO1264"/>
  <c r="AK1264"/>
  <c r="AG1264"/>
  <c r="AS1263"/>
  <c r="AO1263"/>
  <c r="AK1263"/>
  <c r="AG1263"/>
  <c r="AS1262"/>
  <c r="AO1262"/>
  <c r="AK1262"/>
  <c r="AG1262"/>
  <c r="AS1261"/>
  <c r="AO1261"/>
  <c r="AK1261"/>
  <c r="AG1261"/>
  <c r="AS1260"/>
  <c r="AO1260"/>
  <c r="AK1260"/>
  <c r="AG1260"/>
  <c r="AS1259"/>
  <c r="AO1259"/>
  <c r="AK1259"/>
  <c r="AG1259"/>
  <c r="AS1258"/>
  <c r="AO1258"/>
  <c r="AK1258"/>
  <c r="AG1258"/>
  <c r="AS1257"/>
  <c r="AO1257"/>
  <c r="AK1257"/>
  <c r="AG1257"/>
  <c r="AS1256"/>
  <c r="AO1256"/>
  <c r="AK1256"/>
  <c r="AG1256"/>
  <c r="AS1255"/>
  <c r="AO1255"/>
  <c r="AK1255"/>
  <c r="AG1255"/>
  <c r="AS1254"/>
  <c r="AO1254"/>
  <c r="AK1254"/>
  <c r="AG1254"/>
  <c r="AS1253"/>
  <c r="AO1253"/>
  <c r="AK1253"/>
  <c r="AG1253"/>
  <c r="AS1252"/>
  <c r="AO1252"/>
  <c r="AK1252"/>
  <c r="AG1252"/>
  <c r="AS1251"/>
  <c r="AO1251"/>
  <c r="AK1251"/>
  <c r="AG1251"/>
  <c r="AS1250"/>
  <c r="AO1250"/>
  <c r="AK1250"/>
  <c r="AG1250"/>
  <c r="AS1249"/>
  <c r="AO1249"/>
  <c r="AK1249"/>
  <c r="AG1249"/>
  <c r="AS1248"/>
  <c r="AO1248"/>
  <c r="AK1248"/>
  <c r="AG1248"/>
  <c r="AS1247"/>
  <c r="AO1247"/>
  <c r="AK1247"/>
  <c r="AG1247"/>
  <c r="AS1246"/>
  <c r="AO1246"/>
  <c r="AK1246"/>
  <c r="AG1246"/>
  <c r="AS1245"/>
  <c r="AO1245"/>
  <c r="AK1245"/>
  <c r="AG1245"/>
  <c r="AS1244"/>
  <c r="AO1244"/>
  <c r="AK1244"/>
  <c r="AG1244"/>
  <c r="AS1243"/>
  <c r="AO1243"/>
  <c r="AK1243"/>
  <c r="AG1243"/>
  <c r="AS1242"/>
  <c r="AO1242"/>
  <c r="AK1242"/>
  <c r="AG1242"/>
  <c r="AS1241"/>
  <c r="AO1241"/>
  <c r="AK1241"/>
  <c r="AG1241"/>
  <c r="AS1240"/>
  <c r="AO1240"/>
  <c r="AK1240"/>
  <c r="AG1240"/>
  <c r="AS1239"/>
  <c r="AO1239"/>
  <c r="AK1239"/>
  <c r="AG1239"/>
  <c r="AS1238"/>
  <c r="AO1238"/>
  <c r="AK1238"/>
  <c r="AG1238"/>
  <c r="AS1237"/>
  <c r="AO1237"/>
  <c r="AK1237"/>
  <c r="AG1237"/>
  <c r="AS1236"/>
  <c r="AO1236"/>
  <c r="AK1236"/>
  <c r="AG1236"/>
  <c r="AS1235"/>
  <c r="AO1235"/>
  <c r="AK1235"/>
  <c r="AG1235"/>
  <c r="AS1234"/>
  <c r="AO1234"/>
  <c r="AK1234"/>
  <c r="AG1234"/>
  <c r="AS1233"/>
  <c r="AO1233"/>
  <c r="AK1233"/>
  <c r="AG1233"/>
  <c r="AS1232"/>
  <c r="AO1232"/>
  <c r="AK1232"/>
  <c r="AG1232"/>
  <c r="AS1231"/>
  <c r="AO1231"/>
  <c r="AK1231"/>
  <c r="AG1231"/>
  <c r="AS1230"/>
  <c r="AO1230"/>
  <c r="AK1230"/>
  <c r="AG1230"/>
  <c r="AS1229"/>
  <c r="AO1229"/>
  <c r="AK1229"/>
  <c r="AG1229"/>
  <c r="AS1228"/>
  <c r="AO1228"/>
  <c r="AK1228"/>
  <c r="AG1228"/>
  <c r="AS1227"/>
  <c r="AO1227"/>
  <c r="AK1227"/>
  <c r="AG1227"/>
  <c r="AS1226"/>
  <c r="AO1226"/>
  <c r="AK1226"/>
  <c r="AG1226"/>
  <c r="AS1225"/>
  <c r="AO1225"/>
  <c r="AK1225"/>
  <c r="AG1225"/>
  <c r="AS1224"/>
  <c r="AO1224"/>
  <c r="AK1224"/>
  <c r="AG1224"/>
  <c r="AS1223"/>
  <c r="AO1223"/>
  <c r="AK1223"/>
  <c r="AG1223"/>
  <c r="AS1222"/>
  <c r="AO1222"/>
  <c r="AK1222"/>
  <c r="AG1222"/>
  <c r="AS1221"/>
  <c r="AO1221"/>
  <c r="AK1221"/>
  <c r="AG1221"/>
  <c r="AS1220"/>
  <c r="AO1220"/>
  <c r="AK1220"/>
  <c r="AG1220"/>
  <c r="AS1219"/>
  <c r="AO1219"/>
  <c r="AK1219"/>
  <c r="AG1219"/>
  <c r="AS1218"/>
  <c r="AO1218"/>
  <c r="AK1218"/>
  <c r="AG1218"/>
  <c r="AS1217"/>
  <c r="AO1217"/>
  <c r="AK1217"/>
  <c r="AG1217"/>
  <c r="AS1216"/>
  <c r="AO1216"/>
  <c r="AK1216"/>
  <c r="AG1216"/>
  <c r="AS1215"/>
  <c r="AO1215"/>
  <c r="AK1215"/>
  <c r="AG1215"/>
  <c r="AS1214"/>
  <c r="AO1214"/>
  <c r="AK1214"/>
  <c r="AG1214"/>
  <c r="AS1213"/>
  <c r="AO1213"/>
  <c r="AK1213"/>
  <c r="AG1213"/>
  <c r="AS1212"/>
  <c r="AO1212"/>
  <c r="AK1212"/>
  <c r="AG1212"/>
  <c r="AS1211"/>
  <c r="AO1211"/>
  <c r="AK1211"/>
  <c r="AG1211"/>
  <c r="AS1210"/>
  <c r="AO1210"/>
  <c r="AK1210"/>
  <c r="AG1210"/>
  <c r="AS1209"/>
  <c r="AO1209"/>
  <c r="AK1209"/>
  <c r="AG1209"/>
  <c r="AS1208"/>
  <c r="AO1208"/>
  <c r="AK1208"/>
  <c r="AG1208"/>
  <c r="AS1207"/>
  <c r="AO1207"/>
  <c r="AK1207"/>
  <c r="AG1207"/>
  <c r="AS1206"/>
  <c r="AO1206"/>
  <c r="AK1206"/>
  <c r="AG1206"/>
  <c r="AS1205"/>
  <c r="AO1205"/>
  <c r="AK1205"/>
  <c r="AG1205"/>
  <c r="AS1204"/>
  <c r="AO1204"/>
  <c r="AK1204"/>
  <c r="AG1204"/>
  <c r="AS1203"/>
  <c r="AO1203"/>
  <c r="AK1203"/>
  <c r="AG1203"/>
  <c r="AS1202"/>
  <c r="AO1202"/>
  <c r="AK1202"/>
  <c r="AG1202"/>
  <c r="AS1201"/>
  <c r="AO1201"/>
  <c r="AK1201"/>
  <c r="AG1201"/>
  <c r="AS1200"/>
  <c r="AO1200"/>
  <c r="AK1200"/>
  <c r="AG1200"/>
  <c r="AS1199"/>
  <c r="AO1199"/>
  <c r="AK1199"/>
  <c r="AG1199"/>
  <c r="AS1198"/>
  <c r="AO1198"/>
  <c r="AK1198"/>
  <c r="AG1198"/>
  <c r="AS1197"/>
  <c r="AO1197"/>
  <c r="AK1197"/>
  <c r="AG1197"/>
  <c r="AS1196"/>
  <c r="AO1196"/>
  <c r="AK1196"/>
  <c r="AG1196"/>
  <c r="AS1195"/>
  <c r="AO1195"/>
  <c r="AK1195"/>
  <c r="AG1195"/>
  <c r="AS1194"/>
  <c r="AO1194"/>
  <c r="AK1194"/>
  <c r="AG1194"/>
  <c r="AS1193"/>
  <c r="AO1193"/>
  <c r="AK1193"/>
  <c r="AG1193"/>
  <c r="AS1192"/>
  <c r="AO1192"/>
  <c r="AK1192"/>
  <c r="AG1192"/>
  <c r="AS1191"/>
  <c r="AO1191"/>
  <c r="AK1191"/>
  <c r="AG1191"/>
  <c r="AS1190"/>
  <c r="AO1190"/>
  <c r="AK1190"/>
  <c r="AG1190"/>
  <c r="AS1189"/>
  <c r="AO1189"/>
  <c r="AK1189"/>
  <c r="AG1189"/>
  <c r="AS1188"/>
  <c r="AO1188"/>
  <c r="AK1188"/>
  <c r="AG1188"/>
  <c r="AS1187"/>
  <c r="AO1187"/>
  <c r="AK1187"/>
  <c r="AG1187"/>
  <c r="AS1186"/>
  <c r="AO1186"/>
  <c r="AK1186"/>
  <c r="AG1186"/>
  <c r="AS1185"/>
  <c r="AO1185"/>
  <c r="AK1185"/>
  <c r="AG1185"/>
  <c r="AS1184"/>
  <c r="AO1184"/>
  <c r="AK1184"/>
  <c r="AG1184"/>
  <c r="AS1183"/>
  <c r="AO1183"/>
  <c r="AK1183"/>
  <c r="AG1183"/>
  <c r="AS1182"/>
  <c r="AO1182"/>
  <c r="AK1182"/>
  <c r="AG1182"/>
  <c r="AS1181"/>
  <c r="AO1181"/>
  <c r="AK1181"/>
  <c r="AG1181"/>
  <c r="AS1180"/>
  <c r="AO1180"/>
  <c r="AK1180"/>
  <c r="AG1180"/>
  <c r="AS1179"/>
  <c r="AO1179"/>
  <c r="AK1179"/>
  <c r="AG1179"/>
  <c r="AS1178"/>
  <c r="AO1178"/>
  <c r="AK1178"/>
  <c r="AG1178"/>
  <c r="AS1177"/>
  <c r="AO1177"/>
  <c r="AK1177"/>
  <c r="AG1177"/>
  <c r="AS1176"/>
  <c r="AO1176"/>
  <c r="AK1176"/>
  <c r="AG1176"/>
  <c r="AS1175"/>
  <c r="AO1175"/>
  <c r="AK1175"/>
  <c r="AG1175"/>
  <c r="AS1174"/>
  <c r="AO1174"/>
  <c r="AK1174"/>
  <c r="AG1174"/>
  <c r="AS1173"/>
  <c r="AO1173"/>
  <c r="AK1173"/>
  <c r="AG1173"/>
  <c r="AS1172"/>
  <c r="AO1172"/>
  <c r="AK1172"/>
  <c r="AG1172"/>
  <c r="AS1171"/>
  <c r="AO1171"/>
  <c r="AK1171"/>
  <c r="AG1171"/>
  <c r="AS1170"/>
  <c r="AO1170"/>
  <c r="AK1170"/>
  <c r="AG1170"/>
  <c r="AS1169"/>
  <c r="AO1169"/>
  <c r="AK1169"/>
  <c r="AG1169"/>
  <c r="AS1168"/>
  <c r="AO1168"/>
  <c r="AK1168"/>
  <c r="AG1168"/>
  <c r="AS1167"/>
  <c r="AO1167"/>
  <c r="AK1167"/>
  <c r="AG1167"/>
  <c r="AS1166"/>
  <c r="AO1166"/>
  <c r="AK1166"/>
  <c r="AG1166"/>
  <c r="AS1165"/>
  <c r="AO1165"/>
  <c r="AK1165"/>
  <c r="AG1165"/>
  <c r="AS1164"/>
  <c r="AO1164"/>
  <c r="AK1164"/>
  <c r="AG1164"/>
  <c r="AS1163"/>
  <c r="AO1163"/>
  <c r="AK1163"/>
  <c r="AG1163"/>
  <c r="AS1162"/>
  <c r="AO1162"/>
  <c r="AK1162"/>
  <c r="AG1162"/>
  <c r="AS1161"/>
  <c r="AO1161"/>
  <c r="AK1161"/>
  <c r="AG1161"/>
  <c r="AS1160"/>
  <c r="AO1160"/>
  <c r="AK1160"/>
  <c r="AG1160"/>
  <c r="AS1159"/>
  <c r="AO1159"/>
  <c r="AK1159"/>
  <c r="AG1159"/>
  <c r="AS1158"/>
  <c r="AO1158"/>
  <c r="AK1158"/>
  <c r="AG1158"/>
  <c r="AS1157"/>
  <c r="AO1157"/>
  <c r="AK1157"/>
  <c r="AG1157"/>
  <c r="AS1156"/>
  <c r="AO1156"/>
  <c r="AK1156"/>
  <c r="AG1156"/>
  <c r="AS1155"/>
  <c r="AO1155"/>
  <c r="AK1155"/>
  <c r="AG1155"/>
  <c r="AS1154"/>
  <c r="AO1154"/>
  <c r="AK1154"/>
  <c r="AG1154"/>
  <c r="AS1153"/>
  <c r="AO1153"/>
  <c r="AK1153"/>
  <c r="AG1153"/>
  <c r="AS1152"/>
  <c r="AO1152"/>
  <c r="AK1152"/>
  <c r="AG1152"/>
  <c r="AS1151"/>
  <c r="AO1151"/>
  <c r="AK1151"/>
  <c r="AG1151"/>
  <c r="AS1150"/>
  <c r="AO1150"/>
  <c r="AK1150"/>
  <c r="AG1150"/>
  <c r="AS1149"/>
  <c r="AO1149"/>
  <c r="AK1149"/>
  <c r="AG1149"/>
  <c r="AS1148"/>
  <c r="AO1148"/>
  <c r="AK1148"/>
  <c r="AG1148"/>
  <c r="AS1147"/>
  <c r="AO1147"/>
  <c r="AK1147"/>
  <c r="AG1147"/>
  <c r="AS1146"/>
  <c r="AO1146"/>
  <c r="AK1146"/>
  <c r="AG1146"/>
  <c r="AS1145"/>
  <c r="AO1145"/>
  <c r="AK1145"/>
  <c r="AG1145"/>
  <c r="AS1144"/>
  <c r="AO1144"/>
  <c r="AK1144"/>
  <c r="AG1144"/>
  <c r="AS1143"/>
  <c r="AO1143"/>
  <c r="AK1143"/>
  <c r="AG1143"/>
  <c r="AS1142"/>
  <c r="AO1142"/>
  <c r="AK1142"/>
  <c r="AG1142"/>
  <c r="AS1141"/>
  <c r="AO1141"/>
  <c r="AK1141"/>
  <c r="AG1141"/>
  <c r="AS1140"/>
  <c r="AO1140"/>
  <c r="AK1140"/>
  <c r="AG1140"/>
  <c r="AS1139"/>
  <c r="AO1139"/>
  <c r="AK1139"/>
  <c r="AG1139"/>
  <c r="AS1138"/>
  <c r="AO1138"/>
  <c r="AK1138"/>
  <c r="AG1138"/>
  <c r="AS1137"/>
  <c r="AO1137"/>
  <c r="AK1137"/>
  <c r="AG1137"/>
  <c r="AS1136"/>
  <c r="AO1136"/>
  <c r="AK1136"/>
  <c r="AG1136"/>
  <c r="AS1135"/>
  <c r="AO1135"/>
  <c r="AK1135"/>
  <c r="AG1135"/>
  <c r="AS1134"/>
  <c r="AO1134"/>
  <c r="AK1134"/>
  <c r="AG1134"/>
  <c r="AS1133"/>
  <c r="AO1133"/>
  <c r="AK1133"/>
  <c r="AG1133"/>
  <c r="AS1132"/>
  <c r="AO1132"/>
  <c r="AK1132"/>
  <c r="AG1132"/>
  <c r="AS1131"/>
  <c r="AO1131"/>
  <c r="AK1131"/>
  <c r="AG1131"/>
  <c r="AS1130"/>
  <c r="AO1130"/>
  <c r="AK1130"/>
  <c r="AG1130"/>
  <c r="AS1129"/>
  <c r="AO1129"/>
  <c r="AK1129"/>
  <c r="AG1129"/>
  <c r="AS1128"/>
  <c r="AO1128"/>
  <c r="AK1128"/>
  <c r="AG1128"/>
  <c r="AS1127"/>
  <c r="AO1127"/>
  <c r="AK1127"/>
  <c r="AG1127"/>
  <c r="AS1126"/>
  <c r="AO1126"/>
  <c r="AK1126"/>
  <c r="AG1126"/>
  <c r="AS1125"/>
  <c r="AO1125"/>
  <c r="AK1125"/>
  <c r="AG1125"/>
  <c r="AS1124"/>
  <c r="AO1124"/>
  <c r="AK1124"/>
  <c r="AG1124"/>
  <c r="AS1123"/>
  <c r="AO1123"/>
  <c r="AK1123"/>
  <c r="AG1123"/>
  <c r="AS1122"/>
  <c r="AO1122"/>
  <c r="AK1122"/>
  <c r="AG1122"/>
  <c r="AS1121"/>
  <c r="AO1121"/>
  <c r="AK1121"/>
  <c r="AG1121"/>
  <c r="AS1120"/>
  <c r="AO1120"/>
  <c r="AK1120"/>
  <c r="AG1120"/>
  <c r="AS1119"/>
  <c r="AO1119"/>
  <c r="AK1119"/>
  <c r="AG1119"/>
  <c r="AS1118"/>
  <c r="AO1118"/>
  <c r="AK1118"/>
  <c r="AG1118"/>
  <c r="AS1117"/>
  <c r="AO1117"/>
  <c r="AK1117"/>
  <c r="AG1117"/>
  <c r="AS1116"/>
  <c r="AO1116"/>
  <c r="AK1116"/>
  <c r="AG1116"/>
  <c r="AS1115"/>
  <c r="AO1115"/>
  <c r="AK1115"/>
  <c r="AG1115"/>
  <c r="AS1114"/>
  <c r="AO1114"/>
  <c r="AK1114"/>
  <c r="AG1114"/>
  <c r="AS1113"/>
  <c r="AO1113"/>
  <c r="AK1113"/>
  <c r="AG1113"/>
  <c r="AS1112"/>
  <c r="AO1112"/>
  <c r="AK1112"/>
  <c r="AG1112"/>
  <c r="AS1111"/>
  <c r="AO1111"/>
  <c r="AK1111"/>
  <c r="AG1111"/>
  <c r="AS1110"/>
  <c r="AO1110"/>
  <c r="AK1110"/>
  <c r="AG1110"/>
  <c r="AS1109"/>
  <c r="AO1109"/>
  <c r="AK1109"/>
  <c r="AG1109"/>
  <c r="AS1108"/>
  <c r="AO1108"/>
  <c r="AK1108"/>
  <c r="AG1108"/>
  <c r="AS1107"/>
  <c r="AO1107"/>
  <c r="AK1107"/>
  <c r="AG1107"/>
  <c r="AS1106"/>
  <c r="AO1106"/>
  <c r="AK1106"/>
  <c r="AG1106"/>
  <c r="AS1105"/>
  <c r="AO1105"/>
  <c r="AK1105"/>
  <c r="AG1105"/>
  <c r="AS1104"/>
  <c r="AO1104"/>
  <c r="AK1104"/>
  <c r="AG1104"/>
  <c r="AS1103"/>
  <c r="AO1103"/>
  <c r="AK1103"/>
  <c r="AG1103"/>
  <c r="AS1102"/>
  <c r="AO1102"/>
  <c r="AK1102"/>
  <c r="AG1102"/>
  <c r="AS1101"/>
  <c r="AO1101"/>
  <c r="AK1101"/>
  <c r="AG1101"/>
  <c r="AS1100"/>
  <c r="AO1100"/>
  <c r="AK1100"/>
  <c r="AG1100"/>
  <c r="AS1099"/>
  <c r="AO1099"/>
  <c r="AK1099"/>
  <c r="AG1099"/>
  <c r="AS1098"/>
  <c r="AO1098"/>
  <c r="AK1098"/>
  <c r="AG1098"/>
  <c r="AS1097"/>
  <c r="AO1097"/>
  <c r="AK1097"/>
  <c r="AG1097"/>
  <c r="AS1096"/>
  <c r="AO1096"/>
  <c r="AK1096"/>
  <c r="AG1096"/>
  <c r="AS1095"/>
  <c r="AO1095"/>
  <c r="AK1095"/>
  <c r="AG1095"/>
  <c r="AS1094"/>
  <c r="AO1094"/>
  <c r="AK1094"/>
  <c r="AG1094"/>
  <c r="AS1093"/>
  <c r="AO1093"/>
  <c r="AK1093"/>
  <c r="AG1093"/>
  <c r="AS1092"/>
  <c r="AO1092"/>
  <c r="AK1092"/>
  <c r="AG1092"/>
  <c r="AS1091"/>
  <c r="AO1091"/>
  <c r="AK1091"/>
  <c r="AG1091"/>
  <c r="AS1090"/>
  <c r="AO1090"/>
  <c r="AK1090"/>
  <c r="AG1090"/>
  <c r="AS1089"/>
  <c r="AO1089"/>
  <c r="AK1089"/>
  <c r="AG1089"/>
  <c r="AS1088"/>
  <c r="AO1088"/>
  <c r="AK1088"/>
  <c r="AG1088"/>
  <c r="AS1087"/>
  <c r="AO1087"/>
  <c r="AK1087"/>
  <c r="AG1087"/>
  <c r="AS1086"/>
  <c r="AO1086"/>
  <c r="AK1086"/>
  <c r="AG1086"/>
  <c r="AS1085"/>
  <c r="AO1085"/>
  <c r="AK1085"/>
  <c r="AG1085"/>
  <c r="AS1084"/>
  <c r="AO1084"/>
  <c r="AK1084"/>
  <c r="AG1084"/>
  <c r="AS1083"/>
  <c r="AO1083"/>
  <c r="AK1083"/>
  <c r="AG1083"/>
  <c r="AS1082"/>
  <c r="AO1082"/>
  <c r="AK1082"/>
  <c r="AG1082"/>
  <c r="AS1081"/>
  <c r="AO1081"/>
  <c r="AK1081"/>
  <c r="AG1081"/>
  <c r="AS1080"/>
  <c r="AO1080"/>
  <c r="AK1080"/>
  <c r="AG1080"/>
  <c r="AS1079"/>
  <c r="AO1079"/>
  <c r="AK1079"/>
  <c r="AG1079"/>
  <c r="AS1078"/>
  <c r="AO1078"/>
  <c r="AK1078"/>
  <c r="AG1078"/>
  <c r="AS1077"/>
  <c r="AO1077"/>
  <c r="AK1077"/>
  <c r="AG1077"/>
  <c r="AS1076"/>
  <c r="AO1076"/>
  <c r="AK1076"/>
  <c r="AG1076"/>
  <c r="AS1075"/>
  <c r="AO1075"/>
  <c r="AK1075"/>
  <c r="AG1075"/>
  <c r="AS1074"/>
  <c r="AO1074"/>
  <c r="AK1074"/>
  <c r="AG1074"/>
  <c r="AS1073"/>
  <c r="AO1073"/>
  <c r="AK1073"/>
  <c r="AG1073"/>
  <c r="AS1072"/>
  <c r="AO1072"/>
  <c r="AK1072"/>
  <c r="AG1072"/>
  <c r="AS1071"/>
  <c r="AO1071"/>
  <c r="AK1071"/>
  <c r="AG1071"/>
  <c r="AS1070"/>
  <c r="AO1070"/>
  <c r="AK1070"/>
  <c r="AG1070"/>
  <c r="AS1069"/>
  <c r="AO1069"/>
  <c r="AK1069"/>
  <c r="AG1069"/>
  <c r="AS1068"/>
  <c r="AO1068"/>
  <c r="AK1068"/>
  <c r="AG1068"/>
  <c r="AS1067"/>
  <c r="AO1067"/>
  <c r="AK1067"/>
  <c r="AG1067"/>
  <c r="AS1066"/>
  <c r="AO1066"/>
  <c r="AK1066"/>
  <c r="AG1066"/>
  <c r="AS1065"/>
  <c r="AO1065"/>
  <c r="AK1065"/>
  <c r="AG1065"/>
  <c r="AS1064"/>
  <c r="AO1064"/>
  <c r="AK1064"/>
  <c r="AG1064"/>
  <c r="AS1063"/>
  <c r="AO1063"/>
  <c r="AK1063"/>
  <c r="AG1063"/>
  <c r="AS1062"/>
  <c r="AO1062"/>
  <c r="AK1062"/>
  <c r="AG1062"/>
  <c r="AS1061"/>
  <c r="AO1061"/>
  <c r="AK1061"/>
  <c r="AG1061"/>
  <c r="AS1060"/>
  <c r="AO1060"/>
  <c r="AK1060"/>
  <c r="AG1060"/>
  <c r="AS1059"/>
  <c r="AO1059"/>
  <c r="AK1059"/>
  <c r="AG1059"/>
  <c r="AS1058"/>
  <c r="AO1058"/>
  <c r="AK1058"/>
  <c r="AG1058"/>
  <c r="AS1057"/>
  <c r="AO1057"/>
  <c r="AK1057"/>
  <c r="AG1057"/>
  <c r="AS1056"/>
  <c r="AO1056"/>
  <c r="AK1056"/>
  <c r="AG1056"/>
  <c r="AS1055"/>
  <c r="AO1055"/>
  <c r="AK1055"/>
  <c r="AG1055"/>
  <c r="AS1054"/>
  <c r="AO1054"/>
  <c r="AK1054"/>
  <c r="AG1054"/>
  <c r="AS1053"/>
  <c r="AO1053"/>
  <c r="AK1053"/>
  <c r="AG1053"/>
  <c r="AS1052"/>
  <c r="AO1052"/>
  <c r="AK1052"/>
  <c r="AG1052"/>
  <c r="AS1051"/>
  <c r="AO1051"/>
  <c r="AK1051"/>
  <c r="AG1051"/>
  <c r="AS1050"/>
  <c r="AO1050"/>
  <c r="AK1050"/>
  <c r="AG1050"/>
  <c r="AS1049"/>
  <c r="AO1049"/>
  <c r="AK1049"/>
  <c r="AG1049"/>
  <c r="AS1048"/>
  <c r="AO1048"/>
  <c r="AK1048"/>
  <c r="AG1048"/>
  <c r="AS1047"/>
  <c r="AO1047"/>
  <c r="AK1047"/>
  <c r="AG1047"/>
  <c r="AS1046"/>
  <c r="AO1046"/>
  <c r="AK1046"/>
  <c r="AG1046"/>
  <c r="AS1045"/>
  <c r="AO1045"/>
  <c r="AK1045"/>
  <c r="AG1045"/>
  <c r="AS1044"/>
  <c r="AO1044"/>
  <c r="AK1044"/>
  <c r="AG1044"/>
  <c r="AS1043"/>
  <c r="AO1043"/>
  <c r="AK1043"/>
  <c r="AG1043"/>
  <c r="AS1042"/>
  <c r="AO1042"/>
  <c r="AK1042"/>
  <c r="AG1042"/>
  <c r="AS1041"/>
  <c r="AO1041"/>
  <c r="AK1041"/>
  <c r="AG1041"/>
  <c r="AS1040"/>
  <c r="AO1040"/>
  <c r="AK1040"/>
  <c r="AG1040"/>
  <c r="AS1039"/>
  <c r="AO1039"/>
  <c r="AK1039"/>
  <c r="AG1039"/>
  <c r="AS1038"/>
  <c r="AO1038"/>
  <c r="AK1038"/>
  <c r="AG1038"/>
  <c r="AS1037"/>
  <c r="AO1037"/>
  <c r="AK1037"/>
  <c r="AG1037"/>
  <c r="AS1036"/>
  <c r="AO1036"/>
  <c r="AK1036"/>
  <c r="AG1036"/>
  <c r="AS1035"/>
  <c r="AO1035"/>
  <c r="AK1035"/>
  <c r="AG1035"/>
  <c r="AS1034"/>
  <c r="AO1034"/>
  <c r="AK1034"/>
  <c r="AG1034"/>
  <c r="AS1033"/>
  <c r="AO1033"/>
  <c r="AK1033"/>
  <c r="AG1033"/>
  <c r="AS1032"/>
  <c r="AO1032"/>
  <c r="AK1032"/>
  <c r="AG1032"/>
  <c r="AS1031"/>
  <c r="AO1031"/>
  <c r="AK1031"/>
  <c r="AG1031"/>
  <c r="AS1030"/>
  <c r="AO1030"/>
  <c r="AK1030"/>
  <c r="AG1030"/>
  <c r="AS1029"/>
  <c r="AO1029"/>
  <c r="AK1029"/>
  <c r="AG1029"/>
  <c r="AS1028"/>
  <c r="AO1028"/>
  <c r="AK1028"/>
  <c r="AG1028"/>
  <c r="AS1027"/>
  <c r="AO1027"/>
  <c r="AK1027"/>
  <c r="AG1027"/>
  <c r="AS1026"/>
  <c r="AO1026"/>
  <c r="AK1026"/>
  <c r="AG1026"/>
  <c r="AS1025"/>
  <c r="AO1025"/>
  <c r="AK1025"/>
  <c r="AG1025"/>
  <c r="AS1024"/>
  <c r="AO1024"/>
  <c r="AK1024"/>
  <c r="AG1024"/>
  <c r="AS1023"/>
  <c r="AO1023"/>
  <c r="AK1023"/>
  <c r="AG1023"/>
  <c r="AS1022"/>
  <c r="AO1022"/>
  <c r="AK1022"/>
  <c r="AG1022"/>
  <c r="AS1021"/>
  <c r="AO1021"/>
  <c r="AK1021"/>
  <c r="AG1021"/>
  <c r="AS1020"/>
  <c r="AO1020"/>
  <c r="AK1020"/>
  <c r="AG1020"/>
  <c r="AS1019"/>
  <c r="AO1019"/>
  <c r="AK1019"/>
  <c r="AG1019"/>
  <c r="AS1018"/>
  <c r="AO1018"/>
  <c r="AK1018"/>
  <c r="AG1018"/>
  <c r="AS1017"/>
  <c r="AO1017"/>
  <c r="AK1017"/>
  <c r="AG1017"/>
  <c r="AS1016"/>
  <c r="AO1016"/>
  <c r="AK1016"/>
  <c r="AG1016"/>
  <c r="AS1015"/>
  <c r="AO1015"/>
  <c r="AK1015"/>
  <c r="AG1015"/>
  <c r="AS1014"/>
  <c r="AO1014"/>
  <c r="AK1014"/>
  <c r="AG1014"/>
  <c r="AS1013"/>
  <c r="AO1013"/>
  <c r="AK1013"/>
  <c r="AG1013"/>
  <c r="AS1012"/>
  <c r="AO1012"/>
  <c r="AK1012"/>
  <c r="AG1012"/>
  <c r="AS1011"/>
  <c r="AO1011"/>
  <c r="AK1011"/>
  <c r="AG1011"/>
  <c r="AS1010"/>
  <c r="AO1010"/>
  <c r="AK1010"/>
  <c r="AG1010"/>
  <c r="AS1009"/>
  <c r="AO1009"/>
  <c r="AK1009"/>
  <c r="AG1009"/>
  <c r="AS1008"/>
  <c r="AO1008"/>
  <c r="AK1008"/>
  <c r="AG1008"/>
  <c r="AS1007"/>
  <c r="AO1007"/>
  <c r="AK1007"/>
  <c r="AG1007"/>
  <c r="AS1006"/>
  <c r="AO1006"/>
  <c r="AK1006"/>
  <c r="AG1006"/>
  <c r="AS1005"/>
  <c r="AO1005"/>
  <c r="AK1005"/>
  <c r="AG1005"/>
  <c r="AS1004"/>
  <c r="AO1004"/>
  <c r="AK1004"/>
  <c r="AG1004"/>
  <c r="AS1003"/>
  <c r="AO1003"/>
  <c r="AK1003"/>
  <c r="AG1003"/>
  <c r="AS1002"/>
  <c r="AO1002"/>
  <c r="AK1002"/>
  <c r="AG1002"/>
  <c r="AS1001"/>
  <c r="AO1001"/>
  <c r="AK1001"/>
  <c r="AG1001"/>
  <c r="AS1000"/>
  <c r="AO1000"/>
  <c r="AK1000"/>
  <c r="AG1000"/>
  <c r="AS999"/>
  <c r="AO999"/>
  <c r="AK999"/>
  <c r="AG999"/>
  <c r="AS998"/>
  <c r="AO998"/>
  <c r="AK998"/>
  <c r="AG998"/>
  <c r="AS997"/>
  <c r="AO997"/>
  <c r="AK997"/>
  <c r="AG997"/>
  <c r="AS996"/>
  <c r="AO996"/>
  <c r="AK996"/>
  <c r="AG996"/>
  <c r="AS995"/>
  <c r="AO995"/>
  <c r="AK995"/>
  <c r="AG995"/>
  <c r="AS994"/>
  <c r="AO994"/>
  <c r="AK994"/>
  <c r="AG994"/>
  <c r="AS993"/>
  <c r="AO993"/>
  <c r="AK993"/>
  <c r="AG993"/>
  <c r="AS992"/>
  <c r="AO992"/>
  <c r="AK992"/>
  <c r="AG992"/>
  <c r="AS991"/>
  <c r="AO991"/>
  <c r="AK991"/>
  <c r="AG991"/>
  <c r="AS990"/>
  <c r="AO990"/>
  <c r="AK990"/>
  <c r="AG990"/>
  <c r="AS989"/>
  <c r="AO989"/>
  <c r="AK989"/>
  <c r="AG989"/>
  <c r="AS988"/>
  <c r="AO988"/>
  <c r="AK988"/>
  <c r="AG988"/>
  <c r="AS987"/>
  <c r="AO987"/>
  <c r="AK987"/>
  <c r="AG987"/>
  <c r="AS986"/>
  <c r="AO986"/>
  <c r="AK986"/>
  <c r="AG986"/>
  <c r="AS985"/>
  <c r="AO985"/>
  <c r="AK985"/>
  <c r="AG985"/>
  <c r="AS984"/>
  <c r="AO984"/>
  <c r="AK984"/>
  <c r="AG984"/>
  <c r="AS983"/>
  <c r="AO983"/>
  <c r="AK983"/>
  <c r="AG983"/>
  <c r="AS982"/>
  <c r="AO982"/>
  <c r="AK982"/>
  <c r="AG982"/>
  <c r="AS981"/>
  <c r="AO981"/>
  <c r="AK981"/>
  <c r="AG981"/>
  <c r="AS980"/>
  <c r="AO980"/>
  <c r="AK980"/>
  <c r="AG980"/>
  <c r="AS979"/>
  <c r="AO979"/>
  <c r="AK979"/>
  <c r="AG979"/>
  <c r="AS978"/>
  <c r="AO978"/>
  <c r="AK978"/>
  <c r="AG978"/>
  <c r="AS977"/>
  <c r="AO977"/>
  <c r="AK977"/>
  <c r="AG977"/>
  <c r="AS976"/>
  <c r="AO976"/>
  <c r="AK976"/>
  <c r="AG976"/>
  <c r="AS975"/>
  <c r="AO975"/>
  <c r="AK975"/>
  <c r="AG975"/>
  <c r="AS974"/>
  <c r="AO974"/>
  <c r="AK974"/>
  <c r="AG974"/>
  <c r="AS973"/>
  <c r="AO973"/>
  <c r="AK973"/>
  <c r="AG973"/>
  <c r="AS972"/>
  <c r="AO972"/>
  <c r="AK972"/>
  <c r="AG972"/>
  <c r="AS971"/>
  <c r="AO971"/>
  <c r="AK971"/>
  <c r="AG971"/>
  <c r="AS970"/>
  <c r="AO970"/>
  <c r="AK970"/>
  <c r="AG970"/>
  <c r="AS969"/>
  <c r="AO969"/>
  <c r="AK969"/>
  <c r="AG969"/>
  <c r="AS968"/>
  <c r="AO968"/>
  <c r="AK968"/>
  <c r="AG968"/>
  <c r="AS967"/>
  <c r="AO967"/>
  <c r="AK967"/>
  <c r="AG967"/>
  <c r="AS966"/>
  <c r="AO966"/>
  <c r="AK966"/>
  <c r="AG966"/>
  <c r="AS965"/>
  <c r="AO965"/>
  <c r="AK965"/>
  <c r="AG965"/>
  <c r="AS964"/>
  <c r="AO964"/>
  <c r="AK964"/>
  <c r="AG964"/>
  <c r="AS963"/>
  <c r="AO963"/>
  <c r="AK963"/>
  <c r="AG963"/>
  <c r="AS962"/>
  <c r="AO962"/>
  <c r="AK962"/>
  <c r="AG962"/>
  <c r="AS961"/>
  <c r="AO961"/>
  <c r="AK961"/>
  <c r="AG961"/>
  <c r="AS960"/>
  <c r="AO960"/>
  <c r="AK960"/>
  <c r="AG960"/>
  <c r="AS959"/>
  <c r="AO959"/>
  <c r="AK959"/>
  <c r="AG959"/>
  <c r="AS958"/>
  <c r="AO958"/>
  <c r="AK958"/>
  <c r="AG958"/>
  <c r="AS957"/>
  <c r="AO957"/>
  <c r="AK957"/>
  <c r="AG957"/>
  <c r="AS956"/>
  <c r="AO956"/>
  <c r="AK956"/>
  <c r="AG956"/>
  <c r="AS955"/>
  <c r="AO955"/>
  <c r="AK955"/>
  <c r="AG955"/>
  <c r="AS954"/>
  <c r="AO954"/>
  <c r="AK954"/>
  <c r="AG954"/>
  <c r="AS953"/>
  <c r="AO953"/>
  <c r="AK953"/>
  <c r="AG953"/>
  <c r="AS952"/>
  <c r="AO952"/>
  <c r="AK952"/>
  <c r="AG952"/>
  <c r="AS951"/>
  <c r="AO951"/>
  <c r="AK951"/>
  <c r="AG951"/>
  <c r="AS950"/>
  <c r="AO950"/>
  <c r="AK950"/>
  <c r="AG950"/>
  <c r="AS949"/>
  <c r="AO949"/>
  <c r="AK949"/>
  <c r="AG949"/>
  <c r="AS948"/>
  <c r="AO948"/>
  <c r="AK948"/>
  <c r="AG948"/>
  <c r="AS947"/>
  <c r="AO947"/>
  <c r="AK947"/>
  <c r="AG947"/>
  <c r="AS946"/>
  <c r="AO946"/>
  <c r="AK946"/>
  <c r="AG946"/>
  <c r="AS945"/>
  <c r="AO945"/>
  <c r="AK945"/>
  <c r="AG945"/>
  <c r="AS944"/>
  <c r="AO944"/>
  <c r="AK944"/>
  <c r="AG944"/>
  <c r="AS943"/>
  <c r="AO943"/>
  <c r="AK943"/>
  <c r="AG943"/>
  <c r="AS942"/>
  <c r="AO942"/>
  <c r="AK942"/>
  <c r="AG942"/>
  <c r="AS941"/>
  <c r="AO941"/>
  <c r="AK941"/>
  <c r="AG941"/>
  <c r="AS940"/>
  <c r="AO940"/>
  <c r="AK940"/>
  <c r="AG940"/>
  <c r="AS939"/>
  <c r="AO939"/>
  <c r="AK939"/>
  <c r="AG939"/>
  <c r="AS938"/>
  <c r="AO938"/>
  <c r="AK938"/>
  <c r="AG938"/>
  <c r="AS937"/>
  <c r="AO937"/>
  <c r="AK937"/>
  <c r="AG937"/>
  <c r="AS936"/>
  <c r="AO936"/>
  <c r="AK936"/>
  <c r="AG936"/>
  <c r="AS935"/>
  <c r="AO935"/>
  <c r="AK935"/>
  <c r="AG935"/>
  <c r="AS934"/>
  <c r="AO934"/>
  <c r="AK934"/>
  <c r="AG934"/>
  <c r="AS933"/>
  <c r="AO933"/>
  <c r="AK933"/>
  <c r="AG933"/>
  <c r="AS932"/>
  <c r="AO932"/>
  <c r="AK932"/>
  <c r="AG932"/>
  <c r="AS931"/>
  <c r="AO931"/>
  <c r="AK931"/>
  <c r="AG931"/>
  <c r="AS930"/>
  <c r="AO930"/>
  <c r="AK930"/>
  <c r="AG930"/>
  <c r="AS929"/>
  <c r="AO929"/>
  <c r="AK929"/>
  <c r="AG929"/>
  <c r="AS928"/>
  <c r="AO928"/>
  <c r="AK928"/>
  <c r="AG928"/>
  <c r="AS927"/>
  <c r="AO927"/>
  <c r="AK927"/>
  <c r="AG927"/>
  <c r="AS926"/>
  <c r="AO926"/>
  <c r="AK926"/>
  <c r="AG926"/>
  <c r="AS925"/>
  <c r="AO925"/>
  <c r="AK925"/>
  <c r="AG925"/>
  <c r="AS924"/>
  <c r="AO924"/>
  <c r="AK924"/>
  <c r="AG924"/>
  <c r="AS923"/>
  <c r="AO923"/>
  <c r="AK923"/>
  <c r="AG923"/>
  <c r="AS922"/>
  <c r="AO922"/>
  <c r="AK922"/>
  <c r="AG922"/>
  <c r="AS921"/>
  <c r="AO921"/>
  <c r="AK921"/>
  <c r="AG921"/>
  <c r="AS920"/>
  <c r="AO920"/>
  <c r="AK920"/>
  <c r="AG920"/>
  <c r="AS919"/>
  <c r="AO919"/>
  <c r="AK919"/>
  <c r="AG919"/>
  <c r="AS918"/>
  <c r="AO918"/>
  <c r="AK918"/>
  <c r="AG918"/>
  <c r="AS917"/>
  <c r="AO917"/>
  <c r="AK917"/>
  <c r="AG917"/>
  <c r="AS916"/>
  <c r="AO916"/>
  <c r="AK916"/>
  <c r="AG916"/>
  <c r="AS915"/>
  <c r="AO915"/>
  <c r="AK915"/>
  <c r="AG915"/>
  <c r="AS914"/>
  <c r="AO914"/>
  <c r="AK914"/>
  <c r="AG914"/>
  <c r="AS913"/>
  <c r="AO913"/>
  <c r="AK913"/>
  <c r="AG913"/>
  <c r="AS912"/>
  <c r="AO912"/>
  <c r="AK912"/>
  <c r="AG912"/>
  <c r="AS911"/>
  <c r="AO911"/>
  <c r="AK911"/>
  <c r="AG911"/>
  <c r="AS910"/>
  <c r="AO910"/>
  <c r="AK910"/>
  <c r="AG910"/>
  <c r="AS909"/>
  <c r="AO909"/>
  <c r="AK909"/>
  <c r="AG909"/>
  <c r="AS908"/>
  <c r="AO908"/>
  <c r="AK908"/>
  <c r="AG908"/>
  <c r="AS907"/>
  <c r="AO907"/>
  <c r="AK907"/>
  <c r="AG907"/>
  <c r="AS906"/>
  <c r="AO906"/>
  <c r="AK906"/>
  <c r="AG906"/>
  <c r="AS905"/>
  <c r="AO905"/>
  <c r="AK905"/>
  <c r="AG905"/>
  <c r="AS904"/>
  <c r="AO904"/>
  <c r="AK904"/>
  <c r="AG904"/>
  <c r="AS903"/>
  <c r="AO903"/>
  <c r="AK903"/>
  <c r="AG903"/>
  <c r="AS902"/>
  <c r="AO902"/>
  <c r="AK902"/>
  <c r="AG902"/>
  <c r="AS901"/>
  <c r="AO901"/>
  <c r="AK901"/>
  <c r="AG901"/>
  <c r="AS900"/>
  <c r="AO900"/>
  <c r="AK900"/>
  <c r="AG900"/>
  <c r="AS899"/>
  <c r="AO899"/>
  <c r="AK899"/>
  <c r="AG899"/>
  <c r="AS898"/>
  <c r="AO898"/>
  <c r="AK898"/>
  <c r="AG898"/>
  <c r="AS897"/>
  <c r="AO897"/>
  <c r="AK897"/>
  <c r="AG897"/>
  <c r="AS896"/>
  <c r="AO896"/>
  <c r="AK896"/>
  <c r="AG896"/>
  <c r="AS895"/>
  <c r="AO895"/>
  <c r="AK895"/>
  <c r="AG895"/>
  <c r="AS894"/>
  <c r="AO894"/>
  <c r="AK894"/>
  <c r="AG894"/>
  <c r="AS893"/>
  <c r="AO893"/>
  <c r="AK893"/>
  <c r="AG893"/>
  <c r="AS892"/>
  <c r="AO892"/>
  <c r="AK892"/>
  <c r="AG892"/>
  <c r="AS891"/>
  <c r="AO891"/>
  <c r="AK891"/>
  <c r="AG891"/>
  <c r="AS890"/>
  <c r="AO890"/>
  <c r="AK890"/>
  <c r="AG890"/>
  <c r="AS889"/>
  <c r="AO889"/>
  <c r="AK889"/>
  <c r="AG889"/>
  <c r="AS888"/>
  <c r="AO888"/>
  <c r="AK888"/>
  <c r="AG888"/>
  <c r="AS887"/>
  <c r="AO887"/>
  <c r="AK887"/>
  <c r="AG887"/>
  <c r="AS886"/>
  <c r="AO886"/>
  <c r="AK886"/>
  <c r="AG886"/>
  <c r="AS885"/>
  <c r="AO885"/>
  <c r="AK885"/>
  <c r="AG885"/>
  <c r="AS884"/>
  <c r="AO884"/>
  <c r="AK884"/>
  <c r="AG884"/>
  <c r="AS883"/>
  <c r="AO883"/>
  <c r="AK883"/>
  <c r="AG883"/>
  <c r="AS882"/>
  <c r="AO882"/>
  <c r="AK882"/>
  <c r="AG882"/>
  <c r="AS881"/>
  <c r="AO881"/>
  <c r="AK881"/>
  <c r="AG881"/>
  <c r="AS880"/>
  <c r="AO880"/>
  <c r="AK880"/>
  <c r="AG880"/>
  <c r="AS879"/>
  <c r="AO879"/>
  <c r="AK879"/>
  <c r="AG879"/>
  <c r="AS878"/>
  <c r="AO878"/>
  <c r="AK878"/>
  <c r="AG878"/>
  <c r="AS877"/>
  <c r="AO877"/>
  <c r="AK877"/>
  <c r="AG877"/>
  <c r="AS876"/>
  <c r="AO876"/>
  <c r="AK876"/>
  <c r="AG876"/>
  <c r="AS875"/>
  <c r="AO875"/>
  <c r="AK875"/>
  <c r="AG875"/>
  <c r="AS874"/>
  <c r="AO874"/>
  <c r="AK874"/>
  <c r="AG874"/>
  <c r="AS873"/>
  <c r="AO873"/>
  <c r="AK873"/>
  <c r="AG873"/>
  <c r="AS872"/>
  <c r="AO872"/>
  <c r="AK872"/>
  <c r="AG872"/>
  <c r="AS871"/>
  <c r="AO871"/>
  <c r="AK871"/>
  <c r="AG871"/>
  <c r="AS870"/>
  <c r="AO870"/>
  <c r="AK870"/>
  <c r="AG870"/>
  <c r="AS869"/>
  <c r="AO869"/>
  <c r="AK869"/>
  <c r="AG869"/>
  <c r="AS868"/>
  <c r="AO868"/>
  <c r="AK868"/>
  <c r="AG868"/>
  <c r="AS867"/>
  <c r="AO867"/>
  <c r="AK867"/>
  <c r="AG867"/>
  <c r="AS866"/>
  <c r="AO866"/>
  <c r="AK866"/>
  <c r="AG866"/>
  <c r="AS865"/>
  <c r="AO865"/>
  <c r="AK865"/>
  <c r="AG865"/>
  <c r="AS864"/>
  <c r="AO864"/>
  <c r="AK864"/>
  <c r="AG864"/>
  <c r="AS863"/>
  <c r="AO863"/>
  <c r="AK863"/>
  <c r="AG863"/>
  <c r="AS862"/>
  <c r="AO862"/>
  <c r="AK862"/>
  <c r="AG862"/>
  <c r="AS861"/>
  <c r="AO861"/>
  <c r="AK861"/>
  <c r="AG861"/>
  <c r="AS860"/>
  <c r="AO860"/>
  <c r="AK860"/>
  <c r="AG860"/>
  <c r="AS859"/>
  <c r="AO859"/>
  <c r="AK859"/>
  <c r="AG859"/>
  <c r="AS858"/>
  <c r="AO858"/>
  <c r="AK858"/>
  <c r="AG858"/>
  <c r="AS857"/>
  <c r="AO857"/>
  <c r="AK857"/>
  <c r="AG857"/>
  <c r="AS856"/>
  <c r="AO856"/>
  <c r="AK856"/>
  <c r="AG856"/>
  <c r="AS855"/>
  <c r="AO855"/>
  <c r="AK855"/>
  <c r="AG855"/>
  <c r="AS854"/>
  <c r="AO854"/>
  <c r="AK854"/>
  <c r="AG854"/>
  <c r="AS853"/>
  <c r="AO853"/>
  <c r="AK853"/>
  <c r="AG853"/>
  <c r="AS852"/>
  <c r="AO852"/>
  <c r="AK852"/>
  <c r="AG852"/>
  <c r="AS851"/>
  <c r="AO851"/>
  <c r="AK851"/>
  <c r="AG851"/>
  <c r="AS850"/>
  <c r="AO850"/>
  <c r="AK850"/>
  <c r="AG850"/>
  <c r="AS849"/>
  <c r="AO849"/>
  <c r="AK849"/>
  <c r="AG849"/>
  <c r="AS848"/>
  <c r="AO848"/>
  <c r="AK848"/>
  <c r="AG848"/>
  <c r="AS847"/>
  <c r="AO847"/>
  <c r="AK847"/>
  <c r="AG847"/>
  <c r="AS846"/>
  <c r="AO846"/>
  <c r="AK846"/>
  <c r="AG846"/>
  <c r="AS845"/>
  <c r="AO845"/>
  <c r="AK845"/>
  <c r="AG845"/>
  <c r="AS844"/>
  <c r="AO844"/>
  <c r="AK844"/>
  <c r="AG844"/>
  <c r="AS843"/>
  <c r="AO843"/>
  <c r="AK843"/>
  <c r="AG843"/>
  <c r="AS842"/>
  <c r="AO842"/>
  <c r="AK842"/>
  <c r="AG842"/>
  <c r="AS841"/>
  <c r="AO841"/>
  <c r="AK841"/>
  <c r="AG841"/>
  <c r="AS840"/>
  <c r="AO840"/>
  <c r="AK840"/>
  <c r="AG840"/>
  <c r="AS839"/>
  <c r="AO839"/>
  <c r="AK839"/>
  <c r="AG839"/>
  <c r="AS838"/>
  <c r="AO838"/>
  <c r="AK838"/>
  <c r="AG838"/>
  <c r="AS837"/>
  <c r="AO837"/>
  <c r="AK837"/>
  <c r="AG837"/>
  <c r="AS836"/>
  <c r="AO836"/>
  <c r="AK836"/>
  <c r="AG836"/>
  <c r="AS835"/>
  <c r="AO835"/>
  <c r="AK835"/>
  <c r="AG835"/>
  <c r="AS834"/>
  <c r="AO834"/>
  <c r="AK834"/>
  <c r="AG834"/>
  <c r="AS833"/>
  <c r="AO833"/>
  <c r="AK833"/>
  <c r="AG833"/>
  <c r="AS832"/>
  <c r="AO832"/>
  <c r="AK832"/>
  <c r="AG832"/>
  <c r="AS831"/>
  <c r="AO831"/>
  <c r="AK831"/>
  <c r="AG831"/>
  <c r="AS830"/>
  <c r="AO830"/>
  <c r="AK830"/>
  <c r="AG830"/>
  <c r="AS829"/>
  <c r="AO829"/>
  <c r="AK829"/>
  <c r="AG829"/>
  <c r="AS828"/>
  <c r="AO828"/>
  <c r="AK828"/>
  <c r="AG828"/>
  <c r="AS827"/>
  <c r="AO827"/>
  <c r="AK827"/>
  <c r="AG827"/>
  <c r="AS826"/>
  <c r="AO826"/>
  <c r="AK826"/>
  <c r="AG826"/>
  <c r="AS825"/>
  <c r="AO825"/>
  <c r="AK825"/>
  <c r="AG825"/>
  <c r="AS824"/>
  <c r="AO824"/>
  <c r="AK824"/>
  <c r="AG824"/>
  <c r="AS823"/>
  <c r="AO823"/>
  <c r="AK823"/>
  <c r="AG823"/>
  <c r="AS822"/>
  <c r="AO822"/>
  <c r="AK822"/>
  <c r="AG822"/>
  <c r="AS821"/>
  <c r="AO821"/>
  <c r="AK821"/>
  <c r="AG821"/>
  <c r="AS820"/>
  <c r="AO820"/>
  <c r="AK820"/>
  <c r="AG820"/>
  <c r="AS819"/>
  <c r="AO819"/>
  <c r="AK819"/>
  <c r="AG819"/>
  <c r="AS818"/>
  <c r="AO818"/>
  <c r="AK818"/>
  <c r="AG818"/>
  <c r="AS817"/>
  <c r="AO817"/>
  <c r="AK817"/>
  <c r="AG817"/>
  <c r="AS816"/>
  <c r="AO816"/>
  <c r="AK816"/>
  <c r="AG816"/>
  <c r="AS815"/>
  <c r="AO815"/>
  <c r="AK815"/>
  <c r="AG815"/>
  <c r="AS814"/>
  <c r="AO814"/>
  <c r="AK814"/>
  <c r="AG814"/>
  <c r="AS813"/>
  <c r="AO813"/>
  <c r="AK813"/>
  <c r="AG813"/>
  <c r="AS812"/>
  <c r="AO812"/>
  <c r="AK812"/>
  <c r="AG812"/>
  <c r="AS811"/>
  <c r="AO811"/>
  <c r="AK811"/>
  <c r="AG811"/>
  <c r="AS810"/>
  <c r="AO810"/>
  <c r="AK810"/>
  <c r="AG810"/>
  <c r="AS809"/>
  <c r="AO809"/>
  <c r="AK809"/>
  <c r="AG809"/>
  <c r="AS808"/>
  <c r="AO808"/>
  <c r="AK808"/>
  <c r="AG808"/>
  <c r="AS807"/>
  <c r="AO807"/>
  <c r="AK807"/>
  <c r="AG807"/>
  <c r="AS806"/>
  <c r="AO806"/>
  <c r="AK806"/>
  <c r="AG806"/>
  <c r="AS805"/>
  <c r="AO805"/>
  <c r="AK805"/>
  <c r="AG805"/>
  <c r="AS804"/>
  <c r="AO804"/>
  <c r="AK804"/>
  <c r="AG804"/>
  <c r="AS803"/>
  <c r="AO803"/>
  <c r="AK803"/>
  <c r="AG803"/>
  <c r="AS802"/>
  <c r="AO802"/>
  <c r="AK802"/>
  <c r="AG802"/>
  <c r="AS801"/>
  <c r="AO801"/>
  <c r="AK801"/>
  <c r="AG801"/>
  <c r="AS800"/>
  <c r="AO800"/>
  <c r="AK800"/>
  <c r="AG800"/>
  <c r="AS799"/>
  <c r="AO799"/>
  <c r="AK799"/>
  <c r="AG799"/>
  <c r="AS798"/>
  <c r="AO798"/>
  <c r="AK798"/>
  <c r="AG798"/>
  <c r="AS797"/>
  <c r="AO797"/>
  <c r="AK797"/>
  <c r="AG797"/>
  <c r="AS796"/>
  <c r="AO796"/>
  <c r="AK796"/>
  <c r="AG796"/>
  <c r="AS795"/>
  <c r="AO795"/>
  <c r="AK795"/>
  <c r="AG795"/>
  <c r="AS794"/>
  <c r="AO794"/>
  <c r="AK794"/>
  <c r="AG794"/>
  <c r="AS793"/>
  <c r="AO793"/>
  <c r="AK793"/>
  <c r="AG793"/>
  <c r="AS792"/>
  <c r="AO792"/>
  <c r="AK792"/>
  <c r="AG792"/>
  <c r="AS791"/>
  <c r="AO791"/>
  <c r="AK791"/>
  <c r="AG791"/>
  <c r="AS790"/>
  <c r="AO790"/>
  <c r="AK790"/>
  <c r="AG790"/>
  <c r="AS789"/>
  <c r="AO789"/>
  <c r="AK789"/>
  <c r="AG789"/>
  <c r="AS788"/>
  <c r="AO788"/>
  <c r="AK788"/>
  <c r="AG788"/>
  <c r="AS787"/>
  <c r="AO787"/>
  <c r="AK787"/>
  <c r="AG787"/>
  <c r="AS786"/>
  <c r="AO786"/>
  <c r="AK786"/>
  <c r="AG786"/>
  <c r="AS785"/>
  <c r="AO785"/>
  <c r="AK785"/>
  <c r="AG785"/>
  <c r="AS784"/>
  <c r="AO784"/>
  <c r="AK784"/>
  <c r="AG784"/>
  <c r="AS783"/>
  <c r="AO783"/>
  <c r="AK783"/>
  <c r="AG783"/>
  <c r="AS782"/>
  <c r="AO782"/>
  <c r="AK782"/>
  <c r="AG782"/>
  <c r="AS781"/>
  <c r="AO781"/>
  <c r="AK781"/>
  <c r="AG781"/>
  <c r="AS780"/>
  <c r="AO780"/>
  <c r="AK780"/>
  <c r="AG780"/>
  <c r="AS779"/>
  <c r="AO779"/>
  <c r="AK779"/>
  <c r="AG779"/>
  <c r="AS778"/>
  <c r="AO778"/>
  <c r="AK778"/>
  <c r="AG778"/>
  <c r="AS777"/>
  <c r="AO777"/>
  <c r="AK777"/>
  <c r="AG777"/>
  <c r="AS776"/>
  <c r="AO776"/>
  <c r="AK776"/>
  <c r="AG776"/>
  <c r="AS775"/>
  <c r="AO775"/>
  <c r="AK775"/>
  <c r="AG775"/>
  <c r="AS774"/>
  <c r="AO774"/>
  <c r="AK774"/>
  <c r="AG774"/>
  <c r="AS773"/>
  <c r="AO773"/>
  <c r="AK773"/>
  <c r="AG773"/>
  <c r="AS772"/>
  <c r="AO772"/>
  <c r="AK772"/>
  <c r="AG772"/>
  <c r="AS771"/>
  <c r="AO771"/>
  <c r="AK771"/>
  <c r="AG771"/>
  <c r="AS770"/>
  <c r="AO770"/>
  <c r="AK770"/>
  <c r="AG770"/>
  <c r="AS769"/>
  <c r="AO769"/>
  <c r="AK769"/>
  <c r="AG769"/>
  <c r="AS768"/>
  <c r="AO768"/>
  <c r="AK768"/>
  <c r="AG768"/>
  <c r="AS767"/>
  <c r="AO767"/>
  <c r="AK767"/>
  <c r="AG767"/>
  <c r="AS766"/>
  <c r="AO766"/>
  <c r="AK766"/>
  <c r="AG766"/>
  <c r="AS765"/>
  <c r="AO765"/>
  <c r="AK765"/>
  <c r="AG765"/>
  <c r="AS764"/>
  <c r="AO764"/>
  <c r="AK764"/>
  <c r="AG764"/>
  <c r="AS763"/>
  <c r="AO763"/>
  <c r="AK763"/>
  <c r="AG763"/>
  <c r="AS762"/>
  <c r="AO762"/>
  <c r="AK762"/>
  <c r="AG762"/>
  <c r="AS761"/>
  <c r="AO761"/>
  <c r="AK761"/>
  <c r="AG761"/>
  <c r="AS760"/>
  <c r="AO760"/>
  <c r="AK760"/>
  <c r="AG760"/>
  <c r="AS759"/>
  <c r="AO759"/>
  <c r="AK759"/>
  <c r="AG759"/>
  <c r="AS758"/>
  <c r="AO758"/>
  <c r="AK758"/>
  <c r="AG758"/>
  <c r="AS757"/>
  <c r="AO757"/>
  <c r="AK757"/>
  <c r="AG757"/>
  <c r="AS756"/>
  <c r="AO756"/>
  <c r="AK756"/>
  <c r="AG756"/>
  <c r="AS755"/>
  <c r="AO755"/>
  <c r="AK755"/>
  <c r="AG755"/>
  <c r="AS754"/>
  <c r="AO754"/>
  <c r="AK754"/>
  <c r="AG754"/>
  <c r="AS753"/>
  <c r="AO753"/>
  <c r="AK753"/>
  <c r="AG753"/>
  <c r="AS752"/>
  <c r="AO752"/>
  <c r="AK752"/>
  <c r="AG752"/>
  <c r="AS751"/>
  <c r="AO751"/>
  <c r="AK751"/>
  <c r="AG751"/>
  <c r="AS750"/>
  <c r="AO750"/>
  <c r="AK750"/>
  <c r="AG750"/>
  <c r="AS749"/>
  <c r="AO749"/>
  <c r="AK749"/>
  <c r="AG749"/>
  <c r="AS748"/>
  <c r="AO748"/>
  <c r="AK748"/>
  <c r="AG748"/>
  <c r="AS747"/>
  <c r="AO747"/>
  <c r="AK747"/>
  <c r="AG747"/>
  <c r="AS746"/>
  <c r="AO746"/>
  <c r="AK746"/>
  <c r="AG746"/>
  <c r="AS745"/>
  <c r="AO745"/>
  <c r="AK745"/>
  <c r="AG745"/>
  <c r="AS744"/>
  <c r="AO744"/>
  <c r="AK744"/>
  <c r="AG744"/>
  <c r="AS743"/>
  <c r="AO743"/>
  <c r="AK743"/>
  <c r="AG743"/>
  <c r="AS742"/>
  <c r="AO742"/>
  <c r="AK742"/>
  <c r="AG742"/>
  <c r="AS741"/>
  <c r="AO741"/>
  <c r="AK741"/>
  <c r="AG741"/>
  <c r="AS740"/>
  <c r="AO740"/>
  <c r="AK740"/>
  <c r="AG740"/>
  <c r="AS739"/>
  <c r="AO739"/>
  <c r="AK739"/>
  <c r="AG739"/>
  <c r="AS738"/>
  <c r="AO738"/>
  <c r="AK738"/>
  <c r="AG738"/>
  <c r="AS737"/>
  <c r="AO737"/>
  <c r="AK737"/>
  <c r="AG737"/>
  <c r="AS736"/>
  <c r="AO736"/>
  <c r="AK736"/>
  <c r="AG736"/>
  <c r="AS735"/>
  <c r="AO735"/>
  <c r="AK735"/>
  <c r="AG735"/>
  <c r="AS734"/>
  <c r="AO734"/>
  <c r="AK734"/>
  <c r="AG734"/>
  <c r="AS733"/>
  <c r="AO733"/>
  <c r="AK733"/>
  <c r="AG733"/>
  <c r="AS732"/>
  <c r="AO732"/>
  <c r="AK732"/>
  <c r="AG732"/>
  <c r="AS731"/>
  <c r="AO731"/>
  <c r="AK731"/>
  <c r="AG731"/>
  <c r="AS730"/>
  <c r="AO730"/>
  <c r="AK730"/>
  <c r="AG730"/>
  <c r="AS729"/>
  <c r="AO729"/>
  <c r="AK729"/>
  <c r="AG729"/>
  <c r="AS728"/>
  <c r="AO728"/>
  <c r="AK728"/>
  <c r="AG728"/>
  <c r="AS727"/>
  <c r="AO727"/>
  <c r="AK727"/>
  <c r="AG727"/>
  <c r="AS726"/>
  <c r="AO726"/>
  <c r="AK726"/>
  <c r="AG726"/>
  <c r="AS725"/>
  <c r="AO725"/>
  <c r="AK725"/>
  <c r="AG725"/>
  <c r="AS724"/>
  <c r="AO724"/>
  <c r="AK724"/>
  <c r="AG724"/>
  <c r="AS723"/>
  <c r="AO723"/>
  <c r="AK723"/>
  <c r="AG723"/>
  <c r="AS722"/>
  <c r="AO722"/>
  <c r="AK722"/>
  <c r="AG722"/>
  <c r="AS721"/>
  <c r="AO721"/>
  <c r="AK721"/>
  <c r="AG721"/>
  <c r="AS720"/>
  <c r="AO720"/>
  <c r="AK720"/>
  <c r="AG720"/>
  <c r="AS719"/>
  <c r="AO719"/>
  <c r="AK719"/>
  <c r="AG719"/>
  <c r="AS718"/>
  <c r="AO718"/>
  <c r="AK718"/>
  <c r="AG718"/>
  <c r="AS717"/>
  <c r="AO717"/>
  <c r="AK717"/>
  <c r="AG717"/>
  <c r="AS716"/>
  <c r="AO716"/>
  <c r="AK716"/>
  <c r="AG716"/>
  <c r="AS715"/>
  <c r="AO715"/>
  <c r="AK715"/>
  <c r="AG715"/>
  <c r="AS714"/>
  <c r="AO714"/>
  <c r="AK714"/>
  <c r="AG714"/>
  <c r="AS713"/>
  <c r="AO713"/>
  <c r="AK713"/>
  <c r="AG713"/>
  <c r="AS712"/>
  <c r="AO712"/>
  <c r="AK712"/>
  <c r="AG712"/>
  <c r="AS711"/>
  <c r="AO711"/>
  <c r="AK711"/>
  <c r="AG711"/>
  <c r="AS710"/>
  <c r="AO710"/>
  <c r="AK710"/>
  <c r="AG710"/>
  <c r="AS709"/>
  <c r="AO709"/>
  <c r="AK709"/>
  <c r="AG709"/>
  <c r="AS708"/>
  <c r="AO708"/>
  <c r="AK708"/>
  <c r="AG708"/>
  <c r="AS707"/>
  <c r="AO707"/>
  <c r="AK707"/>
  <c r="AG707"/>
  <c r="AS706"/>
  <c r="AO706"/>
  <c r="AK706"/>
  <c r="AG706"/>
  <c r="AS705"/>
  <c r="AO705"/>
  <c r="AK705"/>
  <c r="AG705"/>
  <c r="AS704"/>
  <c r="AO704"/>
  <c r="AK704"/>
  <c r="AG704"/>
  <c r="AS703"/>
  <c r="AO703"/>
  <c r="AK703"/>
  <c r="AG703"/>
  <c r="AS702"/>
  <c r="AO702"/>
  <c r="AK702"/>
  <c r="AG702"/>
  <c r="AS701"/>
  <c r="AO701"/>
  <c r="AK701"/>
  <c r="AG701"/>
  <c r="AS700"/>
  <c r="AO700"/>
  <c r="AK700"/>
  <c r="AG700"/>
  <c r="AS699"/>
  <c r="AO699"/>
  <c r="AK699"/>
  <c r="AG699"/>
  <c r="AS698"/>
  <c r="AO698"/>
  <c r="AK698"/>
  <c r="AG698"/>
  <c r="AS697"/>
  <c r="AO697"/>
  <c r="AK697"/>
  <c r="AG697"/>
  <c r="AS696"/>
  <c r="AO696"/>
  <c r="AK696"/>
  <c r="AG696"/>
  <c r="AS695"/>
  <c r="AO695"/>
  <c r="AK695"/>
  <c r="AG695"/>
  <c r="AS694"/>
  <c r="AO694"/>
  <c r="AK694"/>
  <c r="AG694"/>
  <c r="AS693"/>
  <c r="AO693"/>
  <c r="AK693"/>
  <c r="AG693"/>
  <c r="AS692"/>
  <c r="AO692"/>
  <c r="AK692"/>
  <c r="AG692"/>
  <c r="AS691"/>
  <c r="AO691"/>
  <c r="AK691"/>
  <c r="AG691"/>
  <c r="AS690"/>
  <c r="AO690"/>
  <c r="AK690"/>
  <c r="AG690"/>
  <c r="AS689"/>
  <c r="AO689"/>
  <c r="AK689"/>
  <c r="AG689"/>
  <c r="AS688"/>
  <c r="AO688"/>
  <c r="AK688"/>
  <c r="AG688"/>
  <c r="AS687"/>
  <c r="AO687"/>
  <c r="AK687"/>
  <c r="AG687"/>
  <c r="AS686"/>
  <c r="AO686"/>
  <c r="AK686"/>
  <c r="AG686"/>
  <c r="AS685"/>
  <c r="AO685"/>
  <c r="AK685"/>
  <c r="AG685"/>
  <c r="AS684"/>
  <c r="AO684"/>
  <c r="AK684"/>
  <c r="AG684"/>
  <c r="AS683"/>
  <c r="AO683"/>
  <c r="AK683"/>
  <c r="AG683"/>
  <c r="AS682"/>
  <c r="AO682"/>
  <c r="AK682"/>
  <c r="AG682"/>
  <c r="AS681"/>
  <c r="AO681"/>
  <c r="AK681"/>
  <c r="AG681"/>
  <c r="AS680"/>
  <c r="AO680"/>
  <c r="AK680"/>
  <c r="AG680"/>
  <c r="AS679"/>
  <c r="AO679"/>
  <c r="AK679"/>
  <c r="AG679"/>
  <c r="AS678"/>
  <c r="AO678"/>
  <c r="AK678"/>
  <c r="AG678"/>
  <c r="AS677"/>
  <c r="AO677"/>
  <c r="AK677"/>
  <c r="AG677"/>
  <c r="AS676"/>
  <c r="AO676"/>
  <c r="AK676"/>
  <c r="AG676"/>
  <c r="AS675"/>
  <c r="AO675"/>
  <c r="AK675"/>
  <c r="AG675"/>
  <c r="AS674"/>
  <c r="AO674"/>
  <c r="AK674"/>
  <c r="AG674"/>
  <c r="AS673"/>
  <c r="AO673"/>
  <c r="AK673"/>
  <c r="AG673"/>
  <c r="AS672"/>
  <c r="AO672"/>
  <c r="AK672"/>
  <c r="AG672"/>
  <c r="AS671"/>
  <c r="AO671"/>
  <c r="AK671"/>
  <c r="AG671"/>
  <c r="AS670"/>
  <c r="AO670"/>
  <c r="AK670"/>
  <c r="AG670"/>
  <c r="AS669"/>
  <c r="AO669"/>
  <c r="AK669"/>
  <c r="AG669"/>
  <c r="AS668"/>
  <c r="AO668"/>
  <c r="AK668"/>
  <c r="AG668"/>
  <c r="AS667"/>
  <c r="AO667"/>
  <c r="AK667"/>
  <c r="AG667"/>
  <c r="AS666"/>
  <c r="AO666"/>
  <c r="AK666"/>
  <c r="AG666"/>
  <c r="AS665"/>
  <c r="AO665"/>
  <c r="AK665"/>
  <c r="AG665"/>
  <c r="AS664"/>
  <c r="AO664"/>
  <c r="AK664"/>
  <c r="AG664"/>
  <c r="AS663"/>
  <c r="AO663"/>
  <c r="AK663"/>
  <c r="AG663"/>
  <c r="AS662"/>
  <c r="AO662"/>
  <c r="AK662"/>
  <c r="AG662"/>
  <c r="AS661"/>
  <c r="AO661"/>
  <c r="AK661"/>
  <c r="AG661"/>
  <c r="AS660"/>
  <c r="AO660"/>
  <c r="AK660"/>
  <c r="AG660"/>
  <c r="AS659"/>
  <c r="AO659"/>
  <c r="AK659"/>
  <c r="AG659"/>
  <c r="AS658"/>
  <c r="AO658"/>
  <c r="AK658"/>
  <c r="AG658"/>
  <c r="AS657"/>
  <c r="AO657"/>
  <c r="AK657"/>
  <c r="AG657"/>
  <c r="AS656"/>
  <c r="AO656"/>
  <c r="AK656"/>
  <c r="AG656"/>
  <c r="AS655"/>
  <c r="AO655"/>
  <c r="AK655"/>
  <c r="AG655"/>
  <c r="AS654"/>
  <c r="AO654"/>
  <c r="AK654"/>
  <c r="AG654"/>
  <c r="AS653"/>
  <c r="AO653"/>
  <c r="AK653"/>
  <c r="AG653"/>
  <c r="AS652"/>
  <c r="AO652"/>
  <c r="AK652"/>
  <c r="AG652"/>
  <c r="AS651"/>
  <c r="AO651"/>
  <c r="AK651"/>
  <c r="AG651"/>
  <c r="AS650"/>
  <c r="AO650"/>
  <c r="AK650"/>
  <c r="AG650"/>
  <c r="AS649"/>
  <c r="AO649"/>
  <c r="AK649"/>
  <c r="AG649"/>
  <c r="AS648"/>
  <c r="AO648"/>
  <c r="AK648"/>
  <c r="AG648"/>
  <c r="AS647"/>
  <c r="AO647"/>
  <c r="AK647"/>
  <c r="AG647"/>
  <c r="AS646"/>
  <c r="AO646"/>
  <c r="AK646"/>
  <c r="AG646"/>
  <c r="AS645"/>
  <c r="AO645"/>
  <c r="AK645"/>
  <c r="AG645"/>
  <c r="AS644"/>
  <c r="AO644"/>
  <c r="AK644"/>
  <c r="AG644"/>
  <c r="AS643"/>
  <c r="AO643"/>
  <c r="AK643"/>
  <c r="AG643"/>
  <c r="AS642"/>
  <c r="AO642"/>
  <c r="AK642"/>
  <c r="AG642"/>
  <c r="AS641"/>
  <c r="AO641"/>
  <c r="AK641"/>
  <c r="AG641"/>
  <c r="AS640"/>
  <c r="AO640"/>
  <c r="AK640"/>
  <c r="AG640"/>
  <c r="AS639"/>
  <c r="AO639"/>
  <c r="AK639"/>
  <c r="AG639"/>
  <c r="AS638"/>
  <c r="AO638"/>
  <c r="AK638"/>
  <c r="AG638"/>
  <c r="AS637"/>
  <c r="AO637"/>
  <c r="AK637"/>
  <c r="AG637"/>
  <c r="AS636"/>
  <c r="AO636"/>
  <c r="AK636"/>
  <c r="AG636"/>
  <c r="AS635"/>
  <c r="AO635"/>
  <c r="AK635"/>
  <c r="AG635"/>
  <c r="AS634"/>
  <c r="AO634"/>
  <c r="AK634"/>
  <c r="AG634"/>
  <c r="AS633"/>
  <c r="AO633"/>
  <c r="AK633"/>
  <c r="AG633"/>
  <c r="AS632"/>
  <c r="AO632"/>
  <c r="AK632"/>
  <c r="AG632"/>
  <c r="AS631"/>
  <c r="AO631"/>
  <c r="AK631"/>
  <c r="AG631"/>
  <c r="AS630"/>
  <c r="AO630"/>
  <c r="AK630"/>
  <c r="AG630"/>
  <c r="AS629"/>
  <c r="AO629"/>
  <c r="AK629"/>
  <c r="AG629"/>
  <c r="AS628"/>
  <c r="AO628"/>
  <c r="AK628"/>
  <c r="AG628"/>
  <c r="AS627"/>
  <c r="AO627"/>
  <c r="AK627"/>
  <c r="AG627"/>
  <c r="AS626"/>
  <c r="AO626"/>
  <c r="AK626"/>
  <c r="AG626"/>
  <c r="AS625"/>
  <c r="AO625"/>
  <c r="AK625"/>
  <c r="AG625"/>
  <c r="AS624"/>
  <c r="AO624"/>
  <c r="AK624"/>
  <c r="AG624"/>
  <c r="AS623"/>
  <c r="AO623"/>
  <c r="AK623"/>
  <c r="AG623"/>
  <c r="AS622"/>
  <c r="AO622"/>
  <c r="AK622"/>
  <c r="AG622"/>
  <c r="AS621"/>
  <c r="AO621"/>
  <c r="AK621"/>
  <c r="AG621"/>
  <c r="AS620"/>
  <c r="AO620"/>
  <c r="AK620"/>
  <c r="AG620"/>
  <c r="AS619"/>
  <c r="AO619"/>
  <c r="AK619"/>
  <c r="AG619"/>
  <c r="AS618"/>
  <c r="AO618"/>
  <c r="AK618"/>
  <c r="AG618"/>
  <c r="AS617"/>
  <c r="AO617"/>
  <c r="AK617"/>
  <c r="AG617"/>
  <c r="AS616"/>
  <c r="AO616"/>
  <c r="AK616"/>
  <c r="AG616"/>
  <c r="AS615"/>
  <c r="AO615"/>
  <c r="AK615"/>
  <c r="AG615"/>
  <c r="AS614"/>
  <c r="AO614"/>
  <c r="AK614"/>
  <c r="AG614"/>
  <c r="AS613"/>
  <c r="AO613"/>
  <c r="AK613"/>
  <c r="AG613"/>
  <c r="AS612"/>
  <c r="AO612"/>
  <c r="AK612"/>
  <c r="AG612"/>
  <c r="AS611"/>
  <c r="AO611"/>
  <c r="AK611"/>
  <c r="AG611"/>
  <c r="AS610"/>
  <c r="AO610"/>
  <c r="AK610"/>
  <c r="AG610"/>
  <c r="AS609"/>
  <c r="AO609"/>
  <c r="AK609"/>
  <c r="AG609"/>
  <c r="AS608"/>
  <c r="AO608"/>
  <c r="AK608"/>
  <c r="AG608"/>
  <c r="AS607"/>
  <c r="AO607"/>
  <c r="AK607"/>
  <c r="AG607"/>
  <c r="AS606"/>
  <c r="AO606"/>
  <c r="AK606"/>
  <c r="AG606"/>
  <c r="AS605"/>
  <c r="AO605"/>
  <c r="AK605"/>
  <c r="AG605"/>
  <c r="AS604"/>
  <c r="AO604"/>
  <c r="AK604"/>
  <c r="AG604"/>
  <c r="AS603"/>
  <c r="AO603"/>
  <c r="AK603"/>
  <c r="AG603"/>
  <c r="AS602"/>
  <c r="AO602"/>
  <c r="AK602"/>
  <c r="AG602"/>
  <c r="AS601"/>
  <c r="AO601"/>
  <c r="AK601"/>
  <c r="AG601"/>
  <c r="AS600"/>
  <c r="AO600"/>
  <c r="AK600"/>
  <c r="AG600"/>
  <c r="AS599"/>
  <c r="AO599"/>
  <c r="AK599"/>
  <c r="AG599"/>
  <c r="AS598"/>
  <c r="AO598"/>
  <c r="AK598"/>
  <c r="AG598"/>
  <c r="AS597"/>
  <c r="AO597"/>
  <c r="AK597"/>
  <c r="AG597"/>
  <c r="AS596"/>
  <c r="AO596"/>
  <c r="AK596"/>
  <c r="AG596"/>
  <c r="AS595"/>
  <c r="AO595"/>
  <c r="AK595"/>
  <c r="AG595"/>
  <c r="AS594"/>
  <c r="AO594"/>
  <c r="AK594"/>
  <c r="AG594"/>
  <c r="AS593"/>
  <c r="AO593"/>
  <c r="AK593"/>
  <c r="AG593"/>
  <c r="AS592"/>
  <c r="AO592"/>
  <c r="AK592"/>
  <c r="AG592"/>
  <c r="AS591"/>
  <c r="AO591"/>
  <c r="AK591"/>
  <c r="AG591"/>
  <c r="AS590"/>
  <c r="AO590"/>
  <c r="AK590"/>
  <c r="AG590"/>
  <c r="AS589"/>
  <c r="AO589"/>
  <c r="AK589"/>
  <c r="AG589"/>
  <c r="AS588"/>
  <c r="AO588"/>
  <c r="AK588"/>
  <c r="AG588"/>
  <c r="AS587"/>
  <c r="AO587"/>
  <c r="AK587"/>
  <c r="AG587"/>
  <c r="AS586"/>
  <c r="AO586"/>
  <c r="AK586"/>
  <c r="AG586"/>
  <c r="AS585"/>
  <c r="AO585"/>
  <c r="AK585"/>
  <c r="AG585"/>
  <c r="AS584"/>
  <c r="AO584"/>
  <c r="AK584"/>
  <c r="AG584"/>
  <c r="AS583"/>
  <c r="AO583"/>
  <c r="AK583"/>
  <c r="AG583"/>
  <c r="AS582"/>
  <c r="AO582"/>
  <c r="AK582"/>
  <c r="AG582"/>
  <c r="AS581"/>
  <c r="AO581"/>
  <c r="AK581"/>
  <c r="AG581"/>
  <c r="AS580"/>
  <c r="AO580"/>
  <c r="AK580"/>
  <c r="AG580"/>
  <c r="AS579"/>
  <c r="AO579"/>
  <c r="AK579"/>
  <c r="AG579"/>
  <c r="AS578"/>
  <c r="AO578"/>
  <c r="AK578"/>
  <c r="AG578"/>
  <c r="AS577"/>
  <c r="AO577"/>
  <c r="AK577"/>
  <c r="AG577"/>
  <c r="AS576"/>
  <c r="AO576"/>
  <c r="AK576"/>
  <c r="AG576"/>
  <c r="AS575"/>
  <c r="AO575"/>
  <c r="AK575"/>
  <c r="AG575"/>
  <c r="AS574"/>
  <c r="AO574"/>
  <c r="AK574"/>
  <c r="AG574"/>
  <c r="AS573"/>
  <c r="AO573"/>
  <c r="AK573"/>
  <c r="AG573"/>
  <c r="AS572"/>
  <c r="AO572"/>
  <c r="AK572"/>
  <c r="AG572"/>
  <c r="AS571"/>
  <c r="AO571"/>
  <c r="AK571"/>
  <c r="AG571"/>
  <c r="AS570"/>
  <c r="AO570"/>
  <c r="AK570"/>
  <c r="AG570"/>
  <c r="AS569"/>
  <c r="AO569"/>
  <c r="AK569"/>
  <c r="AG569"/>
  <c r="AS568"/>
  <c r="AO568"/>
  <c r="AK568"/>
  <c r="AG568"/>
  <c r="AS567"/>
  <c r="AO567"/>
  <c r="AK567"/>
  <c r="AG567"/>
  <c r="AS566"/>
  <c r="AO566"/>
  <c r="AK566"/>
  <c r="AG566"/>
  <c r="AS565"/>
  <c r="AO565"/>
  <c r="AK565"/>
  <c r="AG565"/>
  <c r="AS564"/>
  <c r="AO564"/>
  <c r="AK564"/>
  <c r="AG564"/>
  <c r="AS563"/>
  <c r="AO563"/>
  <c r="AK563"/>
  <c r="AG563"/>
  <c r="AS562"/>
  <c r="AO562"/>
  <c r="AK562"/>
  <c r="AG562"/>
  <c r="AS561"/>
  <c r="AO561"/>
  <c r="AK561"/>
  <c r="AG561"/>
  <c r="AS560"/>
  <c r="AO560"/>
  <c r="AK560"/>
  <c r="AG560"/>
  <c r="AS559"/>
  <c r="AO559"/>
  <c r="AK559"/>
  <c r="AG559"/>
  <c r="AS558"/>
  <c r="AO558"/>
  <c r="AK558"/>
  <c r="AG558"/>
  <c r="AS557"/>
  <c r="AO557"/>
  <c r="AK557"/>
  <c r="AG557"/>
  <c r="AS556"/>
  <c r="AO556"/>
  <c r="AK556"/>
  <c r="AG556"/>
  <c r="AS555"/>
  <c r="AO555"/>
  <c r="AK555"/>
  <c r="AG555"/>
  <c r="AS554"/>
  <c r="AO554"/>
  <c r="AK554"/>
  <c r="AG554"/>
  <c r="AS553"/>
  <c r="AO553"/>
  <c r="AK553"/>
  <c r="AG553"/>
  <c r="AS552"/>
  <c r="AO552"/>
  <c r="AK552"/>
  <c r="AG552"/>
  <c r="AS551"/>
  <c r="AO551"/>
  <c r="AK551"/>
  <c r="AG551"/>
  <c r="AS550"/>
  <c r="AO550"/>
  <c r="AK550"/>
  <c r="AG550"/>
  <c r="AS549"/>
  <c r="AO549"/>
  <c r="AK549"/>
  <c r="AG549"/>
  <c r="AS548"/>
  <c r="AO548"/>
  <c r="AK548"/>
  <c r="AG548"/>
  <c r="AS547"/>
  <c r="AO547"/>
  <c r="AK547"/>
  <c r="AG547"/>
  <c r="AS546"/>
  <c r="AO546"/>
  <c r="AK546"/>
  <c r="AG546"/>
  <c r="AS545"/>
  <c r="AO545"/>
  <c r="AK545"/>
  <c r="AG545"/>
  <c r="AS544"/>
  <c r="AO544"/>
  <c r="AK544"/>
  <c r="AG544"/>
  <c r="AS543"/>
  <c r="AO543"/>
  <c r="AK543"/>
  <c r="AG543"/>
  <c r="AS542"/>
  <c r="AO542"/>
  <c r="AK542"/>
  <c r="AG542"/>
  <c r="AS541"/>
  <c r="AO541"/>
  <c r="AK541"/>
  <c r="AG541"/>
  <c r="AS540"/>
  <c r="AO540"/>
  <c r="AK540"/>
  <c r="AG540"/>
  <c r="AS539"/>
  <c r="AO539"/>
  <c r="AK539"/>
  <c r="AG539"/>
  <c r="AS538"/>
  <c r="AO538"/>
  <c r="AK538"/>
  <c r="AG538"/>
  <c r="AS537"/>
  <c r="AO537"/>
  <c r="AK537"/>
  <c r="AG537"/>
  <c r="AS536"/>
  <c r="AO536"/>
  <c r="AK536"/>
  <c r="AG536"/>
  <c r="AS535"/>
  <c r="AO535"/>
  <c r="AK535"/>
  <c r="AG535"/>
  <c r="AS534"/>
  <c r="AO534"/>
  <c r="AK534"/>
  <c r="AG534"/>
  <c r="AS533"/>
  <c r="AO533"/>
  <c r="AK533"/>
  <c r="AG533"/>
  <c r="AS532"/>
  <c r="AO532"/>
  <c r="AK532"/>
  <c r="AG532"/>
  <c r="AS531"/>
  <c r="AO531"/>
  <c r="AK531"/>
  <c r="AG531"/>
  <c r="AS530"/>
  <c r="AO530"/>
  <c r="AK530"/>
  <c r="AG530"/>
  <c r="AS529"/>
  <c r="AO529"/>
  <c r="AK529"/>
  <c r="AG529"/>
  <c r="AS528"/>
  <c r="AO528"/>
  <c r="AK528"/>
  <c r="AG528"/>
  <c r="AS527"/>
  <c r="AO527"/>
  <c r="AK527"/>
  <c r="AG527"/>
  <c r="AS526"/>
  <c r="AO526"/>
  <c r="AK526"/>
  <c r="AG526"/>
  <c r="AS525"/>
  <c r="AO525"/>
  <c r="AK525"/>
  <c r="AG525"/>
  <c r="AS524"/>
  <c r="AO524"/>
  <c r="AK524"/>
  <c r="AG524"/>
  <c r="AS523"/>
  <c r="AO523"/>
  <c r="AK523"/>
  <c r="AG523"/>
  <c r="AS522"/>
  <c r="AO522"/>
  <c r="AK522"/>
  <c r="AG522"/>
  <c r="AS521"/>
  <c r="AO521"/>
  <c r="AK521"/>
  <c r="AG521"/>
  <c r="AS1548"/>
  <c r="AK1548"/>
  <c r="AS1547"/>
  <c r="AK1547"/>
  <c r="AS1546"/>
  <c r="AK1546"/>
  <c r="AS1545"/>
  <c r="AK1545"/>
  <c r="AS1544"/>
  <c r="AK1544"/>
  <c r="AS1543"/>
  <c r="AK1543"/>
  <c r="AS1542"/>
  <c r="AK1542"/>
  <c r="AS1541"/>
  <c r="AK1541"/>
  <c r="AS1540"/>
  <c r="AM1540"/>
  <c r="AH1540"/>
  <c r="AT1539"/>
  <c r="AP1539"/>
  <c r="AL1539"/>
  <c r="AH1539"/>
  <c r="AT1538"/>
  <c r="AP1538"/>
  <c r="AL1538"/>
  <c r="AH1538"/>
  <c r="AT1537"/>
  <c r="AP1537"/>
  <c r="AL1537"/>
  <c r="AH1537"/>
  <c r="AT1536"/>
  <c r="AP1536"/>
  <c r="AL1536"/>
  <c r="AH1536"/>
  <c r="AT1535"/>
  <c r="AP1535"/>
  <c r="AL1535"/>
  <c r="AH1535"/>
  <c r="AT1534"/>
  <c r="AP1534"/>
  <c r="AL1534"/>
  <c r="AH1534"/>
  <c r="AT1533"/>
  <c r="AP1533"/>
  <c r="AL1533"/>
  <c r="AH1533"/>
  <c r="AT1532"/>
  <c r="AP1532"/>
  <c r="AL1532"/>
  <c r="AH1532"/>
  <c r="AT1531"/>
  <c r="AP1531"/>
  <c r="AL1531"/>
  <c r="AH1531"/>
  <c r="AT1530"/>
  <c r="AP1530"/>
  <c r="AL1530"/>
  <c r="AH1530"/>
  <c r="AT1529"/>
  <c r="AP1529"/>
  <c r="AL1529"/>
  <c r="AH1529"/>
  <c r="AT1528"/>
  <c r="AP1528"/>
  <c r="AL1528"/>
  <c r="AH1528"/>
  <c r="AT1527"/>
  <c r="AP1527"/>
  <c r="AL1527"/>
  <c r="AH1527"/>
  <c r="AT1526"/>
  <c r="AP1526"/>
  <c r="AL1526"/>
  <c r="AH1526"/>
  <c r="AT1525"/>
  <c r="AP1525"/>
  <c r="AL1525"/>
  <c r="AH1525"/>
  <c r="AT1524"/>
  <c r="AP1524"/>
  <c r="AL1524"/>
  <c r="AH1524"/>
  <c r="AT1523"/>
  <c r="AP1523"/>
  <c r="AL1523"/>
  <c r="AH1523"/>
  <c r="AT1522"/>
  <c r="AP1522"/>
  <c r="AL1522"/>
  <c r="AH1522"/>
  <c r="AT1521"/>
  <c r="AP1521"/>
  <c r="AL1521"/>
  <c r="AH1521"/>
  <c r="AT1520"/>
  <c r="AP1520"/>
  <c r="AL1520"/>
  <c r="AH1520"/>
  <c r="AT1519"/>
  <c r="AP1519"/>
  <c r="AL1519"/>
  <c r="AH1519"/>
  <c r="AT1518"/>
  <c r="AP1518"/>
  <c r="AL1518"/>
  <c r="AH1518"/>
  <c r="AT1517"/>
  <c r="AP1517"/>
  <c r="AL1517"/>
  <c r="AH1517"/>
  <c r="AT1516"/>
  <c r="AP1516"/>
  <c r="AL1516"/>
  <c r="AH1516"/>
  <c r="AT1515"/>
  <c r="AP1515"/>
  <c r="AL1515"/>
  <c r="AH1515"/>
  <c r="AT1514"/>
  <c r="AP1514"/>
  <c r="AL1514"/>
  <c r="AH1514"/>
  <c r="AT1513"/>
  <c r="AP1513"/>
  <c r="AL1513"/>
  <c r="AH1513"/>
  <c r="AT1512"/>
  <c r="AP1512"/>
  <c r="AL1512"/>
  <c r="AH1512"/>
  <c r="AT1511"/>
  <c r="AP1511"/>
  <c r="AL1511"/>
  <c r="AH1511"/>
  <c r="AT1510"/>
  <c r="AP1510"/>
  <c r="AL1510"/>
  <c r="AH1510"/>
  <c r="AT1509"/>
  <c r="AP1509"/>
  <c r="AL1509"/>
  <c r="AH1509"/>
  <c r="AT1508"/>
  <c r="AP1508"/>
  <c r="AL1508"/>
  <c r="AH1508"/>
  <c r="AT1507"/>
  <c r="AP1507"/>
  <c r="AL1507"/>
  <c r="AH1507"/>
  <c r="AT1506"/>
  <c r="AP1506"/>
  <c r="AL1506"/>
  <c r="AH1506"/>
  <c r="AT1505"/>
  <c r="AP1505"/>
  <c r="AL1505"/>
  <c r="AH1505"/>
  <c r="AT1504"/>
  <c r="AP1504"/>
  <c r="AL1504"/>
  <c r="AH1504"/>
  <c r="AT1503"/>
  <c r="AP1503"/>
  <c r="AL1503"/>
  <c r="AH1503"/>
  <c r="AT1502"/>
  <c r="AP1502"/>
  <c r="AL1502"/>
  <c r="AH1502"/>
  <c r="AT1501"/>
  <c r="AP1501"/>
  <c r="AL1501"/>
  <c r="AH1501"/>
  <c r="AT1500"/>
  <c r="AP1500"/>
  <c r="AL1500"/>
  <c r="AH1500"/>
  <c r="AT1499"/>
  <c r="AP1499"/>
  <c r="AL1499"/>
  <c r="AH1499"/>
  <c r="AT1498"/>
  <c r="AP1498"/>
  <c r="AL1498"/>
  <c r="AH1498"/>
  <c r="AT1497"/>
  <c r="AP1497"/>
  <c r="AL1497"/>
  <c r="AH1497"/>
  <c r="AT1496"/>
  <c r="AP1496"/>
  <c r="AL1496"/>
  <c r="AH1496"/>
  <c r="AT1495"/>
  <c r="AP1495"/>
  <c r="AL1495"/>
  <c r="AH1495"/>
  <c r="AT1494"/>
  <c r="AP1494"/>
  <c r="AL1494"/>
  <c r="AH1494"/>
  <c r="AT1493"/>
  <c r="AP1493"/>
  <c r="AL1493"/>
  <c r="AH1493"/>
  <c r="AT1492"/>
  <c r="AP1492"/>
  <c r="AL1492"/>
  <c r="AH1492"/>
  <c r="AT1491"/>
  <c r="AP1491"/>
  <c r="AL1491"/>
  <c r="AH1491"/>
  <c r="AT1490"/>
  <c r="AP1490"/>
  <c r="AL1490"/>
  <c r="AH1490"/>
  <c r="AT1489"/>
  <c r="AP1489"/>
  <c r="AL1489"/>
  <c r="AH1489"/>
  <c r="AT1488"/>
  <c r="AP1488"/>
  <c r="AL1488"/>
  <c r="AH1488"/>
  <c r="AT1487"/>
  <c r="AP1487"/>
  <c r="AL1487"/>
  <c r="AH1487"/>
  <c r="AT1486"/>
  <c r="AP1486"/>
  <c r="AL1486"/>
  <c r="AH1486"/>
  <c r="AT1485"/>
  <c r="AP1485"/>
  <c r="AL1485"/>
  <c r="AH1485"/>
  <c r="AT1484"/>
  <c r="AP1484"/>
  <c r="AL1484"/>
  <c r="AH1484"/>
  <c r="AT1483"/>
  <c r="AP1483"/>
  <c r="AL1483"/>
  <c r="AH1483"/>
  <c r="AT1482"/>
  <c r="AP1482"/>
  <c r="AL1482"/>
  <c r="AH1482"/>
  <c r="AT1481"/>
  <c r="AP1481"/>
  <c r="AL1481"/>
  <c r="AH1481"/>
  <c r="AT1480"/>
  <c r="AP1480"/>
  <c r="AL1480"/>
  <c r="AH1480"/>
  <c r="AT1479"/>
  <c r="AP1479"/>
  <c r="AL1479"/>
  <c r="AH1479"/>
  <c r="AT1478"/>
  <c r="AP1478"/>
  <c r="AL1478"/>
  <c r="AH1478"/>
  <c r="AT1477"/>
  <c r="AP1477"/>
  <c r="AL1477"/>
  <c r="AH1477"/>
  <c r="AT1476"/>
  <c r="AP1476"/>
  <c r="AL1476"/>
  <c r="AH1476"/>
  <c r="AT1475"/>
  <c r="AP1475"/>
  <c r="AL1475"/>
  <c r="AH1475"/>
  <c r="AT1474"/>
  <c r="AP1474"/>
  <c r="AL1474"/>
  <c r="AH1474"/>
  <c r="AT1473"/>
  <c r="AP1473"/>
  <c r="AL1473"/>
  <c r="AH1473"/>
  <c r="AT1472"/>
  <c r="AP1472"/>
  <c r="AL1472"/>
  <c r="AH1472"/>
  <c r="AT1471"/>
  <c r="AP1471"/>
  <c r="AL1471"/>
  <c r="AH1471"/>
  <c r="AT1470"/>
  <c r="AP1470"/>
  <c r="AL1470"/>
  <c r="AH1470"/>
  <c r="AT1469"/>
  <c r="AP1469"/>
  <c r="AL1469"/>
  <c r="AH1469"/>
  <c r="AT1468"/>
  <c r="AP1468"/>
  <c r="AL1468"/>
  <c r="AH1468"/>
  <c r="AT1467"/>
  <c r="AP1467"/>
  <c r="AL1467"/>
  <c r="AH1467"/>
  <c r="AT1466"/>
  <c r="AP1466"/>
  <c r="AL1466"/>
  <c r="AH1466"/>
  <c r="AT1465"/>
  <c r="AP1465"/>
  <c r="AL1465"/>
  <c r="AH1465"/>
  <c r="AT1464"/>
  <c r="AP1464"/>
  <c r="AL1464"/>
  <c r="AH1464"/>
  <c r="AT1463"/>
  <c r="AP1463"/>
  <c r="AL1463"/>
  <c r="AH1463"/>
  <c r="AT1462"/>
  <c r="AP1462"/>
  <c r="AL1462"/>
  <c r="AH1462"/>
  <c r="AT1461"/>
  <c r="AP1461"/>
  <c r="AL1461"/>
  <c r="AH1461"/>
  <c r="AT1460"/>
  <c r="AP1460"/>
  <c r="AL1460"/>
  <c r="AH1460"/>
  <c r="AT1459"/>
  <c r="AP1459"/>
  <c r="AL1459"/>
  <c r="AH1459"/>
  <c r="AT1458"/>
  <c r="AP1458"/>
  <c r="AL1458"/>
  <c r="AH1458"/>
  <c r="AT1457"/>
  <c r="AP1457"/>
  <c r="AL1457"/>
  <c r="AH1457"/>
  <c r="AT1456"/>
  <c r="AP1456"/>
  <c r="AL1456"/>
  <c r="AH1456"/>
  <c r="AT1455"/>
  <c r="AP1455"/>
  <c r="AL1455"/>
  <c r="AH1455"/>
  <c r="AT1454"/>
  <c r="AP1454"/>
  <c r="AL1454"/>
  <c r="AH1454"/>
  <c r="AT1453"/>
  <c r="AP1453"/>
  <c r="AL1453"/>
  <c r="AH1453"/>
  <c r="AT1452"/>
  <c r="AP1452"/>
  <c r="AL1452"/>
  <c r="AH1452"/>
  <c r="AT1451"/>
  <c r="AP1451"/>
  <c r="AL1451"/>
  <c r="AH1451"/>
  <c r="AT1450"/>
  <c r="AP1450"/>
  <c r="AL1450"/>
  <c r="AH1450"/>
  <c r="AT1449"/>
  <c r="AP1449"/>
  <c r="AL1449"/>
  <c r="AH1449"/>
  <c r="AT1448"/>
  <c r="AP1448"/>
  <c r="AL1448"/>
  <c r="AH1448"/>
  <c r="AT1447"/>
  <c r="AP1447"/>
  <c r="AL1447"/>
  <c r="AH1447"/>
  <c r="AT1446"/>
  <c r="AP1446"/>
  <c r="AL1446"/>
  <c r="AH1446"/>
  <c r="AT1445"/>
  <c r="AP1445"/>
  <c r="AL1445"/>
  <c r="AH1445"/>
  <c r="AT1444"/>
  <c r="AP1444"/>
  <c r="AL1444"/>
  <c r="AH1444"/>
  <c r="AT1443"/>
  <c r="AP1443"/>
  <c r="AL1443"/>
  <c r="AH1443"/>
  <c r="AT1442"/>
  <c r="AP1442"/>
  <c r="AL1442"/>
  <c r="AH1442"/>
  <c r="AT1441"/>
  <c r="AP1441"/>
  <c r="AL1441"/>
  <c r="AH1441"/>
  <c r="AT1440"/>
  <c r="AP1440"/>
  <c r="AL1440"/>
  <c r="AH1440"/>
  <c r="AT1439"/>
  <c r="AP1439"/>
  <c r="AL1439"/>
  <c r="AH1439"/>
  <c r="AT1438"/>
  <c r="AP1438"/>
  <c r="AL1438"/>
  <c r="AH1438"/>
  <c r="AT1437"/>
  <c r="AP1437"/>
  <c r="AL1437"/>
  <c r="AH1437"/>
  <c r="AT1436"/>
  <c r="AP1436"/>
  <c r="AL1436"/>
  <c r="AH1436"/>
  <c r="AT1435"/>
  <c r="AP1435"/>
  <c r="AL1435"/>
  <c r="AH1435"/>
  <c r="AT1434"/>
  <c r="AP1434"/>
  <c r="AL1434"/>
  <c r="AH1434"/>
  <c r="AT1433"/>
  <c r="AP1433"/>
  <c r="AL1433"/>
  <c r="AH1433"/>
  <c r="AT1432"/>
  <c r="AP1432"/>
  <c r="AL1432"/>
  <c r="AH1432"/>
  <c r="AT1431"/>
  <c r="AP1431"/>
  <c r="AL1431"/>
  <c r="AH1431"/>
  <c r="AT1430"/>
  <c r="AP1430"/>
  <c r="AL1430"/>
  <c r="AH1430"/>
  <c r="AT1429"/>
  <c r="AP1429"/>
  <c r="AL1429"/>
  <c r="AH1429"/>
  <c r="AT1428"/>
  <c r="AP1428"/>
  <c r="AL1428"/>
  <c r="AH1428"/>
  <c r="AT1427"/>
  <c r="AP1427"/>
  <c r="AL1427"/>
  <c r="AH1427"/>
  <c r="AT1426"/>
  <c r="AP1426"/>
  <c r="AL1426"/>
  <c r="AH1426"/>
  <c r="AT1425"/>
  <c r="AP1425"/>
  <c r="AL1425"/>
  <c r="AH1425"/>
  <c r="AT1424"/>
  <c r="AP1424"/>
  <c r="AL1424"/>
  <c r="AH1424"/>
  <c r="AT1423"/>
  <c r="AP1423"/>
  <c r="AL1423"/>
  <c r="AH1423"/>
  <c r="AT1422"/>
  <c r="AP1422"/>
  <c r="AL1422"/>
  <c r="AH1422"/>
  <c r="AT1421"/>
  <c r="AP1421"/>
  <c r="AL1421"/>
  <c r="AH1421"/>
  <c r="AT1420"/>
  <c r="AP1420"/>
  <c r="AL1420"/>
  <c r="AH1420"/>
  <c r="AT1419"/>
  <c r="AP1419"/>
  <c r="AL1419"/>
  <c r="AH1419"/>
  <c r="AT1418"/>
  <c r="AP1418"/>
  <c r="AL1418"/>
  <c r="AH1418"/>
  <c r="AT1417"/>
  <c r="AP1417"/>
  <c r="AL1417"/>
  <c r="AH1417"/>
  <c r="AT1416"/>
  <c r="AP1416"/>
  <c r="AL1416"/>
  <c r="AH1416"/>
  <c r="AT1415"/>
  <c r="AP1415"/>
  <c r="AL1415"/>
  <c r="AH1415"/>
  <c r="AT1414"/>
  <c r="AP1414"/>
  <c r="AL1414"/>
  <c r="AH1414"/>
  <c r="AT1413"/>
  <c r="AP1413"/>
  <c r="AL1413"/>
  <c r="AH1413"/>
  <c r="AT1412"/>
  <c r="AP1412"/>
  <c r="AL1412"/>
  <c r="AH1412"/>
  <c r="AT1411"/>
  <c r="AP1411"/>
  <c r="AL1411"/>
  <c r="AH1411"/>
  <c r="AT1410"/>
  <c r="AP1410"/>
  <c r="AL1410"/>
  <c r="AH1410"/>
  <c r="AT1409"/>
  <c r="AP1409"/>
  <c r="AL1409"/>
  <c r="AH1409"/>
  <c r="AT1408"/>
  <c r="AP1408"/>
  <c r="AL1408"/>
  <c r="AH1408"/>
  <c r="AT1407"/>
  <c r="AP1407"/>
  <c r="AL1407"/>
  <c r="AH1407"/>
  <c r="AT1406"/>
  <c r="AP1406"/>
  <c r="AL1406"/>
  <c r="AH1406"/>
  <c r="AT1405"/>
  <c r="AP1405"/>
  <c r="AL1405"/>
  <c r="AH1405"/>
  <c r="AT1404"/>
  <c r="AP1404"/>
  <c r="AL1404"/>
  <c r="AH1404"/>
  <c r="AT1403"/>
  <c r="AP1403"/>
  <c r="AL1403"/>
  <c r="AH1403"/>
  <c r="AT1402"/>
  <c r="AP1402"/>
  <c r="AL1402"/>
  <c r="AH1402"/>
  <c r="AT1401"/>
  <c r="AP1401"/>
  <c r="AL1401"/>
  <c r="AH1401"/>
  <c r="AT1400"/>
  <c r="AP1400"/>
  <c r="AL1400"/>
  <c r="AH1400"/>
  <c r="AT1399"/>
  <c r="AP1399"/>
  <c r="AL1399"/>
  <c r="AH1399"/>
  <c r="AT1398"/>
  <c r="AP1398"/>
  <c r="AL1398"/>
  <c r="AH1398"/>
  <c r="AT1397"/>
  <c r="AP1397"/>
  <c r="AL1397"/>
  <c r="AH1397"/>
  <c r="AT1396"/>
  <c r="AP1396"/>
  <c r="AL1396"/>
  <c r="AH1396"/>
  <c r="AT1395"/>
  <c r="AP1395"/>
  <c r="AL1395"/>
  <c r="AH1395"/>
  <c r="AT1394"/>
  <c r="AP1394"/>
  <c r="AL1394"/>
  <c r="AH1394"/>
  <c r="AT1393"/>
  <c r="AP1393"/>
  <c r="AL1393"/>
  <c r="AH1393"/>
  <c r="AT1392"/>
  <c r="AP1392"/>
  <c r="AL1392"/>
  <c r="AH1392"/>
  <c r="AT1391"/>
  <c r="AP1391"/>
  <c r="AL1391"/>
  <c r="AH1391"/>
  <c r="AT1390"/>
  <c r="AP1390"/>
  <c r="AL1390"/>
  <c r="AH1390"/>
  <c r="AT1389"/>
  <c r="AP1389"/>
  <c r="AL1389"/>
  <c r="AH1389"/>
  <c r="AT1388"/>
  <c r="AP1388"/>
  <c r="AL1388"/>
  <c r="AH1388"/>
  <c r="AT1387"/>
  <c r="AP1387"/>
  <c r="AL1387"/>
  <c r="AH1387"/>
  <c r="AT1386"/>
  <c r="AP1386"/>
  <c r="AL1386"/>
  <c r="AH1386"/>
  <c r="AT1385"/>
  <c r="AP1385"/>
  <c r="AL1385"/>
  <c r="AH1385"/>
  <c r="AT1384"/>
  <c r="AP1384"/>
  <c r="AL1384"/>
  <c r="AH1384"/>
  <c r="AT1383"/>
  <c r="AP1383"/>
  <c r="AL1383"/>
  <c r="AH1383"/>
  <c r="AT1382"/>
  <c r="AP1382"/>
  <c r="AL1382"/>
  <c r="AH1382"/>
  <c r="AT1381"/>
  <c r="AP1381"/>
  <c r="AL1381"/>
  <c r="AH1381"/>
  <c r="AT1380"/>
  <c r="AP1380"/>
  <c r="AL1380"/>
  <c r="AH1380"/>
  <c r="AT1379"/>
  <c r="AP1379"/>
  <c r="AL1379"/>
  <c r="AH1379"/>
  <c r="AT1378"/>
  <c r="AP1378"/>
  <c r="AL1378"/>
  <c r="AH1378"/>
  <c r="AT1377"/>
  <c r="AP1377"/>
  <c r="AL1377"/>
  <c r="AH1377"/>
  <c r="AT1376"/>
  <c r="AP1376"/>
  <c r="AL1376"/>
  <c r="AH1376"/>
  <c r="AT1375"/>
  <c r="AP1375"/>
  <c r="AL1375"/>
  <c r="AH1375"/>
  <c r="AT1374"/>
  <c r="AP1374"/>
  <c r="AL1374"/>
  <c r="AH1374"/>
  <c r="AT1373"/>
  <c r="AP1373"/>
  <c r="AL1373"/>
  <c r="AH1373"/>
  <c r="AT1372"/>
  <c r="AP1372"/>
  <c r="AL1372"/>
  <c r="AH1372"/>
  <c r="AT1371"/>
  <c r="AP1371"/>
  <c r="AL1371"/>
  <c r="AH1371"/>
  <c r="AT1370"/>
  <c r="AP1370"/>
  <c r="AL1370"/>
  <c r="AH1370"/>
  <c r="AT1369"/>
  <c r="AP1369"/>
  <c r="AL1369"/>
  <c r="AH1369"/>
  <c r="AT1368"/>
  <c r="AP1368"/>
  <c r="AL1368"/>
  <c r="AH1368"/>
  <c r="AT1367"/>
  <c r="AP1367"/>
  <c r="AL1367"/>
  <c r="AH1367"/>
  <c r="AT1366"/>
  <c r="AP1366"/>
  <c r="AL1366"/>
  <c r="AH1366"/>
  <c r="AT1365"/>
  <c r="AP1365"/>
  <c r="AL1365"/>
  <c r="AH1365"/>
  <c r="AT1364"/>
  <c r="AP1364"/>
  <c r="AL1364"/>
  <c r="AH1364"/>
  <c r="AT1363"/>
  <c r="AP1363"/>
  <c r="AL1363"/>
  <c r="AH1363"/>
  <c r="AT1362"/>
  <c r="AP1362"/>
  <c r="AL1362"/>
  <c r="AH1362"/>
  <c r="AT1361"/>
  <c r="AP1361"/>
  <c r="AL1361"/>
  <c r="AH1361"/>
  <c r="AT1360"/>
  <c r="AP1360"/>
  <c r="AL1360"/>
  <c r="AH1360"/>
  <c r="AT1359"/>
  <c r="AP1359"/>
  <c r="AL1359"/>
  <c r="AH1359"/>
  <c r="AT1358"/>
  <c r="AP1358"/>
  <c r="AL1358"/>
  <c r="AH1358"/>
  <c r="AT1357"/>
  <c r="AP1357"/>
  <c r="AL1357"/>
  <c r="AH1357"/>
  <c r="AT1356"/>
  <c r="AP1356"/>
  <c r="AL1356"/>
  <c r="AH1356"/>
  <c r="AT1355"/>
  <c r="AP1355"/>
  <c r="AL1355"/>
  <c r="AH1355"/>
  <c r="AT1354"/>
  <c r="AP1354"/>
  <c r="AL1354"/>
  <c r="AH1354"/>
  <c r="AT1353"/>
  <c r="AP1353"/>
  <c r="AL1353"/>
  <c r="AH1353"/>
  <c r="AT1352"/>
  <c r="AP1352"/>
  <c r="AL1352"/>
  <c r="AH1352"/>
  <c r="AT1351"/>
  <c r="AP1351"/>
  <c r="AL1351"/>
  <c r="AH1351"/>
  <c r="AT1350"/>
  <c r="AP1350"/>
  <c r="AL1350"/>
  <c r="AH1350"/>
  <c r="AT1349"/>
  <c r="AP1349"/>
  <c r="AL1349"/>
  <c r="AH1349"/>
  <c r="AT1348"/>
  <c r="AP1348"/>
  <c r="AL1348"/>
  <c r="AH1348"/>
  <c r="AT1347"/>
  <c r="AP1347"/>
  <c r="AL1347"/>
  <c r="AH1347"/>
  <c r="AT1346"/>
  <c r="AP1346"/>
  <c r="AL1346"/>
  <c r="AH1346"/>
  <c r="AT1345"/>
  <c r="AP1345"/>
  <c r="AL1345"/>
  <c r="AH1345"/>
  <c r="AT1344"/>
  <c r="AP1344"/>
  <c r="AL1344"/>
  <c r="AH1344"/>
  <c r="AT1343"/>
  <c r="AP1343"/>
  <c r="AL1343"/>
  <c r="AH1343"/>
  <c r="AT1342"/>
  <c r="AP1342"/>
  <c r="AL1342"/>
  <c r="AH1342"/>
  <c r="AT1341"/>
  <c r="AP1341"/>
  <c r="AL1341"/>
  <c r="AH1341"/>
  <c r="AT1340"/>
  <c r="AP1340"/>
  <c r="AL1340"/>
  <c r="AH1340"/>
  <c r="AT1339"/>
  <c r="AP1339"/>
  <c r="AL1339"/>
  <c r="AH1339"/>
  <c r="AT1338"/>
  <c r="AP1338"/>
  <c r="AL1338"/>
  <c r="AH1338"/>
  <c r="AT1337"/>
  <c r="AP1337"/>
  <c r="AL1337"/>
  <c r="AH1337"/>
  <c r="AT1336"/>
  <c r="AP1336"/>
  <c r="AL1336"/>
  <c r="AH1336"/>
  <c r="AT1335"/>
  <c r="AP1335"/>
  <c r="AL1335"/>
  <c r="AH1335"/>
  <c r="AT1334"/>
  <c r="AP1334"/>
  <c r="AL1334"/>
  <c r="AH1334"/>
  <c r="AT1333"/>
  <c r="AP1333"/>
  <c r="AL1333"/>
  <c r="AH1333"/>
  <c r="AT1332"/>
  <c r="AP1332"/>
  <c r="AL1332"/>
  <c r="AH1332"/>
  <c r="AT1331"/>
  <c r="AP1331"/>
  <c r="AL1331"/>
  <c r="AH1331"/>
  <c r="AT1330"/>
  <c r="AP1330"/>
  <c r="AL1330"/>
  <c r="AH1330"/>
  <c r="AT1329"/>
  <c r="AP1329"/>
  <c r="AL1329"/>
  <c r="AH1329"/>
  <c r="AT1328"/>
  <c r="AP1328"/>
  <c r="AL1328"/>
  <c r="AH1328"/>
  <c r="AT1327"/>
  <c r="AP1327"/>
  <c r="AL1327"/>
  <c r="AH1327"/>
  <c r="AT1326"/>
  <c r="AP1326"/>
  <c r="AL1326"/>
  <c r="AH1326"/>
  <c r="AT1325"/>
  <c r="AP1325"/>
  <c r="AL1325"/>
  <c r="AH1325"/>
  <c r="AT1324"/>
  <c r="AP1324"/>
  <c r="AL1324"/>
  <c r="AH1324"/>
  <c r="AT1323"/>
  <c r="AP1323"/>
  <c r="AL1323"/>
  <c r="AH1323"/>
  <c r="AT1322"/>
  <c r="AP1322"/>
  <c r="AL1322"/>
  <c r="AH1322"/>
  <c r="AT1321"/>
  <c r="AP1321"/>
  <c r="AL1321"/>
  <c r="AH1321"/>
  <c r="AT1320"/>
  <c r="AP1320"/>
  <c r="AL1320"/>
  <c r="AH1320"/>
  <c r="AT1319"/>
  <c r="AP1319"/>
  <c r="AL1319"/>
  <c r="AH1319"/>
  <c r="AT1318"/>
  <c r="AP1318"/>
  <c r="AL1318"/>
  <c r="AH1318"/>
  <c r="AT1317"/>
  <c r="AP1317"/>
  <c r="AL1317"/>
  <c r="AH1317"/>
  <c r="AT1316"/>
  <c r="AP1316"/>
  <c r="AL1316"/>
  <c r="AH1316"/>
  <c r="AT1315"/>
  <c r="AP1315"/>
  <c r="AL1315"/>
  <c r="AH1315"/>
  <c r="AT1314"/>
  <c r="AP1314"/>
  <c r="AL1314"/>
  <c r="AH1314"/>
  <c r="AT1313"/>
  <c r="AP1313"/>
  <c r="AL1313"/>
  <c r="AH1313"/>
  <c r="AT1312"/>
  <c r="AP1312"/>
  <c r="AL1312"/>
  <c r="AH1312"/>
  <c r="AT1311"/>
  <c r="AP1311"/>
  <c r="AL1311"/>
  <c r="AH1311"/>
  <c r="AT1310"/>
  <c r="AP1310"/>
  <c r="AL1310"/>
  <c r="AH1310"/>
  <c r="AT1309"/>
  <c r="AP1309"/>
  <c r="AL1309"/>
  <c r="AH1309"/>
  <c r="AT1308"/>
  <c r="AP1308"/>
  <c r="AL1308"/>
  <c r="AH1308"/>
  <c r="AT1307"/>
  <c r="AP1307"/>
  <c r="AL1307"/>
  <c r="AH1307"/>
  <c r="AT1306"/>
  <c r="AP1306"/>
  <c r="AL1306"/>
  <c r="AH1306"/>
  <c r="AT1305"/>
  <c r="AP1305"/>
  <c r="AL1305"/>
  <c r="AH1305"/>
  <c r="AT1304"/>
  <c r="AP1304"/>
  <c r="AL1304"/>
  <c r="AH1304"/>
  <c r="AT1303"/>
  <c r="AP1303"/>
  <c r="AL1303"/>
  <c r="AH1303"/>
  <c r="AT1302"/>
  <c r="AP1302"/>
  <c r="AL1302"/>
  <c r="AH1302"/>
  <c r="AT1301"/>
  <c r="AP1301"/>
  <c r="AL1301"/>
  <c r="AH1301"/>
  <c r="AT1300"/>
  <c r="AP1300"/>
  <c r="AL1300"/>
  <c r="AH1300"/>
  <c r="AT1299"/>
  <c r="AP1299"/>
  <c r="AL1299"/>
  <c r="AH1299"/>
  <c r="AT1298"/>
  <c r="AP1298"/>
  <c r="AL1298"/>
  <c r="AH1298"/>
  <c r="AT1297"/>
  <c r="AP1297"/>
  <c r="AL1297"/>
  <c r="AH1297"/>
  <c r="AT1296"/>
  <c r="AP1296"/>
  <c r="AL1296"/>
  <c r="AH1296"/>
  <c r="AT1295"/>
  <c r="AP1295"/>
  <c r="AL1295"/>
  <c r="AH1295"/>
  <c r="AT1294"/>
  <c r="AP1294"/>
  <c r="AL1294"/>
  <c r="AH1294"/>
  <c r="AT1293"/>
  <c r="AP1293"/>
  <c r="AL1293"/>
  <c r="AH1293"/>
  <c r="AT1292"/>
  <c r="AP1292"/>
  <c r="AL1292"/>
  <c r="AH1292"/>
  <c r="AT1291"/>
  <c r="AP1291"/>
  <c r="AL1291"/>
  <c r="AH1291"/>
  <c r="AT1290"/>
  <c r="AP1290"/>
  <c r="AL1290"/>
  <c r="AH1290"/>
  <c r="AT1289"/>
  <c r="AP1289"/>
  <c r="AL1289"/>
  <c r="AH1289"/>
  <c r="AT1288"/>
  <c r="AP1288"/>
  <c r="AL1288"/>
  <c r="AH1288"/>
  <c r="AT1287"/>
  <c r="AP1287"/>
  <c r="AL1287"/>
  <c r="AH1287"/>
  <c r="AT1286"/>
  <c r="AP1286"/>
  <c r="AL1286"/>
  <c r="AH1286"/>
  <c r="AT1285"/>
  <c r="AP1285"/>
  <c r="AL1285"/>
  <c r="AH1285"/>
  <c r="AT1284"/>
  <c r="AP1284"/>
  <c r="AL1284"/>
  <c r="AH1284"/>
  <c r="AT1283"/>
  <c r="AP1283"/>
  <c r="AL1283"/>
  <c r="AH1283"/>
  <c r="AT1282"/>
  <c r="AP1282"/>
  <c r="AL1282"/>
  <c r="AH1282"/>
  <c r="AT1281"/>
  <c r="AP1281"/>
  <c r="AL1281"/>
  <c r="AH1281"/>
  <c r="AT1280"/>
  <c r="AP1280"/>
  <c r="AL1280"/>
  <c r="AH1280"/>
  <c r="AT1279"/>
  <c r="AP1279"/>
  <c r="AL1279"/>
  <c r="AH1279"/>
  <c r="AT1278"/>
  <c r="AP1278"/>
  <c r="AL1278"/>
  <c r="AH1278"/>
  <c r="AT1277"/>
  <c r="AP1277"/>
  <c r="AL1277"/>
  <c r="AH1277"/>
  <c r="AT1276"/>
  <c r="AP1276"/>
  <c r="AL1276"/>
  <c r="AH1276"/>
  <c r="AT1275"/>
  <c r="AP1275"/>
  <c r="AL1275"/>
  <c r="AH1275"/>
  <c r="AT1274"/>
  <c r="AP1274"/>
  <c r="AL1274"/>
  <c r="AH1274"/>
  <c r="AT1273"/>
  <c r="AP1273"/>
  <c r="AL1273"/>
  <c r="AH1273"/>
  <c r="AT1272"/>
  <c r="AP1272"/>
  <c r="AL1272"/>
  <c r="AH1272"/>
  <c r="AT1271"/>
  <c r="AP1271"/>
  <c r="AL1271"/>
  <c r="AH1271"/>
  <c r="AT1270"/>
  <c r="AP1270"/>
  <c r="AL1270"/>
  <c r="AH1270"/>
  <c r="AT1269"/>
  <c r="AP1269"/>
  <c r="AL1269"/>
  <c r="AH1269"/>
  <c r="AT1268"/>
  <c r="AP1268"/>
  <c r="AL1268"/>
  <c r="AH1268"/>
  <c r="AT1267"/>
  <c r="AP1267"/>
  <c r="AL1267"/>
  <c r="AH1267"/>
  <c r="AT1266"/>
  <c r="AP1266"/>
  <c r="AL1266"/>
  <c r="AH1266"/>
  <c r="AT1265"/>
  <c r="AP1265"/>
  <c r="AL1265"/>
  <c r="AH1265"/>
  <c r="AT1264"/>
  <c r="AP1264"/>
  <c r="AL1264"/>
  <c r="AH1264"/>
  <c r="AT1263"/>
  <c r="AP1263"/>
  <c r="AL1263"/>
  <c r="AH1263"/>
  <c r="AT1262"/>
  <c r="AP1262"/>
  <c r="AL1262"/>
  <c r="AH1262"/>
  <c r="AT1261"/>
  <c r="AP1261"/>
  <c r="AL1261"/>
  <c r="AH1261"/>
  <c r="AT1260"/>
  <c r="AP1260"/>
  <c r="AL1260"/>
  <c r="AH1260"/>
  <c r="AT1259"/>
  <c r="AP1259"/>
  <c r="AL1259"/>
  <c r="AH1259"/>
  <c r="AT1258"/>
  <c r="AP1258"/>
  <c r="AL1258"/>
  <c r="AH1258"/>
  <c r="AT1257"/>
  <c r="AP1257"/>
  <c r="AL1257"/>
  <c r="AH1257"/>
  <c r="AT1256"/>
  <c r="AP1256"/>
  <c r="AL1256"/>
  <c r="AH1256"/>
  <c r="AT1255"/>
  <c r="AP1255"/>
  <c r="AL1255"/>
  <c r="AH1255"/>
  <c r="AT1254"/>
  <c r="AP1254"/>
  <c r="AL1254"/>
  <c r="AH1254"/>
  <c r="AT1253"/>
  <c r="AP1253"/>
  <c r="AL1253"/>
  <c r="AH1253"/>
  <c r="AT1252"/>
  <c r="AP1252"/>
  <c r="AL1252"/>
  <c r="AH1252"/>
  <c r="AT1251"/>
  <c r="AP1251"/>
  <c r="AL1251"/>
  <c r="AH1251"/>
  <c r="AT1250"/>
  <c r="AP1250"/>
  <c r="AL1250"/>
  <c r="AH1250"/>
  <c r="AT1249"/>
  <c r="AP1249"/>
  <c r="AL1249"/>
  <c r="AH1249"/>
  <c r="AT1248"/>
  <c r="AP1248"/>
  <c r="AL1248"/>
  <c r="AH1248"/>
  <c r="AT1247"/>
  <c r="AP1247"/>
  <c r="AL1247"/>
  <c r="AH1247"/>
  <c r="AT1246"/>
  <c r="AP1246"/>
  <c r="AL1246"/>
  <c r="AH1246"/>
  <c r="AT1245"/>
  <c r="AP1245"/>
  <c r="AL1245"/>
  <c r="AH1245"/>
  <c r="AT1244"/>
  <c r="AP1244"/>
  <c r="AL1244"/>
  <c r="AH1244"/>
  <c r="AT1243"/>
  <c r="AP1243"/>
  <c r="AL1243"/>
  <c r="AH1243"/>
  <c r="AT1242"/>
  <c r="AP1242"/>
  <c r="AL1242"/>
  <c r="AH1242"/>
  <c r="AT1241"/>
  <c r="AP1241"/>
  <c r="AL1241"/>
  <c r="AH1241"/>
  <c r="AT1240"/>
  <c r="AP1240"/>
  <c r="AL1240"/>
  <c r="AH1240"/>
  <c r="AT1239"/>
  <c r="AP1239"/>
  <c r="AL1239"/>
  <c r="AH1239"/>
  <c r="AT1238"/>
  <c r="AP1238"/>
  <c r="AL1238"/>
  <c r="AH1238"/>
  <c r="AT1237"/>
  <c r="AP1237"/>
  <c r="AL1237"/>
  <c r="AH1237"/>
  <c r="AT1236"/>
  <c r="AP1236"/>
  <c r="AL1236"/>
  <c r="AH1236"/>
  <c r="AT1235"/>
  <c r="AP1235"/>
  <c r="AL1235"/>
  <c r="AH1235"/>
  <c r="AT1234"/>
  <c r="AP1234"/>
  <c r="AL1234"/>
  <c r="AH1234"/>
  <c r="AT1233"/>
  <c r="AP1233"/>
  <c r="AL1233"/>
  <c r="AH1233"/>
  <c r="AT1232"/>
  <c r="AP1232"/>
  <c r="AL1232"/>
  <c r="AH1232"/>
  <c r="AT1231"/>
  <c r="AP1231"/>
  <c r="AL1231"/>
  <c r="AH1231"/>
  <c r="AT1230"/>
  <c r="AP1230"/>
  <c r="AL1230"/>
  <c r="AH1230"/>
  <c r="AT1229"/>
  <c r="AP1229"/>
  <c r="AL1229"/>
  <c r="AH1229"/>
  <c r="AT1228"/>
  <c r="AP1228"/>
  <c r="AL1228"/>
  <c r="AH1228"/>
  <c r="AT1227"/>
  <c r="AP1227"/>
  <c r="AL1227"/>
  <c r="AH1227"/>
  <c r="AT1226"/>
  <c r="AP1226"/>
  <c r="AL1226"/>
  <c r="AH1226"/>
  <c r="AT1225"/>
  <c r="AP1225"/>
  <c r="AL1225"/>
  <c r="AH1225"/>
  <c r="AT1224"/>
  <c r="AP1224"/>
  <c r="AL1224"/>
  <c r="AH1224"/>
  <c r="AT1223"/>
  <c r="AP1223"/>
  <c r="AL1223"/>
  <c r="AH1223"/>
  <c r="AT1222"/>
  <c r="AP1222"/>
  <c r="AL1222"/>
  <c r="AH1222"/>
  <c r="AT1221"/>
  <c r="AP1221"/>
  <c r="AL1221"/>
  <c r="AH1221"/>
  <c r="AT1220"/>
  <c r="AP1220"/>
  <c r="AL1220"/>
  <c r="AH1220"/>
  <c r="AT1219"/>
  <c r="AP1219"/>
  <c r="AL1219"/>
  <c r="AH1219"/>
  <c r="AT1218"/>
  <c r="AP1218"/>
  <c r="AL1218"/>
  <c r="AH1218"/>
  <c r="AT1217"/>
  <c r="AP1217"/>
  <c r="AL1217"/>
  <c r="AH1217"/>
  <c r="AT1216"/>
  <c r="AP1216"/>
  <c r="AL1216"/>
  <c r="AH1216"/>
  <c r="AT1215"/>
  <c r="AP1215"/>
  <c r="AL1215"/>
  <c r="AH1215"/>
  <c r="AT1214"/>
  <c r="AP1214"/>
  <c r="AL1214"/>
  <c r="AH1214"/>
  <c r="AT1213"/>
  <c r="AP1213"/>
  <c r="AL1213"/>
  <c r="AH1213"/>
  <c r="AT1212"/>
  <c r="AP1212"/>
  <c r="AL1212"/>
  <c r="AH1212"/>
  <c r="AT1211"/>
  <c r="AP1211"/>
  <c r="AL1211"/>
  <c r="AH1211"/>
  <c r="AT1210"/>
  <c r="AP1210"/>
  <c r="AL1210"/>
  <c r="AH1210"/>
  <c r="AT1209"/>
  <c r="AP1209"/>
  <c r="AL1209"/>
  <c r="AH1209"/>
  <c r="AT1208"/>
  <c r="AP1208"/>
  <c r="AL1208"/>
  <c r="AH1208"/>
  <c r="AT1207"/>
  <c r="AP1207"/>
  <c r="AL1207"/>
  <c r="AH1207"/>
  <c r="AT1206"/>
  <c r="AP1206"/>
  <c r="AL1206"/>
  <c r="AH1206"/>
  <c r="AT1205"/>
  <c r="AP1205"/>
  <c r="AL1205"/>
  <c r="AH1205"/>
  <c r="AT1204"/>
  <c r="AP1204"/>
  <c r="AL1204"/>
  <c r="AH1204"/>
  <c r="AT1203"/>
  <c r="AP1203"/>
  <c r="AL1203"/>
  <c r="AH1203"/>
  <c r="AT1202"/>
  <c r="AP1202"/>
  <c r="AL1202"/>
  <c r="AH1202"/>
  <c r="AT1201"/>
  <c r="AP1201"/>
  <c r="AL1201"/>
  <c r="AH1201"/>
  <c r="AT1200"/>
  <c r="AP1200"/>
  <c r="AL1200"/>
  <c r="AH1200"/>
  <c r="AT1199"/>
  <c r="AP1199"/>
  <c r="AL1199"/>
  <c r="AH1199"/>
  <c r="AT1198"/>
  <c r="AP1198"/>
  <c r="AL1198"/>
  <c r="AH1198"/>
  <c r="AT1197"/>
  <c r="AP1197"/>
  <c r="AL1197"/>
  <c r="AH1197"/>
  <c r="AT1196"/>
  <c r="AP1196"/>
  <c r="AL1196"/>
  <c r="AH1196"/>
  <c r="AT1195"/>
  <c r="AP1195"/>
  <c r="AL1195"/>
  <c r="AH1195"/>
  <c r="AT1194"/>
  <c r="AP1194"/>
  <c r="AL1194"/>
  <c r="AH1194"/>
  <c r="AT1193"/>
  <c r="AP1193"/>
  <c r="AL1193"/>
  <c r="AH1193"/>
  <c r="AT1192"/>
  <c r="AP1192"/>
  <c r="AL1192"/>
  <c r="AH1192"/>
  <c r="AT1191"/>
  <c r="AP1191"/>
  <c r="AL1191"/>
  <c r="AH1191"/>
  <c r="AT1190"/>
  <c r="AP1190"/>
  <c r="AL1190"/>
  <c r="AH1190"/>
  <c r="AT1189"/>
  <c r="AP1189"/>
  <c r="AL1189"/>
  <c r="AH1189"/>
  <c r="AT1188"/>
  <c r="AP1188"/>
  <c r="AL1188"/>
  <c r="AH1188"/>
  <c r="AT1187"/>
  <c r="AP1187"/>
  <c r="AL1187"/>
  <c r="AH1187"/>
  <c r="AT1186"/>
  <c r="AP1186"/>
  <c r="AL1186"/>
  <c r="AH1186"/>
  <c r="AT1185"/>
  <c r="AP1185"/>
  <c r="AL1185"/>
  <c r="AH1185"/>
  <c r="AT1184"/>
  <c r="AP1184"/>
  <c r="AL1184"/>
  <c r="AH1184"/>
  <c r="AT1183"/>
  <c r="AP1183"/>
  <c r="AL1183"/>
  <c r="AH1183"/>
  <c r="AT1182"/>
  <c r="AP1182"/>
  <c r="AL1182"/>
  <c r="AH1182"/>
  <c r="AT1181"/>
  <c r="AP1181"/>
  <c r="AL1181"/>
  <c r="AH1181"/>
  <c r="AT1180"/>
  <c r="AP1180"/>
  <c r="AL1180"/>
  <c r="AH1180"/>
  <c r="AT1179"/>
  <c r="AP1179"/>
  <c r="AL1179"/>
  <c r="AH1179"/>
  <c r="AT1178"/>
  <c r="AP1178"/>
  <c r="AL1178"/>
  <c r="AH1178"/>
  <c r="AT1177"/>
  <c r="AP1177"/>
  <c r="AL1177"/>
  <c r="AH1177"/>
  <c r="AT1176"/>
  <c r="AP1176"/>
  <c r="AL1176"/>
  <c r="AH1176"/>
  <c r="AT1175"/>
  <c r="AP1175"/>
  <c r="AL1175"/>
  <c r="AH1175"/>
  <c r="AT1174"/>
  <c r="AP1174"/>
  <c r="AL1174"/>
  <c r="AH1174"/>
  <c r="AT1173"/>
  <c r="AP1173"/>
  <c r="AL1173"/>
  <c r="AH1173"/>
  <c r="AT1172"/>
  <c r="AP1172"/>
  <c r="AL1172"/>
  <c r="AH1172"/>
  <c r="AT1171"/>
  <c r="AP1171"/>
  <c r="AL1171"/>
  <c r="AH1171"/>
  <c r="AT1170"/>
  <c r="AP1170"/>
  <c r="AL1170"/>
  <c r="AH1170"/>
  <c r="AT1169"/>
  <c r="AP1169"/>
  <c r="AL1169"/>
  <c r="AH1169"/>
  <c r="AT1168"/>
  <c r="AP1168"/>
  <c r="AL1168"/>
  <c r="AH1168"/>
  <c r="AT1167"/>
  <c r="AP1167"/>
  <c r="AL1167"/>
  <c r="AH1167"/>
  <c r="AT1166"/>
  <c r="AP1166"/>
  <c r="AL1166"/>
  <c r="AH1166"/>
  <c r="AT1165"/>
  <c r="AP1165"/>
  <c r="AL1165"/>
  <c r="AH1165"/>
  <c r="AT1164"/>
  <c r="AP1164"/>
  <c r="AL1164"/>
  <c r="AH1164"/>
  <c r="AT1163"/>
  <c r="AP1163"/>
  <c r="AL1163"/>
  <c r="AH1163"/>
  <c r="AT1162"/>
  <c r="AP1162"/>
  <c r="AL1162"/>
  <c r="AH1162"/>
  <c r="AT1161"/>
  <c r="AP1161"/>
  <c r="AL1161"/>
  <c r="AH1161"/>
  <c r="AT1160"/>
  <c r="AP1160"/>
  <c r="AL1160"/>
  <c r="AH1160"/>
  <c r="AT1159"/>
  <c r="AP1159"/>
  <c r="AL1159"/>
  <c r="AH1159"/>
  <c r="AT1158"/>
  <c r="AP1158"/>
  <c r="AL1158"/>
  <c r="AH1158"/>
  <c r="AT1157"/>
  <c r="AP1157"/>
  <c r="AL1157"/>
  <c r="AH1157"/>
  <c r="AT1156"/>
  <c r="AP1156"/>
  <c r="AL1156"/>
  <c r="AH1156"/>
  <c r="AT1155"/>
  <c r="AP1155"/>
  <c r="AL1155"/>
  <c r="AH1155"/>
  <c r="AT1154"/>
  <c r="AP1154"/>
  <c r="AL1154"/>
  <c r="AH1154"/>
  <c r="AT1153"/>
  <c r="AP1153"/>
  <c r="AL1153"/>
  <c r="AH1153"/>
  <c r="AT1152"/>
  <c r="AP1152"/>
  <c r="AL1152"/>
  <c r="AH1152"/>
  <c r="AT1151"/>
  <c r="AP1151"/>
  <c r="AL1151"/>
  <c r="AH1151"/>
  <c r="AT1150"/>
  <c r="AP1150"/>
  <c r="AL1150"/>
  <c r="AH1150"/>
  <c r="AT1149"/>
  <c r="AP1149"/>
  <c r="AL1149"/>
  <c r="AH1149"/>
  <c r="AT1148"/>
  <c r="AP1148"/>
  <c r="AL1148"/>
  <c r="AH1148"/>
  <c r="AT1147"/>
  <c r="AP1147"/>
  <c r="AL1147"/>
  <c r="AH1147"/>
  <c r="AT1146"/>
  <c r="AP1146"/>
  <c r="AL1146"/>
  <c r="AH1146"/>
  <c r="AT1145"/>
  <c r="AP1145"/>
  <c r="AL1145"/>
  <c r="AH1145"/>
  <c r="AT1144"/>
  <c r="AP1144"/>
  <c r="AL1144"/>
  <c r="AH1144"/>
  <c r="AT1143"/>
  <c r="AP1143"/>
  <c r="AL1143"/>
  <c r="AH1143"/>
  <c r="AT1142"/>
  <c r="AP1142"/>
  <c r="AL1142"/>
  <c r="AH1142"/>
  <c r="AT1141"/>
  <c r="AP1141"/>
  <c r="AL1141"/>
  <c r="AH1141"/>
  <c r="AT1140"/>
  <c r="AP1140"/>
  <c r="AL1140"/>
  <c r="AH1140"/>
  <c r="AT1139"/>
  <c r="AP1139"/>
  <c r="AL1139"/>
  <c r="AH1139"/>
  <c r="AT1138"/>
  <c r="AP1138"/>
  <c r="AL1138"/>
  <c r="AH1138"/>
  <c r="AT1137"/>
  <c r="AP1137"/>
  <c r="AL1137"/>
  <c r="AH1137"/>
  <c r="AT1136"/>
  <c r="AP1136"/>
  <c r="AL1136"/>
  <c r="AH1136"/>
  <c r="AT1135"/>
  <c r="AP1135"/>
  <c r="AL1135"/>
  <c r="AH1135"/>
  <c r="AT1134"/>
  <c r="AP1134"/>
  <c r="AL1134"/>
  <c r="AH1134"/>
  <c r="AT1133"/>
  <c r="AP1133"/>
  <c r="AL1133"/>
  <c r="AH1133"/>
  <c r="AT1132"/>
  <c r="AP1132"/>
  <c r="AL1132"/>
  <c r="AH1132"/>
  <c r="AT1131"/>
  <c r="AP1131"/>
  <c r="AL1131"/>
  <c r="AH1131"/>
  <c r="AT1130"/>
  <c r="AP1130"/>
  <c r="AL1130"/>
  <c r="AH1130"/>
  <c r="AT1129"/>
  <c r="AP1129"/>
  <c r="AL1129"/>
  <c r="AH1129"/>
  <c r="AT1128"/>
  <c r="AP1128"/>
  <c r="AL1128"/>
  <c r="AH1128"/>
  <c r="AT1127"/>
  <c r="AP1127"/>
  <c r="AL1127"/>
  <c r="AH1127"/>
  <c r="AT1126"/>
  <c r="AP1126"/>
  <c r="AL1126"/>
  <c r="AH1126"/>
  <c r="AT1125"/>
  <c r="AP1125"/>
  <c r="AL1125"/>
  <c r="AH1125"/>
  <c r="AT1124"/>
  <c r="AP1124"/>
  <c r="AL1124"/>
  <c r="AH1124"/>
  <c r="AT1123"/>
  <c r="AP1123"/>
  <c r="AL1123"/>
  <c r="AH1123"/>
  <c r="AT1122"/>
  <c r="AP1122"/>
  <c r="AL1122"/>
  <c r="AH1122"/>
  <c r="AT1121"/>
  <c r="AP1121"/>
  <c r="AL1121"/>
  <c r="AH1121"/>
  <c r="AT1120"/>
  <c r="AP1120"/>
  <c r="AL1120"/>
  <c r="AH1120"/>
  <c r="AT1119"/>
  <c r="AP1119"/>
  <c r="AL1119"/>
  <c r="AH1119"/>
  <c r="AT1118"/>
  <c r="AP1118"/>
  <c r="AL1118"/>
  <c r="AH1118"/>
  <c r="AT1117"/>
  <c r="AP1117"/>
  <c r="AL1117"/>
  <c r="AH1117"/>
  <c r="AT1116"/>
  <c r="AP1116"/>
  <c r="AL1116"/>
  <c r="AH1116"/>
  <c r="AT1115"/>
  <c r="AP1115"/>
  <c r="AL1115"/>
  <c r="AH1115"/>
  <c r="AT1114"/>
  <c r="AP1114"/>
  <c r="AL1114"/>
  <c r="AH1114"/>
  <c r="AT1113"/>
  <c r="AP1113"/>
  <c r="AL1113"/>
  <c r="AH1113"/>
  <c r="AT1112"/>
  <c r="AP1112"/>
  <c r="AL1112"/>
  <c r="AH1112"/>
  <c r="AT1111"/>
  <c r="AP1111"/>
  <c r="AL1111"/>
  <c r="AH1111"/>
  <c r="AT1110"/>
  <c r="AP1110"/>
  <c r="AL1110"/>
  <c r="AH1110"/>
  <c r="AT1109"/>
  <c r="AP1109"/>
  <c r="AL1109"/>
  <c r="AH1109"/>
  <c r="AT1108"/>
  <c r="AP1108"/>
  <c r="AL1108"/>
  <c r="AH1108"/>
  <c r="AT1107"/>
  <c r="AP1107"/>
  <c r="AL1107"/>
  <c r="AH1107"/>
  <c r="AT1106"/>
  <c r="AP1106"/>
  <c r="AL1106"/>
  <c r="AH1106"/>
  <c r="AT1105"/>
  <c r="AP1105"/>
  <c r="AL1105"/>
  <c r="AH1105"/>
  <c r="AT1104"/>
  <c r="AP1104"/>
  <c r="AL1104"/>
  <c r="AH1104"/>
  <c r="AT1103"/>
  <c r="AP1103"/>
  <c r="AL1103"/>
  <c r="AH1103"/>
  <c r="AT1102"/>
  <c r="AP1102"/>
  <c r="AL1102"/>
  <c r="AH1102"/>
  <c r="AT1101"/>
  <c r="AP1101"/>
  <c r="AL1101"/>
  <c r="AH1101"/>
  <c r="AT1100"/>
  <c r="AP1100"/>
  <c r="AL1100"/>
  <c r="AH1100"/>
  <c r="AT1099"/>
  <c r="AP1099"/>
  <c r="AL1099"/>
  <c r="AH1099"/>
  <c r="AT1098"/>
  <c r="AP1098"/>
  <c r="AL1098"/>
  <c r="AH1098"/>
  <c r="AT1097"/>
  <c r="AP1097"/>
  <c r="AL1097"/>
  <c r="AH1097"/>
  <c r="AT1096"/>
  <c r="AP1096"/>
  <c r="AL1096"/>
  <c r="AH1096"/>
  <c r="AT1095"/>
  <c r="AP1095"/>
  <c r="AL1095"/>
  <c r="AH1095"/>
  <c r="AT1094"/>
  <c r="AP1094"/>
  <c r="AL1094"/>
  <c r="AH1094"/>
  <c r="AT1093"/>
  <c r="AP1093"/>
  <c r="AL1093"/>
  <c r="AH1093"/>
  <c r="AT1092"/>
  <c r="AP1092"/>
  <c r="AL1092"/>
  <c r="AH1092"/>
  <c r="AT1091"/>
  <c r="AP1091"/>
  <c r="AL1091"/>
  <c r="AH1091"/>
  <c r="AT1090"/>
  <c r="AP1090"/>
  <c r="AL1090"/>
  <c r="AH1090"/>
  <c r="AT1089"/>
  <c r="AP1089"/>
  <c r="AL1089"/>
  <c r="AH1089"/>
  <c r="AT1088"/>
  <c r="AP1088"/>
  <c r="AL1088"/>
  <c r="AH1088"/>
  <c r="AT1087"/>
  <c r="AP1087"/>
  <c r="AL1087"/>
  <c r="AH1087"/>
  <c r="AT1086"/>
  <c r="AP1086"/>
  <c r="AL1086"/>
  <c r="AH1086"/>
  <c r="AT1085"/>
  <c r="AP1085"/>
  <c r="AL1085"/>
  <c r="AH1085"/>
  <c r="AT1084"/>
  <c r="AP1084"/>
  <c r="AL1084"/>
  <c r="AH1084"/>
  <c r="AT1083"/>
  <c r="AP1083"/>
  <c r="AL1083"/>
  <c r="AH1083"/>
  <c r="AT1082"/>
  <c r="AP1082"/>
  <c r="AL1082"/>
  <c r="AH1082"/>
  <c r="AT1081"/>
  <c r="AP1081"/>
  <c r="AL1081"/>
  <c r="AH1081"/>
  <c r="AT1080"/>
  <c r="AP1080"/>
  <c r="AL1080"/>
  <c r="AH1080"/>
  <c r="AT1079"/>
  <c r="AP1079"/>
  <c r="AL1079"/>
  <c r="AH1079"/>
  <c r="AT1078"/>
  <c r="AP1078"/>
  <c r="AL1078"/>
  <c r="AH1078"/>
  <c r="AT1077"/>
  <c r="AP1077"/>
  <c r="AL1077"/>
  <c r="AH1077"/>
  <c r="AT1076"/>
  <c r="AP1076"/>
  <c r="AL1076"/>
  <c r="AH1076"/>
  <c r="AT1075"/>
  <c r="AP1075"/>
  <c r="AL1075"/>
  <c r="AH1075"/>
  <c r="AT1074"/>
  <c r="AP1074"/>
  <c r="AL1074"/>
  <c r="AH1074"/>
  <c r="AT1073"/>
  <c r="AP1073"/>
  <c r="AL1073"/>
  <c r="AH1073"/>
  <c r="AT1072"/>
  <c r="AP1072"/>
  <c r="AL1072"/>
  <c r="AH1072"/>
  <c r="AT1071"/>
  <c r="AP1071"/>
  <c r="AL1071"/>
  <c r="AH1071"/>
  <c r="AT1070"/>
  <c r="AP1070"/>
  <c r="AL1070"/>
  <c r="AH1070"/>
  <c r="AT1069"/>
  <c r="AP1069"/>
  <c r="AL1069"/>
  <c r="AH1069"/>
  <c r="AT1068"/>
  <c r="AP1068"/>
  <c r="AL1068"/>
  <c r="AH1068"/>
  <c r="AT1067"/>
  <c r="AP1067"/>
  <c r="AL1067"/>
  <c r="AH1067"/>
  <c r="AT1066"/>
  <c r="AP1066"/>
  <c r="AL1066"/>
  <c r="AH1066"/>
  <c r="AT1065"/>
  <c r="AP1065"/>
  <c r="AL1065"/>
  <c r="AH1065"/>
  <c r="AT1064"/>
  <c r="AP1064"/>
  <c r="AL1064"/>
  <c r="AH1064"/>
  <c r="AT1063"/>
  <c r="AP1063"/>
  <c r="AL1063"/>
  <c r="AH1063"/>
  <c r="AT1062"/>
  <c r="AP1062"/>
  <c r="AL1062"/>
  <c r="AH1062"/>
  <c r="AT1061"/>
  <c r="AP1061"/>
  <c r="AL1061"/>
  <c r="AH1061"/>
  <c r="AT1060"/>
  <c r="AP1060"/>
  <c r="AL1060"/>
  <c r="AH1060"/>
  <c r="AT1059"/>
  <c r="AP1059"/>
  <c r="AL1059"/>
  <c r="AH1059"/>
  <c r="AT1058"/>
  <c r="AP1058"/>
  <c r="AL1058"/>
  <c r="AH1058"/>
  <c r="AT1057"/>
  <c r="AP1057"/>
  <c r="AL1057"/>
  <c r="AH1057"/>
  <c r="AT1056"/>
  <c r="AP1056"/>
  <c r="AL1056"/>
  <c r="AH1056"/>
  <c r="AT1055"/>
  <c r="AP1055"/>
  <c r="AL1055"/>
  <c r="AH1055"/>
  <c r="AT1054"/>
  <c r="AP1054"/>
  <c r="AL1054"/>
  <c r="AH1054"/>
  <c r="AT1053"/>
  <c r="AP1053"/>
  <c r="AL1053"/>
  <c r="AH1053"/>
  <c r="AT1052"/>
  <c r="AP1052"/>
  <c r="AL1052"/>
  <c r="AH1052"/>
  <c r="AT1051"/>
  <c r="AP1051"/>
  <c r="AL1051"/>
  <c r="AH1051"/>
  <c r="AT1050"/>
  <c r="AP1050"/>
  <c r="AL1050"/>
  <c r="AH1050"/>
  <c r="AT1049"/>
  <c r="AP1049"/>
  <c r="AL1049"/>
  <c r="AH1049"/>
  <c r="AT1048"/>
  <c r="AP1048"/>
  <c r="AL1048"/>
  <c r="AH1048"/>
  <c r="AT1047"/>
  <c r="AP1047"/>
  <c r="AL1047"/>
  <c r="AH1047"/>
  <c r="AT1046"/>
  <c r="AP1046"/>
  <c r="AL1046"/>
  <c r="AH1046"/>
  <c r="AT1045"/>
  <c r="AP1045"/>
  <c r="AL1045"/>
  <c r="AH1045"/>
  <c r="AT1044"/>
  <c r="AP1044"/>
  <c r="AL1044"/>
  <c r="AH1044"/>
  <c r="AT1043"/>
  <c r="AP1043"/>
  <c r="AL1043"/>
  <c r="AH1043"/>
  <c r="AT1042"/>
  <c r="AP1042"/>
  <c r="AL1042"/>
  <c r="AH1042"/>
  <c r="AT1041"/>
  <c r="AP1041"/>
  <c r="AL1041"/>
  <c r="AH1041"/>
  <c r="AT1040"/>
  <c r="AP1040"/>
  <c r="AL1040"/>
  <c r="AH1040"/>
  <c r="AT1039"/>
  <c r="AP1039"/>
  <c r="AL1039"/>
  <c r="AH1039"/>
  <c r="AT1038"/>
  <c r="AP1038"/>
  <c r="AL1038"/>
  <c r="AH1038"/>
  <c r="AT1037"/>
  <c r="AP1037"/>
  <c r="AL1037"/>
  <c r="AH1037"/>
  <c r="AT1036"/>
  <c r="AP1036"/>
  <c r="AL1036"/>
  <c r="AH1036"/>
  <c r="AT1035"/>
  <c r="AP1035"/>
  <c r="AL1035"/>
  <c r="AH1035"/>
  <c r="AT1034"/>
  <c r="AP1034"/>
  <c r="AL1034"/>
  <c r="AH1034"/>
  <c r="AT1033"/>
  <c r="AP1033"/>
  <c r="AL1033"/>
  <c r="AH1033"/>
  <c r="AT1032"/>
  <c r="AP1032"/>
  <c r="AL1032"/>
  <c r="AH1032"/>
  <c r="AT1031"/>
  <c r="AP1031"/>
  <c r="AL1031"/>
  <c r="AH1031"/>
  <c r="AT1030"/>
  <c r="AP1030"/>
  <c r="AL1030"/>
  <c r="AH1030"/>
  <c r="AT1029"/>
  <c r="AP1029"/>
  <c r="AL1029"/>
  <c r="AH1029"/>
  <c r="AT1028"/>
  <c r="AP1028"/>
  <c r="AL1028"/>
  <c r="AH1028"/>
  <c r="AT1027"/>
  <c r="AP1027"/>
  <c r="AL1027"/>
  <c r="AH1027"/>
  <c r="AT1026"/>
  <c r="AP1026"/>
  <c r="AL1026"/>
  <c r="AH1026"/>
  <c r="AT1025"/>
  <c r="AP1025"/>
  <c r="AL1025"/>
  <c r="AH1025"/>
  <c r="AT1024"/>
  <c r="AP1024"/>
  <c r="AL1024"/>
  <c r="AH1024"/>
  <c r="AT1023"/>
  <c r="AP1023"/>
  <c r="AL1023"/>
  <c r="AH1023"/>
  <c r="AT1022"/>
  <c r="AP1022"/>
  <c r="AL1022"/>
  <c r="AH1022"/>
  <c r="AT1021"/>
  <c r="AP1021"/>
  <c r="AL1021"/>
  <c r="AH1021"/>
  <c r="AT1020"/>
  <c r="AP1020"/>
  <c r="AL1020"/>
  <c r="AH1020"/>
  <c r="AT1019"/>
  <c r="AP1019"/>
  <c r="AL1019"/>
  <c r="AH1019"/>
  <c r="AT1018"/>
  <c r="AP1018"/>
  <c r="AL1018"/>
  <c r="AH1018"/>
  <c r="AT1017"/>
  <c r="AP1017"/>
  <c r="AL1017"/>
  <c r="AH1017"/>
  <c r="AT1016"/>
  <c r="AP1016"/>
  <c r="AL1016"/>
  <c r="AH1016"/>
  <c r="AT1015"/>
  <c r="AP1015"/>
  <c r="AL1015"/>
  <c r="AH1015"/>
  <c r="AT1014"/>
  <c r="AP1014"/>
  <c r="AL1014"/>
  <c r="AH1014"/>
  <c r="AT1013"/>
  <c r="AP1013"/>
  <c r="AL1013"/>
  <c r="AH1013"/>
  <c r="AT1012"/>
  <c r="AP1012"/>
  <c r="AL1012"/>
  <c r="AH1012"/>
  <c r="AT1011"/>
  <c r="AP1011"/>
  <c r="AL1011"/>
  <c r="AH1011"/>
  <c r="AT1010"/>
  <c r="AP1010"/>
  <c r="AL1010"/>
  <c r="AH1010"/>
  <c r="AT1009"/>
  <c r="AP1009"/>
  <c r="AL1009"/>
  <c r="AH1009"/>
  <c r="AT1008"/>
  <c r="AP1008"/>
  <c r="AL1008"/>
  <c r="AH1008"/>
  <c r="AT1007"/>
  <c r="AP1007"/>
  <c r="AL1007"/>
  <c r="AH1007"/>
  <c r="AT1006"/>
  <c r="AP1006"/>
  <c r="AL1006"/>
  <c r="AH1006"/>
  <c r="AT1005"/>
  <c r="AP1005"/>
  <c r="AL1005"/>
  <c r="AH1005"/>
  <c r="AT1004"/>
  <c r="AP1004"/>
  <c r="AL1004"/>
  <c r="AH1004"/>
  <c r="AT1003"/>
  <c r="AP1003"/>
  <c r="AL1003"/>
  <c r="AH1003"/>
  <c r="AT1002"/>
  <c r="AP1002"/>
  <c r="AL1002"/>
  <c r="AH1002"/>
  <c r="AT1001"/>
  <c r="AP1001"/>
  <c r="AL1001"/>
  <c r="AH1001"/>
  <c r="AT1000"/>
  <c r="AP1000"/>
  <c r="AL1000"/>
  <c r="AH1000"/>
  <c r="AT999"/>
  <c r="AP999"/>
  <c r="AL999"/>
  <c r="AH999"/>
  <c r="AT998"/>
  <c r="AP998"/>
  <c r="AL998"/>
  <c r="AH998"/>
  <c r="AT997"/>
  <c r="AP997"/>
  <c r="AL997"/>
  <c r="AH997"/>
  <c r="AT996"/>
  <c r="AP996"/>
  <c r="AL996"/>
  <c r="AH996"/>
  <c r="AT995"/>
  <c r="AP995"/>
  <c r="AL995"/>
  <c r="AH995"/>
  <c r="AT994"/>
  <c r="AP994"/>
  <c r="AL994"/>
  <c r="AH994"/>
  <c r="AT993"/>
  <c r="AP993"/>
  <c r="AL993"/>
  <c r="AH993"/>
  <c r="AT992"/>
  <c r="AP992"/>
  <c r="AL992"/>
  <c r="AH992"/>
  <c r="AT991"/>
  <c r="AP991"/>
  <c r="AL991"/>
  <c r="AH991"/>
  <c r="AT990"/>
  <c r="AP990"/>
  <c r="AL990"/>
  <c r="AH990"/>
  <c r="AT989"/>
  <c r="AP989"/>
  <c r="AL989"/>
  <c r="AH989"/>
  <c r="AT988"/>
  <c r="AP988"/>
  <c r="AL988"/>
  <c r="AH988"/>
  <c r="AT987"/>
  <c r="AP987"/>
  <c r="AL987"/>
  <c r="AH987"/>
  <c r="AT986"/>
  <c r="AP986"/>
  <c r="AL986"/>
  <c r="AH986"/>
  <c r="AT985"/>
  <c r="AP985"/>
  <c r="AL985"/>
  <c r="AH985"/>
  <c r="AT984"/>
  <c r="AP984"/>
  <c r="AL984"/>
  <c r="AH984"/>
  <c r="AT983"/>
  <c r="AP983"/>
  <c r="AL983"/>
  <c r="AH983"/>
  <c r="AT982"/>
  <c r="AP982"/>
  <c r="AL982"/>
  <c r="AH982"/>
  <c r="AT981"/>
  <c r="AP981"/>
  <c r="AL981"/>
  <c r="AH981"/>
  <c r="AT980"/>
  <c r="AP980"/>
  <c r="AL980"/>
  <c r="AH980"/>
  <c r="AT979"/>
  <c r="AP979"/>
  <c r="AL979"/>
  <c r="AH979"/>
  <c r="AT978"/>
  <c r="AP978"/>
  <c r="AL978"/>
  <c r="AH978"/>
  <c r="AT977"/>
  <c r="AP977"/>
  <c r="AL977"/>
  <c r="AH977"/>
  <c r="AT976"/>
  <c r="AP976"/>
  <c r="AL976"/>
  <c r="AH976"/>
  <c r="AT975"/>
  <c r="AP975"/>
  <c r="AL975"/>
  <c r="AH975"/>
  <c r="AT974"/>
  <c r="AP974"/>
  <c r="AL974"/>
  <c r="AH974"/>
  <c r="AT973"/>
  <c r="AP973"/>
  <c r="AL973"/>
  <c r="AH973"/>
  <c r="AT972"/>
  <c r="AP972"/>
  <c r="AL972"/>
  <c r="AH972"/>
  <c r="AT971"/>
  <c r="AP971"/>
  <c r="AL971"/>
  <c r="AH971"/>
  <c r="AT970"/>
  <c r="AP970"/>
  <c r="AL970"/>
  <c r="AH970"/>
  <c r="AT969"/>
  <c r="AP969"/>
  <c r="AL969"/>
  <c r="AH969"/>
  <c r="AT968"/>
  <c r="AP968"/>
  <c r="AL968"/>
  <c r="AH968"/>
  <c r="AT967"/>
  <c r="AP967"/>
  <c r="AL967"/>
  <c r="AH967"/>
  <c r="AT966"/>
  <c r="AP966"/>
  <c r="AL966"/>
  <c r="AH966"/>
  <c r="AT965"/>
  <c r="AP965"/>
  <c r="AL965"/>
  <c r="AH965"/>
  <c r="AT964"/>
  <c r="AP964"/>
  <c r="AL964"/>
  <c r="AH964"/>
  <c r="AT963"/>
  <c r="AP963"/>
  <c r="AL963"/>
  <c r="AH963"/>
  <c r="AT962"/>
  <c r="AP962"/>
  <c r="AL962"/>
  <c r="AH962"/>
  <c r="AT961"/>
  <c r="AP961"/>
  <c r="AL961"/>
  <c r="AH961"/>
  <c r="AT960"/>
  <c r="AP960"/>
  <c r="AL960"/>
  <c r="AH960"/>
  <c r="AT959"/>
  <c r="AP959"/>
  <c r="AL959"/>
  <c r="AH959"/>
  <c r="AT958"/>
  <c r="AP958"/>
  <c r="AL958"/>
  <c r="AH958"/>
  <c r="AT957"/>
  <c r="AP957"/>
  <c r="AL957"/>
  <c r="AH957"/>
  <c r="AT956"/>
  <c r="AP956"/>
  <c r="AL956"/>
  <c r="AH956"/>
  <c r="AT955"/>
  <c r="AP955"/>
  <c r="AL955"/>
  <c r="AH955"/>
  <c r="AT954"/>
  <c r="AP954"/>
  <c r="AL954"/>
  <c r="AH954"/>
  <c r="AT953"/>
  <c r="AP953"/>
  <c r="AL953"/>
  <c r="AH953"/>
  <c r="AT952"/>
  <c r="AP952"/>
  <c r="AL952"/>
  <c r="AH952"/>
  <c r="AT951"/>
  <c r="AP951"/>
  <c r="AL951"/>
  <c r="AH951"/>
  <c r="AT950"/>
  <c r="AP950"/>
  <c r="AL950"/>
  <c r="AH950"/>
  <c r="AT949"/>
  <c r="AP949"/>
  <c r="AL949"/>
  <c r="AH949"/>
  <c r="AT948"/>
  <c r="AP948"/>
  <c r="AL948"/>
  <c r="AH948"/>
  <c r="AT947"/>
  <c r="AP947"/>
  <c r="AL947"/>
  <c r="AH947"/>
  <c r="AT946"/>
  <c r="AP946"/>
  <c r="AL946"/>
  <c r="AH946"/>
  <c r="AT945"/>
  <c r="AP945"/>
  <c r="AL945"/>
  <c r="AH945"/>
  <c r="AT944"/>
  <c r="AP944"/>
  <c r="AL944"/>
  <c r="AH944"/>
  <c r="AT943"/>
  <c r="AP943"/>
  <c r="AL943"/>
  <c r="AH943"/>
  <c r="AT942"/>
  <c r="AP942"/>
  <c r="AL942"/>
  <c r="AH942"/>
  <c r="AT941"/>
  <c r="AP941"/>
  <c r="AL941"/>
  <c r="AH941"/>
  <c r="AT940"/>
  <c r="AP940"/>
  <c r="AL940"/>
  <c r="AH940"/>
  <c r="AT939"/>
  <c r="AP939"/>
  <c r="AL939"/>
  <c r="AH939"/>
  <c r="AT938"/>
  <c r="AP938"/>
  <c r="AL938"/>
  <c r="AH938"/>
  <c r="AT937"/>
  <c r="AP937"/>
  <c r="AL937"/>
  <c r="AH937"/>
  <c r="AT936"/>
  <c r="AP936"/>
  <c r="AL936"/>
  <c r="AH936"/>
  <c r="AT935"/>
  <c r="AP935"/>
  <c r="AL935"/>
  <c r="AH935"/>
  <c r="AT934"/>
  <c r="AP934"/>
  <c r="AL934"/>
  <c r="AH934"/>
  <c r="AT933"/>
  <c r="AP933"/>
  <c r="AL933"/>
  <c r="AH933"/>
  <c r="AT932"/>
  <c r="AP932"/>
  <c r="AL932"/>
  <c r="AH932"/>
  <c r="AT931"/>
  <c r="AP931"/>
  <c r="AL931"/>
  <c r="AH931"/>
  <c r="AT930"/>
  <c r="AP930"/>
  <c r="AL930"/>
  <c r="AH930"/>
  <c r="AT929"/>
  <c r="AP929"/>
  <c r="AL929"/>
  <c r="AH929"/>
  <c r="AT928"/>
  <c r="AP928"/>
  <c r="AL928"/>
  <c r="AH928"/>
  <c r="AT927"/>
  <c r="AP927"/>
  <c r="AL927"/>
  <c r="AH927"/>
  <c r="AT926"/>
  <c r="AP926"/>
  <c r="AL926"/>
  <c r="AH926"/>
  <c r="AT925"/>
  <c r="AP925"/>
  <c r="AL925"/>
  <c r="AH925"/>
  <c r="AT924"/>
  <c r="AP924"/>
  <c r="AL924"/>
  <c r="AH924"/>
  <c r="AT923"/>
  <c r="AP923"/>
  <c r="AL923"/>
  <c r="AH923"/>
  <c r="AT922"/>
  <c r="AP922"/>
  <c r="AL922"/>
  <c r="AH922"/>
  <c r="AT921"/>
  <c r="AP921"/>
  <c r="AL921"/>
  <c r="AH921"/>
  <c r="AT920"/>
  <c r="AP920"/>
  <c r="AL920"/>
  <c r="AH920"/>
  <c r="AT919"/>
  <c r="AP919"/>
  <c r="AL919"/>
  <c r="AH919"/>
  <c r="AT918"/>
  <c r="AP918"/>
  <c r="AL918"/>
  <c r="AH918"/>
  <c r="AT917"/>
  <c r="AP917"/>
  <c r="AL917"/>
  <c r="AH917"/>
  <c r="AT916"/>
  <c r="AP916"/>
  <c r="AL916"/>
  <c r="AH916"/>
  <c r="AT915"/>
  <c r="AP915"/>
  <c r="AL915"/>
  <c r="AH915"/>
  <c r="AT914"/>
  <c r="AP914"/>
  <c r="AL914"/>
  <c r="AH914"/>
  <c r="AT913"/>
  <c r="AP913"/>
  <c r="AL913"/>
  <c r="AH913"/>
  <c r="AT912"/>
  <c r="AP912"/>
  <c r="AL912"/>
  <c r="AH912"/>
  <c r="AT911"/>
  <c r="AP911"/>
  <c r="AL911"/>
  <c r="AH911"/>
  <c r="AT910"/>
  <c r="AP910"/>
  <c r="AL910"/>
  <c r="AH910"/>
  <c r="AT909"/>
  <c r="AP909"/>
  <c r="AL909"/>
  <c r="AH909"/>
  <c r="AT908"/>
  <c r="AP908"/>
  <c r="AL908"/>
  <c r="AH908"/>
  <c r="AT907"/>
  <c r="AP907"/>
  <c r="AL907"/>
  <c r="AH907"/>
  <c r="AT906"/>
  <c r="AP906"/>
  <c r="AL906"/>
  <c r="AH906"/>
  <c r="AT905"/>
  <c r="AP905"/>
  <c r="AL905"/>
  <c r="AH905"/>
  <c r="AT904"/>
  <c r="AP904"/>
  <c r="AL904"/>
  <c r="AH904"/>
  <c r="AT903"/>
  <c r="AP903"/>
  <c r="AL903"/>
  <c r="AH903"/>
  <c r="AT902"/>
  <c r="AP902"/>
  <c r="AL902"/>
  <c r="AH902"/>
  <c r="AT901"/>
  <c r="AP901"/>
  <c r="AL901"/>
  <c r="AH901"/>
  <c r="AT900"/>
  <c r="AP900"/>
  <c r="AL900"/>
  <c r="AH900"/>
  <c r="AT899"/>
  <c r="AP899"/>
  <c r="AL899"/>
  <c r="AH899"/>
  <c r="AT898"/>
  <c r="AP898"/>
  <c r="AL898"/>
  <c r="AH898"/>
  <c r="AT897"/>
  <c r="AP897"/>
  <c r="AL897"/>
  <c r="AH897"/>
  <c r="AT896"/>
  <c r="AP896"/>
  <c r="AL896"/>
  <c r="AH896"/>
  <c r="AT895"/>
  <c r="AP895"/>
  <c r="AL895"/>
  <c r="AH895"/>
  <c r="AT894"/>
  <c r="AP894"/>
  <c r="AL894"/>
  <c r="AH894"/>
  <c r="AT893"/>
  <c r="AP893"/>
  <c r="AL893"/>
  <c r="AH893"/>
  <c r="AT892"/>
  <c r="AP892"/>
  <c r="AL892"/>
  <c r="AH892"/>
  <c r="AT891"/>
  <c r="AP891"/>
  <c r="AL891"/>
  <c r="AH891"/>
  <c r="AT890"/>
  <c r="AP890"/>
  <c r="AL890"/>
  <c r="AH890"/>
  <c r="AT889"/>
  <c r="AP889"/>
  <c r="AL889"/>
  <c r="AH889"/>
  <c r="AT888"/>
  <c r="AP888"/>
  <c r="AL888"/>
  <c r="AH888"/>
  <c r="AT887"/>
  <c r="AP887"/>
  <c r="AL887"/>
  <c r="AH887"/>
  <c r="AT886"/>
  <c r="AP886"/>
  <c r="AL886"/>
  <c r="AH886"/>
  <c r="AT885"/>
  <c r="AP885"/>
  <c r="AL885"/>
  <c r="AH885"/>
  <c r="AT884"/>
  <c r="AP884"/>
  <c r="AL884"/>
  <c r="AH884"/>
  <c r="AT883"/>
  <c r="AP883"/>
  <c r="AL883"/>
  <c r="AH883"/>
  <c r="AT882"/>
  <c r="AP882"/>
  <c r="AL882"/>
  <c r="AH882"/>
  <c r="AT881"/>
  <c r="AP881"/>
  <c r="AL881"/>
  <c r="AH881"/>
  <c r="AT880"/>
  <c r="AP880"/>
  <c r="AL880"/>
  <c r="AH880"/>
  <c r="AT879"/>
  <c r="AP879"/>
  <c r="AL879"/>
  <c r="AH879"/>
  <c r="AT878"/>
  <c r="AP878"/>
  <c r="AL878"/>
  <c r="AH878"/>
  <c r="AT877"/>
  <c r="AP877"/>
  <c r="AL877"/>
  <c r="AH877"/>
  <c r="AT876"/>
  <c r="AP876"/>
  <c r="AL876"/>
  <c r="AH876"/>
  <c r="AT875"/>
  <c r="AP875"/>
  <c r="AL875"/>
  <c r="AH875"/>
  <c r="AT874"/>
  <c r="AP874"/>
  <c r="AL874"/>
  <c r="AH874"/>
  <c r="AT873"/>
  <c r="AP873"/>
  <c r="AL873"/>
  <c r="AH873"/>
  <c r="AT872"/>
  <c r="AP872"/>
  <c r="AL872"/>
  <c r="AH872"/>
  <c r="AT871"/>
  <c r="AP871"/>
  <c r="AL871"/>
  <c r="AH871"/>
  <c r="AT870"/>
  <c r="AP870"/>
  <c r="AL870"/>
  <c r="AH870"/>
  <c r="AT869"/>
  <c r="AP869"/>
  <c r="AL869"/>
  <c r="AH869"/>
  <c r="AT868"/>
  <c r="AP868"/>
  <c r="AL868"/>
  <c r="AH868"/>
  <c r="AT867"/>
  <c r="AP867"/>
  <c r="AL867"/>
  <c r="AH867"/>
  <c r="AT866"/>
  <c r="AP866"/>
  <c r="AL866"/>
  <c r="AH866"/>
  <c r="AT865"/>
  <c r="AP865"/>
  <c r="AL865"/>
  <c r="AH865"/>
  <c r="AT864"/>
  <c r="AP864"/>
  <c r="AL864"/>
  <c r="AH864"/>
  <c r="AT863"/>
  <c r="AP863"/>
  <c r="AL863"/>
  <c r="AH863"/>
  <c r="AT862"/>
  <c r="AP862"/>
  <c r="AL862"/>
  <c r="AH862"/>
  <c r="AT861"/>
  <c r="AP861"/>
  <c r="AL861"/>
  <c r="AH861"/>
  <c r="AT860"/>
  <c r="AP860"/>
  <c r="AL860"/>
  <c r="AH860"/>
  <c r="AT859"/>
  <c r="AP859"/>
  <c r="AL859"/>
  <c r="AH859"/>
  <c r="AT858"/>
  <c r="AP858"/>
  <c r="AL858"/>
  <c r="AH858"/>
  <c r="AT857"/>
  <c r="AP857"/>
  <c r="AL857"/>
  <c r="AH857"/>
  <c r="AT856"/>
  <c r="AP856"/>
  <c r="AL856"/>
  <c r="AH856"/>
  <c r="AT855"/>
  <c r="AP855"/>
  <c r="AL855"/>
  <c r="AH855"/>
  <c r="AT854"/>
  <c r="AP854"/>
  <c r="AL854"/>
  <c r="AH854"/>
  <c r="AT853"/>
  <c r="AP853"/>
  <c r="AL853"/>
  <c r="AH853"/>
  <c r="AT852"/>
  <c r="AP852"/>
  <c r="AL852"/>
  <c r="AH852"/>
  <c r="AT851"/>
  <c r="AP851"/>
  <c r="AL851"/>
  <c r="AH851"/>
  <c r="AT850"/>
  <c r="AP850"/>
  <c r="AL850"/>
  <c r="AH850"/>
  <c r="AT849"/>
  <c r="AP849"/>
  <c r="AL849"/>
  <c r="AH849"/>
  <c r="AT848"/>
  <c r="AP848"/>
  <c r="AL848"/>
  <c r="AH848"/>
  <c r="AT847"/>
  <c r="AP847"/>
  <c r="AL847"/>
  <c r="AH847"/>
  <c r="AT846"/>
  <c r="AP846"/>
  <c r="AL846"/>
  <c r="AH846"/>
  <c r="AT845"/>
  <c r="AP845"/>
  <c r="AL845"/>
  <c r="AH845"/>
  <c r="AT844"/>
  <c r="AP844"/>
  <c r="AL844"/>
  <c r="AH844"/>
  <c r="AT843"/>
  <c r="AP843"/>
  <c r="AL843"/>
  <c r="AH843"/>
  <c r="AT842"/>
  <c r="AP842"/>
  <c r="AL842"/>
  <c r="AH842"/>
  <c r="AT841"/>
  <c r="AP841"/>
  <c r="AL841"/>
  <c r="AH841"/>
  <c r="AT840"/>
  <c r="AP840"/>
  <c r="AL840"/>
  <c r="AH840"/>
  <c r="AT839"/>
  <c r="AP839"/>
  <c r="AL839"/>
  <c r="AH839"/>
  <c r="AT838"/>
  <c r="AP838"/>
  <c r="AL838"/>
  <c r="AH838"/>
  <c r="AT837"/>
  <c r="AP837"/>
  <c r="AL837"/>
  <c r="AH837"/>
  <c r="AT836"/>
  <c r="AP836"/>
  <c r="AL836"/>
  <c r="AH836"/>
  <c r="AT835"/>
  <c r="AP835"/>
  <c r="AL835"/>
  <c r="AH835"/>
  <c r="AT834"/>
  <c r="AP834"/>
  <c r="AL834"/>
  <c r="AH834"/>
  <c r="AT833"/>
  <c r="AP833"/>
  <c r="AL833"/>
  <c r="AH833"/>
  <c r="AT832"/>
  <c r="AP832"/>
  <c r="AL832"/>
  <c r="AH832"/>
  <c r="AT831"/>
  <c r="AP831"/>
  <c r="AL831"/>
  <c r="AH831"/>
  <c r="AT830"/>
  <c r="AP830"/>
  <c r="AL830"/>
  <c r="AH830"/>
  <c r="AT829"/>
  <c r="AP829"/>
  <c r="AL829"/>
  <c r="AH829"/>
  <c r="AT828"/>
  <c r="AP828"/>
  <c r="AL828"/>
  <c r="AH828"/>
  <c r="AT827"/>
  <c r="AP827"/>
  <c r="AL827"/>
  <c r="AH827"/>
  <c r="AT826"/>
  <c r="AP826"/>
  <c r="AL826"/>
  <c r="AH826"/>
  <c r="AT825"/>
  <c r="AP825"/>
  <c r="AL825"/>
  <c r="AH825"/>
  <c r="AT824"/>
  <c r="AP824"/>
  <c r="AL824"/>
  <c r="AH824"/>
  <c r="AT823"/>
  <c r="AP823"/>
  <c r="AL823"/>
  <c r="AH823"/>
  <c r="AT822"/>
  <c r="AP822"/>
  <c r="AL822"/>
  <c r="AH822"/>
  <c r="AT821"/>
  <c r="AP821"/>
  <c r="AL821"/>
  <c r="AH821"/>
  <c r="AT820"/>
  <c r="AP820"/>
  <c r="AL820"/>
  <c r="AH820"/>
  <c r="AT819"/>
  <c r="AP819"/>
  <c r="AL819"/>
  <c r="AH819"/>
  <c r="AT818"/>
  <c r="AP818"/>
  <c r="AL818"/>
  <c r="AH818"/>
  <c r="AT817"/>
  <c r="AP817"/>
  <c r="AL817"/>
  <c r="AH817"/>
  <c r="AT816"/>
  <c r="AP816"/>
  <c r="AL816"/>
  <c r="AH816"/>
  <c r="AT815"/>
  <c r="AP815"/>
  <c r="AL815"/>
  <c r="AH815"/>
  <c r="AT814"/>
  <c r="AP814"/>
  <c r="AL814"/>
  <c r="AH814"/>
  <c r="AT813"/>
  <c r="AP813"/>
  <c r="AL813"/>
  <c r="AH813"/>
  <c r="AT812"/>
  <c r="AP812"/>
  <c r="AL812"/>
  <c r="AH812"/>
  <c r="AT811"/>
  <c r="AP811"/>
  <c r="AL811"/>
  <c r="AH811"/>
  <c r="AT810"/>
  <c r="AP810"/>
  <c r="AL810"/>
  <c r="AH810"/>
  <c r="AT809"/>
  <c r="AP809"/>
  <c r="AL809"/>
  <c r="AH809"/>
  <c r="AT808"/>
  <c r="AP808"/>
  <c r="AL808"/>
  <c r="AH808"/>
  <c r="AT807"/>
  <c r="AP807"/>
  <c r="AL807"/>
  <c r="AH807"/>
  <c r="AT806"/>
  <c r="AP806"/>
  <c r="AL806"/>
  <c r="AH806"/>
  <c r="AT805"/>
  <c r="AP805"/>
  <c r="AL805"/>
  <c r="AH805"/>
  <c r="AT804"/>
  <c r="AP804"/>
  <c r="AL804"/>
  <c r="AH804"/>
  <c r="AT803"/>
  <c r="AP803"/>
  <c r="AL803"/>
  <c r="AH803"/>
  <c r="AT802"/>
  <c r="AP802"/>
  <c r="AL802"/>
  <c r="AH802"/>
  <c r="AT801"/>
  <c r="AP801"/>
  <c r="AL801"/>
  <c r="AH801"/>
  <c r="AT800"/>
  <c r="AP800"/>
  <c r="AL800"/>
  <c r="AH800"/>
  <c r="AT799"/>
  <c r="AP799"/>
  <c r="AL799"/>
  <c r="AH799"/>
  <c r="AT798"/>
  <c r="AP798"/>
  <c r="AL798"/>
  <c r="AH798"/>
  <c r="AT797"/>
  <c r="AP797"/>
  <c r="AL797"/>
  <c r="AH797"/>
  <c r="AT796"/>
  <c r="AP796"/>
  <c r="AL796"/>
  <c r="AH796"/>
  <c r="AT795"/>
  <c r="AP795"/>
  <c r="AL795"/>
  <c r="AH795"/>
  <c r="AT794"/>
  <c r="AP794"/>
  <c r="AL794"/>
  <c r="AH794"/>
  <c r="AT793"/>
  <c r="AP793"/>
  <c r="AL793"/>
  <c r="AH793"/>
  <c r="AT792"/>
  <c r="AP792"/>
  <c r="AL792"/>
  <c r="AH792"/>
  <c r="AT791"/>
  <c r="AP791"/>
  <c r="AL791"/>
  <c r="AH791"/>
  <c r="AT790"/>
  <c r="AP790"/>
  <c r="AL790"/>
  <c r="AH790"/>
  <c r="AT789"/>
  <c r="AP789"/>
  <c r="AL789"/>
  <c r="AH789"/>
  <c r="AT788"/>
  <c r="AP788"/>
  <c r="AL788"/>
  <c r="AH788"/>
  <c r="AT787"/>
  <c r="AP787"/>
  <c r="AL787"/>
  <c r="AH787"/>
  <c r="AT786"/>
  <c r="AP786"/>
  <c r="AL786"/>
  <c r="AH786"/>
  <c r="AT785"/>
  <c r="AP785"/>
  <c r="AL785"/>
  <c r="AH785"/>
  <c r="AT784"/>
  <c r="AP784"/>
  <c r="AL784"/>
  <c r="AH784"/>
  <c r="AT783"/>
  <c r="AP783"/>
  <c r="AL783"/>
  <c r="AH783"/>
  <c r="AT782"/>
  <c r="AP782"/>
  <c r="AL782"/>
  <c r="AH782"/>
  <c r="AT781"/>
  <c r="AP781"/>
  <c r="AL781"/>
  <c r="AH781"/>
  <c r="AT780"/>
  <c r="AP780"/>
  <c r="AL780"/>
  <c r="AH780"/>
  <c r="AT779"/>
  <c r="AP779"/>
  <c r="AL779"/>
  <c r="AH779"/>
  <c r="AT778"/>
  <c r="AP778"/>
  <c r="AL778"/>
  <c r="AH778"/>
  <c r="AT777"/>
  <c r="AP777"/>
  <c r="AL777"/>
  <c r="AH777"/>
  <c r="AT776"/>
  <c r="AP776"/>
  <c r="AL776"/>
  <c r="AH776"/>
  <c r="AT775"/>
  <c r="AP775"/>
  <c r="AL775"/>
  <c r="AH775"/>
  <c r="AT774"/>
  <c r="AP774"/>
  <c r="AL774"/>
  <c r="AH774"/>
  <c r="AT773"/>
  <c r="AP773"/>
  <c r="AL773"/>
  <c r="AH773"/>
  <c r="AT772"/>
  <c r="AP772"/>
  <c r="AL772"/>
  <c r="AH772"/>
  <c r="AT771"/>
  <c r="AP771"/>
  <c r="AL771"/>
  <c r="AH771"/>
  <c r="AT770"/>
  <c r="AP770"/>
  <c r="AL770"/>
  <c r="AH770"/>
  <c r="AT769"/>
  <c r="AP769"/>
  <c r="AL769"/>
  <c r="AH769"/>
  <c r="AT768"/>
  <c r="AP768"/>
  <c r="AL768"/>
  <c r="AH768"/>
  <c r="AT767"/>
  <c r="AP767"/>
  <c r="AL767"/>
  <c r="AH767"/>
  <c r="AT766"/>
  <c r="AP766"/>
  <c r="AL766"/>
  <c r="AH766"/>
  <c r="AT765"/>
  <c r="AP765"/>
  <c r="AL765"/>
  <c r="AH765"/>
  <c r="AT764"/>
  <c r="AP764"/>
  <c r="AL764"/>
  <c r="AH764"/>
  <c r="AT763"/>
  <c r="AP763"/>
  <c r="AL763"/>
  <c r="AH763"/>
  <c r="AT762"/>
  <c r="AP762"/>
  <c r="AL762"/>
  <c r="AH762"/>
  <c r="AT761"/>
  <c r="AP761"/>
  <c r="AL761"/>
  <c r="AH761"/>
  <c r="AT760"/>
  <c r="AP760"/>
  <c r="AL760"/>
  <c r="AH760"/>
  <c r="AT759"/>
  <c r="AP759"/>
  <c r="AL759"/>
  <c r="AH759"/>
  <c r="AT758"/>
  <c r="AP758"/>
  <c r="AL758"/>
  <c r="AH758"/>
  <c r="AT757"/>
  <c r="AP757"/>
  <c r="AL757"/>
  <c r="AH757"/>
  <c r="AT756"/>
  <c r="AP756"/>
  <c r="AL756"/>
  <c r="AH756"/>
  <c r="AT755"/>
  <c r="AP755"/>
  <c r="AL755"/>
  <c r="AH755"/>
  <c r="AT754"/>
  <c r="AP754"/>
  <c r="AL754"/>
  <c r="AH754"/>
  <c r="AT753"/>
  <c r="AP753"/>
  <c r="AL753"/>
  <c r="AH753"/>
  <c r="AT752"/>
  <c r="AP752"/>
  <c r="AL752"/>
  <c r="AH752"/>
  <c r="AT751"/>
  <c r="AP751"/>
  <c r="AL751"/>
  <c r="AH751"/>
  <c r="AT750"/>
  <c r="AP750"/>
  <c r="AL750"/>
  <c r="AH750"/>
  <c r="AT749"/>
  <c r="AP749"/>
  <c r="AL749"/>
  <c r="AH749"/>
  <c r="AT748"/>
  <c r="AP748"/>
  <c r="AL748"/>
  <c r="AH748"/>
  <c r="AT747"/>
  <c r="AP747"/>
  <c r="AL747"/>
  <c r="AH747"/>
  <c r="AT746"/>
  <c r="AP746"/>
  <c r="AL746"/>
  <c r="AH746"/>
  <c r="AT745"/>
  <c r="AP745"/>
  <c r="AL745"/>
  <c r="AH745"/>
  <c r="AT744"/>
  <c r="AP744"/>
  <c r="AL744"/>
  <c r="AH744"/>
  <c r="AT743"/>
  <c r="AP743"/>
  <c r="AL743"/>
  <c r="AH743"/>
  <c r="AT742"/>
  <c r="AP742"/>
  <c r="AL742"/>
  <c r="AH742"/>
  <c r="AT741"/>
  <c r="AP741"/>
  <c r="AL741"/>
  <c r="AH741"/>
  <c r="AT740"/>
  <c r="AP740"/>
  <c r="AL740"/>
  <c r="AH740"/>
  <c r="AT739"/>
  <c r="AP739"/>
  <c r="AL739"/>
  <c r="AH739"/>
  <c r="AT738"/>
  <c r="AP738"/>
  <c r="AL738"/>
  <c r="AH738"/>
  <c r="AT737"/>
  <c r="AP737"/>
  <c r="AL737"/>
  <c r="AH737"/>
  <c r="AT736"/>
  <c r="AP736"/>
  <c r="AL736"/>
  <c r="AH736"/>
  <c r="AT735"/>
  <c r="AP735"/>
  <c r="AL735"/>
  <c r="AH735"/>
  <c r="AT734"/>
  <c r="AP734"/>
  <c r="AL734"/>
  <c r="AH734"/>
  <c r="AT733"/>
  <c r="AP733"/>
  <c r="AL733"/>
  <c r="AH733"/>
  <c r="AT732"/>
  <c r="AP732"/>
  <c r="AL732"/>
  <c r="AH732"/>
  <c r="AT731"/>
  <c r="AP731"/>
  <c r="AL731"/>
  <c r="AH731"/>
  <c r="AT730"/>
  <c r="AP730"/>
  <c r="AL730"/>
  <c r="AH730"/>
  <c r="AT729"/>
  <c r="AP729"/>
  <c r="AL729"/>
  <c r="AH729"/>
  <c r="AT728"/>
  <c r="AP728"/>
  <c r="AL728"/>
  <c r="AH728"/>
  <c r="AT727"/>
  <c r="AP727"/>
  <c r="AL727"/>
  <c r="AH727"/>
  <c r="AT726"/>
  <c r="AP726"/>
  <c r="AL726"/>
  <c r="AH726"/>
  <c r="AT725"/>
  <c r="AP725"/>
  <c r="AL725"/>
  <c r="AH725"/>
  <c r="AT724"/>
  <c r="AP724"/>
  <c r="AL724"/>
  <c r="AH724"/>
  <c r="AT723"/>
  <c r="AP723"/>
  <c r="AL723"/>
  <c r="AH723"/>
  <c r="AT722"/>
  <c r="AP722"/>
  <c r="AL722"/>
  <c r="AH722"/>
  <c r="AT721"/>
  <c r="AP721"/>
  <c r="AL721"/>
  <c r="AH721"/>
  <c r="AT720"/>
  <c r="AP720"/>
  <c r="AL720"/>
  <c r="AH720"/>
  <c r="AT719"/>
  <c r="AP719"/>
  <c r="AL719"/>
  <c r="AH719"/>
  <c r="AT718"/>
  <c r="AP718"/>
  <c r="AL718"/>
  <c r="AH718"/>
  <c r="AT717"/>
  <c r="AP717"/>
  <c r="AL717"/>
  <c r="AH717"/>
  <c r="AT716"/>
  <c r="AP716"/>
  <c r="AL716"/>
  <c r="AH716"/>
  <c r="AT715"/>
  <c r="AP715"/>
  <c r="AL715"/>
  <c r="AH715"/>
  <c r="AT714"/>
  <c r="AP714"/>
  <c r="AL714"/>
  <c r="AH714"/>
  <c r="AT713"/>
  <c r="AP713"/>
  <c r="AL713"/>
  <c r="AH713"/>
  <c r="AT712"/>
  <c r="AP712"/>
  <c r="AL712"/>
  <c r="AH712"/>
  <c r="AT711"/>
  <c r="AP711"/>
  <c r="AL711"/>
  <c r="AH711"/>
  <c r="AT710"/>
  <c r="AP710"/>
  <c r="AL710"/>
  <c r="AH710"/>
  <c r="AT709"/>
  <c r="AP709"/>
  <c r="AL709"/>
  <c r="AH709"/>
  <c r="AT708"/>
  <c r="AP708"/>
  <c r="AL708"/>
  <c r="AH708"/>
  <c r="AT707"/>
  <c r="AP707"/>
  <c r="AL707"/>
  <c r="AH707"/>
  <c r="AT706"/>
  <c r="AP706"/>
  <c r="AL706"/>
  <c r="AH706"/>
  <c r="AT705"/>
  <c r="AP705"/>
  <c r="AL705"/>
  <c r="AH705"/>
  <c r="AT704"/>
  <c r="AP704"/>
  <c r="AL704"/>
  <c r="AH704"/>
  <c r="AT703"/>
  <c r="AP703"/>
  <c r="AL703"/>
  <c r="AH703"/>
  <c r="AT702"/>
  <c r="AP702"/>
  <c r="AL702"/>
  <c r="AH702"/>
  <c r="AT701"/>
  <c r="AP701"/>
  <c r="AL701"/>
  <c r="AH701"/>
  <c r="AT700"/>
  <c r="AP700"/>
  <c r="AL700"/>
  <c r="AH700"/>
  <c r="AT699"/>
  <c r="AP699"/>
  <c r="AL699"/>
  <c r="AH699"/>
  <c r="AT698"/>
  <c r="AP698"/>
  <c r="AL698"/>
  <c r="AH698"/>
  <c r="AT697"/>
  <c r="AP697"/>
  <c r="AL697"/>
  <c r="AH697"/>
  <c r="AT696"/>
  <c r="AP696"/>
  <c r="AL696"/>
  <c r="AH696"/>
  <c r="AT695"/>
  <c r="AP695"/>
  <c r="AL695"/>
  <c r="AH695"/>
  <c r="AT694"/>
  <c r="AP694"/>
  <c r="AL694"/>
  <c r="AH694"/>
  <c r="AT693"/>
  <c r="AP693"/>
  <c r="AL693"/>
  <c r="AH693"/>
  <c r="AT692"/>
  <c r="AP692"/>
  <c r="AL692"/>
  <c r="AH692"/>
  <c r="AT691"/>
  <c r="AP691"/>
  <c r="AL691"/>
  <c r="AH691"/>
  <c r="AT690"/>
  <c r="AP690"/>
  <c r="AL690"/>
  <c r="AH690"/>
  <c r="AT689"/>
  <c r="AP689"/>
  <c r="AL689"/>
  <c r="AH689"/>
  <c r="AT688"/>
  <c r="AP688"/>
  <c r="AL688"/>
  <c r="AH688"/>
  <c r="AT687"/>
  <c r="AP687"/>
  <c r="AL687"/>
  <c r="AH687"/>
  <c r="AT686"/>
  <c r="AP686"/>
  <c r="AL686"/>
  <c r="AH686"/>
  <c r="AT685"/>
  <c r="AP685"/>
  <c r="AL685"/>
  <c r="AH685"/>
  <c r="AT684"/>
  <c r="AP684"/>
  <c r="AL684"/>
  <c r="AH684"/>
  <c r="AT683"/>
  <c r="AP683"/>
  <c r="AL683"/>
  <c r="AH683"/>
  <c r="AT682"/>
  <c r="AP682"/>
  <c r="AL682"/>
  <c r="AH682"/>
  <c r="AT681"/>
  <c r="AP681"/>
  <c r="AL681"/>
  <c r="AH681"/>
  <c r="AT680"/>
  <c r="AP680"/>
  <c r="AL680"/>
  <c r="AH680"/>
  <c r="AT679"/>
  <c r="AP679"/>
  <c r="AL679"/>
  <c r="AH679"/>
  <c r="AT678"/>
  <c r="AP678"/>
  <c r="AL678"/>
  <c r="AH678"/>
  <c r="AT677"/>
  <c r="AP677"/>
  <c r="AL677"/>
  <c r="AH677"/>
  <c r="AT676"/>
  <c r="AP676"/>
  <c r="AL676"/>
  <c r="AH676"/>
  <c r="AT675"/>
  <c r="AP675"/>
  <c r="AL675"/>
  <c r="AH675"/>
  <c r="AT674"/>
  <c r="AP674"/>
  <c r="AL674"/>
  <c r="AH674"/>
  <c r="AT673"/>
  <c r="AP673"/>
  <c r="AL673"/>
  <c r="AH673"/>
  <c r="AT672"/>
  <c r="AP672"/>
  <c r="AL672"/>
  <c r="AH672"/>
  <c r="AT671"/>
  <c r="AP671"/>
  <c r="AL671"/>
  <c r="AH671"/>
  <c r="AT670"/>
  <c r="AP670"/>
  <c r="AL670"/>
  <c r="AH670"/>
  <c r="AT669"/>
  <c r="AP669"/>
  <c r="AL669"/>
  <c r="AH669"/>
  <c r="AT668"/>
  <c r="AP668"/>
  <c r="AL668"/>
  <c r="AH668"/>
  <c r="AT667"/>
  <c r="AP667"/>
  <c r="AL667"/>
  <c r="AH667"/>
  <c r="AT666"/>
  <c r="AP666"/>
  <c r="AL666"/>
  <c r="AH666"/>
  <c r="AT665"/>
  <c r="AP665"/>
  <c r="AL665"/>
  <c r="AH665"/>
  <c r="AT664"/>
  <c r="AP664"/>
  <c r="AL664"/>
  <c r="AH664"/>
  <c r="AT663"/>
  <c r="AP663"/>
  <c r="AL663"/>
  <c r="AH663"/>
  <c r="AT662"/>
  <c r="AP662"/>
  <c r="AL662"/>
  <c r="AH662"/>
  <c r="AT661"/>
  <c r="AP661"/>
  <c r="AL661"/>
  <c r="AH661"/>
  <c r="AT660"/>
  <c r="AP660"/>
  <c r="AL660"/>
  <c r="AH660"/>
  <c r="AT659"/>
  <c r="AP659"/>
  <c r="AL659"/>
  <c r="AH659"/>
  <c r="AT658"/>
  <c r="AP658"/>
  <c r="AL658"/>
  <c r="AH658"/>
  <c r="AT657"/>
  <c r="AP657"/>
  <c r="AL657"/>
  <c r="AH657"/>
  <c r="AT656"/>
  <c r="AP656"/>
  <c r="AL656"/>
  <c r="AH656"/>
  <c r="AT655"/>
  <c r="AP655"/>
  <c r="AL655"/>
  <c r="AH655"/>
  <c r="AT654"/>
  <c r="AP654"/>
  <c r="AL654"/>
  <c r="AH654"/>
  <c r="AT653"/>
  <c r="AP653"/>
  <c r="AL653"/>
  <c r="AH653"/>
  <c r="AT652"/>
  <c r="AP652"/>
  <c r="AL652"/>
  <c r="AH652"/>
  <c r="AT651"/>
  <c r="AP651"/>
  <c r="AL651"/>
  <c r="AH651"/>
  <c r="AT650"/>
  <c r="AP650"/>
  <c r="AL650"/>
  <c r="AH650"/>
  <c r="AT649"/>
  <c r="AP649"/>
  <c r="AL649"/>
  <c r="AH649"/>
  <c r="AT648"/>
  <c r="AP648"/>
  <c r="AL648"/>
  <c r="AH648"/>
  <c r="AT647"/>
  <c r="AP647"/>
  <c r="AL647"/>
  <c r="AH647"/>
  <c r="AT646"/>
  <c r="AP646"/>
  <c r="AL646"/>
  <c r="AH646"/>
  <c r="AT645"/>
  <c r="AP645"/>
  <c r="AL645"/>
  <c r="AH645"/>
  <c r="AT644"/>
  <c r="AP644"/>
  <c r="AL644"/>
  <c r="AH644"/>
  <c r="AT643"/>
  <c r="AP643"/>
  <c r="AL643"/>
  <c r="AH643"/>
  <c r="AT642"/>
  <c r="AP642"/>
  <c r="AL642"/>
  <c r="AH642"/>
  <c r="AT641"/>
  <c r="AP641"/>
  <c r="AL641"/>
  <c r="AH641"/>
  <c r="AT640"/>
  <c r="AP640"/>
  <c r="AL640"/>
  <c r="AH640"/>
  <c r="AT639"/>
  <c r="AP639"/>
  <c r="AL639"/>
  <c r="AH639"/>
  <c r="AT638"/>
  <c r="AP638"/>
  <c r="AL638"/>
  <c r="AH638"/>
  <c r="AT637"/>
  <c r="AP637"/>
  <c r="AL637"/>
  <c r="AH637"/>
  <c r="AT636"/>
  <c r="AP636"/>
  <c r="AL636"/>
  <c r="AH636"/>
  <c r="AT635"/>
  <c r="AP635"/>
  <c r="AL635"/>
  <c r="AH635"/>
  <c r="AT634"/>
  <c r="AP634"/>
  <c r="AL634"/>
  <c r="AH634"/>
  <c r="AT633"/>
  <c r="AP633"/>
  <c r="AL633"/>
  <c r="AH633"/>
  <c r="AT632"/>
  <c r="AP632"/>
  <c r="AL632"/>
  <c r="AH632"/>
  <c r="AT631"/>
  <c r="AP631"/>
  <c r="AL631"/>
  <c r="AH631"/>
  <c r="AT630"/>
  <c r="AP630"/>
  <c r="AL630"/>
  <c r="AH630"/>
  <c r="AT629"/>
  <c r="AP629"/>
  <c r="AL629"/>
  <c r="AH629"/>
  <c r="AT628"/>
  <c r="AP628"/>
  <c r="AL628"/>
  <c r="AH628"/>
  <c r="AT627"/>
  <c r="AP627"/>
  <c r="AL627"/>
  <c r="AH627"/>
  <c r="AT626"/>
  <c r="AP626"/>
  <c r="AL626"/>
  <c r="AH626"/>
  <c r="AT625"/>
  <c r="AP625"/>
  <c r="AL625"/>
  <c r="AH625"/>
  <c r="AT624"/>
  <c r="AP624"/>
  <c r="AL624"/>
  <c r="AH624"/>
  <c r="AT623"/>
  <c r="AP623"/>
  <c r="AL623"/>
  <c r="AH623"/>
  <c r="AT622"/>
  <c r="AP622"/>
  <c r="AL622"/>
  <c r="AH622"/>
  <c r="AT621"/>
  <c r="AP621"/>
  <c r="AL621"/>
  <c r="AH621"/>
  <c r="AT620"/>
  <c r="AP620"/>
  <c r="AL620"/>
  <c r="AH620"/>
  <c r="AT619"/>
  <c r="AP619"/>
  <c r="AL619"/>
  <c r="AH619"/>
  <c r="AT618"/>
  <c r="AP618"/>
  <c r="AL618"/>
  <c r="AH618"/>
  <c r="AT617"/>
  <c r="AP617"/>
  <c r="AL617"/>
  <c r="AH617"/>
  <c r="AT616"/>
  <c r="AP616"/>
  <c r="AL616"/>
  <c r="AH616"/>
  <c r="AT615"/>
  <c r="AP615"/>
  <c r="AL615"/>
  <c r="AH615"/>
  <c r="AT614"/>
  <c r="AP614"/>
  <c r="AL614"/>
  <c r="AH614"/>
  <c r="AT613"/>
  <c r="AP613"/>
  <c r="AL613"/>
  <c r="AH613"/>
  <c r="AT612"/>
  <c r="AP612"/>
  <c r="AL612"/>
  <c r="AH612"/>
  <c r="AT611"/>
  <c r="AP611"/>
  <c r="AL611"/>
  <c r="AH611"/>
  <c r="AT610"/>
  <c r="AP610"/>
  <c r="AL610"/>
  <c r="AH610"/>
  <c r="AT609"/>
  <c r="AP609"/>
  <c r="AL609"/>
  <c r="AH609"/>
  <c r="AT608"/>
  <c r="AP608"/>
  <c r="AL608"/>
  <c r="AH608"/>
  <c r="AT607"/>
  <c r="AP607"/>
  <c r="AL607"/>
  <c r="AH607"/>
  <c r="AT606"/>
  <c r="AP606"/>
  <c r="AL606"/>
  <c r="AH606"/>
  <c r="AT605"/>
  <c r="AP605"/>
  <c r="AL605"/>
  <c r="AH605"/>
  <c r="AT604"/>
  <c r="AP604"/>
  <c r="AL604"/>
  <c r="AH604"/>
  <c r="AT603"/>
  <c r="AP603"/>
  <c r="AL603"/>
  <c r="AH603"/>
  <c r="AT602"/>
  <c r="AP602"/>
  <c r="AL602"/>
  <c r="AH602"/>
  <c r="AT601"/>
  <c r="AP601"/>
  <c r="AL601"/>
  <c r="AH601"/>
  <c r="AT600"/>
  <c r="AP600"/>
  <c r="AL600"/>
  <c r="AH600"/>
  <c r="AT599"/>
  <c r="AP599"/>
  <c r="AL599"/>
  <c r="AH599"/>
  <c r="AT598"/>
  <c r="AP598"/>
  <c r="AL598"/>
  <c r="AH598"/>
  <c r="AT597"/>
  <c r="AP597"/>
  <c r="AL597"/>
  <c r="AH597"/>
  <c r="AT596"/>
  <c r="AP596"/>
  <c r="AL596"/>
  <c r="AH596"/>
  <c r="AT595"/>
  <c r="AP595"/>
  <c r="AL595"/>
  <c r="AH595"/>
  <c r="AT594"/>
  <c r="AP594"/>
  <c r="AL594"/>
  <c r="AH594"/>
  <c r="AT593"/>
  <c r="AP593"/>
  <c r="AL593"/>
  <c r="AH593"/>
  <c r="AT592"/>
  <c r="AP592"/>
  <c r="AL592"/>
  <c r="AH592"/>
  <c r="AT591"/>
  <c r="AP591"/>
  <c r="AL591"/>
  <c r="AH591"/>
  <c r="AT590"/>
  <c r="AP590"/>
  <c r="AL590"/>
  <c r="AH590"/>
  <c r="AT589"/>
  <c r="AP589"/>
  <c r="AL589"/>
  <c r="AH589"/>
  <c r="AT588"/>
  <c r="AP588"/>
  <c r="AL588"/>
  <c r="AH588"/>
  <c r="AT587"/>
  <c r="AP587"/>
  <c r="AL587"/>
  <c r="AH587"/>
  <c r="AT586"/>
  <c r="AP586"/>
  <c r="AL586"/>
  <c r="AH586"/>
  <c r="AT585"/>
  <c r="AP585"/>
  <c r="AL585"/>
  <c r="AH585"/>
  <c r="AT584"/>
  <c r="AP584"/>
  <c r="AL584"/>
  <c r="AH584"/>
  <c r="AT583"/>
  <c r="AP583"/>
  <c r="AL583"/>
  <c r="AH583"/>
  <c r="AT582"/>
  <c r="AP582"/>
  <c r="AL582"/>
  <c r="AH582"/>
  <c r="AT581"/>
  <c r="AP581"/>
  <c r="AL581"/>
  <c r="AH581"/>
  <c r="AT580"/>
  <c r="AP580"/>
  <c r="AL580"/>
  <c r="AH580"/>
  <c r="AT579"/>
  <c r="AP579"/>
  <c r="AL579"/>
  <c r="AH579"/>
  <c r="AT578"/>
  <c r="AP578"/>
  <c r="AL578"/>
  <c r="AH578"/>
  <c r="AT577"/>
  <c r="AP577"/>
  <c r="AL577"/>
  <c r="AH577"/>
  <c r="AT576"/>
  <c r="AP576"/>
  <c r="AL576"/>
  <c r="AH576"/>
  <c r="AT575"/>
  <c r="AP575"/>
  <c r="AL575"/>
  <c r="AH575"/>
  <c r="AT574"/>
  <c r="AP574"/>
  <c r="AL574"/>
  <c r="AH574"/>
  <c r="AT573"/>
  <c r="AP573"/>
  <c r="AL573"/>
  <c r="AH573"/>
  <c r="AT572"/>
  <c r="AP572"/>
  <c r="AL572"/>
  <c r="AH572"/>
  <c r="AT571"/>
  <c r="AP571"/>
  <c r="AL571"/>
  <c r="AH571"/>
  <c r="AT570"/>
  <c r="AP570"/>
  <c r="AL570"/>
  <c r="AH570"/>
  <c r="AT569"/>
  <c r="AP569"/>
  <c r="AL569"/>
  <c r="AH569"/>
  <c r="AT568"/>
  <c r="AP568"/>
  <c r="AL568"/>
  <c r="AH568"/>
  <c r="AT567"/>
  <c r="AP567"/>
  <c r="AL567"/>
  <c r="AH567"/>
  <c r="AT566"/>
  <c r="AP566"/>
  <c r="AL566"/>
  <c r="AH566"/>
  <c r="AT565"/>
  <c r="AP565"/>
  <c r="AL565"/>
  <c r="AH565"/>
  <c r="AT564"/>
  <c r="AP564"/>
  <c r="AL564"/>
  <c r="AH564"/>
  <c r="AT563"/>
  <c r="AP563"/>
  <c r="AL563"/>
  <c r="AH563"/>
  <c r="AT562"/>
  <c r="AP562"/>
  <c r="AL562"/>
  <c r="AH562"/>
  <c r="AT561"/>
  <c r="AP561"/>
  <c r="AL561"/>
  <c r="AH561"/>
  <c r="AT560"/>
  <c r="AP560"/>
  <c r="AL560"/>
  <c r="AH560"/>
  <c r="AT559"/>
  <c r="AP559"/>
  <c r="AL559"/>
  <c r="AH559"/>
  <c r="AT558"/>
  <c r="AP558"/>
  <c r="AL558"/>
  <c r="AH558"/>
  <c r="AT557"/>
  <c r="AP557"/>
  <c r="AL557"/>
  <c r="AH557"/>
  <c r="AT556"/>
  <c r="AP556"/>
  <c r="AL556"/>
  <c r="AH556"/>
  <c r="AT555"/>
  <c r="AP555"/>
  <c r="AL555"/>
  <c r="AH555"/>
  <c r="AT554"/>
  <c r="AP554"/>
  <c r="AL554"/>
  <c r="AH554"/>
  <c r="AT553"/>
  <c r="AP553"/>
  <c r="AL553"/>
  <c r="AH553"/>
  <c r="AT552"/>
  <c r="AP552"/>
  <c r="AL552"/>
  <c r="AH552"/>
  <c r="AT551"/>
  <c r="AP551"/>
  <c r="AL551"/>
  <c r="AH551"/>
  <c r="AT550"/>
  <c r="AP550"/>
  <c r="AL550"/>
  <c r="AH550"/>
  <c r="AT549"/>
  <c r="AP549"/>
  <c r="AL549"/>
  <c r="AH549"/>
  <c r="AT548"/>
  <c r="AP548"/>
  <c r="AL548"/>
  <c r="AH548"/>
  <c r="AT547"/>
  <c r="AP547"/>
  <c r="AL547"/>
  <c r="AH547"/>
  <c r="AT546"/>
  <c r="AP546"/>
  <c r="AL546"/>
  <c r="AH546"/>
  <c r="AT545"/>
  <c r="AP545"/>
  <c r="AL545"/>
  <c r="AH545"/>
  <c r="AT544"/>
  <c r="AP544"/>
  <c r="AL544"/>
  <c r="AH544"/>
  <c r="AT543"/>
  <c r="AP543"/>
  <c r="AL543"/>
  <c r="AH543"/>
  <c r="AT542"/>
  <c r="AP542"/>
  <c r="AL542"/>
  <c r="AH542"/>
  <c r="AT541"/>
  <c r="AP541"/>
  <c r="AL541"/>
  <c r="AH541"/>
  <c r="AT540"/>
  <c r="AP540"/>
  <c r="AL540"/>
  <c r="AH540"/>
  <c r="AT539"/>
  <c r="AP539"/>
  <c r="AL539"/>
  <c r="AH539"/>
  <c r="AT538"/>
  <c r="AP538"/>
  <c r="AL538"/>
  <c r="AH538"/>
  <c r="AT537"/>
  <c r="AP537"/>
  <c r="AL537"/>
  <c r="AH537"/>
  <c r="AT536"/>
  <c r="AP536"/>
  <c r="AL536"/>
  <c r="AH536"/>
  <c r="AT535"/>
  <c r="AP535"/>
  <c r="AL535"/>
  <c r="AH535"/>
  <c r="AT534"/>
  <c r="AP534"/>
  <c r="AL534"/>
  <c r="AH534"/>
  <c r="AT533"/>
  <c r="AP533"/>
  <c r="AL533"/>
  <c r="AH533"/>
  <c r="AT532"/>
  <c r="AP532"/>
  <c r="AL532"/>
  <c r="AH532"/>
  <c r="AT531"/>
  <c r="AP531"/>
  <c r="AL531"/>
  <c r="AH531"/>
  <c r="AT530"/>
  <c r="AP530"/>
  <c r="AL530"/>
  <c r="AH530"/>
  <c r="AT529"/>
  <c r="AP529"/>
  <c r="AL529"/>
  <c r="AH529"/>
  <c r="AT528"/>
  <c r="AP528"/>
  <c r="AL528"/>
  <c r="AH528"/>
  <c r="AT527"/>
  <c r="AP527"/>
  <c r="AL527"/>
  <c r="AH527"/>
  <c r="AT526"/>
  <c r="AP526"/>
  <c r="AL526"/>
  <c r="AH526"/>
  <c r="AT525"/>
  <c r="AU1548"/>
  <c r="AM1548"/>
  <c r="AU1547"/>
  <c r="AM1547"/>
  <c r="AU1546"/>
  <c r="AM1546"/>
  <c r="AU1545"/>
  <c r="AM1545"/>
  <c r="AU1544"/>
  <c r="AM1544"/>
  <c r="AU1543"/>
  <c r="AM1543"/>
  <c r="AU1542"/>
  <c r="AM1542"/>
  <c r="AU1541"/>
  <c r="AM1541"/>
  <c r="AU1540"/>
  <c r="AN1540"/>
  <c r="AI1540"/>
  <c r="AU1539"/>
  <c r="AQ1539"/>
  <c r="AM1539"/>
  <c r="AI1539"/>
  <c r="AU1538"/>
  <c r="AQ1538"/>
  <c r="AM1538"/>
  <c r="AI1538"/>
  <c r="AU1537"/>
  <c r="AQ1537"/>
  <c r="AM1537"/>
  <c r="AI1537"/>
  <c r="AU1536"/>
  <c r="AQ1536"/>
  <c r="AM1536"/>
  <c r="AI1536"/>
  <c r="AU1535"/>
  <c r="AQ1535"/>
  <c r="AM1535"/>
  <c r="AI1535"/>
  <c r="AU1534"/>
  <c r="AQ1534"/>
  <c r="AM1534"/>
  <c r="AI1534"/>
  <c r="AU1533"/>
  <c r="AQ1533"/>
  <c r="AM1533"/>
  <c r="AI1533"/>
  <c r="AU1532"/>
  <c r="AQ1532"/>
  <c r="AM1532"/>
  <c r="AI1532"/>
  <c r="AU1531"/>
  <c r="AQ1531"/>
  <c r="AM1531"/>
  <c r="AI1531"/>
  <c r="AU1530"/>
  <c r="AQ1530"/>
  <c r="AM1530"/>
  <c r="AI1530"/>
  <c r="AU1529"/>
  <c r="AQ1529"/>
  <c r="AM1529"/>
  <c r="AI1529"/>
  <c r="AU1528"/>
  <c r="AQ1528"/>
  <c r="AM1528"/>
  <c r="AI1528"/>
  <c r="AU1527"/>
  <c r="AQ1527"/>
  <c r="AM1527"/>
  <c r="AI1527"/>
  <c r="AU1526"/>
  <c r="AQ1526"/>
  <c r="AM1526"/>
  <c r="AI1526"/>
  <c r="AU1525"/>
  <c r="AQ1525"/>
  <c r="AM1525"/>
  <c r="AI1525"/>
  <c r="AU1524"/>
  <c r="AQ1524"/>
  <c r="AM1524"/>
  <c r="AI1524"/>
  <c r="AU1523"/>
  <c r="AQ1523"/>
  <c r="AM1523"/>
  <c r="AI1523"/>
  <c r="AU1522"/>
  <c r="AQ1522"/>
  <c r="AM1522"/>
  <c r="AI1522"/>
  <c r="AU1521"/>
  <c r="AQ1521"/>
  <c r="AM1521"/>
  <c r="AI1521"/>
  <c r="AU1520"/>
  <c r="AQ1520"/>
  <c r="AM1520"/>
  <c r="AI1520"/>
  <c r="AU1519"/>
  <c r="AQ1519"/>
  <c r="AM1519"/>
  <c r="AI1519"/>
  <c r="AU1518"/>
  <c r="AQ1518"/>
  <c r="AM1518"/>
  <c r="AI1518"/>
  <c r="AU1517"/>
  <c r="AQ1517"/>
  <c r="AM1517"/>
  <c r="AI1517"/>
  <c r="AU1516"/>
  <c r="AQ1516"/>
  <c r="AM1516"/>
  <c r="AI1516"/>
  <c r="AU1515"/>
  <c r="AQ1515"/>
  <c r="AM1515"/>
  <c r="AI1515"/>
  <c r="AU1514"/>
  <c r="AQ1514"/>
  <c r="AM1514"/>
  <c r="AI1514"/>
  <c r="AU1513"/>
  <c r="AQ1513"/>
  <c r="AM1513"/>
  <c r="AI1513"/>
  <c r="AU1512"/>
  <c r="AQ1512"/>
  <c r="AM1512"/>
  <c r="AI1512"/>
  <c r="AU1511"/>
  <c r="AQ1511"/>
  <c r="AM1511"/>
  <c r="AI1511"/>
  <c r="AU1510"/>
  <c r="AQ1510"/>
  <c r="AM1510"/>
  <c r="AI1510"/>
  <c r="AU1509"/>
  <c r="AQ1509"/>
  <c r="AM1509"/>
  <c r="AI1509"/>
  <c r="AU1508"/>
  <c r="AQ1508"/>
  <c r="AM1508"/>
  <c r="AI1508"/>
  <c r="AU1507"/>
  <c r="AQ1507"/>
  <c r="AM1507"/>
  <c r="AI1507"/>
  <c r="AU1506"/>
  <c r="AQ1506"/>
  <c r="AM1506"/>
  <c r="AI1506"/>
  <c r="AU1505"/>
  <c r="AQ1505"/>
  <c r="AM1505"/>
  <c r="AI1505"/>
  <c r="AU1504"/>
  <c r="AQ1504"/>
  <c r="AM1504"/>
  <c r="AI1504"/>
  <c r="AU1503"/>
  <c r="AQ1503"/>
  <c r="AM1503"/>
  <c r="AI1503"/>
  <c r="AU1502"/>
  <c r="AQ1502"/>
  <c r="AM1502"/>
  <c r="AI1502"/>
  <c r="AU1501"/>
  <c r="AQ1501"/>
  <c r="AM1501"/>
  <c r="AI1501"/>
  <c r="AU1500"/>
  <c r="AQ1500"/>
  <c r="AM1500"/>
  <c r="AI1500"/>
  <c r="AU1499"/>
  <c r="AQ1499"/>
  <c r="AM1499"/>
  <c r="AI1499"/>
  <c r="AU1498"/>
  <c r="AQ1498"/>
  <c r="AM1498"/>
  <c r="AI1498"/>
  <c r="AU1497"/>
  <c r="AQ1497"/>
  <c r="AM1497"/>
  <c r="AI1497"/>
  <c r="AU1496"/>
  <c r="AQ1496"/>
  <c r="AM1496"/>
  <c r="AI1496"/>
  <c r="AU1495"/>
  <c r="AQ1495"/>
  <c r="AM1495"/>
  <c r="AI1495"/>
  <c r="AU1494"/>
  <c r="AQ1494"/>
  <c r="AM1494"/>
  <c r="AI1494"/>
  <c r="AU1493"/>
  <c r="AQ1493"/>
  <c r="AM1493"/>
  <c r="AI1493"/>
  <c r="AU1492"/>
  <c r="AQ1492"/>
  <c r="AM1492"/>
  <c r="AI1492"/>
  <c r="AU1491"/>
  <c r="AQ1491"/>
  <c r="AM1491"/>
  <c r="AI1491"/>
  <c r="AU1490"/>
  <c r="AQ1490"/>
  <c r="AM1490"/>
  <c r="AI1490"/>
  <c r="AU1489"/>
  <c r="AQ1489"/>
  <c r="AM1489"/>
  <c r="AI1489"/>
  <c r="AU1488"/>
  <c r="AQ1488"/>
  <c r="AM1488"/>
  <c r="AI1488"/>
  <c r="AU1487"/>
  <c r="AQ1487"/>
  <c r="AM1487"/>
  <c r="AI1487"/>
  <c r="AU1486"/>
  <c r="AQ1486"/>
  <c r="AM1486"/>
  <c r="AI1486"/>
  <c r="AU1485"/>
  <c r="AQ1485"/>
  <c r="AM1485"/>
  <c r="AI1485"/>
  <c r="AU1484"/>
  <c r="AQ1484"/>
  <c r="AM1484"/>
  <c r="AI1484"/>
  <c r="AU1483"/>
  <c r="AQ1483"/>
  <c r="AM1483"/>
  <c r="AI1483"/>
  <c r="AU1482"/>
  <c r="AQ1482"/>
  <c r="AM1482"/>
  <c r="AI1482"/>
  <c r="AU1481"/>
  <c r="AQ1481"/>
  <c r="AM1481"/>
  <c r="AI1481"/>
  <c r="AU1480"/>
  <c r="AQ1480"/>
  <c r="AM1480"/>
  <c r="AI1480"/>
  <c r="AU1479"/>
  <c r="AQ1479"/>
  <c r="AM1479"/>
  <c r="AI1479"/>
  <c r="AU1478"/>
  <c r="AQ1478"/>
  <c r="AM1478"/>
  <c r="AI1478"/>
  <c r="AU1477"/>
  <c r="AQ1477"/>
  <c r="AM1477"/>
  <c r="AI1477"/>
  <c r="AU1476"/>
  <c r="AQ1476"/>
  <c r="AM1476"/>
  <c r="AI1476"/>
  <c r="AU1475"/>
  <c r="AQ1475"/>
  <c r="AM1475"/>
  <c r="AI1475"/>
  <c r="AU1474"/>
  <c r="AQ1474"/>
  <c r="AM1474"/>
  <c r="AI1474"/>
  <c r="AU1473"/>
  <c r="AQ1473"/>
  <c r="AM1473"/>
  <c r="AI1473"/>
  <c r="AU1472"/>
  <c r="AQ1472"/>
  <c r="AM1472"/>
  <c r="AI1472"/>
  <c r="AU1471"/>
  <c r="AQ1471"/>
  <c r="AM1471"/>
  <c r="AI1471"/>
  <c r="AU1470"/>
  <c r="AQ1470"/>
  <c r="AM1470"/>
  <c r="AI1470"/>
  <c r="AU1469"/>
  <c r="AQ1469"/>
  <c r="AM1469"/>
  <c r="AI1469"/>
  <c r="AU1468"/>
  <c r="AQ1468"/>
  <c r="AM1468"/>
  <c r="AI1468"/>
  <c r="AU1467"/>
  <c r="AQ1467"/>
  <c r="AM1467"/>
  <c r="AI1467"/>
  <c r="AU1466"/>
  <c r="AQ1466"/>
  <c r="AM1466"/>
  <c r="AI1466"/>
  <c r="AU1465"/>
  <c r="AQ1465"/>
  <c r="AM1465"/>
  <c r="AI1465"/>
  <c r="AU1464"/>
  <c r="AQ1464"/>
  <c r="AM1464"/>
  <c r="AI1464"/>
  <c r="AU1463"/>
  <c r="AQ1463"/>
  <c r="AM1463"/>
  <c r="AI1463"/>
  <c r="AU1462"/>
  <c r="AQ1462"/>
  <c r="AM1462"/>
  <c r="AI1462"/>
  <c r="AU1461"/>
  <c r="AQ1461"/>
  <c r="AM1461"/>
  <c r="AI1461"/>
  <c r="AU1460"/>
  <c r="AQ1460"/>
  <c r="AM1460"/>
  <c r="AI1460"/>
  <c r="AU1459"/>
  <c r="AQ1459"/>
  <c r="AM1459"/>
  <c r="AI1459"/>
  <c r="AU1458"/>
  <c r="AQ1458"/>
  <c r="AM1458"/>
  <c r="AI1458"/>
  <c r="AU1457"/>
  <c r="AQ1457"/>
  <c r="AM1457"/>
  <c r="AI1457"/>
  <c r="AU1456"/>
  <c r="AQ1456"/>
  <c r="AM1456"/>
  <c r="AI1456"/>
  <c r="AU1455"/>
  <c r="AQ1455"/>
  <c r="AM1455"/>
  <c r="AI1455"/>
  <c r="AU1454"/>
  <c r="AQ1454"/>
  <c r="AM1454"/>
  <c r="AI1454"/>
  <c r="AU1453"/>
  <c r="AQ1453"/>
  <c r="AM1453"/>
  <c r="AI1453"/>
  <c r="AU1452"/>
  <c r="AQ1452"/>
  <c r="AM1452"/>
  <c r="AI1452"/>
  <c r="AU1451"/>
  <c r="AQ1451"/>
  <c r="AM1451"/>
  <c r="AI1451"/>
  <c r="AU1450"/>
  <c r="AQ1450"/>
  <c r="AM1450"/>
  <c r="AI1450"/>
  <c r="AU1449"/>
  <c r="AQ1449"/>
  <c r="AM1449"/>
  <c r="AI1449"/>
  <c r="AU1448"/>
  <c r="AQ1448"/>
  <c r="AM1448"/>
  <c r="AI1448"/>
  <c r="AU1447"/>
  <c r="AQ1447"/>
  <c r="AM1447"/>
  <c r="AI1447"/>
  <c r="AU1446"/>
  <c r="AQ1446"/>
  <c r="AM1446"/>
  <c r="AI1446"/>
  <c r="AU1445"/>
  <c r="AQ1445"/>
  <c r="AM1445"/>
  <c r="AI1445"/>
  <c r="AU1444"/>
  <c r="AQ1444"/>
  <c r="AM1444"/>
  <c r="AI1444"/>
  <c r="AU1443"/>
  <c r="AQ1443"/>
  <c r="AM1443"/>
  <c r="AI1443"/>
  <c r="AU1442"/>
  <c r="AQ1442"/>
  <c r="AM1442"/>
  <c r="AI1442"/>
  <c r="AU1441"/>
  <c r="AQ1441"/>
  <c r="AM1441"/>
  <c r="AI1441"/>
  <c r="AU1440"/>
  <c r="AQ1440"/>
  <c r="AM1440"/>
  <c r="AI1440"/>
  <c r="AU1439"/>
  <c r="AQ1439"/>
  <c r="AM1439"/>
  <c r="AI1439"/>
  <c r="AU1438"/>
  <c r="AQ1438"/>
  <c r="AM1438"/>
  <c r="AI1438"/>
  <c r="AU1437"/>
  <c r="AQ1437"/>
  <c r="AM1437"/>
  <c r="AI1437"/>
  <c r="AU1436"/>
  <c r="AQ1436"/>
  <c r="AM1436"/>
  <c r="AI1436"/>
  <c r="AU1435"/>
  <c r="AQ1435"/>
  <c r="AM1435"/>
  <c r="AI1435"/>
  <c r="AU1434"/>
  <c r="AQ1434"/>
  <c r="AM1434"/>
  <c r="AI1434"/>
  <c r="AU1433"/>
  <c r="AQ1433"/>
  <c r="AM1433"/>
  <c r="AI1433"/>
  <c r="AU1432"/>
  <c r="AQ1432"/>
  <c r="AM1432"/>
  <c r="AI1432"/>
  <c r="AU1431"/>
  <c r="AQ1431"/>
  <c r="AM1431"/>
  <c r="AI1431"/>
  <c r="AU1430"/>
  <c r="AQ1430"/>
  <c r="AM1430"/>
  <c r="AI1430"/>
  <c r="AU1429"/>
  <c r="AQ1429"/>
  <c r="AM1429"/>
  <c r="AI1429"/>
  <c r="AU1428"/>
  <c r="AQ1428"/>
  <c r="AM1428"/>
  <c r="AI1428"/>
  <c r="AU1427"/>
  <c r="AQ1427"/>
  <c r="AM1427"/>
  <c r="AI1427"/>
  <c r="AU1426"/>
  <c r="AQ1426"/>
  <c r="AM1426"/>
  <c r="AI1426"/>
  <c r="AU1425"/>
  <c r="AQ1425"/>
  <c r="AM1425"/>
  <c r="AI1425"/>
  <c r="AU1424"/>
  <c r="AQ1424"/>
  <c r="AM1424"/>
  <c r="AI1424"/>
  <c r="AU1423"/>
  <c r="AQ1423"/>
  <c r="AM1423"/>
  <c r="AI1423"/>
  <c r="AU1422"/>
  <c r="AQ1422"/>
  <c r="AM1422"/>
  <c r="AI1422"/>
  <c r="AU1421"/>
  <c r="AQ1421"/>
  <c r="AM1421"/>
  <c r="AI1421"/>
  <c r="AU1420"/>
  <c r="AQ1420"/>
  <c r="AM1420"/>
  <c r="AI1420"/>
  <c r="AU1419"/>
  <c r="AQ1419"/>
  <c r="AM1419"/>
  <c r="AI1419"/>
  <c r="AU1418"/>
  <c r="AQ1418"/>
  <c r="AM1418"/>
  <c r="AI1418"/>
  <c r="AU1417"/>
  <c r="AQ1417"/>
  <c r="AM1417"/>
  <c r="AI1417"/>
  <c r="AU1416"/>
  <c r="AQ1416"/>
  <c r="AM1416"/>
  <c r="AI1416"/>
  <c r="AU1415"/>
  <c r="AQ1415"/>
  <c r="AM1415"/>
  <c r="AI1415"/>
  <c r="AU1414"/>
  <c r="AQ1414"/>
  <c r="AM1414"/>
  <c r="AI1414"/>
  <c r="AU1413"/>
  <c r="AQ1413"/>
  <c r="AM1413"/>
  <c r="AI1413"/>
  <c r="AU1412"/>
  <c r="AQ1412"/>
  <c r="AM1412"/>
  <c r="AI1412"/>
  <c r="AU1411"/>
  <c r="AQ1411"/>
  <c r="AM1411"/>
  <c r="AI1411"/>
  <c r="AU1410"/>
  <c r="AQ1410"/>
  <c r="AM1410"/>
  <c r="AI1410"/>
  <c r="AU1409"/>
  <c r="AQ1409"/>
  <c r="AM1409"/>
  <c r="AI1409"/>
  <c r="AU1408"/>
  <c r="AQ1408"/>
  <c r="AM1408"/>
  <c r="AI1408"/>
  <c r="AU1407"/>
  <c r="AQ1407"/>
  <c r="AM1407"/>
  <c r="AI1407"/>
  <c r="AU1406"/>
  <c r="AQ1406"/>
  <c r="AM1406"/>
  <c r="AI1406"/>
  <c r="AU1405"/>
  <c r="AQ1405"/>
  <c r="AM1405"/>
  <c r="AI1405"/>
  <c r="AU1404"/>
  <c r="AQ1404"/>
  <c r="AM1404"/>
  <c r="AI1404"/>
  <c r="AU1403"/>
  <c r="AQ1403"/>
  <c r="AM1403"/>
  <c r="AI1403"/>
  <c r="AU1402"/>
  <c r="AQ1402"/>
  <c r="AM1402"/>
  <c r="AI1402"/>
  <c r="AU1401"/>
  <c r="AQ1401"/>
  <c r="AM1401"/>
  <c r="AI1401"/>
  <c r="AU1400"/>
  <c r="AQ1400"/>
  <c r="AM1400"/>
  <c r="AI1400"/>
  <c r="AU1399"/>
  <c r="AQ1399"/>
  <c r="AM1399"/>
  <c r="AI1399"/>
  <c r="AU1398"/>
  <c r="AQ1398"/>
  <c r="AM1398"/>
  <c r="AI1398"/>
  <c r="AU1397"/>
  <c r="AQ1397"/>
  <c r="AM1397"/>
  <c r="AI1397"/>
  <c r="AU1396"/>
  <c r="AQ1396"/>
  <c r="AM1396"/>
  <c r="AI1396"/>
  <c r="AU1395"/>
  <c r="AQ1395"/>
  <c r="AM1395"/>
  <c r="AI1395"/>
  <c r="AU1394"/>
  <c r="AQ1394"/>
  <c r="AM1394"/>
  <c r="AI1394"/>
  <c r="AU1393"/>
  <c r="AQ1393"/>
  <c r="AM1393"/>
  <c r="AI1393"/>
  <c r="AU1392"/>
  <c r="AQ1392"/>
  <c r="AM1392"/>
  <c r="AI1392"/>
  <c r="AU1391"/>
  <c r="AQ1391"/>
  <c r="AM1391"/>
  <c r="AI1391"/>
  <c r="AU1390"/>
  <c r="AQ1390"/>
  <c r="AM1390"/>
  <c r="AI1390"/>
  <c r="AU1389"/>
  <c r="AQ1389"/>
  <c r="AM1389"/>
  <c r="AI1389"/>
  <c r="AU1388"/>
  <c r="AQ1388"/>
  <c r="AM1388"/>
  <c r="AI1388"/>
  <c r="AU1387"/>
  <c r="AQ1387"/>
  <c r="AM1387"/>
  <c r="AI1387"/>
  <c r="AU1386"/>
  <c r="AQ1386"/>
  <c r="AM1386"/>
  <c r="AI1386"/>
  <c r="AU1385"/>
  <c r="AQ1385"/>
  <c r="AM1385"/>
  <c r="AI1385"/>
  <c r="AU1384"/>
  <c r="AQ1384"/>
  <c r="AM1384"/>
  <c r="AI1384"/>
  <c r="AU1383"/>
  <c r="AQ1383"/>
  <c r="AM1383"/>
  <c r="AI1383"/>
  <c r="AU1382"/>
  <c r="AQ1382"/>
  <c r="AM1382"/>
  <c r="AI1382"/>
  <c r="AU1381"/>
  <c r="AQ1381"/>
  <c r="AM1381"/>
  <c r="AI1381"/>
  <c r="AU1380"/>
  <c r="AQ1380"/>
  <c r="AM1380"/>
  <c r="AI1380"/>
  <c r="AU1379"/>
  <c r="AQ1379"/>
  <c r="AM1379"/>
  <c r="AI1379"/>
  <c r="AU1378"/>
  <c r="AQ1378"/>
  <c r="AM1378"/>
  <c r="AI1378"/>
  <c r="AU1377"/>
  <c r="AQ1377"/>
  <c r="AM1377"/>
  <c r="AI1377"/>
  <c r="AU1376"/>
  <c r="AQ1376"/>
  <c r="AM1376"/>
  <c r="AI1376"/>
  <c r="AU1375"/>
  <c r="AQ1375"/>
  <c r="AM1375"/>
  <c r="AI1375"/>
  <c r="AU1374"/>
  <c r="AQ1374"/>
  <c r="AM1374"/>
  <c r="AI1374"/>
  <c r="AU1373"/>
  <c r="AQ1373"/>
  <c r="AM1373"/>
  <c r="AI1373"/>
  <c r="AU1372"/>
  <c r="AQ1372"/>
  <c r="AM1372"/>
  <c r="AI1372"/>
  <c r="AU1371"/>
  <c r="AQ1371"/>
  <c r="AM1371"/>
  <c r="AI1371"/>
  <c r="AU1370"/>
  <c r="AQ1370"/>
  <c r="AM1370"/>
  <c r="AI1370"/>
  <c r="AU1369"/>
  <c r="AQ1369"/>
  <c r="AM1369"/>
  <c r="AI1369"/>
  <c r="AU1368"/>
  <c r="AQ1368"/>
  <c r="AM1368"/>
  <c r="AI1368"/>
  <c r="AU1367"/>
  <c r="AQ1367"/>
  <c r="AM1367"/>
  <c r="AI1367"/>
  <c r="AU1366"/>
  <c r="AQ1366"/>
  <c r="AM1366"/>
  <c r="AI1366"/>
  <c r="AU1365"/>
  <c r="AQ1365"/>
  <c r="AM1365"/>
  <c r="AI1365"/>
  <c r="AU1364"/>
  <c r="AQ1364"/>
  <c r="AM1364"/>
  <c r="AI1364"/>
  <c r="AU1363"/>
  <c r="AQ1363"/>
  <c r="AM1363"/>
  <c r="AI1363"/>
  <c r="AU1362"/>
  <c r="AQ1362"/>
  <c r="AM1362"/>
  <c r="AI1362"/>
  <c r="AU1361"/>
  <c r="AQ1361"/>
  <c r="AM1361"/>
  <c r="AI1361"/>
  <c r="AU1360"/>
  <c r="AQ1360"/>
  <c r="AM1360"/>
  <c r="AI1360"/>
  <c r="AU1359"/>
  <c r="AQ1359"/>
  <c r="AM1359"/>
  <c r="AI1359"/>
  <c r="AU1358"/>
  <c r="AQ1358"/>
  <c r="AM1358"/>
  <c r="AI1358"/>
  <c r="AU1357"/>
  <c r="AQ1357"/>
  <c r="AM1357"/>
  <c r="AI1357"/>
  <c r="AU1356"/>
  <c r="AQ1356"/>
  <c r="AM1356"/>
  <c r="AI1356"/>
  <c r="AU1355"/>
  <c r="AQ1355"/>
  <c r="AM1355"/>
  <c r="AI1355"/>
  <c r="AU1354"/>
  <c r="AQ1354"/>
  <c r="AM1354"/>
  <c r="AI1354"/>
  <c r="AU1353"/>
  <c r="AQ1353"/>
  <c r="AM1353"/>
  <c r="AI1353"/>
  <c r="AU1352"/>
  <c r="AQ1352"/>
  <c r="AM1352"/>
  <c r="AI1352"/>
  <c r="AU1351"/>
  <c r="AQ1351"/>
  <c r="AM1351"/>
  <c r="AI1351"/>
  <c r="AU1350"/>
  <c r="AQ1350"/>
  <c r="AM1350"/>
  <c r="AI1350"/>
  <c r="AU1349"/>
  <c r="AQ1349"/>
  <c r="AM1349"/>
  <c r="AI1349"/>
  <c r="AU1348"/>
  <c r="AQ1348"/>
  <c r="AM1348"/>
  <c r="AI1348"/>
  <c r="AU1347"/>
  <c r="AQ1347"/>
  <c r="AM1347"/>
  <c r="AI1347"/>
  <c r="AU1346"/>
  <c r="AQ1346"/>
  <c r="AM1346"/>
  <c r="AI1346"/>
  <c r="AU1345"/>
  <c r="AQ1345"/>
  <c r="AM1345"/>
  <c r="AI1345"/>
  <c r="AU1344"/>
  <c r="AQ1344"/>
  <c r="AM1344"/>
  <c r="AI1344"/>
  <c r="AU1343"/>
  <c r="AQ1343"/>
  <c r="AM1343"/>
  <c r="AI1343"/>
  <c r="AU1342"/>
  <c r="AQ1342"/>
  <c r="AM1342"/>
  <c r="AI1342"/>
  <c r="AU1341"/>
  <c r="AQ1341"/>
  <c r="AM1341"/>
  <c r="AI1341"/>
  <c r="AU1340"/>
  <c r="AQ1340"/>
  <c r="AM1340"/>
  <c r="AI1340"/>
  <c r="AU1339"/>
  <c r="AQ1339"/>
  <c r="AM1339"/>
  <c r="AI1339"/>
  <c r="AU1338"/>
  <c r="AQ1338"/>
  <c r="AM1338"/>
  <c r="AI1338"/>
  <c r="AU1337"/>
  <c r="AQ1337"/>
  <c r="AM1337"/>
  <c r="AI1337"/>
  <c r="AU1336"/>
  <c r="AQ1336"/>
  <c r="AM1336"/>
  <c r="AI1336"/>
  <c r="AU1335"/>
  <c r="AQ1335"/>
  <c r="AM1335"/>
  <c r="AI1335"/>
  <c r="AU1334"/>
  <c r="AQ1334"/>
  <c r="AM1334"/>
  <c r="AI1334"/>
  <c r="AU1333"/>
  <c r="AQ1333"/>
  <c r="AM1333"/>
  <c r="AI1333"/>
  <c r="AU1332"/>
  <c r="AQ1332"/>
  <c r="AM1332"/>
  <c r="AI1332"/>
  <c r="AU1331"/>
  <c r="AQ1331"/>
  <c r="AM1331"/>
  <c r="AI1331"/>
  <c r="AU1330"/>
  <c r="AQ1330"/>
  <c r="AM1330"/>
  <c r="AI1330"/>
  <c r="AU1329"/>
  <c r="AQ1329"/>
  <c r="AM1329"/>
  <c r="AI1329"/>
  <c r="AU1328"/>
  <c r="AQ1328"/>
  <c r="AM1328"/>
  <c r="AI1328"/>
  <c r="AU1327"/>
  <c r="AQ1327"/>
  <c r="AM1327"/>
  <c r="AI1327"/>
  <c r="AU1326"/>
  <c r="AQ1326"/>
  <c r="AM1326"/>
  <c r="AI1326"/>
  <c r="AU1325"/>
  <c r="AQ1325"/>
  <c r="AM1325"/>
  <c r="AI1325"/>
  <c r="AU1324"/>
  <c r="AQ1324"/>
  <c r="AM1324"/>
  <c r="AI1324"/>
  <c r="AU1323"/>
  <c r="AQ1323"/>
  <c r="AM1323"/>
  <c r="AI1323"/>
  <c r="AU1322"/>
  <c r="AQ1322"/>
  <c r="AM1322"/>
  <c r="AI1322"/>
  <c r="AU1321"/>
  <c r="AQ1321"/>
  <c r="AM1321"/>
  <c r="AI1321"/>
  <c r="AU1320"/>
  <c r="AQ1320"/>
  <c r="AM1320"/>
  <c r="AI1320"/>
  <c r="AU1319"/>
  <c r="AQ1319"/>
  <c r="AM1319"/>
  <c r="AI1319"/>
  <c r="AU1318"/>
  <c r="AQ1318"/>
  <c r="AM1318"/>
  <c r="AI1318"/>
  <c r="AU1317"/>
  <c r="AQ1317"/>
  <c r="AM1317"/>
  <c r="AI1317"/>
  <c r="AU1316"/>
  <c r="AQ1316"/>
  <c r="AM1316"/>
  <c r="AI1316"/>
  <c r="AU1315"/>
  <c r="AQ1315"/>
  <c r="AM1315"/>
  <c r="AI1315"/>
  <c r="AU1314"/>
  <c r="AQ1314"/>
  <c r="AM1314"/>
  <c r="AI1314"/>
  <c r="AU1313"/>
  <c r="AQ1313"/>
  <c r="AM1313"/>
  <c r="AI1313"/>
  <c r="AU1312"/>
  <c r="AQ1312"/>
  <c r="AM1312"/>
  <c r="AI1312"/>
  <c r="AU1311"/>
  <c r="AQ1311"/>
  <c r="AM1311"/>
  <c r="AI1311"/>
  <c r="AU1310"/>
  <c r="AQ1310"/>
  <c r="AM1310"/>
  <c r="AI1310"/>
  <c r="AU1309"/>
  <c r="AQ1309"/>
  <c r="AM1309"/>
  <c r="AI1309"/>
  <c r="AU1308"/>
  <c r="AQ1308"/>
  <c r="AM1308"/>
  <c r="AI1308"/>
  <c r="AU1307"/>
  <c r="AQ1307"/>
  <c r="AM1307"/>
  <c r="AI1307"/>
  <c r="AU1306"/>
  <c r="AQ1306"/>
  <c r="AM1306"/>
  <c r="AI1306"/>
  <c r="AU1305"/>
  <c r="AQ1305"/>
  <c r="AM1305"/>
  <c r="AI1305"/>
  <c r="AU1304"/>
  <c r="AQ1304"/>
  <c r="AM1304"/>
  <c r="AI1304"/>
  <c r="AU1303"/>
  <c r="AQ1303"/>
  <c r="AM1303"/>
  <c r="AI1303"/>
  <c r="AU1302"/>
  <c r="AQ1302"/>
  <c r="AM1302"/>
  <c r="AI1302"/>
  <c r="AU1301"/>
  <c r="AQ1301"/>
  <c r="AM1301"/>
  <c r="AI1301"/>
  <c r="AU1300"/>
  <c r="AQ1300"/>
  <c r="AM1300"/>
  <c r="AI1300"/>
  <c r="AU1299"/>
  <c r="AQ1299"/>
  <c r="AM1299"/>
  <c r="AI1299"/>
  <c r="AU1298"/>
  <c r="AQ1298"/>
  <c r="AM1298"/>
  <c r="AI1298"/>
  <c r="AU1297"/>
  <c r="AQ1297"/>
  <c r="AM1297"/>
  <c r="AI1297"/>
  <c r="AU1296"/>
  <c r="AQ1296"/>
  <c r="AM1296"/>
  <c r="AI1296"/>
  <c r="AU1295"/>
  <c r="AQ1295"/>
  <c r="AM1295"/>
  <c r="AI1295"/>
  <c r="AU1294"/>
  <c r="AQ1294"/>
  <c r="AM1294"/>
  <c r="AI1294"/>
  <c r="AU1293"/>
  <c r="AQ1293"/>
  <c r="AM1293"/>
  <c r="AI1293"/>
  <c r="AU1292"/>
  <c r="AQ1292"/>
  <c r="AM1292"/>
  <c r="AI1292"/>
  <c r="AU1291"/>
  <c r="AQ1291"/>
  <c r="AM1291"/>
  <c r="AI1291"/>
  <c r="AU1290"/>
  <c r="AQ1290"/>
  <c r="AM1290"/>
  <c r="AI1290"/>
  <c r="AU1289"/>
  <c r="AQ1289"/>
  <c r="AM1289"/>
  <c r="AI1289"/>
  <c r="AU1288"/>
  <c r="AQ1288"/>
  <c r="AM1288"/>
  <c r="AI1288"/>
  <c r="AU1287"/>
  <c r="AQ1287"/>
  <c r="AM1287"/>
  <c r="AI1287"/>
  <c r="AU1286"/>
  <c r="AQ1286"/>
  <c r="AM1286"/>
  <c r="AI1286"/>
  <c r="AU1285"/>
  <c r="AQ1285"/>
  <c r="AM1285"/>
  <c r="AI1285"/>
  <c r="AU1284"/>
  <c r="AQ1284"/>
  <c r="AM1284"/>
  <c r="AI1284"/>
  <c r="AU1283"/>
  <c r="AQ1283"/>
  <c r="AM1283"/>
  <c r="AI1283"/>
  <c r="AU1282"/>
  <c r="AQ1282"/>
  <c r="AM1282"/>
  <c r="AI1282"/>
  <c r="AU1281"/>
  <c r="AQ1281"/>
  <c r="AM1281"/>
  <c r="AI1281"/>
  <c r="AU1280"/>
  <c r="AQ1280"/>
  <c r="AM1280"/>
  <c r="AI1280"/>
  <c r="AU1279"/>
  <c r="AQ1279"/>
  <c r="AM1279"/>
  <c r="AI1279"/>
  <c r="AU1278"/>
  <c r="AQ1278"/>
  <c r="AM1278"/>
  <c r="AI1278"/>
  <c r="AU1277"/>
  <c r="AQ1277"/>
  <c r="AM1277"/>
  <c r="AI1277"/>
  <c r="AU1276"/>
  <c r="AQ1276"/>
  <c r="AM1276"/>
  <c r="AI1276"/>
  <c r="AU1275"/>
  <c r="AQ1275"/>
  <c r="AM1275"/>
  <c r="AI1275"/>
  <c r="AU1274"/>
  <c r="AQ1274"/>
  <c r="AM1274"/>
  <c r="AI1274"/>
  <c r="AU1273"/>
  <c r="AQ1273"/>
  <c r="AM1273"/>
  <c r="AI1273"/>
  <c r="AU1272"/>
  <c r="AQ1272"/>
  <c r="AM1272"/>
  <c r="AI1272"/>
  <c r="AU1271"/>
  <c r="AQ1271"/>
  <c r="AM1271"/>
  <c r="AI1271"/>
  <c r="AU1270"/>
  <c r="AQ1270"/>
  <c r="AM1270"/>
  <c r="AI1270"/>
  <c r="AU1269"/>
  <c r="AQ1269"/>
  <c r="AM1269"/>
  <c r="AI1269"/>
  <c r="AU1268"/>
  <c r="AQ1268"/>
  <c r="AM1268"/>
  <c r="AI1268"/>
  <c r="AU1267"/>
  <c r="AQ1267"/>
  <c r="AM1267"/>
  <c r="AI1267"/>
  <c r="AU1266"/>
  <c r="AQ1266"/>
  <c r="AM1266"/>
  <c r="AI1266"/>
  <c r="AU1265"/>
  <c r="AQ1265"/>
  <c r="AM1265"/>
  <c r="AI1265"/>
  <c r="AU1264"/>
  <c r="AQ1264"/>
  <c r="AM1264"/>
  <c r="AI1264"/>
  <c r="AU1263"/>
  <c r="AQ1263"/>
  <c r="AM1263"/>
  <c r="AI1263"/>
  <c r="AU1262"/>
  <c r="AQ1262"/>
  <c r="AM1262"/>
  <c r="AI1262"/>
  <c r="AU1261"/>
  <c r="AQ1261"/>
  <c r="AM1261"/>
  <c r="AI1261"/>
  <c r="AU1260"/>
  <c r="AQ1260"/>
  <c r="AM1260"/>
  <c r="AI1260"/>
  <c r="AU1259"/>
  <c r="AQ1259"/>
  <c r="AM1259"/>
  <c r="AI1259"/>
  <c r="AU1258"/>
  <c r="AQ1258"/>
  <c r="AM1258"/>
  <c r="AI1258"/>
  <c r="AU1257"/>
  <c r="AQ1257"/>
  <c r="AM1257"/>
  <c r="AI1257"/>
  <c r="AU1256"/>
  <c r="AQ1256"/>
  <c r="AM1256"/>
  <c r="AI1256"/>
  <c r="AU1255"/>
  <c r="AQ1255"/>
  <c r="AM1255"/>
  <c r="AI1255"/>
  <c r="AU1254"/>
  <c r="AQ1254"/>
  <c r="AM1254"/>
  <c r="AI1254"/>
  <c r="AU1253"/>
  <c r="AQ1253"/>
  <c r="AM1253"/>
  <c r="AI1253"/>
  <c r="AU1252"/>
  <c r="AQ1252"/>
  <c r="AM1252"/>
  <c r="AI1252"/>
  <c r="AU1251"/>
  <c r="AQ1251"/>
  <c r="AM1251"/>
  <c r="AI1251"/>
  <c r="AU1250"/>
  <c r="AQ1250"/>
  <c r="AM1250"/>
  <c r="AI1250"/>
  <c r="AU1249"/>
  <c r="AQ1249"/>
  <c r="AM1249"/>
  <c r="AI1249"/>
  <c r="AU1248"/>
  <c r="AQ1248"/>
  <c r="AM1248"/>
  <c r="AI1248"/>
  <c r="AU1247"/>
  <c r="AQ1247"/>
  <c r="AM1247"/>
  <c r="AI1247"/>
  <c r="AU1246"/>
  <c r="AQ1246"/>
  <c r="AM1246"/>
  <c r="AI1246"/>
  <c r="AU1245"/>
  <c r="AQ1245"/>
  <c r="AM1245"/>
  <c r="AI1245"/>
  <c r="AU1244"/>
  <c r="AQ1244"/>
  <c r="AM1244"/>
  <c r="AI1244"/>
  <c r="AU1243"/>
  <c r="AQ1243"/>
  <c r="AM1243"/>
  <c r="AI1243"/>
  <c r="AU1242"/>
  <c r="AQ1242"/>
  <c r="AM1242"/>
  <c r="AI1242"/>
  <c r="AU1241"/>
  <c r="AQ1241"/>
  <c r="AM1241"/>
  <c r="AI1241"/>
  <c r="AU1240"/>
  <c r="AQ1240"/>
  <c r="AM1240"/>
  <c r="AI1240"/>
  <c r="AU1239"/>
  <c r="AQ1239"/>
  <c r="AM1239"/>
  <c r="AI1239"/>
  <c r="AU1238"/>
  <c r="AQ1238"/>
  <c r="AM1238"/>
  <c r="AI1238"/>
  <c r="AU1237"/>
  <c r="AQ1237"/>
  <c r="AM1237"/>
  <c r="AI1237"/>
  <c r="AU1236"/>
  <c r="AQ1236"/>
  <c r="AM1236"/>
  <c r="AI1236"/>
  <c r="AU1235"/>
  <c r="AQ1235"/>
  <c r="AM1235"/>
  <c r="AI1235"/>
  <c r="AU1234"/>
  <c r="AQ1234"/>
  <c r="AM1234"/>
  <c r="AI1234"/>
  <c r="AU1233"/>
  <c r="AQ1233"/>
  <c r="AM1233"/>
  <c r="AI1233"/>
  <c r="AU1232"/>
  <c r="AQ1232"/>
  <c r="AM1232"/>
  <c r="AI1232"/>
  <c r="AU1231"/>
  <c r="AQ1231"/>
  <c r="AM1231"/>
  <c r="AI1231"/>
  <c r="AU1230"/>
  <c r="AQ1230"/>
  <c r="AM1230"/>
  <c r="AI1230"/>
  <c r="AU1229"/>
  <c r="AQ1229"/>
  <c r="AM1229"/>
  <c r="AI1229"/>
  <c r="AU1228"/>
  <c r="AQ1228"/>
  <c r="AM1228"/>
  <c r="AI1228"/>
  <c r="AU1227"/>
  <c r="AQ1227"/>
  <c r="AM1227"/>
  <c r="AI1227"/>
  <c r="AU1226"/>
  <c r="AQ1226"/>
  <c r="AM1226"/>
  <c r="AI1226"/>
  <c r="AU1225"/>
  <c r="AQ1225"/>
  <c r="AM1225"/>
  <c r="AI1225"/>
  <c r="AU1224"/>
  <c r="AQ1224"/>
  <c r="AM1224"/>
  <c r="AI1224"/>
  <c r="AU1223"/>
  <c r="AQ1223"/>
  <c r="AM1223"/>
  <c r="AI1223"/>
  <c r="AU1222"/>
  <c r="AQ1222"/>
  <c r="AM1222"/>
  <c r="AI1222"/>
  <c r="AU1221"/>
  <c r="AQ1221"/>
  <c r="AM1221"/>
  <c r="AI1221"/>
  <c r="AU1220"/>
  <c r="AQ1220"/>
  <c r="AM1220"/>
  <c r="AI1220"/>
  <c r="AU1219"/>
  <c r="AQ1219"/>
  <c r="AM1219"/>
  <c r="AI1219"/>
  <c r="AU1218"/>
  <c r="AQ1218"/>
  <c r="AM1218"/>
  <c r="AI1218"/>
  <c r="AU1217"/>
  <c r="AQ1217"/>
  <c r="AM1217"/>
  <c r="AI1217"/>
  <c r="AU1216"/>
  <c r="AQ1216"/>
  <c r="AM1216"/>
  <c r="AI1216"/>
  <c r="AU1215"/>
  <c r="AQ1215"/>
  <c r="AM1215"/>
  <c r="AI1215"/>
  <c r="AU1214"/>
  <c r="AQ1214"/>
  <c r="AM1214"/>
  <c r="AI1214"/>
  <c r="AU1213"/>
  <c r="AQ1213"/>
  <c r="AM1213"/>
  <c r="AI1213"/>
  <c r="AU1212"/>
  <c r="AQ1212"/>
  <c r="AM1212"/>
  <c r="AI1212"/>
  <c r="AU1211"/>
  <c r="AQ1211"/>
  <c r="AM1211"/>
  <c r="AI1211"/>
  <c r="AU1210"/>
  <c r="AQ1210"/>
  <c r="AM1210"/>
  <c r="AI1210"/>
  <c r="AU1209"/>
  <c r="AQ1209"/>
  <c r="AM1209"/>
  <c r="AI1209"/>
  <c r="AU1208"/>
  <c r="AQ1208"/>
  <c r="AM1208"/>
  <c r="AI1208"/>
  <c r="AU1207"/>
  <c r="AQ1207"/>
  <c r="AM1207"/>
  <c r="AI1207"/>
  <c r="AU1206"/>
  <c r="AQ1206"/>
  <c r="AM1206"/>
  <c r="AI1206"/>
  <c r="AU1205"/>
  <c r="AQ1205"/>
  <c r="AM1205"/>
  <c r="AI1205"/>
  <c r="AU1204"/>
  <c r="AQ1204"/>
  <c r="AM1204"/>
  <c r="AI1204"/>
  <c r="AU1203"/>
  <c r="AQ1203"/>
  <c r="AM1203"/>
  <c r="AI1203"/>
  <c r="AU1202"/>
  <c r="AQ1202"/>
  <c r="AM1202"/>
  <c r="AI1202"/>
  <c r="AU1201"/>
  <c r="AQ1201"/>
  <c r="AM1201"/>
  <c r="AI1201"/>
  <c r="AU1200"/>
  <c r="AQ1200"/>
  <c r="AM1200"/>
  <c r="AI1200"/>
  <c r="AU1199"/>
  <c r="AQ1199"/>
  <c r="AM1199"/>
  <c r="AI1199"/>
  <c r="AU1198"/>
  <c r="AQ1198"/>
  <c r="AM1198"/>
  <c r="AI1198"/>
  <c r="AU1197"/>
  <c r="AQ1197"/>
  <c r="AM1197"/>
  <c r="AI1197"/>
  <c r="AU1196"/>
  <c r="AQ1196"/>
  <c r="AM1196"/>
  <c r="AI1196"/>
  <c r="AU1195"/>
  <c r="AQ1195"/>
  <c r="AM1195"/>
  <c r="AI1195"/>
  <c r="AU1194"/>
  <c r="AQ1194"/>
  <c r="AM1194"/>
  <c r="AI1194"/>
  <c r="AU1193"/>
  <c r="AQ1193"/>
  <c r="AM1193"/>
  <c r="AI1193"/>
  <c r="AU1192"/>
  <c r="AQ1192"/>
  <c r="AM1192"/>
  <c r="AI1192"/>
  <c r="AU1191"/>
  <c r="AQ1191"/>
  <c r="AM1191"/>
  <c r="AI1191"/>
  <c r="AU1190"/>
  <c r="AQ1190"/>
  <c r="AM1190"/>
  <c r="AI1190"/>
  <c r="AU1189"/>
  <c r="AQ1189"/>
  <c r="AM1189"/>
  <c r="AI1189"/>
  <c r="AU1188"/>
  <c r="AQ1188"/>
  <c r="AM1188"/>
  <c r="AI1188"/>
  <c r="AU1187"/>
  <c r="AQ1187"/>
  <c r="AM1187"/>
  <c r="AI1187"/>
  <c r="AU1186"/>
  <c r="AQ1186"/>
  <c r="AM1186"/>
  <c r="AI1186"/>
  <c r="AU1185"/>
  <c r="AQ1185"/>
  <c r="AM1185"/>
  <c r="AI1185"/>
  <c r="AU1184"/>
  <c r="AQ1184"/>
  <c r="AM1184"/>
  <c r="AI1184"/>
  <c r="AU1183"/>
  <c r="AQ1183"/>
  <c r="AM1183"/>
  <c r="AI1183"/>
  <c r="AU1182"/>
  <c r="AQ1182"/>
  <c r="AM1182"/>
  <c r="AI1182"/>
  <c r="AU1181"/>
  <c r="AQ1181"/>
  <c r="AM1181"/>
  <c r="AI1181"/>
  <c r="AU1180"/>
  <c r="AQ1180"/>
  <c r="AM1180"/>
  <c r="AI1180"/>
  <c r="AU1179"/>
  <c r="AQ1179"/>
  <c r="AM1179"/>
  <c r="AI1179"/>
  <c r="AU1178"/>
  <c r="AQ1178"/>
  <c r="AM1178"/>
  <c r="AI1178"/>
  <c r="AU1177"/>
  <c r="AQ1177"/>
  <c r="AM1177"/>
  <c r="AI1177"/>
  <c r="AU1176"/>
  <c r="AQ1176"/>
  <c r="AM1176"/>
  <c r="AI1176"/>
  <c r="AU1175"/>
  <c r="AQ1175"/>
  <c r="AM1175"/>
  <c r="AI1175"/>
  <c r="AU1174"/>
  <c r="AQ1174"/>
  <c r="AM1174"/>
  <c r="AI1174"/>
  <c r="AU1173"/>
  <c r="AQ1173"/>
  <c r="AM1173"/>
  <c r="AI1173"/>
  <c r="AU1172"/>
  <c r="AQ1172"/>
  <c r="AM1172"/>
  <c r="AI1172"/>
  <c r="AU1171"/>
  <c r="AQ1171"/>
  <c r="AM1171"/>
  <c r="AI1171"/>
  <c r="AU1170"/>
  <c r="AQ1170"/>
  <c r="AM1170"/>
  <c r="AI1170"/>
  <c r="AU1169"/>
  <c r="AQ1169"/>
  <c r="AM1169"/>
  <c r="AI1169"/>
  <c r="AU1168"/>
  <c r="AQ1168"/>
  <c r="AM1168"/>
  <c r="AI1168"/>
  <c r="AU1167"/>
  <c r="AQ1167"/>
  <c r="AM1167"/>
  <c r="AI1167"/>
  <c r="AU1166"/>
  <c r="AQ1166"/>
  <c r="AM1166"/>
  <c r="AI1166"/>
  <c r="AU1165"/>
  <c r="AQ1165"/>
  <c r="AM1165"/>
  <c r="AI1165"/>
  <c r="AU1164"/>
  <c r="AQ1164"/>
  <c r="AM1164"/>
  <c r="AI1164"/>
  <c r="AU1163"/>
  <c r="AQ1163"/>
  <c r="AM1163"/>
  <c r="AI1163"/>
  <c r="AU1162"/>
  <c r="AQ1162"/>
  <c r="AM1162"/>
  <c r="AI1162"/>
  <c r="AU1161"/>
  <c r="AQ1161"/>
  <c r="AM1161"/>
  <c r="AI1161"/>
  <c r="AU1160"/>
  <c r="AQ1160"/>
  <c r="AM1160"/>
  <c r="AI1160"/>
  <c r="AU1159"/>
  <c r="AQ1159"/>
  <c r="AM1159"/>
  <c r="AI1159"/>
  <c r="AU1158"/>
  <c r="AQ1158"/>
  <c r="AM1158"/>
  <c r="AI1158"/>
  <c r="AU1157"/>
  <c r="AQ1157"/>
  <c r="AM1157"/>
  <c r="AI1157"/>
  <c r="AU1156"/>
  <c r="AQ1156"/>
  <c r="AM1156"/>
  <c r="AI1156"/>
  <c r="AU1155"/>
  <c r="AQ1155"/>
  <c r="AM1155"/>
  <c r="AI1155"/>
  <c r="AU1154"/>
  <c r="AQ1154"/>
  <c r="AM1154"/>
  <c r="AI1154"/>
  <c r="AU1153"/>
  <c r="AQ1153"/>
  <c r="AM1153"/>
  <c r="AI1153"/>
  <c r="AU1152"/>
  <c r="AQ1152"/>
  <c r="AM1152"/>
  <c r="AI1152"/>
  <c r="AU1151"/>
  <c r="AQ1151"/>
  <c r="AM1151"/>
  <c r="AI1151"/>
  <c r="AU1150"/>
  <c r="AQ1150"/>
  <c r="AM1150"/>
  <c r="AI1150"/>
  <c r="AU1149"/>
  <c r="AQ1149"/>
  <c r="AM1149"/>
  <c r="AI1149"/>
  <c r="AU1148"/>
  <c r="AQ1148"/>
  <c r="AM1148"/>
  <c r="AI1148"/>
  <c r="AU1147"/>
  <c r="AQ1147"/>
  <c r="AM1147"/>
  <c r="AI1147"/>
  <c r="AU1146"/>
  <c r="AQ1146"/>
  <c r="AM1146"/>
  <c r="AI1146"/>
  <c r="AU1145"/>
  <c r="AQ1145"/>
  <c r="AM1145"/>
  <c r="AI1145"/>
  <c r="AU1144"/>
  <c r="AQ1144"/>
  <c r="AM1144"/>
  <c r="AI1144"/>
  <c r="AU1143"/>
  <c r="AQ1143"/>
  <c r="AM1143"/>
  <c r="AI1143"/>
  <c r="AU1142"/>
  <c r="AQ1142"/>
  <c r="AM1142"/>
  <c r="AI1142"/>
  <c r="AU1141"/>
  <c r="AQ1141"/>
  <c r="AM1141"/>
  <c r="AI1141"/>
  <c r="AU1140"/>
  <c r="AQ1140"/>
  <c r="AM1140"/>
  <c r="AI1140"/>
  <c r="AU1139"/>
  <c r="AQ1139"/>
  <c r="AM1139"/>
  <c r="AI1139"/>
  <c r="AU1138"/>
  <c r="AQ1138"/>
  <c r="AM1138"/>
  <c r="AI1138"/>
  <c r="AU1137"/>
  <c r="AQ1137"/>
  <c r="AM1137"/>
  <c r="AI1137"/>
  <c r="AU1136"/>
  <c r="AQ1136"/>
  <c r="AM1136"/>
  <c r="AI1136"/>
  <c r="AU1135"/>
  <c r="AQ1135"/>
  <c r="AM1135"/>
  <c r="AI1135"/>
  <c r="AU1134"/>
  <c r="AQ1134"/>
  <c r="AM1134"/>
  <c r="AI1134"/>
  <c r="AU1133"/>
  <c r="AQ1133"/>
  <c r="AM1133"/>
  <c r="AI1133"/>
  <c r="AU1132"/>
  <c r="AQ1132"/>
  <c r="AM1132"/>
  <c r="AI1132"/>
  <c r="AU1131"/>
  <c r="AQ1131"/>
  <c r="AM1131"/>
  <c r="AI1131"/>
  <c r="AU1130"/>
  <c r="AQ1130"/>
  <c r="AM1130"/>
  <c r="AI1130"/>
  <c r="AU1129"/>
  <c r="AQ1129"/>
  <c r="AM1129"/>
  <c r="AI1129"/>
  <c r="AU1128"/>
  <c r="AQ1128"/>
  <c r="AM1128"/>
  <c r="AI1128"/>
  <c r="AU1127"/>
  <c r="AQ1127"/>
  <c r="AM1127"/>
  <c r="AI1127"/>
  <c r="AU1126"/>
  <c r="AQ1126"/>
  <c r="AM1126"/>
  <c r="AI1126"/>
  <c r="AU1125"/>
  <c r="AQ1125"/>
  <c r="AM1125"/>
  <c r="AI1125"/>
  <c r="AU1124"/>
  <c r="AQ1124"/>
  <c r="AM1124"/>
  <c r="AI1124"/>
  <c r="AU1123"/>
  <c r="AQ1123"/>
  <c r="AM1123"/>
  <c r="AI1123"/>
  <c r="AU1122"/>
  <c r="AQ1122"/>
  <c r="AM1122"/>
  <c r="AI1122"/>
  <c r="AU1121"/>
  <c r="AQ1121"/>
  <c r="AM1121"/>
  <c r="AI1121"/>
  <c r="AU1120"/>
  <c r="AQ1120"/>
  <c r="AM1120"/>
  <c r="AI1120"/>
  <c r="AU1119"/>
  <c r="AQ1119"/>
  <c r="AM1119"/>
  <c r="AI1119"/>
  <c r="AU1118"/>
  <c r="AQ1118"/>
  <c r="AM1118"/>
  <c r="AI1118"/>
  <c r="AU1117"/>
  <c r="AQ1117"/>
  <c r="AM1117"/>
  <c r="AI1117"/>
  <c r="AU1116"/>
  <c r="AQ1116"/>
  <c r="AM1116"/>
  <c r="AI1116"/>
  <c r="AU1115"/>
  <c r="AQ1115"/>
  <c r="AM1115"/>
  <c r="AI1115"/>
  <c r="AU1114"/>
  <c r="AQ1114"/>
  <c r="AM1114"/>
  <c r="AI1114"/>
  <c r="AU1113"/>
  <c r="AQ1113"/>
  <c r="AM1113"/>
  <c r="AI1113"/>
  <c r="AU1112"/>
  <c r="AQ1112"/>
  <c r="AM1112"/>
  <c r="AI1112"/>
  <c r="AU1111"/>
  <c r="AQ1111"/>
  <c r="AM1111"/>
  <c r="AI1111"/>
  <c r="AU1110"/>
  <c r="AQ1110"/>
  <c r="AM1110"/>
  <c r="AI1110"/>
  <c r="AU1109"/>
  <c r="AQ1109"/>
  <c r="AM1109"/>
  <c r="AI1109"/>
  <c r="AU1108"/>
  <c r="AQ1108"/>
  <c r="AM1108"/>
  <c r="AI1108"/>
  <c r="AU1107"/>
  <c r="AQ1107"/>
  <c r="AM1107"/>
  <c r="AI1107"/>
  <c r="AU1106"/>
  <c r="AQ1106"/>
  <c r="AM1106"/>
  <c r="AI1106"/>
  <c r="AU1105"/>
  <c r="AQ1105"/>
  <c r="AM1105"/>
  <c r="AI1105"/>
  <c r="AU1104"/>
  <c r="AQ1104"/>
  <c r="AM1104"/>
  <c r="AI1104"/>
  <c r="AU1103"/>
  <c r="AQ1103"/>
  <c r="AM1103"/>
  <c r="AI1103"/>
  <c r="AU1102"/>
  <c r="AQ1102"/>
  <c r="AM1102"/>
  <c r="AI1102"/>
  <c r="AU1101"/>
  <c r="AQ1101"/>
  <c r="AM1101"/>
  <c r="AI1101"/>
  <c r="AU1100"/>
  <c r="AQ1100"/>
  <c r="AM1100"/>
  <c r="AI1100"/>
  <c r="AU1099"/>
  <c r="AQ1099"/>
  <c r="AM1099"/>
  <c r="AI1099"/>
  <c r="AU1098"/>
  <c r="AQ1098"/>
  <c r="AM1098"/>
  <c r="AI1098"/>
  <c r="AU1097"/>
  <c r="AQ1097"/>
  <c r="AM1097"/>
  <c r="AI1097"/>
  <c r="AU1096"/>
  <c r="AQ1096"/>
  <c r="AM1096"/>
  <c r="AI1096"/>
  <c r="AU1095"/>
  <c r="AQ1095"/>
  <c r="AM1095"/>
  <c r="AI1095"/>
  <c r="AU1094"/>
  <c r="AQ1094"/>
  <c r="AM1094"/>
  <c r="AI1094"/>
  <c r="AU1093"/>
  <c r="AQ1093"/>
  <c r="AM1093"/>
  <c r="AI1093"/>
  <c r="AU1092"/>
  <c r="AQ1092"/>
  <c r="AM1092"/>
  <c r="AI1092"/>
  <c r="AU1091"/>
  <c r="AQ1091"/>
  <c r="AM1091"/>
  <c r="AI1091"/>
  <c r="AU1090"/>
  <c r="AQ1090"/>
  <c r="AM1090"/>
  <c r="AI1090"/>
  <c r="AU1089"/>
  <c r="AQ1089"/>
  <c r="AM1089"/>
  <c r="AI1089"/>
  <c r="AU1088"/>
  <c r="AQ1088"/>
  <c r="AM1088"/>
  <c r="AI1088"/>
  <c r="AU1087"/>
  <c r="AQ1087"/>
  <c r="AM1087"/>
  <c r="AI1087"/>
  <c r="AU1086"/>
  <c r="AQ1086"/>
  <c r="AM1086"/>
  <c r="AI1086"/>
  <c r="AU1085"/>
  <c r="AQ1085"/>
  <c r="AM1085"/>
  <c r="AI1085"/>
  <c r="AU1084"/>
  <c r="AQ1084"/>
  <c r="AM1084"/>
  <c r="AI1084"/>
  <c r="AU1083"/>
  <c r="AQ1083"/>
  <c r="AM1083"/>
  <c r="AI1083"/>
  <c r="AU1082"/>
  <c r="AQ1082"/>
  <c r="AM1082"/>
  <c r="AI1082"/>
  <c r="AU1081"/>
  <c r="AQ1081"/>
  <c r="AM1081"/>
  <c r="AI1081"/>
  <c r="AU1080"/>
  <c r="AQ1080"/>
  <c r="AM1080"/>
  <c r="AI1080"/>
  <c r="AU1079"/>
  <c r="AQ1079"/>
  <c r="AM1079"/>
  <c r="AI1079"/>
  <c r="AU1078"/>
  <c r="AQ1078"/>
  <c r="AM1078"/>
  <c r="AI1078"/>
  <c r="AU1077"/>
  <c r="AQ1077"/>
  <c r="AM1077"/>
  <c r="AI1077"/>
  <c r="AU1076"/>
  <c r="AQ1076"/>
  <c r="AM1076"/>
  <c r="AI1076"/>
  <c r="AU1075"/>
  <c r="AQ1075"/>
  <c r="AM1075"/>
  <c r="AI1075"/>
  <c r="AU1074"/>
  <c r="AQ1074"/>
  <c r="AM1074"/>
  <c r="AI1074"/>
  <c r="AU1073"/>
  <c r="AQ1073"/>
  <c r="AM1073"/>
  <c r="AI1073"/>
  <c r="AU1072"/>
  <c r="AQ1072"/>
  <c r="AM1072"/>
  <c r="AI1072"/>
  <c r="AU1071"/>
  <c r="AQ1071"/>
  <c r="AM1071"/>
  <c r="AI1071"/>
  <c r="AU1070"/>
  <c r="AQ1070"/>
  <c r="AM1070"/>
  <c r="AI1070"/>
  <c r="AU1069"/>
  <c r="AQ1069"/>
  <c r="AM1069"/>
  <c r="AI1069"/>
  <c r="AU1068"/>
  <c r="AQ1068"/>
  <c r="AM1068"/>
  <c r="AI1068"/>
  <c r="AU1067"/>
  <c r="AQ1067"/>
  <c r="AM1067"/>
  <c r="AI1067"/>
  <c r="AU1066"/>
  <c r="AQ1066"/>
  <c r="AM1066"/>
  <c r="AI1066"/>
  <c r="AU1065"/>
  <c r="AQ1065"/>
  <c r="AM1065"/>
  <c r="AI1065"/>
  <c r="AU1064"/>
  <c r="AQ1064"/>
  <c r="AM1064"/>
  <c r="AI1064"/>
  <c r="AU1063"/>
  <c r="AQ1063"/>
  <c r="AM1063"/>
  <c r="AI1063"/>
  <c r="AU1062"/>
  <c r="AQ1062"/>
  <c r="AM1062"/>
  <c r="AI1062"/>
  <c r="AU1061"/>
  <c r="AQ1061"/>
  <c r="AM1061"/>
  <c r="AI1061"/>
  <c r="AU1060"/>
  <c r="AQ1060"/>
  <c r="AM1060"/>
  <c r="AI1060"/>
  <c r="AU1059"/>
  <c r="AQ1059"/>
  <c r="AM1059"/>
  <c r="AI1059"/>
  <c r="AU1058"/>
  <c r="AQ1058"/>
  <c r="AM1058"/>
  <c r="AI1058"/>
  <c r="AU1057"/>
  <c r="AQ1057"/>
  <c r="AM1057"/>
  <c r="AI1057"/>
  <c r="AU1056"/>
  <c r="AQ1056"/>
  <c r="AM1056"/>
  <c r="AI1056"/>
  <c r="AU1055"/>
  <c r="AQ1055"/>
  <c r="AM1055"/>
  <c r="AI1055"/>
  <c r="AU1054"/>
  <c r="AQ1054"/>
  <c r="AM1054"/>
  <c r="AI1054"/>
  <c r="AU1053"/>
  <c r="AQ1053"/>
  <c r="AM1053"/>
  <c r="AI1053"/>
  <c r="AU1052"/>
  <c r="AQ1052"/>
  <c r="AM1052"/>
  <c r="AI1052"/>
  <c r="AU1051"/>
  <c r="AQ1051"/>
  <c r="AM1051"/>
  <c r="AI1051"/>
  <c r="AU1050"/>
  <c r="AQ1050"/>
  <c r="AM1050"/>
  <c r="AI1050"/>
  <c r="AU1049"/>
  <c r="AQ1049"/>
  <c r="AM1049"/>
  <c r="AI1049"/>
  <c r="AU1048"/>
  <c r="AQ1048"/>
  <c r="AM1048"/>
  <c r="AI1048"/>
  <c r="AU1047"/>
  <c r="AQ1047"/>
  <c r="AM1047"/>
  <c r="AI1047"/>
  <c r="AU1046"/>
  <c r="AQ1046"/>
  <c r="AM1046"/>
  <c r="AI1046"/>
  <c r="AU1045"/>
  <c r="AQ1045"/>
  <c r="AM1045"/>
  <c r="AI1045"/>
  <c r="AU1044"/>
  <c r="AQ1044"/>
  <c r="AM1044"/>
  <c r="AI1044"/>
  <c r="AU1043"/>
  <c r="AQ1043"/>
  <c r="AM1043"/>
  <c r="AI1043"/>
  <c r="AU1042"/>
  <c r="AQ1042"/>
  <c r="AM1042"/>
  <c r="AI1042"/>
  <c r="AU1041"/>
  <c r="AQ1041"/>
  <c r="AM1041"/>
  <c r="AI1041"/>
  <c r="AU1040"/>
  <c r="AQ1040"/>
  <c r="AM1040"/>
  <c r="AI1040"/>
  <c r="AU1039"/>
  <c r="AQ1039"/>
  <c r="AM1039"/>
  <c r="AI1039"/>
  <c r="AU1038"/>
  <c r="AQ1038"/>
  <c r="AM1038"/>
  <c r="AI1038"/>
  <c r="AU1037"/>
  <c r="AQ1037"/>
  <c r="AM1037"/>
  <c r="AI1037"/>
  <c r="AU1036"/>
  <c r="AQ1036"/>
  <c r="AM1036"/>
  <c r="AI1036"/>
  <c r="AU1035"/>
  <c r="AQ1035"/>
  <c r="AM1035"/>
  <c r="AI1035"/>
  <c r="AU1034"/>
  <c r="AQ1034"/>
  <c r="AM1034"/>
  <c r="AI1034"/>
  <c r="AU1033"/>
  <c r="AQ1033"/>
  <c r="AM1033"/>
  <c r="AI1033"/>
  <c r="AU1032"/>
  <c r="AQ1032"/>
  <c r="AM1032"/>
  <c r="AI1032"/>
  <c r="AU1031"/>
  <c r="AQ1031"/>
  <c r="AM1031"/>
  <c r="AI1031"/>
  <c r="AU1030"/>
  <c r="AQ1030"/>
  <c r="AM1030"/>
  <c r="AI1030"/>
  <c r="AU1029"/>
  <c r="AQ1029"/>
  <c r="AM1029"/>
  <c r="AI1029"/>
  <c r="AU1028"/>
  <c r="AQ1028"/>
  <c r="AM1028"/>
  <c r="AI1028"/>
  <c r="AU1027"/>
  <c r="AQ1027"/>
  <c r="AM1027"/>
  <c r="AI1027"/>
  <c r="AU1026"/>
  <c r="AQ1026"/>
  <c r="AM1026"/>
  <c r="AI1026"/>
  <c r="AU1025"/>
  <c r="AQ1025"/>
  <c r="AM1025"/>
  <c r="AI1025"/>
  <c r="AU1024"/>
  <c r="AQ1024"/>
  <c r="AM1024"/>
  <c r="AI1024"/>
  <c r="AU1023"/>
  <c r="AQ1023"/>
  <c r="AM1023"/>
  <c r="AI1023"/>
  <c r="AU1022"/>
  <c r="AQ1022"/>
  <c r="AM1022"/>
  <c r="AI1022"/>
  <c r="AU1021"/>
  <c r="AQ1021"/>
  <c r="AM1021"/>
  <c r="AI1021"/>
  <c r="AU1020"/>
  <c r="AQ1020"/>
  <c r="AM1020"/>
  <c r="AI1020"/>
  <c r="AU1019"/>
  <c r="AQ1019"/>
  <c r="AM1019"/>
  <c r="AI1019"/>
  <c r="AU1018"/>
  <c r="AQ1018"/>
  <c r="AM1018"/>
  <c r="AI1018"/>
  <c r="AU1017"/>
  <c r="AQ1017"/>
  <c r="AM1017"/>
  <c r="AI1017"/>
  <c r="AU1016"/>
  <c r="AQ1016"/>
  <c r="AM1016"/>
  <c r="AI1016"/>
  <c r="AU1015"/>
  <c r="AQ1015"/>
  <c r="AM1015"/>
  <c r="AI1015"/>
  <c r="AU1014"/>
  <c r="AQ1014"/>
  <c r="AM1014"/>
  <c r="AI1014"/>
  <c r="AU1013"/>
  <c r="AQ1013"/>
  <c r="AM1013"/>
  <c r="AI1013"/>
  <c r="AU1012"/>
  <c r="AQ1012"/>
  <c r="AM1012"/>
  <c r="AI1012"/>
  <c r="AU1011"/>
  <c r="AQ1011"/>
  <c r="AM1011"/>
  <c r="AI1011"/>
  <c r="AU1010"/>
  <c r="AQ1010"/>
  <c r="AM1010"/>
  <c r="AI1010"/>
  <c r="AU1009"/>
  <c r="AQ1009"/>
  <c r="AM1009"/>
  <c r="AI1009"/>
  <c r="AU1008"/>
  <c r="AQ1008"/>
  <c r="AM1008"/>
  <c r="AI1008"/>
  <c r="AU1007"/>
  <c r="AQ1007"/>
  <c r="AM1007"/>
  <c r="AI1007"/>
  <c r="AU1006"/>
  <c r="AQ1006"/>
  <c r="AM1006"/>
  <c r="AI1006"/>
  <c r="AU1005"/>
  <c r="AQ1005"/>
  <c r="AM1005"/>
  <c r="AI1005"/>
  <c r="AU1004"/>
  <c r="AQ1004"/>
  <c r="AM1004"/>
  <c r="AI1004"/>
  <c r="AU1003"/>
  <c r="AQ1003"/>
  <c r="AM1003"/>
  <c r="AI1003"/>
  <c r="AU1002"/>
  <c r="AQ1002"/>
  <c r="AM1002"/>
  <c r="AI1002"/>
  <c r="AU1001"/>
  <c r="AQ1001"/>
  <c r="AM1001"/>
  <c r="AI1001"/>
  <c r="AU1000"/>
  <c r="AQ1000"/>
  <c r="AM1000"/>
  <c r="AI1000"/>
  <c r="AU999"/>
  <c r="AQ999"/>
  <c r="AM999"/>
  <c r="AI999"/>
  <c r="AU998"/>
  <c r="AQ998"/>
  <c r="AM998"/>
  <c r="AI998"/>
  <c r="AU997"/>
  <c r="AQ997"/>
  <c r="AM997"/>
  <c r="AI997"/>
  <c r="AU996"/>
  <c r="AQ996"/>
  <c r="AM996"/>
  <c r="AI996"/>
  <c r="AU995"/>
  <c r="AQ995"/>
  <c r="AM995"/>
  <c r="AI995"/>
  <c r="AU994"/>
  <c r="AQ994"/>
  <c r="AM994"/>
  <c r="AI994"/>
  <c r="AU993"/>
  <c r="AQ993"/>
  <c r="AM993"/>
  <c r="AI993"/>
  <c r="AU992"/>
  <c r="AQ992"/>
  <c r="AM992"/>
  <c r="AI992"/>
  <c r="AU991"/>
  <c r="AQ991"/>
  <c r="AM991"/>
  <c r="AI991"/>
  <c r="AU990"/>
  <c r="AQ990"/>
  <c r="AM990"/>
  <c r="AI990"/>
  <c r="AU989"/>
  <c r="AQ989"/>
  <c r="AM989"/>
  <c r="AI989"/>
  <c r="AU988"/>
  <c r="AQ988"/>
  <c r="AM988"/>
  <c r="AI988"/>
  <c r="AU987"/>
  <c r="AQ987"/>
  <c r="AM987"/>
  <c r="AI987"/>
  <c r="AU986"/>
  <c r="AQ986"/>
  <c r="AM986"/>
  <c r="AI986"/>
  <c r="AU985"/>
  <c r="AQ985"/>
  <c r="AM985"/>
  <c r="AI985"/>
  <c r="AU984"/>
  <c r="AQ984"/>
  <c r="AM984"/>
  <c r="AI984"/>
  <c r="AU983"/>
  <c r="AQ983"/>
  <c r="AM983"/>
  <c r="AI983"/>
  <c r="AU982"/>
  <c r="AQ982"/>
  <c r="AM982"/>
  <c r="AI982"/>
  <c r="AU981"/>
  <c r="AQ981"/>
  <c r="AM981"/>
  <c r="AI981"/>
  <c r="AU980"/>
  <c r="AQ980"/>
  <c r="AM980"/>
  <c r="AI980"/>
  <c r="AU979"/>
  <c r="AQ979"/>
  <c r="AM979"/>
  <c r="AI979"/>
  <c r="AU978"/>
  <c r="AQ978"/>
  <c r="AM978"/>
  <c r="AI978"/>
  <c r="AU977"/>
  <c r="AQ977"/>
  <c r="AM977"/>
  <c r="AI977"/>
  <c r="AU976"/>
  <c r="AQ976"/>
  <c r="AM976"/>
  <c r="AI976"/>
  <c r="AU975"/>
  <c r="AQ975"/>
  <c r="AM975"/>
  <c r="AI975"/>
  <c r="AU974"/>
  <c r="AQ974"/>
  <c r="AM974"/>
  <c r="AI974"/>
  <c r="AU973"/>
  <c r="AQ973"/>
  <c r="AM973"/>
  <c r="AI973"/>
  <c r="AU972"/>
  <c r="AQ972"/>
  <c r="AM972"/>
  <c r="AI972"/>
  <c r="AU971"/>
  <c r="AQ971"/>
  <c r="AM971"/>
  <c r="AI971"/>
  <c r="AU970"/>
  <c r="AQ970"/>
  <c r="AM970"/>
  <c r="AI970"/>
  <c r="AU969"/>
  <c r="AQ969"/>
  <c r="AM969"/>
  <c r="AI969"/>
  <c r="AU968"/>
  <c r="AQ968"/>
  <c r="AM968"/>
  <c r="AI968"/>
  <c r="AU967"/>
  <c r="AQ967"/>
  <c r="AM967"/>
  <c r="AI967"/>
  <c r="AU966"/>
  <c r="AQ966"/>
  <c r="AM966"/>
  <c r="AI966"/>
  <c r="AU965"/>
  <c r="AQ965"/>
  <c r="AM965"/>
  <c r="AI965"/>
  <c r="AU964"/>
  <c r="AQ964"/>
  <c r="AM964"/>
  <c r="AI964"/>
  <c r="AU963"/>
  <c r="AQ963"/>
  <c r="AM963"/>
  <c r="AI963"/>
  <c r="AU962"/>
  <c r="AQ962"/>
  <c r="AM962"/>
  <c r="AI962"/>
  <c r="AU961"/>
  <c r="AQ961"/>
  <c r="AM961"/>
  <c r="AI961"/>
  <c r="AU960"/>
  <c r="AQ960"/>
  <c r="AM960"/>
  <c r="AI960"/>
  <c r="AU959"/>
  <c r="AQ959"/>
  <c r="AM959"/>
  <c r="AI959"/>
  <c r="AU958"/>
  <c r="AQ958"/>
  <c r="AM958"/>
  <c r="AI958"/>
  <c r="AU957"/>
  <c r="AQ957"/>
  <c r="AM957"/>
  <c r="AI957"/>
  <c r="AU956"/>
  <c r="AQ956"/>
  <c r="AM956"/>
  <c r="AI956"/>
  <c r="AU955"/>
  <c r="AQ955"/>
  <c r="AM955"/>
  <c r="AI955"/>
  <c r="AU954"/>
  <c r="AQ954"/>
  <c r="AM954"/>
  <c r="AI954"/>
  <c r="AU953"/>
  <c r="AQ953"/>
  <c r="AM953"/>
  <c r="AI953"/>
  <c r="AU952"/>
  <c r="AQ952"/>
  <c r="AM952"/>
  <c r="AI952"/>
  <c r="AU951"/>
  <c r="AQ951"/>
  <c r="AM951"/>
  <c r="AI951"/>
  <c r="AU950"/>
  <c r="AQ950"/>
  <c r="AM950"/>
  <c r="AI950"/>
  <c r="AU949"/>
  <c r="AQ949"/>
  <c r="AM949"/>
  <c r="AI949"/>
  <c r="AU948"/>
  <c r="AQ948"/>
  <c r="AM948"/>
  <c r="AI948"/>
  <c r="AU947"/>
  <c r="AQ947"/>
  <c r="AM947"/>
  <c r="AI947"/>
  <c r="AU946"/>
  <c r="AQ946"/>
  <c r="AM946"/>
  <c r="AI946"/>
  <c r="AU945"/>
  <c r="AQ945"/>
  <c r="AM945"/>
  <c r="AI945"/>
  <c r="AU944"/>
  <c r="AQ944"/>
  <c r="AM944"/>
  <c r="AI944"/>
  <c r="AU943"/>
  <c r="AQ943"/>
  <c r="AM943"/>
  <c r="AI943"/>
  <c r="AU942"/>
  <c r="AQ942"/>
  <c r="AM942"/>
  <c r="AI942"/>
  <c r="AU941"/>
  <c r="AQ941"/>
  <c r="AM941"/>
  <c r="AI941"/>
  <c r="AU940"/>
  <c r="AQ940"/>
  <c r="AM940"/>
  <c r="AI940"/>
  <c r="AU939"/>
  <c r="AQ939"/>
  <c r="AM939"/>
  <c r="AI939"/>
  <c r="AU938"/>
  <c r="AQ938"/>
  <c r="AM938"/>
  <c r="AI938"/>
  <c r="AU937"/>
  <c r="AQ937"/>
  <c r="AM937"/>
  <c r="AI937"/>
  <c r="AU936"/>
  <c r="AQ936"/>
  <c r="AM936"/>
  <c r="AI936"/>
  <c r="AU935"/>
  <c r="AQ935"/>
  <c r="AM935"/>
  <c r="AI935"/>
  <c r="AU934"/>
  <c r="AQ934"/>
  <c r="AM934"/>
  <c r="AI934"/>
  <c r="AU933"/>
  <c r="AQ933"/>
  <c r="AM933"/>
  <c r="AI933"/>
  <c r="AU932"/>
  <c r="AQ932"/>
  <c r="AM932"/>
  <c r="AI932"/>
  <c r="AU931"/>
  <c r="AQ931"/>
  <c r="AM931"/>
  <c r="AI931"/>
  <c r="AU930"/>
  <c r="AQ930"/>
  <c r="AM930"/>
  <c r="AI930"/>
  <c r="AU929"/>
  <c r="AQ929"/>
  <c r="AM929"/>
  <c r="AI929"/>
  <c r="AU928"/>
  <c r="AQ928"/>
  <c r="AM928"/>
  <c r="AI928"/>
  <c r="AU927"/>
  <c r="AQ927"/>
  <c r="AM927"/>
  <c r="AI927"/>
  <c r="AU926"/>
  <c r="AQ926"/>
  <c r="AM926"/>
  <c r="AI926"/>
  <c r="AU925"/>
  <c r="AQ925"/>
  <c r="AM925"/>
  <c r="AI925"/>
  <c r="AU924"/>
  <c r="AQ924"/>
  <c r="AM924"/>
  <c r="AI924"/>
  <c r="AU923"/>
  <c r="AQ923"/>
  <c r="AM923"/>
  <c r="AI923"/>
  <c r="AU922"/>
  <c r="AQ922"/>
  <c r="AM922"/>
  <c r="AI922"/>
  <c r="AU921"/>
  <c r="AQ921"/>
  <c r="AM921"/>
  <c r="AI921"/>
  <c r="AU920"/>
  <c r="AQ920"/>
  <c r="AM920"/>
  <c r="AI920"/>
  <c r="AU919"/>
  <c r="AQ919"/>
  <c r="AM919"/>
  <c r="AI919"/>
  <c r="AU918"/>
  <c r="AQ918"/>
  <c r="AM918"/>
  <c r="AI918"/>
  <c r="AU917"/>
  <c r="AQ917"/>
  <c r="AM917"/>
  <c r="AI917"/>
  <c r="AU916"/>
  <c r="AQ916"/>
  <c r="AM916"/>
  <c r="AI916"/>
  <c r="AU915"/>
  <c r="AQ915"/>
  <c r="AM915"/>
  <c r="AI915"/>
  <c r="AU914"/>
  <c r="AQ914"/>
  <c r="AM914"/>
  <c r="AI914"/>
  <c r="AU913"/>
  <c r="AQ913"/>
  <c r="AM913"/>
  <c r="AI913"/>
  <c r="AU912"/>
  <c r="AQ912"/>
  <c r="AM912"/>
  <c r="AI912"/>
  <c r="AU911"/>
  <c r="AQ911"/>
  <c r="AM911"/>
  <c r="AI911"/>
  <c r="AU910"/>
  <c r="AQ910"/>
  <c r="AM910"/>
  <c r="AI910"/>
  <c r="AU909"/>
  <c r="AQ909"/>
  <c r="AM909"/>
  <c r="AI909"/>
  <c r="AU908"/>
  <c r="AQ908"/>
  <c r="AM908"/>
  <c r="AI908"/>
  <c r="AU907"/>
  <c r="AQ907"/>
  <c r="AM907"/>
  <c r="AI907"/>
  <c r="AU906"/>
  <c r="AQ906"/>
  <c r="AM906"/>
  <c r="AI906"/>
  <c r="AU905"/>
  <c r="AQ905"/>
  <c r="AM905"/>
  <c r="AI905"/>
  <c r="AU904"/>
  <c r="AQ904"/>
  <c r="AM904"/>
  <c r="AI904"/>
  <c r="AU903"/>
  <c r="AQ903"/>
  <c r="AM903"/>
  <c r="AI903"/>
  <c r="AU902"/>
  <c r="AQ902"/>
  <c r="AM902"/>
  <c r="AI902"/>
  <c r="AU901"/>
  <c r="AQ901"/>
  <c r="AM901"/>
  <c r="AI901"/>
  <c r="AU900"/>
  <c r="AQ900"/>
  <c r="AM900"/>
  <c r="AI900"/>
  <c r="AU899"/>
  <c r="AQ899"/>
  <c r="AM899"/>
  <c r="AI899"/>
  <c r="AU898"/>
  <c r="AQ898"/>
  <c r="AM898"/>
  <c r="AI898"/>
  <c r="AU897"/>
  <c r="AQ897"/>
  <c r="AM897"/>
  <c r="AI897"/>
  <c r="AU896"/>
  <c r="AQ896"/>
  <c r="AM896"/>
  <c r="AI896"/>
  <c r="AU895"/>
  <c r="AQ895"/>
  <c r="AM895"/>
  <c r="AI895"/>
  <c r="AU894"/>
  <c r="AQ894"/>
  <c r="AM894"/>
  <c r="AI894"/>
  <c r="AU893"/>
  <c r="AQ893"/>
  <c r="AM893"/>
  <c r="AI893"/>
  <c r="AU892"/>
  <c r="AQ892"/>
  <c r="AM892"/>
  <c r="AI892"/>
  <c r="AU891"/>
  <c r="AQ891"/>
  <c r="AM891"/>
  <c r="AI891"/>
  <c r="AU890"/>
  <c r="AQ890"/>
  <c r="AM890"/>
  <c r="AI890"/>
  <c r="AU889"/>
  <c r="AQ889"/>
  <c r="AM889"/>
  <c r="AI889"/>
  <c r="AU888"/>
  <c r="AQ888"/>
  <c r="AM888"/>
  <c r="AI888"/>
  <c r="AU887"/>
  <c r="AQ887"/>
  <c r="AM887"/>
  <c r="AI887"/>
  <c r="AU886"/>
  <c r="AQ886"/>
  <c r="AM886"/>
  <c r="AI886"/>
  <c r="AU885"/>
  <c r="AQ885"/>
  <c r="AM885"/>
  <c r="AI885"/>
  <c r="AU884"/>
  <c r="AQ884"/>
  <c r="AM884"/>
  <c r="AI884"/>
  <c r="AU883"/>
  <c r="AQ883"/>
  <c r="AM883"/>
  <c r="AI883"/>
  <c r="AU882"/>
  <c r="AQ882"/>
  <c r="AM882"/>
  <c r="AI882"/>
  <c r="AU881"/>
  <c r="AQ881"/>
  <c r="AM881"/>
  <c r="AI881"/>
  <c r="AU880"/>
  <c r="AQ880"/>
  <c r="AM880"/>
  <c r="AI880"/>
  <c r="AU879"/>
  <c r="AQ879"/>
  <c r="AM879"/>
  <c r="AI879"/>
  <c r="AU878"/>
  <c r="AQ878"/>
  <c r="AM878"/>
  <c r="AI878"/>
  <c r="AU877"/>
  <c r="AQ877"/>
  <c r="AM877"/>
  <c r="AI877"/>
  <c r="AU876"/>
  <c r="AQ876"/>
  <c r="AM876"/>
  <c r="AI876"/>
  <c r="AU875"/>
  <c r="AQ875"/>
  <c r="AM875"/>
  <c r="AI875"/>
  <c r="AU874"/>
  <c r="AQ874"/>
  <c r="AM874"/>
  <c r="AI874"/>
  <c r="AU873"/>
  <c r="AQ873"/>
  <c r="AM873"/>
  <c r="AI873"/>
  <c r="AU872"/>
  <c r="AQ872"/>
  <c r="AM872"/>
  <c r="AI872"/>
  <c r="AU871"/>
  <c r="AQ871"/>
  <c r="AM871"/>
  <c r="AI871"/>
  <c r="AU870"/>
  <c r="AQ870"/>
  <c r="AM870"/>
  <c r="AI870"/>
  <c r="AU869"/>
  <c r="AQ869"/>
  <c r="AM869"/>
  <c r="AI869"/>
  <c r="AU868"/>
  <c r="AQ868"/>
  <c r="AM868"/>
  <c r="AI868"/>
  <c r="AU867"/>
  <c r="AQ867"/>
  <c r="AM867"/>
  <c r="AI867"/>
  <c r="AU866"/>
  <c r="AQ866"/>
  <c r="AM866"/>
  <c r="AI866"/>
  <c r="AU865"/>
  <c r="AQ865"/>
  <c r="AM865"/>
  <c r="AI865"/>
  <c r="AU864"/>
  <c r="AQ864"/>
  <c r="AM864"/>
  <c r="AI864"/>
  <c r="AU863"/>
  <c r="AQ863"/>
  <c r="AM863"/>
  <c r="AI863"/>
  <c r="AU862"/>
  <c r="AQ862"/>
  <c r="AM862"/>
  <c r="AI862"/>
  <c r="AU861"/>
  <c r="AQ861"/>
  <c r="AM861"/>
  <c r="AI861"/>
  <c r="AU860"/>
  <c r="AQ860"/>
  <c r="AM860"/>
  <c r="AI860"/>
  <c r="AU859"/>
  <c r="AQ859"/>
  <c r="AM859"/>
  <c r="AI859"/>
  <c r="AU858"/>
  <c r="AQ858"/>
  <c r="AM858"/>
  <c r="AI858"/>
  <c r="AU857"/>
  <c r="AQ857"/>
  <c r="AM857"/>
  <c r="AI857"/>
  <c r="AU856"/>
  <c r="AQ856"/>
  <c r="AM856"/>
  <c r="AI856"/>
  <c r="AU855"/>
  <c r="AQ855"/>
  <c r="AM855"/>
  <c r="AI855"/>
  <c r="AU854"/>
  <c r="AQ854"/>
  <c r="AM854"/>
  <c r="AI854"/>
  <c r="AU853"/>
  <c r="AQ853"/>
  <c r="AM853"/>
  <c r="AI853"/>
  <c r="AU852"/>
  <c r="AQ852"/>
  <c r="AM852"/>
  <c r="AI852"/>
  <c r="AU851"/>
  <c r="AQ851"/>
  <c r="AM851"/>
  <c r="AI851"/>
  <c r="AU850"/>
  <c r="AQ850"/>
  <c r="AM850"/>
  <c r="AI850"/>
  <c r="AU849"/>
  <c r="AQ849"/>
  <c r="AM849"/>
  <c r="AI849"/>
  <c r="AU848"/>
  <c r="AQ848"/>
  <c r="AM848"/>
  <c r="AI848"/>
  <c r="AU847"/>
  <c r="AQ847"/>
  <c r="AM847"/>
  <c r="AI847"/>
  <c r="AU846"/>
  <c r="AQ846"/>
  <c r="AM846"/>
  <c r="AI846"/>
  <c r="AU845"/>
  <c r="AQ845"/>
  <c r="AM845"/>
  <c r="AI845"/>
  <c r="AU844"/>
  <c r="AQ844"/>
  <c r="AM844"/>
  <c r="AI844"/>
  <c r="AU843"/>
  <c r="AQ843"/>
  <c r="AM843"/>
  <c r="AI843"/>
  <c r="AU842"/>
  <c r="AQ842"/>
  <c r="AM842"/>
  <c r="AI842"/>
  <c r="AU841"/>
  <c r="AQ841"/>
  <c r="AM841"/>
  <c r="AI841"/>
  <c r="AU840"/>
  <c r="AQ840"/>
  <c r="AM840"/>
  <c r="AI840"/>
  <c r="AU839"/>
  <c r="AQ839"/>
  <c r="AM839"/>
  <c r="AI839"/>
  <c r="AU838"/>
  <c r="AQ838"/>
  <c r="AM838"/>
  <c r="AI838"/>
  <c r="AU837"/>
  <c r="AQ837"/>
  <c r="AM837"/>
  <c r="AI837"/>
  <c r="AU836"/>
  <c r="AQ836"/>
  <c r="AM836"/>
  <c r="AI836"/>
  <c r="AU835"/>
  <c r="AQ835"/>
  <c r="AM835"/>
  <c r="AI835"/>
  <c r="AU834"/>
  <c r="AQ834"/>
  <c r="AM834"/>
  <c r="AI834"/>
  <c r="AU833"/>
  <c r="AQ833"/>
  <c r="AM833"/>
  <c r="AI833"/>
  <c r="AU832"/>
  <c r="AQ832"/>
  <c r="AM832"/>
  <c r="AI832"/>
  <c r="AU831"/>
  <c r="AQ831"/>
  <c r="AM831"/>
  <c r="AI831"/>
  <c r="AU830"/>
  <c r="AQ830"/>
  <c r="AM830"/>
  <c r="AI830"/>
  <c r="AU829"/>
  <c r="AQ829"/>
  <c r="AM829"/>
  <c r="AI829"/>
  <c r="AU828"/>
  <c r="AQ828"/>
  <c r="AM828"/>
  <c r="AI828"/>
  <c r="AU827"/>
  <c r="AQ827"/>
  <c r="AM827"/>
  <c r="AI827"/>
  <c r="AU826"/>
  <c r="AQ826"/>
  <c r="AM826"/>
  <c r="AI826"/>
  <c r="AU825"/>
  <c r="AQ825"/>
  <c r="AM825"/>
  <c r="AI825"/>
  <c r="AU824"/>
  <c r="AQ824"/>
  <c r="AM824"/>
  <c r="AI824"/>
  <c r="AU823"/>
  <c r="AQ823"/>
  <c r="AM823"/>
  <c r="AI823"/>
  <c r="AU822"/>
  <c r="AQ822"/>
  <c r="AM822"/>
  <c r="AI822"/>
  <c r="AU821"/>
  <c r="AQ821"/>
  <c r="AM821"/>
  <c r="AI821"/>
  <c r="AU820"/>
  <c r="AQ820"/>
  <c r="AM820"/>
  <c r="AI820"/>
  <c r="AU819"/>
  <c r="AQ819"/>
  <c r="AM819"/>
  <c r="AI819"/>
  <c r="AU818"/>
  <c r="AQ818"/>
  <c r="AM818"/>
  <c r="AI818"/>
  <c r="AU817"/>
  <c r="AQ817"/>
  <c r="AM817"/>
  <c r="AI817"/>
  <c r="AU816"/>
  <c r="AQ816"/>
  <c r="AM816"/>
  <c r="AI816"/>
  <c r="AU815"/>
  <c r="AQ815"/>
  <c r="AM815"/>
  <c r="AI815"/>
  <c r="AU814"/>
  <c r="AQ814"/>
  <c r="AM814"/>
  <c r="AI814"/>
  <c r="AU813"/>
  <c r="AQ813"/>
  <c r="AM813"/>
  <c r="AI813"/>
  <c r="AU812"/>
  <c r="AQ812"/>
  <c r="AM812"/>
  <c r="AI812"/>
  <c r="AU811"/>
  <c r="AQ811"/>
  <c r="AM811"/>
  <c r="AI811"/>
  <c r="AU810"/>
  <c r="AQ810"/>
  <c r="AM810"/>
  <c r="AI810"/>
  <c r="AU809"/>
  <c r="AQ809"/>
  <c r="AM809"/>
  <c r="AI809"/>
  <c r="AU808"/>
  <c r="AQ808"/>
  <c r="AM808"/>
  <c r="AI808"/>
  <c r="AU807"/>
  <c r="AQ807"/>
  <c r="AM807"/>
  <c r="AI807"/>
  <c r="AU806"/>
  <c r="AQ806"/>
  <c r="AM806"/>
  <c r="AI806"/>
  <c r="AU805"/>
  <c r="AQ805"/>
  <c r="AM805"/>
  <c r="AI805"/>
  <c r="AU804"/>
  <c r="AQ804"/>
  <c r="AM804"/>
  <c r="AI804"/>
  <c r="AU803"/>
  <c r="AQ803"/>
  <c r="AM803"/>
  <c r="AI803"/>
  <c r="AU802"/>
  <c r="AQ802"/>
  <c r="AM802"/>
  <c r="AI802"/>
  <c r="AU801"/>
  <c r="AQ801"/>
  <c r="AM801"/>
  <c r="AI801"/>
  <c r="AU800"/>
  <c r="AQ800"/>
  <c r="AM800"/>
  <c r="AI800"/>
  <c r="AU799"/>
  <c r="AQ799"/>
  <c r="AM799"/>
  <c r="AI799"/>
  <c r="AU798"/>
  <c r="AQ798"/>
  <c r="AM798"/>
  <c r="AI798"/>
  <c r="AU797"/>
  <c r="AQ797"/>
  <c r="AM797"/>
  <c r="AI797"/>
  <c r="AU796"/>
  <c r="AQ796"/>
  <c r="AM796"/>
  <c r="AI796"/>
  <c r="AU795"/>
  <c r="AQ795"/>
  <c r="AM795"/>
  <c r="AI795"/>
  <c r="AU794"/>
  <c r="AQ794"/>
  <c r="AM794"/>
  <c r="AI794"/>
  <c r="AU793"/>
  <c r="AQ793"/>
  <c r="AM793"/>
  <c r="AI793"/>
  <c r="AU792"/>
  <c r="AQ792"/>
  <c r="AM792"/>
  <c r="AI792"/>
  <c r="AU791"/>
  <c r="AQ791"/>
  <c r="AM791"/>
  <c r="AI791"/>
  <c r="AU790"/>
  <c r="AQ790"/>
  <c r="AM790"/>
  <c r="AI790"/>
  <c r="AU789"/>
  <c r="AQ789"/>
  <c r="AM789"/>
  <c r="AI789"/>
  <c r="AU788"/>
  <c r="AQ788"/>
  <c r="AM788"/>
  <c r="AI788"/>
  <c r="AU787"/>
  <c r="AQ787"/>
  <c r="AM787"/>
  <c r="AI787"/>
  <c r="AU786"/>
  <c r="AQ786"/>
  <c r="AM786"/>
  <c r="AI786"/>
  <c r="AU785"/>
  <c r="AQ785"/>
  <c r="AM785"/>
  <c r="AI785"/>
  <c r="AU784"/>
  <c r="AQ784"/>
  <c r="AM784"/>
  <c r="AI784"/>
  <c r="AU783"/>
  <c r="AQ783"/>
  <c r="AM783"/>
  <c r="AI783"/>
  <c r="AU782"/>
  <c r="AQ782"/>
  <c r="AM782"/>
  <c r="AI782"/>
  <c r="AU781"/>
  <c r="AQ781"/>
  <c r="AM781"/>
  <c r="AI781"/>
  <c r="AU780"/>
  <c r="AQ780"/>
  <c r="AM780"/>
  <c r="AI780"/>
  <c r="AU779"/>
  <c r="AQ779"/>
  <c r="AM779"/>
  <c r="AI779"/>
  <c r="AU778"/>
  <c r="AQ778"/>
  <c r="AM778"/>
  <c r="AI778"/>
  <c r="AU777"/>
  <c r="AQ777"/>
  <c r="AM777"/>
  <c r="AI777"/>
  <c r="AU776"/>
  <c r="AQ776"/>
  <c r="AM776"/>
  <c r="AI776"/>
  <c r="AU775"/>
  <c r="AQ775"/>
  <c r="AM775"/>
  <c r="AI775"/>
  <c r="AU774"/>
  <c r="AQ774"/>
  <c r="AM774"/>
  <c r="AI774"/>
  <c r="AU773"/>
  <c r="AQ773"/>
  <c r="AM773"/>
  <c r="AI773"/>
  <c r="AU772"/>
  <c r="AQ772"/>
  <c r="AM772"/>
  <c r="AI772"/>
  <c r="AU771"/>
  <c r="AQ771"/>
  <c r="AM771"/>
  <c r="AI771"/>
  <c r="AU770"/>
  <c r="AQ770"/>
  <c r="AM770"/>
  <c r="AI770"/>
  <c r="AU769"/>
  <c r="AQ769"/>
  <c r="AM769"/>
  <c r="AI769"/>
  <c r="AU768"/>
  <c r="AQ768"/>
  <c r="AM768"/>
  <c r="AI768"/>
  <c r="AU767"/>
  <c r="AQ767"/>
  <c r="AM767"/>
  <c r="AI767"/>
  <c r="AU766"/>
  <c r="AQ766"/>
  <c r="AM766"/>
  <c r="AI766"/>
  <c r="AU765"/>
  <c r="AQ765"/>
  <c r="AM765"/>
  <c r="AI765"/>
  <c r="AU764"/>
  <c r="AQ764"/>
  <c r="AM764"/>
  <c r="AI764"/>
  <c r="AU763"/>
  <c r="AQ763"/>
  <c r="AM763"/>
  <c r="AI763"/>
  <c r="AU762"/>
  <c r="AQ762"/>
  <c r="AM762"/>
  <c r="AI762"/>
  <c r="AU761"/>
  <c r="AQ761"/>
  <c r="AM761"/>
  <c r="AI761"/>
  <c r="AU760"/>
  <c r="AQ760"/>
  <c r="AM760"/>
  <c r="AI760"/>
  <c r="AU759"/>
  <c r="AQ759"/>
  <c r="AM759"/>
  <c r="AI759"/>
  <c r="AU758"/>
  <c r="AQ758"/>
  <c r="AM758"/>
  <c r="AI758"/>
  <c r="AU757"/>
  <c r="AQ757"/>
  <c r="AM757"/>
  <c r="AI757"/>
  <c r="AU756"/>
  <c r="AQ756"/>
  <c r="AM756"/>
  <c r="AI756"/>
  <c r="AU755"/>
  <c r="AQ755"/>
  <c r="AM755"/>
  <c r="AI755"/>
  <c r="AU754"/>
  <c r="AQ754"/>
  <c r="AM754"/>
  <c r="AI754"/>
  <c r="AU753"/>
  <c r="AQ753"/>
  <c r="AM753"/>
  <c r="AI753"/>
  <c r="AU752"/>
  <c r="AQ752"/>
  <c r="AM752"/>
  <c r="AI752"/>
  <c r="AU751"/>
  <c r="AQ751"/>
  <c r="AM751"/>
  <c r="AI751"/>
  <c r="AU750"/>
  <c r="AQ750"/>
  <c r="AM750"/>
  <c r="AI750"/>
  <c r="AU749"/>
  <c r="AQ749"/>
  <c r="AM749"/>
  <c r="AI749"/>
  <c r="AU748"/>
  <c r="AQ748"/>
  <c r="AM748"/>
  <c r="AI748"/>
  <c r="AU747"/>
  <c r="AQ747"/>
  <c r="AM747"/>
  <c r="AI747"/>
  <c r="AU746"/>
  <c r="AQ746"/>
  <c r="AM746"/>
  <c r="AI746"/>
  <c r="AU745"/>
  <c r="AQ745"/>
  <c r="AM745"/>
  <c r="AI745"/>
  <c r="AU744"/>
  <c r="AQ744"/>
  <c r="AM744"/>
  <c r="AI744"/>
  <c r="AU743"/>
  <c r="AQ743"/>
  <c r="AM743"/>
  <c r="AI743"/>
  <c r="AU742"/>
  <c r="AQ742"/>
  <c r="AM742"/>
  <c r="AI742"/>
  <c r="AU741"/>
  <c r="AQ741"/>
  <c r="AM741"/>
  <c r="AI741"/>
  <c r="AU740"/>
  <c r="AQ740"/>
  <c r="AM740"/>
  <c r="AI740"/>
  <c r="AU739"/>
  <c r="AQ739"/>
  <c r="AM739"/>
  <c r="AI739"/>
  <c r="AU738"/>
  <c r="AQ738"/>
  <c r="AM738"/>
  <c r="AI738"/>
  <c r="AU737"/>
  <c r="AQ737"/>
  <c r="AM737"/>
  <c r="AI737"/>
  <c r="AU736"/>
  <c r="AQ736"/>
  <c r="AM736"/>
  <c r="AI736"/>
  <c r="AU735"/>
  <c r="AQ735"/>
  <c r="AM735"/>
  <c r="AI735"/>
  <c r="AU734"/>
  <c r="AQ734"/>
  <c r="AM734"/>
  <c r="AI734"/>
  <c r="AU733"/>
  <c r="AQ733"/>
  <c r="AM733"/>
  <c r="AI733"/>
  <c r="AU732"/>
  <c r="AQ732"/>
  <c r="AM732"/>
  <c r="AI732"/>
  <c r="AU731"/>
  <c r="AQ731"/>
  <c r="AM731"/>
  <c r="AI731"/>
  <c r="AU730"/>
  <c r="AQ730"/>
  <c r="AM730"/>
  <c r="AI730"/>
  <c r="AU729"/>
  <c r="AQ729"/>
  <c r="AM729"/>
  <c r="AI729"/>
  <c r="AU728"/>
  <c r="AQ728"/>
  <c r="AM728"/>
  <c r="AI728"/>
  <c r="AU727"/>
  <c r="AQ727"/>
  <c r="AM727"/>
  <c r="AI727"/>
  <c r="AU726"/>
  <c r="AQ726"/>
  <c r="AM726"/>
  <c r="AI726"/>
  <c r="AU725"/>
  <c r="AQ725"/>
  <c r="AM725"/>
  <c r="AI725"/>
  <c r="AU724"/>
  <c r="AQ724"/>
  <c r="AM724"/>
  <c r="AI724"/>
  <c r="AU723"/>
  <c r="AQ723"/>
  <c r="AM723"/>
  <c r="AI723"/>
  <c r="AU722"/>
  <c r="AQ722"/>
  <c r="AM722"/>
  <c r="AI722"/>
  <c r="AU721"/>
  <c r="AQ721"/>
  <c r="AM721"/>
  <c r="AI721"/>
  <c r="AU720"/>
  <c r="AQ720"/>
  <c r="AM720"/>
  <c r="AI720"/>
  <c r="AU719"/>
  <c r="AQ719"/>
  <c r="AM719"/>
  <c r="AI719"/>
  <c r="AU718"/>
  <c r="AQ718"/>
  <c r="AM718"/>
  <c r="AI718"/>
  <c r="AU717"/>
  <c r="AQ717"/>
  <c r="AM717"/>
  <c r="AI717"/>
  <c r="AU716"/>
  <c r="AQ716"/>
  <c r="AM716"/>
  <c r="AI716"/>
  <c r="AU715"/>
  <c r="AQ715"/>
  <c r="AM715"/>
  <c r="AI715"/>
  <c r="AU714"/>
  <c r="AQ714"/>
  <c r="AM714"/>
  <c r="AI714"/>
  <c r="AU713"/>
  <c r="AQ713"/>
  <c r="AM713"/>
  <c r="AI713"/>
  <c r="AU712"/>
  <c r="AQ712"/>
  <c r="AM712"/>
  <c r="AI712"/>
  <c r="AU711"/>
  <c r="AQ711"/>
  <c r="AM711"/>
  <c r="AI711"/>
  <c r="AU710"/>
  <c r="AQ710"/>
  <c r="AM710"/>
  <c r="AI710"/>
  <c r="AU709"/>
  <c r="AQ709"/>
  <c r="AM709"/>
  <c r="AI709"/>
  <c r="AU708"/>
  <c r="AQ708"/>
  <c r="AM708"/>
  <c r="AI708"/>
  <c r="AU707"/>
  <c r="AQ707"/>
  <c r="AM707"/>
  <c r="AI707"/>
  <c r="AU706"/>
  <c r="AQ706"/>
  <c r="AM706"/>
  <c r="AI706"/>
  <c r="AU705"/>
  <c r="AQ705"/>
  <c r="AM705"/>
  <c r="AI705"/>
  <c r="AU704"/>
  <c r="AQ704"/>
  <c r="AM704"/>
  <c r="AI704"/>
  <c r="AU703"/>
  <c r="AQ703"/>
  <c r="AM703"/>
  <c r="AI703"/>
  <c r="AU702"/>
  <c r="AQ702"/>
  <c r="AM702"/>
  <c r="AI702"/>
  <c r="AU701"/>
  <c r="AQ701"/>
  <c r="AM701"/>
  <c r="AI701"/>
  <c r="AU700"/>
  <c r="AQ700"/>
  <c r="AM700"/>
  <c r="AI700"/>
  <c r="AU699"/>
  <c r="AQ699"/>
  <c r="AM699"/>
  <c r="AI699"/>
  <c r="AU698"/>
  <c r="AQ698"/>
  <c r="AM698"/>
  <c r="AI698"/>
  <c r="AU697"/>
  <c r="AQ697"/>
  <c r="AM697"/>
  <c r="AI697"/>
  <c r="AU696"/>
  <c r="AQ696"/>
  <c r="AM696"/>
  <c r="AI696"/>
  <c r="AU695"/>
  <c r="AQ695"/>
  <c r="AM695"/>
  <c r="AI695"/>
  <c r="AU694"/>
  <c r="AQ694"/>
  <c r="AM694"/>
  <c r="AI694"/>
  <c r="AU693"/>
  <c r="AQ693"/>
  <c r="AM693"/>
  <c r="AI693"/>
  <c r="AU692"/>
  <c r="AQ692"/>
  <c r="AM692"/>
  <c r="AI692"/>
  <c r="AU691"/>
  <c r="AQ691"/>
  <c r="AM691"/>
  <c r="AI691"/>
  <c r="AU690"/>
  <c r="AQ690"/>
  <c r="AM690"/>
  <c r="AI690"/>
  <c r="AU689"/>
  <c r="AQ689"/>
  <c r="AM689"/>
  <c r="AI689"/>
  <c r="AU688"/>
  <c r="AQ688"/>
  <c r="AM688"/>
  <c r="AI688"/>
  <c r="AU687"/>
  <c r="AQ687"/>
  <c r="AM687"/>
  <c r="AI687"/>
  <c r="AU686"/>
  <c r="AQ686"/>
  <c r="AM686"/>
  <c r="AI686"/>
  <c r="AU685"/>
  <c r="AQ685"/>
  <c r="AM685"/>
  <c r="AI685"/>
  <c r="AU684"/>
  <c r="AQ684"/>
  <c r="AM684"/>
  <c r="AI684"/>
  <c r="AU683"/>
  <c r="AQ683"/>
  <c r="AM683"/>
  <c r="AI683"/>
  <c r="AU682"/>
  <c r="AQ682"/>
  <c r="AM682"/>
  <c r="AI682"/>
  <c r="AU681"/>
  <c r="AQ681"/>
  <c r="AM681"/>
  <c r="AI681"/>
  <c r="AU680"/>
  <c r="AQ680"/>
  <c r="AM680"/>
  <c r="AI680"/>
  <c r="AU679"/>
  <c r="AQ679"/>
  <c r="AM679"/>
  <c r="AI679"/>
  <c r="AU678"/>
  <c r="AQ678"/>
  <c r="AM678"/>
  <c r="AI678"/>
  <c r="AU677"/>
  <c r="AQ677"/>
  <c r="AM677"/>
  <c r="AI677"/>
  <c r="AU676"/>
  <c r="AQ676"/>
  <c r="AM676"/>
  <c r="AI676"/>
  <c r="AU675"/>
  <c r="AQ675"/>
  <c r="AM675"/>
  <c r="AI675"/>
  <c r="AU674"/>
  <c r="AQ674"/>
  <c r="AM674"/>
  <c r="AI674"/>
  <c r="AU673"/>
  <c r="AQ673"/>
  <c r="AM673"/>
  <c r="AI673"/>
  <c r="AU672"/>
  <c r="AQ672"/>
  <c r="AM672"/>
  <c r="AI672"/>
  <c r="AU671"/>
  <c r="AQ671"/>
  <c r="AM671"/>
  <c r="AI671"/>
  <c r="AU670"/>
  <c r="AQ670"/>
  <c r="AM670"/>
  <c r="AI670"/>
  <c r="AU669"/>
  <c r="AQ669"/>
  <c r="AM669"/>
  <c r="AI669"/>
  <c r="AU668"/>
  <c r="AQ668"/>
  <c r="AM668"/>
  <c r="AI668"/>
  <c r="AU667"/>
  <c r="AQ667"/>
  <c r="AM667"/>
  <c r="AI667"/>
  <c r="AU666"/>
  <c r="AQ666"/>
  <c r="AM666"/>
  <c r="AI666"/>
  <c r="AU665"/>
  <c r="AQ665"/>
  <c r="AM665"/>
  <c r="AI665"/>
  <c r="AU664"/>
  <c r="AQ664"/>
  <c r="AM664"/>
  <c r="AI664"/>
  <c r="AU663"/>
  <c r="AQ663"/>
  <c r="AM663"/>
  <c r="AI663"/>
  <c r="AU662"/>
  <c r="AQ662"/>
  <c r="AM662"/>
  <c r="AI662"/>
  <c r="AU661"/>
  <c r="AQ661"/>
  <c r="AM661"/>
  <c r="AI661"/>
  <c r="AU660"/>
  <c r="AQ660"/>
  <c r="AM660"/>
  <c r="AI660"/>
  <c r="AU659"/>
  <c r="AQ659"/>
  <c r="AM659"/>
  <c r="AI659"/>
  <c r="AU658"/>
  <c r="AQ658"/>
  <c r="AM658"/>
  <c r="AI658"/>
  <c r="AU657"/>
  <c r="AQ657"/>
  <c r="AM657"/>
  <c r="AI657"/>
  <c r="AU656"/>
  <c r="AQ656"/>
  <c r="AM656"/>
  <c r="AI656"/>
  <c r="AU655"/>
  <c r="AQ655"/>
  <c r="AM655"/>
  <c r="AI655"/>
  <c r="AU654"/>
  <c r="AQ654"/>
  <c r="AM654"/>
  <c r="AI654"/>
  <c r="AU653"/>
  <c r="AQ653"/>
  <c r="AM653"/>
  <c r="AI653"/>
  <c r="AU652"/>
  <c r="AQ652"/>
  <c r="AM652"/>
  <c r="AI652"/>
  <c r="AU651"/>
  <c r="AQ651"/>
  <c r="AM651"/>
  <c r="AI651"/>
  <c r="AU650"/>
  <c r="AQ650"/>
  <c r="AM650"/>
  <c r="AI650"/>
  <c r="AU649"/>
  <c r="AQ649"/>
  <c r="AM649"/>
  <c r="AI649"/>
  <c r="AU648"/>
  <c r="AQ648"/>
  <c r="AM648"/>
  <c r="AI648"/>
  <c r="AU647"/>
  <c r="AQ647"/>
  <c r="AM647"/>
  <c r="AI647"/>
  <c r="AU646"/>
  <c r="AQ646"/>
  <c r="AM646"/>
  <c r="AI646"/>
  <c r="AU645"/>
  <c r="AQ645"/>
  <c r="AM645"/>
  <c r="AI645"/>
  <c r="AU644"/>
  <c r="AQ644"/>
  <c r="AM644"/>
  <c r="AI644"/>
  <c r="AU643"/>
  <c r="AQ643"/>
  <c r="AM643"/>
  <c r="AI643"/>
  <c r="AU642"/>
  <c r="AQ642"/>
  <c r="AM642"/>
  <c r="AI642"/>
  <c r="AU641"/>
  <c r="AQ641"/>
  <c r="AM641"/>
  <c r="AI641"/>
  <c r="AU640"/>
  <c r="AQ640"/>
  <c r="AM640"/>
  <c r="AI640"/>
  <c r="AU639"/>
  <c r="AQ639"/>
  <c r="AM639"/>
  <c r="AI639"/>
  <c r="AU638"/>
  <c r="AQ638"/>
  <c r="AM638"/>
  <c r="AI638"/>
  <c r="AU637"/>
  <c r="AQ637"/>
  <c r="AM637"/>
  <c r="AI637"/>
  <c r="AU636"/>
  <c r="AQ636"/>
  <c r="AM636"/>
  <c r="AI636"/>
  <c r="AU635"/>
  <c r="AQ635"/>
  <c r="AM635"/>
  <c r="AI635"/>
  <c r="AU634"/>
  <c r="AQ634"/>
  <c r="AM634"/>
  <c r="AI634"/>
  <c r="AU633"/>
  <c r="AQ633"/>
  <c r="AM633"/>
  <c r="AI633"/>
  <c r="AU632"/>
  <c r="AQ632"/>
  <c r="AM632"/>
  <c r="AI632"/>
  <c r="AU631"/>
  <c r="AQ631"/>
  <c r="AM631"/>
  <c r="AI631"/>
  <c r="AU630"/>
  <c r="AQ630"/>
  <c r="AM630"/>
  <c r="AI630"/>
  <c r="AU629"/>
  <c r="AQ629"/>
  <c r="AM629"/>
  <c r="AI629"/>
  <c r="AU628"/>
  <c r="AQ628"/>
  <c r="AM628"/>
  <c r="AI628"/>
  <c r="AU627"/>
  <c r="AQ627"/>
  <c r="AM627"/>
  <c r="AI627"/>
  <c r="AU626"/>
  <c r="AQ626"/>
  <c r="AM626"/>
  <c r="AI626"/>
  <c r="AU625"/>
  <c r="AQ625"/>
  <c r="AM625"/>
  <c r="AI625"/>
  <c r="AU624"/>
  <c r="AQ624"/>
  <c r="AM624"/>
  <c r="AI624"/>
  <c r="AU623"/>
  <c r="AQ623"/>
  <c r="AM623"/>
  <c r="AI623"/>
  <c r="AU622"/>
  <c r="AQ622"/>
  <c r="AM622"/>
  <c r="AI622"/>
  <c r="AU621"/>
  <c r="AQ621"/>
  <c r="AM621"/>
  <c r="AI621"/>
  <c r="AU620"/>
  <c r="AQ620"/>
  <c r="AM620"/>
  <c r="AI620"/>
  <c r="AU619"/>
  <c r="AQ619"/>
  <c r="AM619"/>
  <c r="AI619"/>
  <c r="AU618"/>
  <c r="AQ618"/>
  <c r="AM618"/>
  <c r="AI618"/>
  <c r="AU617"/>
  <c r="AQ617"/>
  <c r="AM617"/>
  <c r="AI617"/>
  <c r="AU616"/>
  <c r="AQ616"/>
  <c r="AM616"/>
  <c r="AI616"/>
  <c r="AU615"/>
  <c r="AQ615"/>
  <c r="AM615"/>
  <c r="AI615"/>
  <c r="AU614"/>
  <c r="AQ614"/>
  <c r="AM614"/>
  <c r="AI614"/>
  <c r="AU613"/>
  <c r="AQ613"/>
  <c r="AM613"/>
  <c r="AI613"/>
  <c r="AU612"/>
  <c r="AQ612"/>
  <c r="AM612"/>
  <c r="AI612"/>
  <c r="AU611"/>
  <c r="AQ611"/>
  <c r="AM611"/>
  <c r="AI611"/>
  <c r="AU610"/>
  <c r="AQ610"/>
  <c r="AM610"/>
  <c r="AI610"/>
  <c r="AU609"/>
  <c r="AQ609"/>
  <c r="AM609"/>
  <c r="AI609"/>
  <c r="AU608"/>
  <c r="AQ608"/>
  <c r="AM608"/>
  <c r="AI608"/>
  <c r="AU607"/>
  <c r="AQ607"/>
  <c r="AM607"/>
  <c r="AI607"/>
  <c r="AU606"/>
  <c r="AQ606"/>
  <c r="AM606"/>
  <c r="AI606"/>
  <c r="AU605"/>
  <c r="AQ605"/>
  <c r="AM605"/>
  <c r="AI605"/>
  <c r="AU604"/>
  <c r="AQ604"/>
  <c r="AM604"/>
  <c r="AI604"/>
  <c r="AU603"/>
  <c r="AQ603"/>
  <c r="AM603"/>
  <c r="AI603"/>
  <c r="AU602"/>
  <c r="AQ602"/>
  <c r="AM602"/>
  <c r="AI602"/>
  <c r="AU601"/>
  <c r="AQ601"/>
  <c r="AM601"/>
  <c r="AI601"/>
  <c r="AU600"/>
  <c r="AQ600"/>
  <c r="AM600"/>
  <c r="AI600"/>
  <c r="AU599"/>
  <c r="AQ599"/>
  <c r="AM599"/>
  <c r="AI599"/>
  <c r="AU598"/>
  <c r="AQ598"/>
  <c r="AM598"/>
  <c r="AI598"/>
  <c r="AU597"/>
  <c r="AQ597"/>
  <c r="AM597"/>
  <c r="AI597"/>
  <c r="AU596"/>
  <c r="AQ596"/>
  <c r="AM596"/>
  <c r="AI596"/>
  <c r="AU595"/>
  <c r="AQ595"/>
  <c r="AM595"/>
  <c r="AI595"/>
  <c r="AU594"/>
  <c r="AQ594"/>
  <c r="AM594"/>
  <c r="AI594"/>
  <c r="AU593"/>
  <c r="AQ593"/>
  <c r="AM593"/>
  <c r="AI593"/>
  <c r="AU592"/>
  <c r="AQ592"/>
  <c r="AM592"/>
  <c r="AI592"/>
  <c r="AU591"/>
  <c r="AQ591"/>
  <c r="AM591"/>
  <c r="AI591"/>
  <c r="AU590"/>
  <c r="AQ590"/>
  <c r="AM590"/>
  <c r="AI590"/>
  <c r="AU589"/>
  <c r="AQ589"/>
  <c r="AM589"/>
  <c r="AI589"/>
  <c r="AU588"/>
  <c r="AQ588"/>
  <c r="AM588"/>
  <c r="AI588"/>
  <c r="AU587"/>
  <c r="AQ587"/>
  <c r="AM587"/>
  <c r="AI587"/>
  <c r="AU586"/>
  <c r="AQ586"/>
  <c r="AM586"/>
  <c r="AI586"/>
  <c r="AU585"/>
  <c r="AQ585"/>
  <c r="AM585"/>
  <c r="AI585"/>
  <c r="AU584"/>
  <c r="AQ584"/>
  <c r="AM584"/>
  <c r="AI584"/>
  <c r="AU583"/>
  <c r="AQ583"/>
  <c r="AM583"/>
  <c r="AI583"/>
  <c r="AU582"/>
  <c r="AQ582"/>
  <c r="AM582"/>
  <c r="AI582"/>
  <c r="AU581"/>
  <c r="AQ581"/>
  <c r="AM581"/>
  <c r="AI581"/>
  <c r="AU580"/>
  <c r="AQ580"/>
  <c r="AM580"/>
  <c r="AI580"/>
  <c r="AU579"/>
  <c r="AQ579"/>
  <c r="AM579"/>
  <c r="AI579"/>
  <c r="AU578"/>
  <c r="AQ578"/>
  <c r="AM578"/>
  <c r="AI578"/>
  <c r="AU577"/>
  <c r="AQ577"/>
  <c r="AM577"/>
  <c r="AI577"/>
  <c r="AU576"/>
  <c r="AQ576"/>
  <c r="AM576"/>
  <c r="AI576"/>
  <c r="AU575"/>
  <c r="AQ575"/>
  <c r="AM575"/>
  <c r="AI575"/>
  <c r="AU574"/>
  <c r="AQ574"/>
  <c r="AM574"/>
  <c r="AI574"/>
  <c r="AU573"/>
  <c r="AQ573"/>
  <c r="AM573"/>
  <c r="AI573"/>
  <c r="AU572"/>
  <c r="AQ572"/>
  <c r="AM572"/>
  <c r="AI572"/>
  <c r="AU571"/>
  <c r="AQ571"/>
  <c r="AM571"/>
  <c r="AI571"/>
  <c r="AU570"/>
  <c r="AQ570"/>
  <c r="AM570"/>
  <c r="AI570"/>
  <c r="AU569"/>
  <c r="AQ569"/>
  <c r="AM569"/>
  <c r="AI569"/>
  <c r="AU568"/>
  <c r="AQ568"/>
  <c r="AM568"/>
  <c r="AI568"/>
  <c r="AU567"/>
  <c r="AQ567"/>
  <c r="AM567"/>
  <c r="AI567"/>
  <c r="AU566"/>
  <c r="AQ566"/>
  <c r="AM566"/>
  <c r="AI566"/>
  <c r="AU565"/>
  <c r="AQ565"/>
  <c r="AM565"/>
  <c r="AI565"/>
  <c r="AU564"/>
  <c r="AQ564"/>
  <c r="AM564"/>
  <c r="AI564"/>
  <c r="AU563"/>
  <c r="AQ563"/>
  <c r="AM563"/>
  <c r="AI563"/>
  <c r="AU562"/>
  <c r="AQ562"/>
  <c r="AM562"/>
  <c r="AI562"/>
  <c r="AU561"/>
  <c r="AQ561"/>
  <c r="AM561"/>
  <c r="AI561"/>
  <c r="AU560"/>
  <c r="AQ560"/>
  <c r="AM560"/>
  <c r="AI560"/>
  <c r="AU559"/>
  <c r="AQ559"/>
  <c r="AM559"/>
  <c r="AI559"/>
  <c r="AU558"/>
  <c r="AQ558"/>
  <c r="AM558"/>
  <c r="AI558"/>
  <c r="AU557"/>
  <c r="AQ557"/>
  <c r="AM557"/>
  <c r="AI557"/>
  <c r="AU556"/>
  <c r="AQ556"/>
  <c r="AM556"/>
  <c r="AI556"/>
  <c r="AU555"/>
  <c r="AQ555"/>
  <c r="AM555"/>
  <c r="AI555"/>
  <c r="AU554"/>
  <c r="AQ554"/>
  <c r="AM554"/>
  <c r="AI554"/>
  <c r="AU553"/>
  <c r="AQ553"/>
  <c r="AM553"/>
  <c r="AI553"/>
  <c r="AU552"/>
  <c r="AQ552"/>
  <c r="AM552"/>
  <c r="AI552"/>
  <c r="AU551"/>
  <c r="AQ551"/>
  <c r="AM551"/>
  <c r="AI551"/>
  <c r="AU550"/>
  <c r="AQ550"/>
  <c r="AM550"/>
  <c r="AI550"/>
  <c r="AU549"/>
  <c r="AQ549"/>
  <c r="AM549"/>
  <c r="AI549"/>
  <c r="AU548"/>
  <c r="AQ548"/>
  <c r="AM548"/>
  <c r="AI548"/>
  <c r="AU547"/>
  <c r="AQ547"/>
  <c r="AM547"/>
  <c r="AI547"/>
  <c r="AU546"/>
  <c r="AQ546"/>
  <c r="AM546"/>
  <c r="AI546"/>
  <c r="AU545"/>
  <c r="AQ545"/>
  <c r="AM545"/>
  <c r="AI545"/>
  <c r="AU544"/>
  <c r="AQ544"/>
  <c r="AM544"/>
  <c r="AI544"/>
  <c r="AU543"/>
  <c r="AQ543"/>
  <c r="AM543"/>
  <c r="AI543"/>
  <c r="AU542"/>
  <c r="AQ542"/>
  <c r="AM542"/>
  <c r="AI542"/>
  <c r="AU541"/>
  <c r="AQ541"/>
  <c r="AM541"/>
  <c r="AI541"/>
  <c r="AU540"/>
  <c r="AQ540"/>
  <c r="AM540"/>
  <c r="AI540"/>
  <c r="AU539"/>
  <c r="AQ539"/>
  <c r="AM539"/>
  <c r="AI539"/>
  <c r="AU538"/>
  <c r="AQ538"/>
  <c r="AM538"/>
  <c r="AI538"/>
  <c r="AU537"/>
  <c r="AQ537"/>
  <c r="AM537"/>
  <c r="AI537"/>
  <c r="AU536"/>
  <c r="AQ536"/>
  <c r="AM536"/>
  <c r="AI536"/>
  <c r="AU535"/>
  <c r="AQ535"/>
  <c r="AM535"/>
  <c r="AI535"/>
  <c r="AU534"/>
  <c r="AQ534"/>
  <c r="AM534"/>
  <c r="AI534"/>
  <c r="AU533"/>
  <c r="AQ533"/>
  <c r="AM533"/>
  <c r="AI533"/>
  <c r="AU532"/>
  <c r="AQ532"/>
  <c r="AM532"/>
  <c r="AI532"/>
  <c r="AU531"/>
  <c r="AQ531"/>
  <c r="AM531"/>
  <c r="AI531"/>
  <c r="AU530"/>
  <c r="AQ530"/>
  <c r="AM530"/>
  <c r="AI530"/>
  <c r="AU529"/>
  <c r="AQ529"/>
  <c r="AM529"/>
  <c r="AI529"/>
  <c r="AU528"/>
  <c r="AQ528"/>
  <c r="AM528"/>
  <c r="AI528"/>
  <c r="AU527"/>
  <c r="AQ527"/>
  <c r="AM527"/>
  <c r="AI527"/>
  <c r="AU526"/>
  <c r="AQ526"/>
  <c r="AM526"/>
  <c r="AI526"/>
  <c r="AU525"/>
  <c r="AQ525"/>
  <c r="AM525"/>
  <c r="AI525"/>
  <c r="AU524"/>
  <c r="AQ524"/>
  <c r="AM524"/>
  <c r="AI524"/>
  <c r="AU523"/>
  <c r="AQ523"/>
  <c r="AM523"/>
  <c r="AI523"/>
  <c r="AU522"/>
  <c r="AQ522"/>
  <c r="AM522"/>
  <c r="AI522"/>
  <c r="AU521"/>
  <c r="AQ521"/>
  <c r="AM521"/>
  <c r="AI521"/>
  <c r="AG1549"/>
  <c r="AO1548"/>
  <c r="AG1548"/>
  <c r="AO1547"/>
  <c r="AG1547"/>
  <c r="AO1546"/>
  <c r="AG1546"/>
  <c r="AO1545"/>
  <c r="AG1545"/>
  <c r="AO1544"/>
  <c r="AG1544"/>
  <c r="AO1543"/>
  <c r="AG1543"/>
  <c r="AO1542"/>
  <c r="AG1542"/>
  <c r="AO1541"/>
  <c r="AG1541"/>
  <c r="AO1540"/>
  <c r="AJ1540"/>
  <c r="AV1539"/>
  <c r="AR1539"/>
  <c r="AN1539"/>
  <c r="AJ1539"/>
  <c r="AV1538"/>
  <c r="AR1538"/>
  <c r="AN1538"/>
  <c r="AJ1538"/>
  <c r="AV1537"/>
  <c r="AR1537"/>
  <c r="AN1537"/>
  <c r="AJ1537"/>
  <c r="AV1536"/>
  <c r="AR1536"/>
  <c r="AN1536"/>
  <c r="AJ1536"/>
  <c r="AV1535"/>
  <c r="AR1535"/>
  <c r="AN1535"/>
  <c r="AJ1535"/>
  <c r="AV1534"/>
  <c r="AR1534"/>
  <c r="AN1534"/>
  <c r="AJ1534"/>
  <c r="AV1533"/>
  <c r="AR1533"/>
  <c r="AN1533"/>
  <c r="AJ1533"/>
  <c r="AV1532"/>
  <c r="AR1532"/>
  <c r="AN1532"/>
  <c r="AJ1532"/>
  <c r="AV1531"/>
  <c r="AR1531"/>
  <c r="AN1531"/>
  <c r="AJ1531"/>
  <c r="AV1530"/>
  <c r="AR1530"/>
  <c r="AN1530"/>
  <c r="AJ1530"/>
  <c r="AV1529"/>
  <c r="AR1529"/>
  <c r="AN1529"/>
  <c r="AJ1529"/>
  <c r="AV1528"/>
  <c r="AR1528"/>
  <c r="AN1528"/>
  <c r="AJ1528"/>
  <c r="AV1527"/>
  <c r="AR1527"/>
  <c r="AN1527"/>
  <c r="AJ1527"/>
  <c r="AV1526"/>
  <c r="AR1526"/>
  <c r="AN1526"/>
  <c r="AJ1526"/>
  <c r="AV1525"/>
  <c r="AR1525"/>
  <c r="AN1525"/>
  <c r="AJ1525"/>
  <c r="AV1524"/>
  <c r="AR1524"/>
  <c r="AN1524"/>
  <c r="AJ1524"/>
  <c r="AV1523"/>
  <c r="AR1523"/>
  <c r="AN1523"/>
  <c r="AJ1523"/>
  <c r="AV1522"/>
  <c r="AR1522"/>
  <c r="AN1522"/>
  <c r="AJ1522"/>
  <c r="AV1521"/>
  <c r="AR1521"/>
  <c r="AN1521"/>
  <c r="AJ1521"/>
  <c r="AV1520"/>
  <c r="AR1520"/>
  <c r="AN1520"/>
  <c r="AJ1520"/>
  <c r="AV1519"/>
  <c r="AR1519"/>
  <c r="AN1519"/>
  <c r="AJ1519"/>
  <c r="AV1518"/>
  <c r="AR1518"/>
  <c r="AN1518"/>
  <c r="AJ1518"/>
  <c r="AV1517"/>
  <c r="AR1517"/>
  <c r="AN1517"/>
  <c r="AJ1517"/>
  <c r="AV1516"/>
  <c r="AR1516"/>
  <c r="AN1516"/>
  <c r="AJ1516"/>
  <c r="AV1515"/>
  <c r="AR1515"/>
  <c r="AN1515"/>
  <c r="AJ1515"/>
  <c r="AV1514"/>
  <c r="AR1514"/>
  <c r="AN1514"/>
  <c r="AJ1514"/>
  <c r="AV1513"/>
  <c r="AR1513"/>
  <c r="AN1513"/>
  <c r="AJ1513"/>
  <c r="AV1512"/>
  <c r="AR1512"/>
  <c r="AN1512"/>
  <c r="AJ1512"/>
  <c r="AV1511"/>
  <c r="AR1511"/>
  <c r="AN1511"/>
  <c r="AJ1511"/>
  <c r="AV1510"/>
  <c r="AR1510"/>
  <c r="AN1510"/>
  <c r="AJ1510"/>
  <c r="AV1509"/>
  <c r="AR1509"/>
  <c r="AN1509"/>
  <c r="AJ1509"/>
  <c r="AV1508"/>
  <c r="AR1508"/>
  <c r="AN1508"/>
  <c r="AJ1508"/>
  <c r="AV1507"/>
  <c r="AR1507"/>
  <c r="AN1507"/>
  <c r="AJ1507"/>
  <c r="AV1506"/>
  <c r="AR1506"/>
  <c r="AN1506"/>
  <c r="AJ1506"/>
  <c r="AV1505"/>
  <c r="AR1505"/>
  <c r="AN1505"/>
  <c r="AJ1505"/>
  <c r="AV1504"/>
  <c r="AR1504"/>
  <c r="AN1504"/>
  <c r="AJ1504"/>
  <c r="AV1503"/>
  <c r="AR1503"/>
  <c r="AN1503"/>
  <c r="AJ1503"/>
  <c r="AV1502"/>
  <c r="AR1502"/>
  <c r="AN1502"/>
  <c r="AJ1502"/>
  <c r="AV1501"/>
  <c r="AR1501"/>
  <c r="AN1501"/>
  <c r="AJ1501"/>
  <c r="AV1500"/>
  <c r="AR1500"/>
  <c r="AN1500"/>
  <c r="AJ1500"/>
  <c r="AV1499"/>
  <c r="AR1499"/>
  <c r="AN1499"/>
  <c r="AJ1499"/>
  <c r="AV1498"/>
  <c r="AR1498"/>
  <c r="AN1498"/>
  <c r="AJ1498"/>
  <c r="AV1497"/>
  <c r="AR1497"/>
  <c r="AN1497"/>
  <c r="AJ1497"/>
  <c r="AV1496"/>
  <c r="AR1496"/>
  <c r="AN1496"/>
  <c r="AJ1496"/>
  <c r="AV1495"/>
  <c r="AR1495"/>
  <c r="AN1495"/>
  <c r="AJ1495"/>
  <c r="AV1494"/>
  <c r="AR1494"/>
  <c r="AN1494"/>
  <c r="AJ1494"/>
  <c r="AV1493"/>
  <c r="AR1493"/>
  <c r="AN1493"/>
  <c r="AJ1493"/>
  <c r="AV1492"/>
  <c r="AR1492"/>
  <c r="AN1492"/>
  <c r="AJ1492"/>
  <c r="AV1491"/>
  <c r="AR1491"/>
  <c r="AN1491"/>
  <c r="AJ1491"/>
  <c r="AV1490"/>
  <c r="AR1490"/>
  <c r="AN1490"/>
  <c r="AJ1490"/>
  <c r="AV1489"/>
  <c r="AR1489"/>
  <c r="AN1489"/>
  <c r="AJ1489"/>
  <c r="AV1488"/>
  <c r="AR1488"/>
  <c r="AN1488"/>
  <c r="AJ1488"/>
  <c r="AV1487"/>
  <c r="AR1487"/>
  <c r="AN1487"/>
  <c r="AJ1487"/>
  <c r="AV1486"/>
  <c r="AR1486"/>
  <c r="AN1486"/>
  <c r="AJ1486"/>
  <c r="AV1485"/>
  <c r="AR1485"/>
  <c r="AN1485"/>
  <c r="AJ1485"/>
  <c r="AV1484"/>
  <c r="AR1484"/>
  <c r="AN1484"/>
  <c r="AJ1484"/>
  <c r="AV1483"/>
  <c r="AR1483"/>
  <c r="AN1483"/>
  <c r="AJ1483"/>
  <c r="AV1482"/>
  <c r="AR1482"/>
  <c r="AN1482"/>
  <c r="AJ1482"/>
  <c r="AV1481"/>
  <c r="AR1481"/>
  <c r="AN1481"/>
  <c r="AJ1481"/>
  <c r="AV1480"/>
  <c r="AR1480"/>
  <c r="AN1480"/>
  <c r="AJ1480"/>
  <c r="AV1479"/>
  <c r="AR1479"/>
  <c r="AN1479"/>
  <c r="AJ1479"/>
  <c r="AV1478"/>
  <c r="AR1478"/>
  <c r="AN1478"/>
  <c r="AJ1478"/>
  <c r="AV1477"/>
  <c r="AR1477"/>
  <c r="AN1477"/>
  <c r="AJ1477"/>
  <c r="AV1476"/>
  <c r="AR1476"/>
  <c r="AN1476"/>
  <c r="AJ1476"/>
  <c r="AV1475"/>
  <c r="AR1475"/>
  <c r="AN1475"/>
  <c r="AJ1475"/>
  <c r="AV1474"/>
  <c r="AR1474"/>
  <c r="AN1474"/>
  <c r="AJ1474"/>
  <c r="AV1473"/>
  <c r="AR1473"/>
  <c r="AN1473"/>
  <c r="AJ1473"/>
  <c r="AV1472"/>
  <c r="AR1472"/>
  <c r="AN1472"/>
  <c r="AJ1472"/>
  <c r="AV1471"/>
  <c r="AR1471"/>
  <c r="AN1471"/>
  <c r="AJ1471"/>
  <c r="AV1470"/>
  <c r="AR1470"/>
  <c r="AN1470"/>
  <c r="AJ1470"/>
  <c r="AV1469"/>
  <c r="AR1469"/>
  <c r="AN1469"/>
  <c r="AJ1469"/>
  <c r="AV1468"/>
  <c r="AR1468"/>
  <c r="AN1468"/>
  <c r="AJ1468"/>
  <c r="AV1467"/>
  <c r="AR1467"/>
  <c r="AN1467"/>
  <c r="AJ1467"/>
  <c r="AV1466"/>
  <c r="AR1466"/>
  <c r="AN1466"/>
  <c r="AJ1466"/>
  <c r="AV1465"/>
  <c r="AR1465"/>
  <c r="AN1465"/>
  <c r="AJ1465"/>
  <c r="AV1464"/>
  <c r="AR1464"/>
  <c r="AN1464"/>
  <c r="AJ1464"/>
  <c r="AV1463"/>
  <c r="AR1463"/>
  <c r="AN1463"/>
  <c r="AJ1463"/>
  <c r="AV1462"/>
  <c r="AR1462"/>
  <c r="AN1462"/>
  <c r="AJ1462"/>
  <c r="AV1461"/>
  <c r="AR1461"/>
  <c r="AN1461"/>
  <c r="AJ1461"/>
  <c r="AV1460"/>
  <c r="AR1460"/>
  <c r="AN1460"/>
  <c r="AJ1460"/>
  <c r="AV1459"/>
  <c r="AR1459"/>
  <c r="AN1459"/>
  <c r="AJ1459"/>
  <c r="AV1458"/>
  <c r="AR1458"/>
  <c r="AN1458"/>
  <c r="AJ1458"/>
  <c r="AV1457"/>
  <c r="AR1457"/>
  <c r="AN1457"/>
  <c r="AJ1457"/>
  <c r="AV1456"/>
  <c r="AR1456"/>
  <c r="AN1456"/>
  <c r="AJ1456"/>
  <c r="AV1455"/>
  <c r="AR1455"/>
  <c r="AN1455"/>
  <c r="AJ1455"/>
  <c r="AV1454"/>
  <c r="AR1454"/>
  <c r="AN1454"/>
  <c r="AJ1454"/>
  <c r="AV1453"/>
  <c r="AR1453"/>
  <c r="AN1453"/>
  <c r="AJ1453"/>
  <c r="AV1452"/>
  <c r="AR1452"/>
  <c r="AN1452"/>
  <c r="AJ1452"/>
  <c r="AV1451"/>
  <c r="AR1451"/>
  <c r="AN1451"/>
  <c r="AJ1451"/>
  <c r="AV1450"/>
  <c r="AR1450"/>
  <c r="AN1450"/>
  <c r="AJ1450"/>
  <c r="AV1449"/>
  <c r="AR1449"/>
  <c r="AN1449"/>
  <c r="AJ1449"/>
  <c r="AV1448"/>
  <c r="AR1448"/>
  <c r="AN1448"/>
  <c r="AJ1448"/>
  <c r="AV1447"/>
  <c r="AR1447"/>
  <c r="AN1447"/>
  <c r="AJ1447"/>
  <c r="AV1446"/>
  <c r="AR1446"/>
  <c r="AN1446"/>
  <c r="AJ1446"/>
  <c r="AV1445"/>
  <c r="AR1445"/>
  <c r="AN1445"/>
  <c r="AJ1445"/>
  <c r="AV1444"/>
  <c r="AR1444"/>
  <c r="AN1444"/>
  <c r="AJ1444"/>
  <c r="AV1443"/>
  <c r="AR1443"/>
  <c r="AN1443"/>
  <c r="AJ1443"/>
  <c r="AV1442"/>
  <c r="AR1442"/>
  <c r="AN1442"/>
  <c r="AJ1442"/>
  <c r="AV1441"/>
  <c r="AR1441"/>
  <c r="AN1441"/>
  <c r="AJ1441"/>
  <c r="AV1440"/>
  <c r="AR1440"/>
  <c r="AN1440"/>
  <c r="AJ1440"/>
  <c r="AV1439"/>
  <c r="AR1439"/>
  <c r="AN1439"/>
  <c r="AJ1439"/>
  <c r="AV1438"/>
  <c r="AR1438"/>
  <c r="AN1438"/>
  <c r="AJ1438"/>
  <c r="AV1437"/>
  <c r="AR1437"/>
  <c r="AN1437"/>
  <c r="AJ1437"/>
  <c r="AV1436"/>
  <c r="AR1436"/>
  <c r="AN1436"/>
  <c r="AJ1436"/>
  <c r="AV1435"/>
  <c r="AR1435"/>
  <c r="AN1435"/>
  <c r="AJ1435"/>
  <c r="AV1434"/>
  <c r="AR1434"/>
  <c r="AN1434"/>
  <c r="AJ1434"/>
  <c r="AV1433"/>
  <c r="AR1433"/>
  <c r="AN1433"/>
  <c r="AJ1433"/>
  <c r="AV1432"/>
  <c r="AR1432"/>
  <c r="AN1432"/>
  <c r="AJ1432"/>
  <c r="AV1431"/>
  <c r="AR1431"/>
  <c r="AN1431"/>
  <c r="AJ1431"/>
  <c r="AV1430"/>
  <c r="AR1430"/>
  <c r="AN1430"/>
  <c r="AJ1430"/>
  <c r="AV1429"/>
  <c r="AR1429"/>
  <c r="AN1429"/>
  <c r="AJ1429"/>
  <c r="AV1428"/>
  <c r="AR1428"/>
  <c r="AN1428"/>
  <c r="AJ1428"/>
  <c r="AV1427"/>
  <c r="AR1427"/>
  <c r="AN1427"/>
  <c r="AJ1427"/>
  <c r="AV1426"/>
  <c r="AR1426"/>
  <c r="AN1426"/>
  <c r="AJ1426"/>
  <c r="AV1425"/>
  <c r="AR1425"/>
  <c r="AN1425"/>
  <c r="AJ1425"/>
  <c r="AV1424"/>
  <c r="AR1424"/>
  <c r="AN1424"/>
  <c r="AJ1424"/>
  <c r="AV1423"/>
  <c r="AR1423"/>
  <c r="AN1423"/>
  <c r="AJ1423"/>
  <c r="AV1422"/>
  <c r="AR1422"/>
  <c r="AN1422"/>
  <c r="AJ1422"/>
  <c r="AV1421"/>
  <c r="AR1421"/>
  <c r="AN1421"/>
  <c r="AJ1421"/>
  <c r="AV1420"/>
  <c r="AR1420"/>
  <c r="AN1420"/>
  <c r="AJ1420"/>
  <c r="AV1419"/>
  <c r="AR1419"/>
  <c r="AN1419"/>
  <c r="AJ1419"/>
  <c r="AV1418"/>
  <c r="AR1418"/>
  <c r="AN1418"/>
  <c r="AJ1418"/>
  <c r="AV1417"/>
  <c r="AR1417"/>
  <c r="AN1417"/>
  <c r="AJ1417"/>
  <c r="AV1416"/>
  <c r="AR1416"/>
  <c r="AN1416"/>
  <c r="AJ1416"/>
  <c r="AV1415"/>
  <c r="AR1415"/>
  <c r="AN1415"/>
  <c r="AJ1415"/>
  <c r="AV1414"/>
  <c r="AR1414"/>
  <c r="AN1414"/>
  <c r="AJ1414"/>
  <c r="AV1413"/>
  <c r="AR1413"/>
  <c r="AN1413"/>
  <c r="AJ1413"/>
  <c r="AV1412"/>
  <c r="AR1412"/>
  <c r="AN1412"/>
  <c r="AJ1412"/>
  <c r="AV1411"/>
  <c r="AR1411"/>
  <c r="AN1411"/>
  <c r="AJ1411"/>
  <c r="AV1410"/>
  <c r="AR1410"/>
  <c r="AN1410"/>
  <c r="AJ1410"/>
  <c r="AV1409"/>
  <c r="AR1409"/>
  <c r="AN1409"/>
  <c r="AJ1409"/>
  <c r="AV1408"/>
  <c r="AR1408"/>
  <c r="AN1408"/>
  <c r="AJ1408"/>
  <c r="AV1407"/>
  <c r="AR1407"/>
  <c r="AN1407"/>
  <c r="AJ1407"/>
  <c r="AV1406"/>
  <c r="AR1406"/>
  <c r="AN1406"/>
  <c r="AJ1406"/>
  <c r="AV1405"/>
  <c r="AR1405"/>
  <c r="AN1405"/>
  <c r="AJ1405"/>
  <c r="AV1404"/>
  <c r="AR1404"/>
  <c r="AN1404"/>
  <c r="AJ1404"/>
  <c r="AV1403"/>
  <c r="AR1403"/>
  <c r="AN1403"/>
  <c r="AJ1403"/>
  <c r="AV1402"/>
  <c r="AR1402"/>
  <c r="AN1402"/>
  <c r="AJ1402"/>
  <c r="AV1401"/>
  <c r="AR1401"/>
  <c r="AN1401"/>
  <c r="AJ1401"/>
  <c r="AV1400"/>
  <c r="AR1400"/>
  <c r="AN1400"/>
  <c r="AJ1400"/>
  <c r="AV1399"/>
  <c r="AR1399"/>
  <c r="AN1399"/>
  <c r="AJ1399"/>
  <c r="AV1398"/>
  <c r="AR1398"/>
  <c r="AN1398"/>
  <c r="AJ1398"/>
  <c r="AV1397"/>
  <c r="AR1397"/>
  <c r="AN1397"/>
  <c r="AJ1397"/>
  <c r="AV1396"/>
  <c r="AR1396"/>
  <c r="AN1396"/>
  <c r="AJ1396"/>
  <c r="AV1395"/>
  <c r="AR1395"/>
  <c r="AN1395"/>
  <c r="AJ1395"/>
  <c r="AV1394"/>
  <c r="AR1394"/>
  <c r="AN1394"/>
  <c r="AJ1394"/>
  <c r="AV1393"/>
  <c r="AR1393"/>
  <c r="AN1393"/>
  <c r="AJ1393"/>
  <c r="AV1392"/>
  <c r="AR1392"/>
  <c r="AN1392"/>
  <c r="AJ1392"/>
  <c r="AV1391"/>
  <c r="AR1391"/>
  <c r="AN1391"/>
  <c r="AJ1391"/>
  <c r="AV1390"/>
  <c r="AR1390"/>
  <c r="AN1390"/>
  <c r="AJ1390"/>
  <c r="AV1389"/>
  <c r="AR1389"/>
  <c r="AN1389"/>
  <c r="AJ1389"/>
  <c r="AV1388"/>
  <c r="AR1388"/>
  <c r="AN1388"/>
  <c r="AJ1388"/>
  <c r="AV1387"/>
  <c r="AR1387"/>
  <c r="AN1387"/>
  <c r="AJ1387"/>
  <c r="AV1386"/>
  <c r="AR1386"/>
  <c r="AN1386"/>
  <c r="AJ1386"/>
  <c r="AV1385"/>
  <c r="AR1385"/>
  <c r="AN1385"/>
  <c r="AJ1385"/>
  <c r="AV1384"/>
  <c r="AR1384"/>
  <c r="AN1384"/>
  <c r="AJ1384"/>
  <c r="AV1383"/>
  <c r="AR1383"/>
  <c r="AN1383"/>
  <c r="AJ1383"/>
  <c r="AV1382"/>
  <c r="AR1382"/>
  <c r="AN1382"/>
  <c r="AJ1382"/>
  <c r="AV1381"/>
  <c r="AR1381"/>
  <c r="AN1381"/>
  <c r="AJ1381"/>
  <c r="AV1380"/>
  <c r="AR1380"/>
  <c r="AN1380"/>
  <c r="AJ1380"/>
  <c r="AV1379"/>
  <c r="AR1379"/>
  <c r="AN1379"/>
  <c r="AJ1379"/>
  <c r="AV1378"/>
  <c r="AR1378"/>
  <c r="AN1378"/>
  <c r="AJ1378"/>
  <c r="AV1377"/>
  <c r="AR1377"/>
  <c r="AN1377"/>
  <c r="AJ1377"/>
  <c r="AV1376"/>
  <c r="AR1376"/>
  <c r="AN1376"/>
  <c r="AJ1376"/>
  <c r="AV1375"/>
  <c r="AR1375"/>
  <c r="AN1375"/>
  <c r="AJ1375"/>
  <c r="AV1374"/>
  <c r="AR1374"/>
  <c r="AN1374"/>
  <c r="AJ1374"/>
  <c r="AV1373"/>
  <c r="AR1373"/>
  <c r="AN1373"/>
  <c r="AJ1373"/>
  <c r="AV1372"/>
  <c r="AR1372"/>
  <c r="AN1372"/>
  <c r="AJ1372"/>
  <c r="AV1371"/>
  <c r="AR1371"/>
  <c r="AN1371"/>
  <c r="AJ1371"/>
  <c r="AV1370"/>
  <c r="AR1370"/>
  <c r="AN1370"/>
  <c r="AJ1370"/>
  <c r="AV1369"/>
  <c r="AR1369"/>
  <c r="AN1369"/>
  <c r="AJ1369"/>
  <c r="AV1368"/>
  <c r="AR1368"/>
  <c r="AN1368"/>
  <c r="AJ1368"/>
  <c r="AV1367"/>
  <c r="AR1367"/>
  <c r="AN1367"/>
  <c r="AJ1367"/>
  <c r="AV1366"/>
  <c r="AR1366"/>
  <c r="AN1366"/>
  <c r="AJ1366"/>
  <c r="AV1365"/>
  <c r="AR1365"/>
  <c r="AN1365"/>
  <c r="AJ1365"/>
  <c r="AV1364"/>
  <c r="AR1364"/>
  <c r="AN1364"/>
  <c r="AJ1364"/>
  <c r="AV1363"/>
  <c r="AR1363"/>
  <c r="AN1363"/>
  <c r="AJ1363"/>
  <c r="AV1362"/>
  <c r="AR1362"/>
  <c r="AN1362"/>
  <c r="AJ1362"/>
  <c r="AV1361"/>
  <c r="AR1361"/>
  <c r="AN1361"/>
  <c r="AJ1361"/>
  <c r="AV1360"/>
  <c r="AR1360"/>
  <c r="AN1360"/>
  <c r="AJ1360"/>
  <c r="AV1359"/>
  <c r="AR1359"/>
  <c r="AN1359"/>
  <c r="AJ1359"/>
  <c r="AV1358"/>
  <c r="AR1358"/>
  <c r="AN1358"/>
  <c r="AJ1358"/>
  <c r="AV1357"/>
  <c r="AR1357"/>
  <c r="AN1357"/>
  <c r="AJ1357"/>
  <c r="AV1356"/>
  <c r="AR1356"/>
  <c r="AN1356"/>
  <c r="AJ1356"/>
  <c r="AV1355"/>
  <c r="AR1355"/>
  <c r="AN1355"/>
  <c r="AJ1355"/>
  <c r="AV1354"/>
  <c r="AR1354"/>
  <c r="AN1354"/>
  <c r="AJ1354"/>
  <c r="AV1353"/>
  <c r="AR1353"/>
  <c r="AN1353"/>
  <c r="AJ1353"/>
  <c r="AV1352"/>
  <c r="AR1352"/>
  <c r="AN1352"/>
  <c r="AJ1352"/>
  <c r="AV1351"/>
  <c r="AR1351"/>
  <c r="AN1351"/>
  <c r="AJ1351"/>
  <c r="AV1350"/>
  <c r="AR1350"/>
  <c r="AN1350"/>
  <c r="AJ1350"/>
  <c r="AV1349"/>
  <c r="AR1349"/>
  <c r="AN1349"/>
  <c r="AJ1349"/>
  <c r="AV1348"/>
  <c r="AR1348"/>
  <c r="AN1348"/>
  <c r="AJ1348"/>
  <c r="AV1347"/>
  <c r="AR1347"/>
  <c r="AN1347"/>
  <c r="AJ1347"/>
  <c r="AV1346"/>
  <c r="AR1346"/>
  <c r="AN1346"/>
  <c r="AJ1346"/>
  <c r="AV1345"/>
  <c r="AR1345"/>
  <c r="AN1345"/>
  <c r="AJ1345"/>
  <c r="AV1344"/>
  <c r="AR1344"/>
  <c r="AN1344"/>
  <c r="AJ1344"/>
  <c r="AV1343"/>
  <c r="AR1343"/>
  <c r="AN1343"/>
  <c r="AJ1343"/>
  <c r="AV1342"/>
  <c r="AR1342"/>
  <c r="AN1342"/>
  <c r="AJ1342"/>
  <c r="AV1341"/>
  <c r="AR1341"/>
  <c r="AN1341"/>
  <c r="AJ1341"/>
  <c r="AV1340"/>
  <c r="AR1340"/>
  <c r="AN1340"/>
  <c r="AJ1340"/>
  <c r="AV1339"/>
  <c r="AR1339"/>
  <c r="AN1339"/>
  <c r="AJ1339"/>
  <c r="AV1338"/>
  <c r="AR1338"/>
  <c r="AN1338"/>
  <c r="AJ1338"/>
  <c r="AV1337"/>
  <c r="AR1337"/>
  <c r="AN1337"/>
  <c r="AJ1337"/>
  <c r="AV1336"/>
  <c r="AR1336"/>
  <c r="AN1336"/>
  <c r="AJ1336"/>
  <c r="AV1335"/>
  <c r="AR1335"/>
  <c r="AN1335"/>
  <c r="AJ1335"/>
  <c r="AV1334"/>
  <c r="AR1334"/>
  <c r="AN1334"/>
  <c r="AJ1334"/>
  <c r="AV1333"/>
  <c r="AR1333"/>
  <c r="AN1333"/>
  <c r="AJ1333"/>
  <c r="AV1332"/>
  <c r="AR1332"/>
  <c r="AN1332"/>
  <c r="AJ1332"/>
  <c r="AV1331"/>
  <c r="AR1331"/>
  <c r="AN1331"/>
  <c r="AJ1331"/>
  <c r="AV1330"/>
  <c r="AR1330"/>
  <c r="AN1330"/>
  <c r="AJ1330"/>
  <c r="AV1329"/>
  <c r="AR1329"/>
  <c r="AN1329"/>
  <c r="AJ1329"/>
  <c r="AV1328"/>
  <c r="AR1328"/>
  <c r="AN1328"/>
  <c r="AJ1328"/>
  <c r="AV1327"/>
  <c r="AR1327"/>
  <c r="AN1327"/>
  <c r="AJ1327"/>
  <c r="AV1326"/>
  <c r="AR1326"/>
  <c r="AN1326"/>
  <c r="AJ1326"/>
  <c r="AV1325"/>
  <c r="AR1325"/>
  <c r="AN1325"/>
  <c r="AJ1325"/>
  <c r="AV1324"/>
  <c r="AR1324"/>
  <c r="AN1324"/>
  <c r="AJ1324"/>
  <c r="AV1323"/>
  <c r="AR1323"/>
  <c r="AN1323"/>
  <c r="AJ1323"/>
  <c r="AV1322"/>
  <c r="AR1322"/>
  <c r="AN1322"/>
  <c r="AJ1322"/>
  <c r="AV1321"/>
  <c r="AR1321"/>
  <c r="AN1321"/>
  <c r="AJ1321"/>
  <c r="AV1320"/>
  <c r="AR1320"/>
  <c r="AN1320"/>
  <c r="AJ1320"/>
  <c r="AV1319"/>
  <c r="AR1319"/>
  <c r="AN1319"/>
  <c r="AJ1319"/>
  <c r="AV1318"/>
  <c r="AR1318"/>
  <c r="AN1318"/>
  <c r="AJ1318"/>
  <c r="AV1317"/>
  <c r="AR1317"/>
  <c r="AN1317"/>
  <c r="AJ1317"/>
  <c r="AV1316"/>
  <c r="AR1316"/>
  <c r="AN1316"/>
  <c r="AJ1316"/>
  <c r="AV1315"/>
  <c r="AR1315"/>
  <c r="AN1315"/>
  <c r="AJ1315"/>
  <c r="AV1314"/>
  <c r="AR1314"/>
  <c r="AN1314"/>
  <c r="AJ1314"/>
  <c r="AV1313"/>
  <c r="AR1313"/>
  <c r="AN1313"/>
  <c r="AJ1313"/>
  <c r="AV1312"/>
  <c r="AR1312"/>
  <c r="AN1312"/>
  <c r="AJ1312"/>
  <c r="AV1311"/>
  <c r="AR1311"/>
  <c r="AN1311"/>
  <c r="AJ1311"/>
  <c r="AV1310"/>
  <c r="AR1310"/>
  <c r="AN1310"/>
  <c r="AJ1310"/>
  <c r="AV1309"/>
  <c r="AR1309"/>
  <c r="AN1309"/>
  <c r="AJ1309"/>
  <c r="AV1308"/>
  <c r="AR1308"/>
  <c r="AN1308"/>
  <c r="AJ1308"/>
  <c r="AV1307"/>
  <c r="AR1307"/>
  <c r="AN1307"/>
  <c r="AJ1307"/>
  <c r="AV1306"/>
  <c r="AR1306"/>
  <c r="AN1306"/>
  <c r="AJ1306"/>
  <c r="AV1305"/>
  <c r="AR1305"/>
  <c r="AN1305"/>
  <c r="AJ1305"/>
  <c r="AV1304"/>
  <c r="AR1304"/>
  <c r="AN1304"/>
  <c r="AJ1304"/>
  <c r="AV1303"/>
  <c r="AR1303"/>
  <c r="AN1303"/>
  <c r="AJ1303"/>
  <c r="AV1302"/>
  <c r="AR1302"/>
  <c r="AN1302"/>
  <c r="AJ1302"/>
  <c r="AV1301"/>
  <c r="AR1301"/>
  <c r="AN1301"/>
  <c r="AJ1301"/>
  <c r="AV1300"/>
  <c r="AR1300"/>
  <c r="AN1300"/>
  <c r="AJ1300"/>
  <c r="AV1299"/>
  <c r="AR1299"/>
  <c r="AN1299"/>
  <c r="AJ1299"/>
  <c r="AV1298"/>
  <c r="AR1298"/>
  <c r="AN1298"/>
  <c r="AJ1298"/>
  <c r="AV1297"/>
  <c r="AR1297"/>
  <c r="AN1297"/>
  <c r="AJ1297"/>
  <c r="AV1296"/>
  <c r="AR1296"/>
  <c r="AN1296"/>
  <c r="AJ1296"/>
  <c r="AV1295"/>
  <c r="AR1295"/>
  <c r="AN1295"/>
  <c r="AJ1295"/>
  <c r="AV1294"/>
  <c r="AR1294"/>
  <c r="AN1294"/>
  <c r="AJ1294"/>
  <c r="AV1293"/>
  <c r="AR1293"/>
  <c r="AN1293"/>
  <c r="AJ1293"/>
  <c r="AV1292"/>
  <c r="AR1292"/>
  <c r="AN1292"/>
  <c r="AJ1292"/>
  <c r="AV1291"/>
  <c r="AR1291"/>
  <c r="AN1291"/>
  <c r="AJ1291"/>
  <c r="AV1290"/>
  <c r="AR1290"/>
  <c r="AN1290"/>
  <c r="AJ1290"/>
  <c r="AV1289"/>
  <c r="AR1289"/>
  <c r="AN1289"/>
  <c r="AJ1289"/>
  <c r="AV1288"/>
  <c r="AR1288"/>
  <c r="AN1288"/>
  <c r="AJ1288"/>
  <c r="AV1287"/>
  <c r="AR1287"/>
  <c r="AN1287"/>
  <c r="AJ1287"/>
  <c r="AV1286"/>
  <c r="AR1286"/>
  <c r="AN1286"/>
  <c r="AJ1286"/>
  <c r="AV1285"/>
  <c r="AR1285"/>
  <c r="AN1285"/>
  <c r="AJ1285"/>
  <c r="AV1284"/>
  <c r="AR1284"/>
  <c r="AN1284"/>
  <c r="AJ1284"/>
  <c r="AV1283"/>
  <c r="AR1283"/>
  <c r="AN1283"/>
  <c r="AJ1283"/>
  <c r="AV1282"/>
  <c r="AR1282"/>
  <c r="AN1282"/>
  <c r="AJ1282"/>
  <c r="AV1281"/>
  <c r="AR1281"/>
  <c r="AN1281"/>
  <c r="AJ1281"/>
  <c r="AV1280"/>
  <c r="AR1280"/>
  <c r="AN1280"/>
  <c r="AJ1280"/>
  <c r="AV1279"/>
  <c r="AR1279"/>
  <c r="AN1279"/>
  <c r="AJ1279"/>
  <c r="AV1278"/>
  <c r="AR1278"/>
  <c r="AN1278"/>
  <c r="AJ1278"/>
  <c r="AV1277"/>
  <c r="AR1277"/>
  <c r="AN1277"/>
  <c r="AJ1277"/>
  <c r="AV1276"/>
  <c r="AR1276"/>
  <c r="AN1276"/>
  <c r="AJ1276"/>
  <c r="AV1275"/>
  <c r="AR1275"/>
  <c r="AN1275"/>
  <c r="AJ1275"/>
  <c r="AV1274"/>
  <c r="AR1274"/>
  <c r="AN1274"/>
  <c r="AJ1274"/>
  <c r="AV1273"/>
  <c r="AR1273"/>
  <c r="AN1273"/>
  <c r="AJ1273"/>
  <c r="AV1272"/>
  <c r="AR1272"/>
  <c r="AN1272"/>
  <c r="AJ1272"/>
  <c r="AV1271"/>
  <c r="AR1271"/>
  <c r="AN1271"/>
  <c r="AJ1271"/>
  <c r="AV1270"/>
  <c r="AR1270"/>
  <c r="AN1270"/>
  <c r="AJ1270"/>
  <c r="AV1269"/>
  <c r="AR1269"/>
  <c r="AN1269"/>
  <c r="AJ1269"/>
  <c r="AV1268"/>
  <c r="AR1268"/>
  <c r="AN1268"/>
  <c r="AJ1268"/>
  <c r="AV1267"/>
  <c r="AR1267"/>
  <c r="AN1267"/>
  <c r="AJ1267"/>
  <c r="AV1266"/>
  <c r="AR1266"/>
  <c r="AN1266"/>
  <c r="AJ1266"/>
  <c r="AV1265"/>
  <c r="AR1265"/>
  <c r="AN1265"/>
  <c r="AJ1265"/>
  <c r="AV1264"/>
  <c r="AR1264"/>
  <c r="AN1264"/>
  <c r="AJ1264"/>
  <c r="AV1263"/>
  <c r="AR1263"/>
  <c r="AN1263"/>
  <c r="AJ1263"/>
  <c r="AV1262"/>
  <c r="AR1262"/>
  <c r="AN1262"/>
  <c r="AJ1262"/>
  <c r="AV1261"/>
  <c r="AR1261"/>
  <c r="AN1261"/>
  <c r="AJ1261"/>
  <c r="AV1260"/>
  <c r="AR1260"/>
  <c r="AN1260"/>
  <c r="AJ1260"/>
  <c r="AV1259"/>
  <c r="AR1259"/>
  <c r="AN1259"/>
  <c r="AJ1259"/>
  <c r="AV1258"/>
  <c r="AR1258"/>
  <c r="AN1258"/>
  <c r="AJ1258"/>
  <c r="AV1257"/>
  <c r="AR1257"/>
  <c r="AN1257"/>
  <c r="AJ1257"/>
  <c r="AV1256"/>
  <c r="AR1256"/>
  <c r="AN1256"/>
  <c r="AJ1256"/>
  <c r="AV1255"/>
  <c r="AR1255"/>
  <c r="AN1255"/>
  <c r="AJ1255"/>
  <c r="AV1254"/>
  <c r="AR1254"/>
  <c r="AN1254"/>
  <c r="AJ1254"/>
  <c r="AV1253"/>
  <c r="AR1253"/>
  <c r="AN1253"/>
  <c r="AJ1253"/>
  <c r="AV1252"/>
  <c r="AR1252"/>
  <c r="AN1252"/>
  <c r="AJ1252"/>
  <c r="AV1251"/>
  <c r="AR1251"/>
  <c r="AN1251"/>
  <c r="AJ1251"/>
  <c r="AV1250"/>
  <c r="AR1250"/>
  <c r="AN1250"/>
  <c r="AJ1250"/>
  <c r="AV1249"/>
  <c r="AR1249"/>
  <c r="AN1249"/>
  <c r="AJ1249"/>
  <c r="AV1248"/>
  <c r="AR1248"/>
  <c r="AN1248"/>
  <c r="AJ1248"/>
  <c r="AV1247"/>
  <c r="AR1247"/>
  <c r="AN1247"/>
  <c r="AJ1247"/>
  <c r="AV1246"/>
  <c r="AR1246"/>
  <c r="AN1246"/>
  <c r="AJ1246"/>
  <c r="AV1245"/>
  <c r="AR1245"/>
  <c r="AN1245"/>
  <c r="AJ1245"/>
  <c r="AV1244"/>
  <c r="AR1244"/>
  <c r="AN1244"/>
  <c r="AJ1244"/>
  <c r="AV1243"/>
  <c r="AR1243"/>
  <c r="AN1243"/>
  <c r="AJ1243"/>
  <c r="AV1242"/>
  <c r="AR1242"/>
  <c r="AN1242"/>
  <c r="AJ1242"/>
  <c r="AV1241"/>
  <c r="AR1241"/>
  <c r="AN1241"/>
  <c r="AJ1241"/>
  <c r="AV1240"/>
  <c r="AR1240"/>
  <c r="AN1240"/>
  <c r="AJ1240"/>
  <c r="AV1239"/>
  <c r="AR1239"/>
  <c r="AN1239"/>
  <c r="AJ1239"/>
  <c r="AV1238"/>
  <c r="AR1238"/>
  <c r="AN1238"/>
  <c r="AJ1238"/>
  <c r="AV1237"/>
  <c r="AR1237"/>
  <c r="AN1237"/>
  <c r="AJ1237"/>
  <c r="AV1236"/>
  <c r="AR1236"/>
  <c r="AN1236"/>
  <c r="AJ1236"/>
  <c r="AV1235"/>
  <c r="AR1235"/>
  <c r="AN1235"/>
  <c r="AJ1235"/>
  <c r="AV1234"/>
  <c r="AR1234"/>
  <c r="AN1234"/>
  <c r="AJ1234"/>
  <c r="AV1233"/>
  <c r="AR1233"/>
  <c r="AN1233"/>
  <c r="AJ1233"/>
  <c r="AV1232"/>
  <c r="AR1232"/>
  <c r="AN1232"/>
  <c r="AJ1232"/>
  <c r="AV1231"/>
  <c r="AR1231"/>
  <c r="AN1231"/>
  <c r="AJ1231"/>
  <c r="AV1230"/>
  <c r="AR1230"/>
  <c r="AN1230"/>
  <c r="AJ1230"/>
  <c r="AV1229"/>
  <c r="AR1229"/>
  <c r="AN1229"/>
  <c r="AJ1229"/>
  <c r="AV1228"/>
  <c r="AR1228"/>
  <c r="AN1228"/>
  <c r="AJ1228"/>
  <c r="AV1227"/>
  <c r="AR1227"/>
  <c r="AN1227"/>
  <c r="AJ1227"/>
  <c r="AV1226"/>
  <c r="AR1226"/>
  <c r="AN1226"/>
  <c r="AJ1226"/>
  <c r="AV1225"/>
  <c r="AR1225"/>
  <c r="AN1225"/>
  <c r="AJ1225"/>
  <c r="AV1224"/>
  <c r="AR1224"/>
  <c r="AN1224"/>
  <c r="AJ1224"/>
  <c r="AV1223"/>
  <c r="AR1223"/>
  <c r="AN1223"/>
  <c r="AJ1223"/>
  <c r="AV1222"/>
  <c r="AR1222"/>
  <c r="AN1222"/>
  <c r="AJ1222"/>
  <c r="AV1221"/>
  <c r="AR1221"/>
  <c r="AN1221"/>
  <c r="AJ1221"/>
  <c r="AV1220"/>
  <c r="AR1220"/>
  <c r="AN1220"/>
  <c r="AJ1220"/>
  <c r="AV1219"/>
  <c r="AR1219"/>
  <c r="AN1219"/>
  <c r="AJ1219"/>
  <c r="AV1218"/>
  <c r="AR1218"/>
  <c r="AN1218"/>
  <c r="AJ1218"/>
  <c r="AV1217"/>
  <c r="AR1217"/>
  <c r="AN1217"/>
  <c r="AJ1217"/>
  <c r="AV1216"/>
  <c r="AR1216"/>
  <c r="AN1216"/>
  <c r="AJ1216"/>
  <c r="AV1215"/>
  <c r="AR1215"/>
  <c r="AN1215"/>
  <c r="AJ1215"/>
  <c r="AV1214"/>
  <c r="AR1214"/>
  <c r="AN1214"/>
  <c r="AJ1214"/>
  <c r="AV1213"/>
  <c r="AR1213"/>
  <c r="AN1213"/>
  <c r="AJ1213"/>
  <c r="AV1212"/>
  <c r="AR1212"/>
  <c r="AN1212"/>
  <c r="AJ1212"/>
  <c r="AV1211"/>
  <c r="AR1211"/>
  <c r="AN1211"/>
  <c r="AJ1211"/>
  <c r="AV1210"/>
  <c r="AR1210"/>
  <c r="AN1210"/>
  <c r="AJ1210"/>
  <c r="AV1209"/>
  <c r="AR1209"/>
  <c r="AN1209"/>
  <c r="AJ1209"/>
  <c r="AV1208"/>
  <c r="AR1208"/>
  <c r="AN1208"/>
  <c r="AJ1208"/>
  <c r="AV1207"/>
  <c r="AR1207"/>
  <c r="AN1207"/>
  <c r="AJ1207"/>
  <c r="AV1206"/>
  <c r="AR1206"/>
  <c r="AN1206"/>
  <c r="AJ1206"/>
  <c r="AV1205"/>
  <c r="AR1205"/>
  <c r="AN1205"/>
  <c r="AJ1205"/>
  <c r="AV1204"/>
  <c r="AR1204"/>
  <c r="AN1204"/>
  <c r="AJ1204"/>
  <c r="AV1203"/>
  <c r="AR1203"/>
  <c r="AN1203"/>
  <c r="AJ1203"/>
  <c r="AV1202"/>
  <c r="AR1202"/>
  <c r="AN1202"/>
  <c r="AJ1202"/>
  <c r="AV1201"/>
  <c r="AR1201"/>
  <c r="AN1201"/>
  <c r="AJ1201"/>
  <c r="AV1200"/>
  <c r="AR1200"/>
  <c r="AN1200"/>
  <c r="AJ1200"/>
  <c r="AV1199"/>
  <c r="AR1199"/>
  <c r="AN1199"/>
  <c r="AJ1199"/>
  <c r="AV1198"/>
  <c r="AR1198"/>
  <c r="AN1198"/>
  <c r="AJ1198"/>
  <c r="AV1197"/>
  <c r="AR1197"/>
  <c r="AN1197"/>
  <c r="AJ1197"/>
  <c r="AV1196"/>
  <c r="AR1196"/>
  <c r="AN1196"/>
  <c r="AJ1196"/>
  <c r="AV1195"/>
  <c r="AR1195"/>
  <c r="AN1195"/>
  <c r="AJ1195"/>
  <c r="AV1194"/>
  <c r="AR1194"/>
  <c r="AN1194"/>
  <c r="AJ1194"/>
  <c r="AV1193"/>
  <c r="AR1193"/>
  <c r="AN1193"/>
  <c r="AJ1193"/>
  <c r="AV1192"/>
  <c r="AR1192"/>
  <c r="AN1192"/>
  <c r="AJ1192"/>
  <c r="AV1191"/>
  <c r="AR1191"/>
  <c r="AN1191"/>
  <c r="AJ1191"/>
  <c r="AV1190"/>
  <c r="AR1190"/>
  <c r="AN1190"/>
  <c r="AJ1190"/>
  <c r="AV1189"/>
  <c r="AR1189"/>
  <c r="AN1189"/>
  <c r="AJ1189"/>
  <c r="AV1188"/>
  <c r="AR1188"/>
  <c r="AN1188"/>
  <c r="AJ1188"/>
  <c r="AV1187"/>
  <c r="AR1187"/>
  <c r="AN1187"/>
  <c r="AJ1187"/>
  <c r="AV1186"/>
  <c r="AR1186"/>
  <c r="AN1186"/>
  <c r="AJ1186"/>
  <c r="AV1185"/>
  <c r="AR1185"/>
  <c r="AN1185"/>
  <c r="AJ1185"/>
  <c r="AV1184"/>
  <c r="AR1184"/>
  <c r="AN1184"/>
  <c r="AJ1184"/>
  <c r="AV1183"/>
  <c r="AR1183"/>
  <c r="AN1183"/>
  <c r="AJ1183"/>
  <c r="AV1182"/>
  <c r="AR1182"/>
  <c r="AN1182"/>
  <c r="AJ1182"/>
  <c r="AV1181"/>
  <c r="AR1181"/>
  <c r="AN1181"/>
  <c r="AJ1181"/>
  <c r="AV1180"/>
  <c r="AR1180"/>
  <c r="AN1180"/>
  <c r="AJ1180"/>
  <c r="AV1179"/>
  <c r="AR1179"/>
  <c r="AN1179"/>
  <c r="AJ1179"/>
  <c r="AV1178"/>
  <c r="AR1178"/>
  <c r="AN1178"/>
  <c r="AJ1178"/>
  <c r="AV1177"/>
  <c r="AR1177"/>
  <c r="AN1177"/>
  <c r="AJ1177"/>
  <c r="AV1176"/>
  <c r="AR1176"/>
  <c r="AN1176"/>
  <c r="AJ1176"/>
  <c r="AV1175"/>
  <c r="AR1175"/>
  <c r="AN1175"/>
  <c r="AJ1175"/>
  <c r="AV1174"/>
  <c r="AR1174"/>
  <c r="AN1174"/>
  <c r="AJ1174"/>
  <c r="AV1173"/>
  <c r="AR1173"/>
  <c r="AN1173"/>
  <c r="AJ1173"/>
  <c r="AV1172"/>
  <c r="AR1172"/>
  <c r="AN1172"/>
  <c r="AJ1172"/>
  <c r="AV1171"/>
  <c r="AR1171"/>
  <c r="AN1171"/>
  <c r="AJ1171"/>
  <c r="AV1170"/>
  <c r="AR1170"/>
  <c r="AN1170"/>
  <c r="AJ1170"/>
  <c r="AV1169"/>
  <c r="AR1169"/>
  <c r="AN1169"/>
  <c r="AJ1169"/>
  <c r="AV1168"/>
  <c r="AR1168"/>
  <c r="AN1168"/>
  <c r="AJ1168"/>
  <c r="AV1167"/>
  <c r="AR1167"/>
  <c r="AN1167"/>
  <c r="AJ1167"/>
  <c r="AV1166"/>
  <c r="AR1166"/>
  <c r="AN1166"/>
  <c r="AJ1166"/>
  <c r="AV1165"/>
  <c r="AR1165"/>
  <c r="AN1165"/>
  <c r="AJ1165"/>
  <c r="AV1164"/>
  <c r="AR1164"/>
  <c r="AN1164"/>
  <c r="AJ1164"/>
  <c r="AV1163"/>
  <c r="AR1163"/>
  <c r="AN1163"/>
  <c r="AJ1163"/>
  <c r="AV1162"/>
  <c r="AR1162"/>
  <c r="AN1162"/>
  <c r="AJ1162"/>
  <c r="AV1161"/>
  <c r="AR1161"/>
  <c r="AN1161"/>
  <c r="AJ1161"/>
  <c r="AV1160"/>
  <c r="AR1160"/>
  <c r="AN1160"/>
  <c r="AJ1160"/>
  <c r="AV1159"/>
  <c r="AR1159"/>
  <c r="AN1159"/>
  <c r="AJ1159"/>
  <c r="AV1158"/>
  <c r="AR1158"/>
  <c r="AN1158"/>
  <c r="AJ1158"/>
  <c r="AV1157"/>
  <c r="AR1157"/>
  <c r="AN1157"/>
  <c r="AJ1157"/>
  <c r="AV1156"/>
  <c r="AR1156"/>
  <c r="AN1156"/>
  <c r="AJ1156"/>
  <c r="AV1155"/>
  <c r="AR1155"/>
  <c r="AN1155"/>
  <c r="AJ1155"/>
  <c r="AV1154"/>
  <c r="AR1154"/>
  <c r="AN1154"/>
  <c r="AJ1154"/>
  <c r="AV1153"/>
  <c r="AR1153"/>
  <c r="AN1153"/>
  <c r="AJ1153"/>
  <c r="AV1152"/>
  <c r="AR1152"/>
  <c r="AN1152"/>
  <c r="AJ1152"/>
  <c r="AV1151"/>
  <c r="AR1151"/>
  <c r="AN1151"/>
  <c r="AJ1151"/>
  <c r="AV1150"/>
  <c r="AR1150"/>
  <c r="AN1150"/>
  <c r="AJ1150"/>
  <c r="AV1149"/>
  <c r="AR1149"/>
  <c r="AN1149"/>
  <c r="AJ1149"/>
  <c r="AV1148"/>
  <c r="AR1148"/>
  <c r="AN1148"/>
  <c r="AJ1148"/>
  <c r="AV1147"/>
  <c r="AR1147"/>
  <c r="AN1147"/>
  <c r="AJ1147"/>
  <c r="AV1146"/>
  <c r="AR1146"/>
  <c r="AN1146"/>
  <c r="AJ1146"/>
  <c r="AV1145"/>
  <c r="AR1145"/>
  <c r="AN1145"/>
  <c r="AJ1145"/>
  <c r="AV1144"/>
  <c r="AR1144"/>
  <c r="AN1144"/>
  <c r="AJ1144"/>
  <c r="AV1143"/>
  <c r="AR1143"/>
  <c r="AN1143"/>
  <c r="AJ1143"/>
  <c r="AV1142"/>
  <c r="AR1142"/>
  <c r="AN1142"/>
  <c r="AJ1142"/>
  <c r="AV1141"/>
  <c r="AR1141"/>
  <c r="AN1141"/>
  <c r="AJ1141"/>
  <c r="AV1140"/>
  <c r="AR1140"/>
  <c r="AN1140"/>
  <c r="AJ1140"/>
  <c r="AV1139"/>
  <c r="AR1139"/>
  <c r="AN1139"/>
  <c r="AJ1139"/>
  <c r="AV1138"/>
  <c r="AR1138"/>
  <c r="AN1138"/>
  <c r="AJ1138"/>
  <c r="AV1137"/>
  <c r="AR1137"/>
  <c r="AN1137"/>
  <c r="AJ1137"/>
  <c r="AV1136"/>
  <c r="AR1136"/>
  <c r="AN1136"/>
  <c r="AJ1136"/>
  <c r="AV1135"/>
  <c r="AR1135"/>
  <c r="AN1135"/>
  <c r="AJ1135"/>
  <c r="AV1134"/>
  <c r="AR1134"/>
  <c r="AN1134"/>
  <c r="AJ1134"/>
  <c r="AV1133"/>
  <c r="AR1133"/>
  <c r="AN1133"/>
  <c r="AJ1133"/>
  <c r="AV1132"/>
  <c r="AR1132"/>
  <c r="AN1132"/>
  <c r="AJ1132"/>
  <c r="AV1131"/>
  <c r="AR1131"/>
  <c r="AN1131"/>
  <c r="AJ1131"/>
  <c r="AV1130"/>
  <c r="AR1130"/>
  <c r="AN1130"/>
  <c r="AJ1130"/>
  <c r="AV1129"/>
  <c r="AR1129"/>
  <c r="AN1129"/>
  <c r="AJ1129"/>
  <c r="AV1128"/>
  <c r="AR1128"/>
  <c r="AN1128"/>
  <c r="AJ1128"/>
  <c r="AV1127"/>
  <c r="AR1127"/>
  <c r="AN1127"/>
  <c r="AJ1127"/>
  <c r="AV1126"/>
  <c r="AR1126"/>
  <c r="AN1126"/>
  <c r="AJ1126"/>
  <c r="AV1125"/>
  <c r="AR1125"/>
  <c r="AN1125"/>
  <c r="AJ1125"/>
  <c r="AV1124"/>
  <c r="AR1124"/>
  <c r="AN1124"/>
  <c r="AJ1124"/>
  <c r="AV1123"/>
  <c r="AR1123"/>
  <c r="AN1123"/>
  <c r="AJ1123"/>
  <c r="AV1122"/>
  <c r="AR1122"/>
  <c r="AN1122"/>
  <c r="AJ1122"/>
  <c r="AV1121"/>
  <c r="AR1121"/>
  <c r="AN1121"/>
  <c r="AJ1121"/>
  <c r="AV1120"/>
  <c r="AR1120"/>
  <c r="AN1120"/>
  <c r="AJ1120"/>
  <c r="AV1119"/>
  <c r="AR1119"/>
  <c r="AN1119"/>
  <c r="AJ1119"/>
  <c r="AV1118"/>
  <c r="AR1118"/>
  <c r="AN1118"/>
  <c r="AJ1118"/>
  <c r="AV1117"/>
  <c r="AR1117"/>
  <c r="AN1117"/>
  <c r="AJ1117"/>
  <c r="AV1116"/>
  <c r="AR1116"/>
  <c r="AN1116"/>
  <c r="AJ1116"/>
  <c r="AV1115"/>
  <c r="AR1115"/>
  <c r="AN1115"/>
  <c r="AJ1115"/>
  <c r="AV1114"/>
  <c r="AR1114"/>
  <c r="AN1114"/>
  <c r="AJ1114"/>
  <c r="AV1113"/>
  <c r="AR1113"/>
  <c r="AN1113"/>
  <c r="AJ1113"/>
  <c r="AV1112"/>
  <c r="AR1112"/>
  <c r="AN1112"/>
  <c r="AJ1112"/>
  <c r="AV1111"/>
  <c r="AR1111"/>
  <c r="AN1111"/>
  <c r="AJ1111"/>
  <c r="AV1110"/>
  <c r="AR1110"/>
  <c r="AN1110"/>
  <c r="AJ1110"/>
  <c r="AV1109"/>
  <c r="AR1109"/>
  <c r="AN1109"/>
  <c r="AJ1109"/>
  <c r="AV1108"/>
  <c r="AR1108"/>
  <c r="AN1108"/>
  <c r="AJ1108"/>
  <c r="AV1107"/>
  <c r="AR1107"/>
  <c r="AN1107"/>
  <c r="AJ1107"/>
  <c r="AV1106"/>
  <c r="AR1106"/>
  <c r="AN1106"/>
  <c r="AJ1106"/>
  <c r="AV1105"/>
  <c r="AR1105"/>
  <c r="AN1105"/>
  <c r="AJ1105"/>
  <c r="AV1104"/>
  <c r="AR1104"/>
  <c r="AN1104"/>
  <c r="AJ1104"/>
  <c r="AV1103"/>
  <c r="AR1103"/>
  <c r="AN1103"/>
  <c r="AJ1103"/>
  <c r="AV1102"/>
  <c r="AR1102"/>
  <c r="AN1102"/>
  <c r="AJ1102"/>
  <c r="AV1101"/>
  <c r="AR1101"/>
  <c r="AN1101"/>
  <c r="AJ1101"/>
  <c r="AV1100"/>
  <c r="AR1100"/>
  <c r="AN1100"/>
  <c r="AJ1100"/>
  <c r="AV1099"/>
  <c r="AR1099"/>
  <c r="AN1099"/>
  <c r="AJ1099"/>
  <c r="AV1098"/>
  <c r="AR1098"/>
  <c r="AN1098"/>
  <c r="AJ1098"/>
  <c r="AV1097"/>
  <c r="AR1097"/>
  <c r="AN1097"/>
  <c r="AJ1097"/>
  <c r="AV1096"/>
  <c r="AR1096"/>
  <c r="AN1096"/>
  <c r="AJ1096"/>
  <c r="AV1095"/>
  <c r="AR1095"/>
  <c r="AN1095"/>
  <c r="AJ1095"/>
  <c r="AV1094"/>
  <c r="AR1094"/>
  <c r="AN1094"/>
  <c r="AJ1094"/>
  <c r="AV1093"/>
  <c r="AR1093"/>
  <c r="AN1093"/>
  <c r="AJ1093"/>
  <c r="AV1092"/>
  <c r="AR1092"/>
  <c r="AN1092"/>
  <c r="AJ1092"/>
  <c r="AV1091"/>
  <c r="AR1091"/>
  <c r="AN1091"/>
  <c r="AJ1091"/>
  <c r="AV1090"/>
  <c r="AR1090"/>
  <c r="AN1090"/>
  <c r="AJ1090"/>
  <c r="AV1089"/>
  <c r="AR1089"/>
  <c r="AN1089"/>
  <c r="AJ1089"/>
  <c r="AV1088"/>
  <c r="AR1088"/>
  <c r="AN1088"/>
  <c r="AJ1088"/>
  <c r="AV1087"/>
  <c r="AR1087"/>
  <c r="AN1087"/>
  <c r="AJ1087"/>
  <c r="AV1086"/>
  <c r="AR1086"/>
  <c r="AN1086"/>
  <c r="AJ1086"/>
  <c r="AV1085"/>
  <c r="AR1085"/>
  <c r="AN1085"/>
  <c r="AJ1085"/>
  <c r="AV1084"/>
  <c r="AR1084"/>
  <c r="AN1084"/>
  <c r="AJ1084"/>
  <c r="AV1083"/>
  <c r="AR1083"/>
  <c r="AN1083"/>
  <c r="AJ1083"/>
  <c r="AV1082"/>
  <c r="AR1082"/>
  <c r="AN1082"/>
  <c r="AJ1082"/>
  <c r="AV1081"/>
  <c r="AR1081"/>
  <c r="AN1081"/>
  <c r="AJ1081"/>
  <c r="AV1080"/>
  <c r="AR1080"/>
  <c r="AN1080"/>
  <c r="AJ1080"/>
  <c r="AV1079"/>
  <c r="AR1079"/>
  <c r="AN1079"/>
  <c r="AJ1079"/>
  <c r="AV1078"/>
  <c r="AR1078"/>
  <c r="AN1078"/>
  <c r="AJ1078"/>
  <c r="AV1077"/>
  <c r="AR1077"/>
  <c r="AN1077"/>
  <c r="AJ1077"/>
  <c r="AV1076"/>
  <c r="AR1076"/>
  <c r="AN1076"/>
  <c r="AJ1076"/>
  <c r="AV1075"/>
  <c r="AR1075"/>
  <c r="AN1075"/>
  <c r="AJ1075"/>
  <c r="AV1074"/>
  <c r="AR1074"/>
  <c r="AN1074"/>
  <c r="AJ1074"/>
  <c r="AV1073"/>
  <c r="AR1073"/>
  <c r="AN1073"/>
  <c r="AJ1073"/>
  <c r="AV1072"/>
  <c r="AR1072"/>
  <c r="AN1072"/>
  <c r="AJ1072"/>
  <c r="AV1071"/>
  <c r="AR1071"/>
  <c r="AN1071"/>
  <c r="AJ1071"/>
  <c r="AV1070"/>
  <c r="AR1070"/>
  <c r="AN1070"/>
  <c r="AJ1070"/>
  <c r="AV1069"/>
  <c r="AR1069"/>
  <c r="AN1069"/>
  <c r="AJ1069"/>
  <c r="AV1068"/>
  <c r="AR1068"/>
  <c r="AN1068"/>
  <c r="AJ1068"/>
  <c r="AV1067"/>
  <c r="AR1067"/>
  <c r="AN1067"/>
  <c r="AJ1067"/>
  <c r="AV1066"/>
  <c r="AR1066"/>
  <c r="AN1066"/>
  <c r="AJ1066"/>
  <c r="AV1065"/>
  <c r="AR1065"/>
  <c r="AN1065"/>
  <c r="AJ1065"/>
  <c r="AV1064"/>
  <c r="AR1064"/>
  <c r="AN1064"/>
  <c r="AJ1064"/>
  <c r="AV1063"/>
  <c r="AR1063"/>
  <c r="AN1063"/>
  <c r="AJ1063"/>
  <c r="AV1062"/>
  <c r="AR1062"/>
  <c r="AN1062"/>
  <c r="AJ1062"/>
  <c r="AV1061"/>
  <c r="AR1061"/>
  <c r="AN1061"/>
  <c r="AJ1061"/>
  <c r="AV1060"/>
  <c r="AR1060"/>
  <c r="AN1060"/>
  <c r="AJ1060"/>
  <c r="AV1059"/>
  <c r="AR1059"/>
  <c r="AN1059"/>
  <c r="AJ1059"/>
  <c r="AV1058"/>
  <c r="AR1058"/>
  <c r="AN1058"/>
  <c r="AJ1058"/>
  <c r="AV1057"/>
  <c r="AR1057"/>
  <c r="AN1057"/>
  <c r="AJ1057"/>
  <c r="AV1056"/>
  <c r="AR1056"/>
  <c r="AN1056"/>
  <c r="AJ1056"/>
  <c r="AV1055"/>
  <c r="AR1055"/>
  <c r="AN1055"/>
  <c r="AJ1055"/>
  <c r="AV1054"/>
  <c r="AR1054"/>
  <c r="AN1054"/>
  <c r="AJ1054"/>
  <c r="AV1053"/>
  <c r="AR1053"/>
  <c r="AN1053"/>
  <c r="AJ1053"/>
  <c r="AV1052"/>
  <c r="AR1052"/>
  <c r="AN1052"/>
  <c r="AJ1052"/>
  <c r="AV1051"/>
  <c r="AR1051"/>
  <c r="AN1051"/>
  <c r="AJ1051"/>
  <c r="AV1050"/>
  <c r="AR1050"/>
  <c r="AN1050"/>
  <c r="AJ1050"/>
  <c r="AV1049"/>
  <c r="AR1049"/>
  <c r="AN1049"/>
  <c r="AJ1049"/>
  <c r="AV1048"/>
  <c r="AR1048"/>
  <c r="AN1048"/>
  <c r="AJ1048"/>
  <c r="AV1047"/>
  <c r="AR1047"/>
  <c r="AN1047"/>
  <c r="AJ1047"/>
  <c r="AV1046"/>
  <c r="AR1046"/>
  <c r="AN1046"/>
  <c r="AJ1046"/>
  <c r="AV1045"/>
  <c r="AR1045"/>
  <c r="AN1045"/>
  <c r="AJ1045"/>
  <c r="AV1044"/>
  <c r="AR1044"/>
  <c r="AN1044"/>
  <c r="AJ1044"/>
  <c r="AV1043"/>
  <c r="AR1043"/>
  <c r="AN1043"/>
  <c r="AJ1043"/>
  <c r="AV1042"/>
  <c r="AR1042"/>
  <c r="AN1042"/>
  <c r="AJ1042"/>
  <c r="AV1041"/>
  <c r="AR1041"/>
  <c r="AN1041"/>
  <c r="AJ1041"/>
  <c r="AV1040"/>
  <c r="AR1040"/>
  <c r="AN1040"/>
  <c r="AJ1040"/>
  <c r="AV1039"/>
  <c r="AR1039"/>
  <c r="AN1039"/>
  <c r="AJ1039"/>
  <c r="AV1038"/>
  <c r="AR1038"/>
  <c r="AN1038"/>
  <c r="AJ1038"/>
  <c r="AV1037"/>
  <c r="AR1037"/>
  <c r="AN1037"/>
  <c r="AJ1037"/>
  <c r="AV1036"/>
  <c r="AR1036"/>
  <c r="AN1036"/>
  <c r="AJ1036"/>
  <c r="AV1035"/>
  <c r="AR1035"/>
  <c r="AN1035"/>
  <c r="AJ1035"/>
  <c r="AV1034"/>
  <c r="AR1034"/>
  <c r="AN1034"/>
  <c r="AJ1034"/>
  <c r="AV1033"/>
  <c r="AR1033"/>
  <c r="AN1033"/>
  <c r="AJ1033"/>
  <c r="AV1032"/>
  <c r="AR1032"/>
  <c r="AN1032"/>
  <c r="AJ1032"/>
  <c r="AV1031"/>
  <c r="AR1031"/>
  <c r="AN1031"/>
  <c r="AJ1031"/>
  <c r="AV1030"/>
  <c r="AR1030"/>
  <c r="AN1030"/>
  <c r="AJ1030"/>
  <c r="AV1029"/>
  <c r="AR1029"/>
  <c r="AN1029"/>
  <c r="AJ1029"/>
  <c r="AV1028"/>
  <c r="AR1028"/>
  <c r="AN1028"/>
  <c r="AJ1028"/>
  <c r="AV1027"/>
  <c r="AR1027"/>
  <c r="AN1027"/>
  <c r="AJ1027"/>
  <c r="AV1026"/>
  <c r="AR1026"/>
  <c r="AN1026"/>
  <c r="AJ1026"/>
  <c r="AV1025"/>
  <c r="AR1025"/>
  <c r="AN1025"/>
  <c r="AJ1025"/>
  <c r="AV1024"/>
  <c r="AR1024"/>
  <c r="AN1024"/>
  <c r="AJ1024"/>
  <c r="AV1023"/>
  <c r="AR1023"/>
  <c r="AN1023"/>
  <c r="AJ1023"/>
  <c r="AV1022"/>
  <c r="AR1022"/>
  <c r="AN1022"/>
  <c r="AJ1022"/>
  <c r="AV1021"/>
  <c r="AR1021"/>
  <c r="AN1021"/>
  <c r="AJ1021"/>
  <c r="AV1020"/>
  <c r="AR1020"/>
  <c r="AN1020"/>
  <c r="AJ1020"/>
  <c r="AV1019"/>
  <c r="AR1019"/>
  <c r="AN1019"/>
  <c r="AJ1019"/>
  <c r="AV1018"/>
  <c r="AR1018"/>
  <c r="AN1018"/>
  <c r="AJ1018"/>
  <c r="AV1017"/>
  <c r="AR1017"/>
  <c r="AN1017"/>
  <c r="AJ1017"/>
  <c r="AV1016"/>
  <c r="AR1016"/>
  <c r="AN1016"/>
  <c r="AJ1016"/>
  <c r="AV1015"/>
  <c r="AR1015"/>
  <c r="AN1015"/>
  <c r="AJ1015"/>
  <c r="AV1014"/>
  <c r="AR1014"/>
  <c r="AN1014"/>
  <c r="AJ1014"/>
  <c r="AV1013"/>
  <c r="AR1013"/>
  <c r="AN1013"/>
  <c r="AJ1013"/>
  <c r="AV1012"/>
  <c r="AR1012"/>
  <c r="AN1012"/>
  <c r="AJ1012"/>
  <c r="AV1011"/>
  <c r="AR1011"/>
  <c r="AN1011"/>
  <c r="AJ1011"/>
  <c r="AV1010"/>
  <c r="AR1010"/>
  <c r="AN1010"/>
  <c r="AJ1010"/>
  <c r="AV1009"/>
  <c r="AR1009"/>
  <c r="AN1009"/>
  <c r="AJ1009"/>
  <c r="AV1008"/>
  <c r="AR1008"/>
  <c r="AN1008"/>
  <c r="AJ1008"/>
  <c r="AV1007"/>
  <c r="AR1007"/>
  <c r="AN1007"/>
  <c r="AJ1007"/>
  <c r="AV1006"/>
  <c r="AR1006"/>
  <c r="AN1006"/>
  <c r="AJ1006"/>
  <c r="AV1005"/>
  <c r="AR1005"/>
  <c r="AN1005"/>
  <c r="AJ1005"/>
  <c r="AV1004"/>
  <c r="AR1004"/>
  <c r="AN1004"/>
  <c r="AJ1004"/>
  <c r="AV1003"/>
  <c r="AR1003"/>
  <c r="AN1003"/>
  <c r="AJ1003"/>
  <c r="AV1002"/>
  <c r="AR1002"/>
  <c r="AN1002"/>
  <c r="AJ1002"/>
  <c r="AV1001"/>
  <c r="AR1001"/>
  <c r="AN1001"/>
  <c r="AJ1001"/>
  <c r="AV1000"/>
  <c r="AR1000"/>
  <c r="AN1000"/>
  <c r="AJ1000"/>
  <c r="AV999"/>
  <c r="AR999"/>
  <c r="AN999"/>
  <c r="AJ999"/>
  <c r="AV998"/>
  <c r="AR998"/>
  <c r="AN998"/>
  <c r="AJ998"/>
  <c r="AV997"/>
  <c r="AR997"/>
  <c r="AN997"/>
  <c r="AJ997"/>
  <c r="AV996"/>
  <c r="AR996"/>
  <c r="AN996"/>
  <c r="AJ996"/>
  <c r="AV995"/>
  <c r="AR995"/>
  <c r="AN995"/>
  <c r="AJ995"/>
  <c r="AV994"/>
  <c r="AR994"/>
  <c r="AN994"/>
  <c r="AJ994"/>
  <c r="AV993"/>
  <c r="AR993"/>
  <c r="AN993"/>
  <c r="AJ993"/>
  <c r="AV992"/>
  <c r="AR992"/>
  <c r="AN992"/>
  <c r="AJ992"/>
  <c r="AV991"/>
  <c r="AR991"/>
  <c r="AN991"/>
  <c r="AJ991"/>
  <c r="AV990"/>
  <c r="AR990"/>
  <c r="AN990"/>
  <c r="AJ990"/>
  <c r="AV989"/>
  <c r="AR989"/>
  <c r="AN989"/>
  <c r="AJ989"/>
  <c r="AV988"/>
  <c r="AR988"/>
  <c r="AN988"/>
  <c r="AJ988"/>
  <c r="AV987"/>
  <c r="AR987"/>
  <c r="AN987"/>
  <c r="AJ987"/>
  <c r="AV986"/>
  <c r="AR986"/>
  <c r="AN986"/>
  <c r="AJ986"/>
  <c r="AV985"/>
  <c r="AR985"/>
  <c r="AN985"/>
  <c r="AJ985"/>
  <c r="AV984"/>
  <c r="AR984"/>
  <c r="AN984"/>
  <c r="AJ984"/>
  <c r="AV983"/>
  <c r="AR983"/>
  <c r="AN983"/>
  <c r="AJ983"/>
  <c r="AV982"/>
  <c r="AR982"/>
  <c r="AN982"/>
  <c r="AJ982"/>
  <c r="AV981"/>
  <c r="AR981"/>
  <c r="AN981"/>
  <c r="AJ981"/>
  <c r="AV980"/>
  <c r="AR980"/>
  <c r="AN980"/>
  <c r="AJ980"/>
  <c r="AV979"/>
  <c r="AR979"/>
  <c r="AN979"/>
  <c r="AJ979"/>
  <c r="AV978"/>
  <c r="AR978"/>
  <c r="AN978"/>
  <c r="AJ978"/>
  <c r="AV977"/>
  <c r="AR977"/>
  <c r="AN977"/>
  <c r="AJ977"/>
  <c r="AV976"/>
  <c r="AR976"/>
  <c r="AN976"/>
  <c r="AJ976"/>
  <c r="AV975"/>
  <c r="AR975"/>
  <c r="AN975"/>
  <c r="AJ975"/>
  <c r="AV974"/>
  <c r="AR974"/>
  <c r="AN974"/>
  <c r="AJ974"/>
  <c r="AV973"/>
  <c r="AR973"/>
  <c r="AN973"/>
  <c r="AJ973"/>
  <c r="AV972"/>
  <c r="AR972"/>
  <c r="AN972"/>
  <c r="AJ972"/>
  <c r="AV971"/>
  <c r="AR971"/>
  <c r="AN971"/>
  <c r="AJ971"/>
  <c r="AV970"/>
  <c r="AR970"/>
  <c r="AN970"/>
  <c r="AJ970"/>
  <c r="AV969"/>
  <c r="AR969"/>
  <c r="AN969"/>
  <c r="AJ969"/>
  <c r="AV968"/>
  <c r="AR968"/>
  <c r="AN968"/>
  <c r="AJ968"/>
  <c r="AV967"/>
  <c r="AR967"/>
  <c r="AN967"/>
  <c r="AJ967"/>
  <c r="AV966"/>
  <c r="AR966"/>
  <c r="AN966"/>
  <c r="AJ966"/>
  <c r="AV965"/>
  <c r="AR965"/>
  <c r="AN965"/>
  <c r="AJ965"/>
  <c r="AV964"/>
  <c r="AR964"/>
  <c r="AN964"/>
  <c r="AJ964"/>
  <c r="AV963"/>
  <c r="AR963"/>
  <c r="AN963"/>
  <c r="AJ963"/>
  <c r="AV962"/>
  <c r="AR962"/>
  <c r="AN962"/>
  <c r="AJ962"/>
  <c r="AV961"/>
  <c r="AR961"/>
  <c r="AN961"/>
  <c r="AJ961"/>
  <c r="AV960"/>
  <c r="AR960"/>
  <c r="AN960"/>
  <c r="AJ960"/>
  <c r="AV959"/>
  <c r="AR959"/>
  <c r="AN959"/>
  <c r="AJ959"/>
  <c r="AV958"/>
  <c r="AR958"/>
  <c r="AN958"/>
  <c r="AJ958"/>
  <c r="AV957"/>
  <c r="AR957"/>
  <c r="AN957"/>
  <c r="AJ957"/>
  <c r="AV956"/>
  <c r="AR956"/>
  <c r="AN956"/>
  <c r="AJ956"/>
  <c r="AV955"/>
  <c r="AR955"/>
  <c r="AN955"/>
  <c r="AJ955"/>
  <c r="AV954"/>
  <c r="AR954"/>
  <c r="AN954"/>
  <c r="AJ954"/>
  <c r="AV953"/>
  <c r="AR953"/>
  <c r="AN953"/>
  <c r="AJ953"/>
  <c r="AV952"/>
  <c r="AR952"/>
  <c r="AN952"/>
  <c r="AJ952"/>
  <c r="AV951"/>
  <c r="AR951"/>
  <c r="AN951"/>
  <c r="AJ951"/>
  <c r="AV950"/>
  <c r="AR950"/>
  <c r="AN950"/>
  <c r="AJ950"/>
  <c r="AV949"/>
  <c r="AR949"/>
  <c r="AN949"/>
  <c r="AJ949"/>
  <c r="AV948"/>
  <c r="AR948"/>
  <c r="AN948"/>
  <c r="AJ948"/>
  <c r="AV947"/>
  <c r="AR947"/>
  <c r="AN947"/>
  <c r="AJ947"/>
  <c r="AV946"/>
  <c r="AR946"/>
  <c r="AN946"/>
  <c r="AJ946"/>
  <c r="AV945"/>
  <c r="AR945"/>
  <c r="AN945"/>
  <c r="AJ945"/>
  <c r="AV944"/>
  <c r="AR944"/>
  <c r="AN944"/>
  <c r="AJ944"/>
  <c r="AV943"/>
  <c r="AR943"/>
  <c r="AN943"/>
  <c r="AJ943"/>
  <c r="AV942"/>
  <c r="AR942"/>
  <c r="AN942"/>
  <c r="AJ942"/>
  <c r="AV941"/>
  <c r="AR941"/>
  <c r="AN941"/>
  <c r="AJ941"/>
  <c r="AV940"/>
  <c r="AR940"/>
  <c r="AN940"/>
  <c r="AJ940"/>
  <c r="AV939"/>
  <c r="AR939"/>
  <c r="AN939"/>
  <c r="AJ939"/>
  <c r="AV938"/>
  <c r="AR938"/>
  <c r="AN938"/>
  <c r="AJ938"/>
  <c r="AV937"/>
  <c r="AR937"/>
  <c r="AN937"/>
  <c r="AJ937"/>
  <c r="AV936"/>
  <c r="AR936"/>
  <c r="AN936"/>
  <c r="AJ936"/>
  <c r="AV935"/>
  <c r="AR935"/>
  <c r="AN935"/>
  <c r="AJ935"/>
  <c r="AV934"/>
  <c r="AR934"/>
  <c r="AN934"/>
  <c r="AJ934"/>
  <c r="AV933"/>
  <c r="AR933"/>
  <c r="AN933"/>
  <c r="AJ933"/>
  <c r="AV932"/>
  <c r="AR932"/>
  <c r="AN932"/>
  <c r="AJ932"/>
  <c r="AV931"/>
  <c r="AR931"/>
  <c r="AN931"/>
  <c r="AJ931"/>
  <c r="AV930"/>
  <c r="AR930"/>
  <c r="AN930"/>
  <c r="AJ930"/>
  <c r="AV929"/>
  <c r="AR929"/>
  <c r="AN929"/>
  <c r="AJ929"/>
  <c r="AV928"/>
  <c r="AR928"/>
  <c r="AN928"/>
  <c r="AJ928"/>
  <c r="AV927"/>
  <c r="AR927"/>
  <c r="AN927"/>
  <c r="AJ927"/>
  <c r="AV926"/>
  <c r="AR926"/>
  <c r="AN926"/>
  <c r="AJ926"/>
  <c r="AV925"/>
  <c r="AR925"/>
  <c r="AN925"/>
  <c r="AJ925"/>
  <c r="AV924"/>
  <c r="AR924"/>
  <c r="AN924"/>
  <c r="AJ924"/>
  <c r="AV923"/>
  <c r="AR923"/>
  <c r="AN923"/>
  <c r="AJ923"/>
  <c r="AV922"/>
  <c r="AR922"/>
  <c r="AN922"/>
  <c r="AJ922"/>
  <c r="AV921"/>
  <c r="AR921"/>
  <c r="AN921"/>
  <c r="AJ921"/>
  <c r="AV920"/>
  <c r="AR920"/>
  <c r="AN920"/>
  <c r="AJ920"/>
  <c r="AV919"/>
  <c r="AR919"/>
  <c r="AN919"/>
  <c r="AJ919"/>
  <c r="AV918"/>
  <c r="AR918"/>
  <c r="AN918"/>
  <c r="AJ918"/>
  <c r="AV917"/>
  <c r="AR917"/>
  <c r="AN917"/>
  <c r="AJ917"/>
  <c r="AV916"/>
  <c r="AR916"/>
  <c r="AN916"/>
  <c r="AJ916"/>
  <c r="AV915"/>
  <c r="AR915"/>
  <c r="AN915"/>
  <c r="AJ915"/>
  <c r="AV914"/>
  <c r="AR914"/>
  <c r="AN914"/>
  <c r="AJ914"/>
  <c r="AV913"/>
  <c r="AR913"/>
  <c r="AN913"/>
  <c r="AJ913"/>
  <c r="AV912"/>
  <c r="AR912"/>
  <c r="AN912"/>
  <c r="AJ912"/>
  <c r="AV911"/>
  <c r="AR911"/>
  <c r="AN911"/>
  <c r="AJ911"/>
  <c r="AV910"/>
  <c r="AR910"/>
  <c r="AN910"/>
  <c r="AJ910"/>
  <c r="AV909"/>
  <c r="AR909"/>
  <c r="AN909"/>
  <c r="AJ909"/>
  <c r="AV908"/>
  <c r="AR908"/>
  <c r="AN908"/>
  <c r="AJ908"/>
  <c r="AV907"/>
  <c r="AR907"/>
  <c r="AN907"/>
  <c r="AJ907"/>
  <c r="AV906"/>
  <c r="AR906"/>
  <c r="AN906"/>
  <c r="AJ906"/>
  <c r="AV905"/>
  <c r="AR905"/>
  <c r="AN905"/>
  <c r="AJ905"/>
  <c r="AV904"/>
  <c r="AR904"/>
  <c r="AN904"/>
  <c r="AJ904"/>
  <c r="AV903"/>
  <c r="AR903"/>
  <c r="AN903"/>
  <c r="AJ903"/>
  <c r="AV902"/>
  <c r="AR902"/>
  <c r="AN902"/>
  <c r="AJ902"/>
  <c r="AV901"/>
  <c r="AR901"/>
  <c r="AN901"/>
  <c r="AJ901"/>
  <c r="AV900"/>
  <c r="AR900"/>
  <c r="AN900"/>
  <c r="AJ900"/>
  <c r="AV899"/>
  <c r="AR899"/>
  <c r="AN899"/>
  <c r="AJ899"/>
  <c r="AV898"/>
  <c r="AR898"/>
  <c r="AN898"/>
  <c r="AJ898"/>
  <c r="AV897"/>
  <c r="AR897"/>
  <c r="AN897"/>
  <c r="AJ897"/>
  <c r="AV896"/>
  <c r="AR896"/>
  <c r="AN896"/>
  <c r="AJ896"/>
  <c r="AV895"/>
  <c r="AR895"/>
  <c r="AN895"/>
  <c r="AJ895"/>
  <c r="AV894"/>
  <c r="AR894"/>
  <c r="AN894"/>
  <c r="AJ894"/>
  <c r="AV893"/>
  <c r="AR893"/>
  <c r="AN893"/>
  <c r="AJ893"/>
  <c r="AV892"/>
  <c r="AR892"/>
  <c r="AN892"/>
  <c r="AJ892"/>
  <c r="AV891"/>
  <c r="AR891"/>
  <c r="AN891"/>
  <c r="AJ891"/>
  <c r="AV890"/>
  <c r="AR890"/>
  <c r="AN890"/>
  <c r="AJ890"/>
  <c r="AV889"/>
  <c r="AR889"/>
  <c r="AN889"/>
  <c r="AJ889"/>
  <c r="AV888"/>
  <c r="AR888"/>
  <c r="AN888"/>
  <c r="AJ888"/>
  <c r="AV887"/>
  <c r="AR887"/>
  <c r="AN887"/>
  <c r="AJ887"/>
  <c r="AV886"/>
  <c r="AR886"/>
  <c r="AN886"/>
  <c r="AJ886"/>
  <c r="AV885"/>
  <c r="AR885"/>
  <c r="AN885"/>
  <c r="AJ885"/>
  <c r="AV884"/>
  <c r="AR884"/>
  <c r="AN884"/>
  <c r="AJ884"/>
  <c r="AV883"/>
  <c r="AR883"/>
  <c r="AN883"/>
  <c r="AJ883"/>
  <c r="AV882"/>
  <c r="AR882"/>
  <c r="AN882"/>
  <c r="AJ882"/>
  <c r="AV881"/>
  <c r="AR881"/>
  <c r="AN881"/>
  <c r="AJ881"/>
  <c r="AV880"/>
  <c r="AR880"/>
  <c r="AN880"/>
  <c r="AJ880"/>
  <c r="AV879"/>
  <c r="AR879"/>
  <c r="AN879"/>
  <c r="AJ879"/>
  <c r="AV878"/>
  <c r="AR878"/>
  <c r="AN878"/>
  <c r="AJ878"/>
  <c r="AV877"/>
  <c r="AR877"/>
  <c r="AN877"/>
  <c r="AJ877"/>
  <c r="AV876"/>
  <c r="AR876"/>
  <c r="AN876"/>
  <c r="AJ876"/>
  <c r="AV875"/>
  <c r="AR875"/>
  <c r="AN875"/>
  <c r="AJ875"/>
  <c r="AV874"/>
  <c r="AR874"/>
  <c r="AN874"/>
  <c r="AJ874"/>
  <c r="AV873"/>
  <c r="AR873"/>
  <c r="AN873"/>
  <c r="AJ873"/>
  <c r="AV872"/>
  <c r="AR872"/>
  <c r="AN872"/>
  <c r="AJ872"/>
  <c r="AV871"/>
  <c r="AR871"/>
  <c r="AN871"/>
  <c r="AJ871"/>
  <c r="AV870"/>
  <c r="AR870"/>
  <c r="AN870"/>
  <c r="AJ870"/>
  <c r="AV869"/>
  <c r="AR869"/>
  <c r="AN869"/>
  <c r="AJ869"/>
  <c r="AV868"/>
  <c r="AR868"/>
  <c r="AN868"/>
  <c r="AJ868"/>
  <c r="AV867"/>
  <c r="AR867"/>
  <c r="AN867"/>
  <c r="AJ867"/>
  <c r="AV866"/>
  <c r="AR866"/>
  <c r="AN866"/>
  <c r="AJ866"/>
  <c r="AV865"/>
  <c r="AR865"/>
  <c r="AN865"/>
  <c r="AJ865"/>
  <c r="AV864"/>
  <c r="AR864"/>
  <c r="AN864"/>
  <c r="AJ864"/>
  <c r="AV863"/>
  <c r="AR863"/>
  <c r="AN863"/>
  <c r="AJ863"/>
  <c r="AV862"/>
  <c r="AR862"/>
  <c r="AN862"/>
  <c r="AJ862"/>
  <c r="AV861"/>
  <c r="AR861"/>
  <c r="AN861"/>
  <c r="AJ861"/>
  <c r="AV860"/>
  <c r="AR860"/>
  <c r="AN860"/>
  <c r="AJ860"/>
  <c r="AV859"/>
  <c r="AR859"/>
  <c r="AN859"/>
  <c r="AJ859"/>
  <c r="AV858"/>
  <c r="AR858"/>
  <c r="AN858"/>
  <c r="AJ858"/>
  <c r="AV857"/>
  <c r="AR857"/>
  <c r="AN857"/>
  <c r="AJ857"/>
  <c r="AV856"/>
  <c r="AR856"/>
  <c r="AN856"/>
  <c r="AJ856"/>
  <c r="AV855"/>
  <c r="AR855"/>
  <c r="AN855"/>
  <c r="AJ855"/>
  <c r="AV854"/>
  <c r="AR854"/>
  <c r="AN854"/>
  <c r="AJ854"/>
  <c r="AV853"/>
  <c r="AR853"/>
  <c r="AN853"/>
  <c r="AJ853"/>
  <c r="AV852"/>
  <c r="AR852"/>
  <c r="AN852"/>
  <c r="AJ852"/>
  <c r="AV851"/>
  <c r="AR851"/>
  <c r="AN851"/>
  <c r="AJ851"/>
  <c r="AV850"/>
  <c r="AR850"/>
  <c r="AN850"/>
  <c r="AJ850"/>
  <c r="AV849"/>
  <c r="AR849"/>
  <c r="AN849"/>
  <c r="AJ849"/>
  <c r="AV848"/>
  <c r="AR848"/>
  <c r="AN848"/>
  <c r="AJ848"/>
  <c r="AV847"/>
  <c r="AR847"/>
  <c r="AN847"/>
  <c r="AJ847"/>
  <c r="AV846"/>
  <c r="AR846"/>
  <c r="AN846"/>
  <c r="AJ846"/>
  <c r="AV845"/>
  <c r="AR845"/>
  <c r="AN845"/>
  <c r="AJ845"/>
  <c r="AV844"/>
  <c r="AR844"/>
  <c r="AN844"/>
  <c r="AJ844"/>
  <c r="AV843"/>
  <c r="AR843"/>
  <c r="AN843"/>
  <c r="AJ843"/>
  <c r="AV842"/>
  <c r="AR842"/>
  <c r="AN842"/>
  <c r="AJ842"/>
  <c r="AV841"/>
  <c r="AR841"/>
  <c r="AN841"/>
  <c r="AJ841"/>
  <c r="AV840"/>
  <c r="AR840"/>
  <c r="AN840"/>
  <c r="AJ840"/>
  <c r="AV839"/>
  <c r="AR839"/>
  <c r="AN839"/>
  <c r="AJ839"/>
  <c r="AV838"/>
  <c r="AR838"/>
  <c r="AN838"/>
  <c r="AJ838"/>
  <c r="AV837"/>
  <c r="AR837"/>
  <c r="AN837"/>
  <c r="AJ837"/>
  <c r="AV836"/>
  <c r="AR836"/>
  <c r="AN836"/>
  <c r="AJ836"/>
  <c r="AV835"/>
  <c r="AR835"/>
  <c r="AN835"/>
  <c r="AJ835"/>
  <c r="AV834"/>
  <c r="AR834"/>
  <c r="AN834"/>
  <c r="AJ834"/>
  <c r="AV833"/>
  <c r="AR833"/>
  <c r="AN833"/>
  <c r="AJ833"/>
  <c r="AV832"/>
  <c r="AR832"/>
  <c r="AN832"/>
  <c r="AJ832"/>
  <c r="AV831"/>
  <c r="AR831"/>
  <c r="AN831"/>
  <c r="AJ831"/>
  <c r="AV830"/>
  <c r="AR830"/>
  <c r="AN830"/>
  <c r="AJ830"/>
  <c r="AV829"/>
  <c r="AR829"/>
  <c r="AN829"/>
  <c r="AJ829"/>
  <c r="AV828"/>
  <c r="AR828"/>
  <c r="AN828"/>
  <c r="AJ828"/>
  <c r="AV827"/>
  <c r="AR827"/>
  <c r="AN827"/>
  <c r="AJ827"/>
  <c r="AV826"/>
  <c r="AR826"/>
  <c r="AN826"/>
  <c r="AJ826"/>
  <c r="AV825"/>
  <c r="AR825"/>
  <c r="AN825"/>
  <c r="AJ825"/>
  <c r="AV824"/>
  <c r="AR824"/>
  <c r="AN824"/>
  <c r="AJ824"/>
  <c r="AV823"/>
  <c r="AR823"/>
  <c r="AN823"/>
  <c r="AJ823"/>
  <c r="AV822"/>
  <c r="AR822"/>
  <c r="AN822"/>
  <c r="AJ822"/>
  <c r="AV821"/>
  <c r="AR821"/>
  <c r="AN821"/>
  <c r="AJ821"/>
  <c r="AV820"/>
  <c r="AR820"/>
  <c r="AN820"/>
  <c r="AJ820"/>
  <c r="AV819"/>
  <c r="AR819"/>
  <c r="AN819"/>
  <c r="AJ819"/>
  <c r="AV818"/>
  <c r="AR818"/>
  <c r="AN818"/>
  <c r="AJ818"/>
  <c r="AV817"/>
  <c r="AR817"/>
  <c r="AN817"/>
  <c r="AJ817"/>
  <c r="AV816"/>
  <c r="AR816"/>
  <c r="AN816"/>
  <c r="AJ816"/>
  <c r="AV815"/>
  <c r="AR815"/>
  <c r="AN815"/>
  <c r="AJ815"/>
  <c r="AV814"/>
  <c r="AR814"/>
  <c r="AN814"/>
  <c r="AJ814"/>
  <c r="AV813"/>
  <c r="AR813"/>
  <c r="AN813"/>
  <c r="AJ813"/>
  <c r="AV812"/>
  <c r="AR812"/>
  <c r="AN812"/>
  <c r="AJ812"/>
  <c r="AV811"/>
  <c r="AR811"/>
  <c r="AN811"/>
  <c r="AJ811"/>
  <c r="AV810"/>
  <c r="AR810"/>
  <c r="AN810"/>
  <c r="AJ810"/>
  <c r="AV809"/>
  <c r="AR809"/>
  <c r="AN809"/>
  <c r="AJ809"/>
  <c r="AV808"/>
  <c r="AR808"/>
  <c r="AN808"/>
  <c r="AJ808"/>
  <c r="AV807"/>
  <c r="AR807"/>
  <c r="AN807"/>
  <c r="AJ807"/>
  <c r="AV806"/>
  <c r="AR806"/>
  <c r="AN806"/>
  <c r="AJ806"/>
  <c r="AV805"/>
  <c r="AR805"/>
  <c r="AN805"/>
  <c r="AJ805"/>
  <c r="AV804"/>
  <c r="AR804"/>
  <c r="AN804"/>
  <c r="AJ804"/>
  <c r="AV803"/>
  <c r="AR803"/>
  <c r="AN803"/>
  <c r="AJ803"/>
  <c r="AV802"/>
  <c r="AR802"/>
  <c r="AN802"/>
  <c r="AJ802"/>
  <c r="AV801"/>
  <c r="AR801"/>
  <c r="AN801"/>
  <c r="AJ801"/>
  <c r="AV800"/>
  <c r="AR800"/>
  <c r="AN800"/>
  <c r="AJ800"/>
  <c r="AV799"/>
  <c r="AR799"/>
  <c r="AN799"/>
  <c r="AJ799"/>
  <c r="AV798"/>
  <c r="AR798"/>
  <c r="AN798"/>
  <c r="AJ798"/>
  <c r="AV797"/>
  <c r="AR797"/>
  <c r="AN797"/>
  <c r="AJ797"/>
  <c r="AV796"/>
  <c r="AR796"/>
  <c r="AN796"/>
  <c r="AJ796"/>
  <c r="AV795"/>
  <c r="AR795"/>
  <c r="AN795"/>
  <c r="AJ795"/>
  <c r="AV794"/>
  <c r="AR794"/>
  <c r="AN794"/>
  <c r="AJ794"/>
  <c r="AV793"/>
  <c r="AR793"/>
  <c r="AN793"/>
  <c r="AJ793"/>
  <c r="AV792"/>
  <c r="AR792"/>
  <c r="AN792"/>
  <c r="AJ792"/>
  <c r="AV791"/>
  <c r="AR791"/>
  <c r="AN791"/>
  <c r="AJ791"/>
  <c r="AV790"/>
  <c r="AR790"/>
  <c r="AN790"/>
  <c r="AJ790"/>
  <c r="AV789"/>
  <c r="AR789"/>
  <c r="AN789"/>
  <c r="AJ789"/>
  <c r="AV788"/>
  <c r="AR788"/>
  <c r="AN788"/>
  <c r="AJ788"/>
  <c r="AV787"/>
  <c r="AR787"/>
  <c r="AN787"/>
  <c r="AJ787"/>
  <c r="AV786"/>
  <c r="AR786"/>
  <c r="AN786"/>
  <c r="AJ786"/>
  <c r="AV785"/>
  <c r="AR785"/>
  <c r="AN785"/>
  <c r="AJ785"/>
  <c r="AV784"/>
  <c r="AR784"/>
  <c r="AN784"/>
  <c r="AJ784"/>
  <c r="AV783"/>
  <c r="AR783"/>
  <c r="AN783"/>
  <c r="AJ783"/>
  <c r="AV782"/>
  <c r="AR782"/>
  <c r="AN782"/>
  <c r="AJ782"/>
  <c r="AV781"/>
  <c r="AR781"/>
  <c r="AN781"/>
  <c r="AJ781"/>
  <c r="AV780"/>
  <c r="AR780"/>
  <c r="AN780"/>
  <c r="AJ780"/>
  <c r="AV779"/>
  <c r="AR779"/>
  <c r="AN779"/>
  <c r="AJ779"/>
  <c r="AV778"/>
  <c r="AR778"/>
  <c r="AN778"/>
  <c r="AJ778"/>
  <c r="AV777"/>
  <c r="AR777"/>
  <c r="AN777"/>
  <c r="AJ777"/>
  <c r="AV776"/>
  <c r="AR776"/>
  <c r="AN776"/>
  <c r="AJ776"/>
  <c r="AV775"/>
  <c r="AR775"/>
  <c r="AN775"/>
  <c r="AJ775"/>
  <c r="AV774"/>
  <c r="AR774"/>
  <c r="AN774"/>
  <c r="AJ774"/>
  <c r="AV773"/>
  <c r="AR773"/>
  <c r="AN773"/>
  <c r="AJ773"/>
  <c r="AV772"/>
  <c r="AR772"/>
  <c r="AN772"/>
  <c r="AJ772"/>
  <c r="AV771"/>
  <c r="AR771"/>
  <c r="AN771"/>
  <c r="AJ771"/>
  <c r="AV770"/>
  <c r="AR770"/>
  <c r="AN770"/>
  <c r="AJ770"/>
  <c r="AV769"/>
  <c r="AR769"/>
  <c r="AN769"/>
  <c r="AJ769"/>
  <c r="AV768"/>
  <c r="AR768"/>
  <c r="AN768"/>
  <c r="AJ768"/>
  <c r="AV767"/>
  <c r="AR767"/>
  <c r="AN767"/>
  <c r="AJ767"/>
  <c r="AV766"/>
  <c r="AR766"/>
  <c r="AN766"/>
  <c r="AJ766"/>
  <c r="AV765"/>
  <c r="AR765"/>
  <c r="AN765"/>
  <c r="AJ765"/>
  <c r="AV764"/>
  <c r="AR764"/>
  <c r="AN764"/>
  <c r="AJ764"/>
  <c r="AV763"/>
  <c r="AR763"/>
  <c r="AN763"/>
  <c r="AJ763"/>
  <c r="AV762"/>
  <c r="AR762"/>
  <c r="AN762"/>
  <c r="AJ762"/>
  <c r="AV761"/>
  <c r="AR761"/>
  <c r="AN761"/>
  <c r="AJ761"/>
  <c r="AV760"/>
  <c r="AR760"/>
  <c r="AN760"/>
  <c r="AJ760"/>
  <c r="AV759"/>
  <c r="AR759"/>
  <c r="AN759"/>
  <c r="AJ759"/>
  <c r="AV758"/>
  <c r="AR758"/>
  <c r="AN758"/>
  <c r="AJ758"/>
  <c r="AV757"/>
  <c r="AR757"/>
  <c r="AN757"/>
  <c r="AJ757"/>
  <c r="AV756"/>
  <c r="AR756"/>
  <c r="AN756"/>
  <c r="AJ756"/>
  <c r="AV755"/>
  <c r="AR755"/>
  <c r="AN755"/>
  <c r="AJ755"/>
  <c r="AV754"/>
  <c r="AR754"/>
  <c r="AN754"/>
  <c r="AJ754"/>
  <c r="AV753"/>
  <c r="AR753"/>
  <c r="AN753"/>
  <c r="AJ753"/>
  <c r="AV752"/>
  <c r="AR752"/>
  <c r="AN752"/>
  <c r="AJ752"/>
  <c r="AV751"/>
  <c r="AR751"/>
  <c r="AN751"/>
  <c r="AJ751"/>
  <c r="AV750"/>
  <c r="AR750"/>
  <c r="AN750"/>
  <c r="AJ750"/>
  <c r="AV749"/>
  <c r="AR749"/>
  <c r="AN749"/>
  <c r="AJ749"/>
  <c r="AV748"/>
  <c r="AR748"/>
  <c r="AN748"/>
  <c r="AJ748"/>
  <c r="AV747"/>
  <c r="AR747"/>
  <c r="AN747"/>
  <c r="AJ747"/>
  <c r="AV746"/>
  <c r="AR746"/>
  <c r="AN746"/>
  <c r="AJ746"/>
  <c r="AV745"/>
  <c r="AR745"/>
  <c r="AN745"/>
  <c r="AJ745"/>
  <c r="AV744"/>
  <c r="AR744"/>
  <c r="AN744"/>
  <c r="AJ744"/>
  <c r="AV743"/>
  <c r="AR743"/>
  <c r="AN743"/>
  <c r="AJ743"/>
  <c r="AV742"/>
  <c r="AR742"/>
  <c r="AN742"/>
  <c r="AJ742"/>
  <c r="AV741"/>
  <c r="AR741"/>
  <c r="AN741"/>
  <c r="AJ741"/>
  <c r="AV740"/>
  <c r="AR740"/>
  <c r="AN740"/>
  <c r="AJ740"/>
  <c r="AV739"/>
  <c r="AR739"/>
  <c r="AN739"/>
  <c r="AJ739"/>
  <c r="AV738"/>
  <c r="AR738"/>
  <c r="AN738"/>
  <c r="AJ738"/>
  <c r="AV737"/>
  <c r="AR737"/>
  <c r="AN737"/>
  <c r="AJ737"/>
  <c r="AV736"/>
  <c r="AR736"/>
  <c r="AN736"/>
  <c r="AJ736"/>
  <c r="AV735"/>
  <c r="AR735"/>
  <c r="AN735"/>
  <c r="AJ735"/>
  <c r="AV734"/>
  <c r="AR734"/>
  <c r="AN734"/>
  <c r="AJ734"/>
  <c r="AV733"/>
  <c r="AR733"/>
  <c r="AN733"/>
  <c r="AJ733"/>
  <c r="AV732"/>
  <c r="AR732"/>
  <c r="AN732"/>
  <c r="AJ732"/>
  <c r="AV731"/>
  <c r="AR731"/>
  <c r="AN731"/>
  <c r="AJ731"/>
  <c r="AV730"/>
  <c r="AR730"/>
  <c r="AN730"/>
  <c r="AJ730"/>
  <c r="AV729"/>
  <c r="AR729"/>
  <c r="AN729"/>
  <c r="AJ729"/>
  <c r="AV728"/>
  <c r="AR728"/>
  <c r="AN728"/>
  <c r="AJ728"/>
  <c r="AV727"/>
  <c r="AR727"/>
  <c r="AN727"/>
  <c r="AJ727"/>
  <c r="AV726"/>
  <c r="AR726"/>
  <c r="AN726"/>
  <c r="AJ726"/>
  <c r="AV725"/>
  <c r="AR725"/>
  <c r="AN725"/>
  <c r="AJ725"/>
  <c r="AV724"/>
  <c r="AR724"/>
  <c r="AN724"/>
  <c r="AJ724"/>
  <c r="AV723"/>
  <c r="AR723"/>
  <c r="AN723"/>
  <c r="AJ723"/>
  <c r="AV722"/>
  <c r="AR722"/>
  <c r="AN722"/>
  <c r="AJ722"/>
  <c r="AV721"/>
  <c r="AR721"/>
  <c r="AN721"/>
  <c r="AJ721"/>
  <c r="AV720"/>
  <c r="AR720"/>
  <c r="AN720"/>
  <c r="AJ720"/>
  <c r="AV719"/>
  <c r="AR719"/>
  <c r="AN719"/>
  <c r="AJ719"/>
  <c r="AV718"/>
  <c r="AR718"/>
  <c r="AN718"/>
  <c r="AJ718"/>
  <c r="AV717"/>
  <c r="AR717"/>
  <c r="AN717"/>
  <c r="AJ717"/>
  <c r="AV716"/>
  <c r="AR716"/>
  <c r="AN716"/>
  <c r="AJ716"/>
  <c r="AV715"/>
  <c r="AR715"/>
  <c r="AN715"/>
  <c r="AJ715"/>
  <c r="AV714"/>
  <c r="AR714"/>
  <c r="AN714"/>
  <c r="AJ714"/>
  <c r="AV713"/>
  <c r="AR713"/>
  <c r="AN713"/>
  <c r="AJ713"/>
  <c r="AV712"/>
  <c r="AR712"/>
  <c r="AN712"/>
  <c r="AJ712"/>
  <c r="AV711"/>
  <c r="AR711"/>
  <c r="AN711"/>
  <c r="AJ711"/>
  <c r="AV710"/>
  <c r="AR710"/>
  <c r="AN710"/>
  <c r="AJ710"/>
  <c r="AV709"/>
  <c r="AR709"/>
  <c r="AN709"/>
  <c r="AJ709"/>
  <c r="AV708"/>
  <c r="AR708"/>
  <c r="AN708"/>
  <c r="AJ708"/>
  <c r="AV707"/>
  <c r="AR707"/>
  <c r="AN707"/>
  <c r="AJ707"/>
  <c r="AV706"/>
  <c r="AR706"/>
  <c r="AN706"/>
  <c r="AJ706"/>
  <c r="AV705"/>
  <c r="AR705"/>
  <c r="AN705"/>
  <c r="AJ705"/>
  <c r="AV704"/>
  <c r="AR704"/>
  <c r="AN704"/>
  <c r="AJ704"/>
  <c r="AV703"/>
  <c r="AR703"/>
  <c r="AN703"/>
  <c r="AJ703"/>
  <c r="AV702"/>
  <c r="AR702"/>
  <c r="AN702"/>
  <c r="AJ702"/>
  <c r="AV701"/>
  <c r="AR701"/>
  <c r="AN701"/>
  <c r="AJ701"/>
  <c r="AV700"/>
  <c r="AR700"/>
  <c r="AN700"/>
  <c r="AJ700"/>
  <c r="AV699"/>
  <c r="AR699"/>
  <c r="AN699"/>
  <c r="AJ699"/>
  <c r="AV698"/>
  <c r="AR698"/>
  <c r="AN698"/>
  <c r="AJ698"/>
  <c r="AV697"/>
  <c r="AR697"/>
  <c r="AN697"/>
  <c r="AJ697"/>
  <c r="AV696"/>
  <c r="AR696"/>
  <c r="AN696"/>
  <c r="AJ696"/>
  <c r="AV695"/>
  <c r="AR695"/>
  <c r="AN695"/>
  <c r="AJ695"/>
  <c r="AV694"/>
  <c r="AR694"/>
  <c r="AN694"/>
  <c r="AJ694"/>
  <c r="AV693"/>
  <c r="AR693"/>
  <c r="AN693"/>
  <c r="AJ693"/>
  <c r="AV692"/>
  <c r="AR692"/>
  <c r="AN692"/>
  <c r="AJ692"/>
  <c r="AV691"/>
  <c r="AR691"/>
  <c r="AN691"/>
  <c r="AJ691"/>
  <c r="AV690"/>
  <c r="AR690"/>
  <c r="AN690"/>
  <c r="AJ690"/>
  <c r="AV689"/>
  <c r="AR689"/>
  <c r="AN689"/>
  <c r="AJ689"/>
  <c r="AV688"/>
  <c r="AR688"/>
  <c r="AN688"/>
  <c r="AJ688"/>
  <c r="AV687"/>
  <c r="AR687"/>
  <c r="AN687"/>
  <c r="AJ687"/>
  <c r="AV686"/>
  <c r="AR686"/>
  <c r="AN686"/>
  <c r="AJ686"/>
  <c r="AV685"/>
  <c r="AR685"/>
  <c r="AN685"/>
  <c r="AJ685"/>
  <c r="AV684"/>
  <c r="AR684"/>
  <c r="AN684"/>
  <c r="AJ684"/>
  <c r="AV683"/>
  <c r="AR683"/>
  <c r="AN683"/>
  <c r="AJ683"/>
  <c r="AV682"/>
  <c r="AR682"/>
  <c r="AN682"/>
  <c r="AJ682"/>
  <c r="AV681"/>
  <c r="AR681"/>
  <c r="AN681"/>
  <c r="AJ681"/>
  <c r="AV680"/>
  <c r="AR680"/>
  <c r="AN680"/>
  <c r="AJ680"/>
  <c r="AV679"/>
  <c r="AR679"/>
  <c r="AN679"/>
  <c r="AJ679"/>
  <c r="AV678"/>
  <c r="AR678"/>
  <c r="AN678"/>
  <c r="AJ678"/>
  <c r="AV677"/>
  <c r="AR677"/>
  <c r="AN677"/>
  <c r="AJ677"/>
  <c r="AV676"/>
  <c r="AR676"/>
  <c r="AN676"/>
  <c r="AJ676"/>
  <c r="AV675"/>
  <c r="AR675"/>
  <c r="AN675"/>
  <c r="AJ675"/>
  <c r="AV674"/>
  <c r="AR674"/>
  <c r="AN674"/>
  <c r="AJ674"/>
  <c r="AV673"/>
  <c r="AR673"/>
  <c r="AN673"/>
  <c r="AJ673"/>
  <c r="AV672"/>
  <c r="AR672"/>
  <c r="AN672"/>
  <c r="AJ672"/>
  <c r="AV671"/>
  <c r="AR671"/>
  <c r="AN671"/>
  <c r="AJ671"/>
  <c r="AV670"/>
  <c r="AR670"/>
  <c r="AN670"/>
  <c r="AJ670"/>
  <c r="AV669"/>
  <c r="AR669"/>
  <c r="AN669"/>
  <c r="AJ669"/>
  <c r="AV668"/>
  <c r="AR668"/>
  <c r="AN668"/>
  <c r="AJ668"/>
  <c r="AV667"/>
  <c r="AR667"/>
  <c r="AN667"/>
  <c r="AJ667"/>
  <c r="AV666"/>
  <c r="AR666"/>
  <c r="AN666"/>
  <c r="AJ666"/>
  <c r="AV665"/>
  <c r="AR665"/>
  <c r="AN665"/>
  <c r="AJ665"/>
  <c r="AV664"/>
  <c r="AR664"/>
  <c r="AN664"/>
  <c r="AJ664"/>
  <c r="AV663"/>
  <c r="AR663"/>
  <c r="AN663"/>
  <c r="AJ663"/>
  <c r="AV662"/>
  <c r="AR662"/>
  <c r="AN662"/>
  <c r="AJ662"/>
  <c r="AV661"/>
  <c r="AR661"/>
  <c r="AN661"/>
  <c r="AJ661"/>
  <c r="AV660"/>
  <c r="AR660"/>
  <c r="AN660"/>
  <c r="AJ660"/>
  <c r="AV659"/>
  <c r="AR659"/>
  <c r="AN659"/>
  <c r="AJ659"/>
  <c r="AV658"/>
  <c r="AR658"/>
  <c r="AN658"/>
  <c r="AJ658"/>
  <c r="AV657"/>
  <c r="AR657"/>
  <c r="AN657"/>
  <c r="AJ657"/>
  <c r="AV656"/>
  <c r="AR656"/>
  <c r="AN656"/>
  <c r="AJ656"/>
  <c r="AV655"/>
  <c r="AR655"/>
  <c r="AN655"/>
  <c r="AJ655"/>
  <c r="AV654"/>
  <c r="AR654"/>
  <c r="AN654"/>
  <c r="AJ654"/>
  <c r="AV653"/>
  <c r="AR653"/>
  <c r="AN653"/>
  <c r="AJ653"/>
  <c r="AV652"/>
  <c r="AR652"/>
  <c r="AN652"/>
  <c r="AJ652"/>
  <c r="AV651"/>
  <c r="AR651"/>
  <c r="AN651"/>
  <c r="AJ651"/>
  <c r="AV650"/>
  <c r="AR650"/>
  <c r="AN650"/>
  <c r="AJ650"/>
  <c r="AV649"/>
  <c r="AR649"/>
  <c r="AN649"/>
  <c r="AJ649"/>
  <c r="AV648"/>
  <c r="AR648"/>
  <c r="AN648"/>
  <c r="AJ648"/>
  <c r="AV647"/>
  <c r="AR647"/>
  <c r="AN647"/>
  <c r="AJ647"/>
  <c r="AV646"/>
  <c r="AR646"/>
  <c r="AN646"/>
  <c r="AJ646"/>
  <c r="AV645"/>
  <c r="AR645"/>
  <c r="AN645"/>
  <c r="AJ645"/>
  <c r="AV644"/>
  <c r="AR644"/>
  <c r="AN644"/>
  <c r="AJ644"/>
  <c r="AV643"/>
  <c r="AR643"/>
  <c r="AN643"/>
  <c r="AJ643"/>
  <c r="AV642"/>
  <c r="AR642"/>
  <c r="AN642"/>
  <c r="AJ642"/>
  <c r="AV641"/>
  <c r="AR641"/>
  <c r="AN641"/>
  <c r="AJ641"/>
  <c r="AV640"/>
  <c r="AR640"/>
  <c r="AN640"/>
  <c r="AJ640"/>
  <c r="AV639"/>
  <c r="AR639"/>
  <c r="AN639"/>
  <c r="AJ639"/>
  <c r="AV638"/>
  <c r="AR638"/>
  <c r="AN638"/>
  <c r="AJ638"/>
  <c r="AV637"/>
  <c r="AR637"/>
  <c r="AN637"/>
  <c r="AJ637"/>
  <c r="AV636"/>
  <c r="AR636"/>
  <c r="AN636"/>
  <c r="AJ636"/>
  <c r="AV635"/>
  <c r="AR635"/>
  <c r="AN635"/>
  <c r="AJ635"/>
  <c r="AV634"/>
  <c r="AR634"/>
  <c r="AN634"/>
  <c r="AJ634"/>
  <c r="AV633"/>
  <c r="AR633"/>
  <c r="AN633"/>
  <c r="AJ633"/>
  <c r="AV632"/>
  <c r="AR632"/>
  <c r="AN632"/>
  <c r="AJ632"/>
  <c r="AV631"/>
  <c r="AR631"/>
  <c r="AN631"/>
  <c r="AJ631"/>
  <c r="AV630"/>
  <c r="AR630"/>
  <c r="AN630"/>
  <c r="AJ630"/>
  <c r="AV629"/>
  <c r="AR629"/>
  <c r="AN629"/>
  <c r="AJ629"/>
  <c r="AV628"/>
  <c r="AR628"/>
  <c r="AN628"/>
  <c r="AJ628"/>
  <c r="AV627"/>
  <c r="AR627"/>
  <c r="AN627"/>
  <c r="AJ627"/>
  <c r="AV626"/>
  <c r="AR626"/>
  <c r="AN626"/>
  <c r="AJ626"/>
  <c r="AV625"/>
  <c r="AR625"/>
  <c r="AN625"/>
  <c r="AJ625"/>
  <c r="AV624"/>
  <c r="AR624"/>
  <c r="AN624"/>
  <c r="AJ624"/>
  <c r="AV623"/>
  <c r="AR623"/>
  <c r="AN623"/>
  <c r="AJ623"/>
  <c r="AV622"/>
  <c r="AR622"/>
  <c r="AN622"/>
  <c r="AJ622"/>
  <c r="AV621"/>
  <c r="AR621"/>
  <c r="AN621"/>
  <c r="AJ621"/>
  <c r="AV620"/>
  <c r="AR620"/>
  <c r="AN620"/>
  <c r="AJ620"/>
  <c r="AV619"/>
  <c r="AR619"/>
  <c r="AN619"/>
  <c r="AJ619"/>
  <c r="AV618"/>
  <c r="AR618"/>
  <c r="AN618"/>
  <c r="AJ618"/>
  <c r="AV617"/>
  <c r="AR617"/>
  <c r="AN617"/>
  <c r="AJ617"/>
  <c r="AV616"/>
  <c r="AR616"/>
  <c r="AN616"/>
  <c r="AJ616"/>
  <c r="AV615"/>
  <c r="AR615"/>
  <c r="AN615"/>
  <c r="AJ615"/>
  <c r="AV614"/>
  <c r="AR614"/>
  <c r="AN614"/>
  <c r="AJ614"/>
  <c r="AV613"/>
  <c r="AR613"/>
  <c r="AN613"/>
  <c r="AJ613"/>
  <c r="AV612"/>
  <c r="AR612"/>
  <c r="AN612"/>
  <c r="AJ612"/>
  <c r="AV611"/>
  <c r="AR611"/>
  <c r="AN611"/>
  <c r="AJ611"/>
  <c r="AV610"/>
  <c r="AR610"/>
  <c r="AN610"/>
  <c r="AJ610"/>
  <c r="AV609"/>
  <c r="AR609"/>
  <c r="AN609"/>
  <c r="AJ609"/>
  <c r="AV608"/>
  <c r="AR608"/>
  <c r="AN608"/>
  <c r="AJ608"/>
  <c r="AV607"/>
  <c r="AR607"/>
  <c r="AN607"/>
  <c r="AJ607"/>
  <c r="AV606"/>
  <c r="AR606"/>
  <c r="AN606"/>
  <c r="AJ606"/>
  <c r="AV605"/>
  <c r="AR605"/>
  <c r="AN605"/>
  <c r="AJ605"/>
  <c r="AV604"/>
  <c r="AR604"/>
  <c r="AN604"/>
  <c r="AJ604"/>
  <c r="AV603"/>
  <c r="AR603"/>
  <c r="AN603"/>
  <c r="AJ603"/>
  <c r="AV602"/>
  <c r="AR602"/>
  <c r="AN602"/>
  <c r="AJ602"/>
  <c r="AV601"/>
  <c r="AR601"/>
  <c r="AN601"/>
  <c r="AJ601"/>
  <c r="AV600"/>
  <c r="AR600"/>
  <c r="AN600"/>
  <c r="AJ600"/>
  <c r="AV599"/>
  <c r="AR599"/>
  <c r="AN599"/>
  <c r="AJ599"/>
  <c r="AV598"/>
  <c r="AR598"/>
  <c r="AN598"/>
  <c r="AJ598"/>
  <c r="AV597"/>
  <c r="AR597"/>
  <c r="AN597"/>
  <c r="AJ597"/>
  <c r="AV596"/>
  <c r="AR596"/>
  <c r="AN596"/>
  <c r="AJ596"/>
  <c r="AV595"/>
  <c r="AR595"/>
  <c r="AN595"/>
  <c r="AJ595"/>
  <c r="AV594"/>
  <c r="AR594"/>
  <c r="AN594"/>
  <c r="AJ594"/>
  <c r="AV593"/>
  <c r="AR593"/>
  <c r="AN593"/>
  <c r="AJ593"/>
  <c r="AV592"/>
  <c r="AR592"/>
  <c r="AN592"/>
  <c r="AJ592"/>
  <c r="AV591"/>
  <c r="AR591"/>
  <c r="AN591"/>
  <c r="AJ591"/>
  <c r="AV590"/>
  <c r="AR590"/>
  <c r="AN590"/>
  <c r="AJ590"/>
  <c r="AV589"/>
  <c r="AR589"/>
  <c r="AN589"/>
  <c r="AJ589"/>
  <c r="AV588"/>
  <c r="AR588"/>
  <c r="AN588"/>
  <c r="AJ588"/>
  <c r="AV587"/>
  <c r="AR587"/>
  <c r="AN587"/>
  <c r="AJ587"/>
  <c r="AV586"/>
  <c r="AR586"/>
  <c r="AN586"/>
  <c r="AJ586"/>
  <c r="AV585"/>
  <c r="AR585"/>
  <c r="AN585"/>
  <c r="AJ585"/>
  <c r="AV584"/>
  <c r="AR584"/>
  <c r="AN584"/>
  <c r="AJ584"/>
  <c r="AV583"/>
  <c r="AR583"/>
  <c r="AN583"/>
  <c r="AJ583"/>
  <c r="AV582"/>
  <c r="AR582"/>
  <c r="AN582"/>
  <c r="AJ582"/>
  <c r="AV581"/>
  <c r="AR581"/>
  <c r="AN581"/>
  <c r="AJ581"/>
  <c r="AV580"/>
  <c r="AR580"/>
  <c r="AN580"/>
  <c r="AJ580"/>
  <c r="AV579"/>
  <c r="AR579"/>
  <c r="AN579"/>
  <c r="AJ579"/>
  <c r="AV578"/>
  <c r="AR578"/>
  <c r="AN578"/>
  <c r="AJ578"/>
  <c r="AV577"/>
  <c r="AR577"/>
  <c r="AN577"/>
  <c r="AJ577"/>
  <c r="AV576"/>
  <c r="AR576"/>
  <c r="AN576"/>
  <c r="AJ576"/>
  <c r="AV575"/>
  <c r="AR575"/>
  <c r="AN575"/>
  <c r="AJ575"/>
  <c r="AV574"/>
  <c r="AR574"/>
  <c r="AN574"/>
  <c r="AJ574"/>
  <c r="AV573"/>
  <c r="AR573"/>
  <c r="AN573"/>
  <c r="AJ573"/>
  <c r="AV572"/>
  <c r="AR572"/>
  <c r="AN572"/>
  <c r="AJ572"/>
  <c r="AV571"/>
  <c r="AR571"/>
  <c r="AN571"/>
  <c r="AJ571"/>
  <c r="AV570"/>
  <c r="AR570"/>
  <c r="AN570"/>
  <c r="AJ570"/>
  <c r="AV569"/>
  <c r="AR569"/>
  <c r="AN569"/>
  <c r="AJ569"/>
  <c r="AV568"/>
  <c r="AR568"/>
  <c r="AN568"/>
  <c r="AJ568"/>
  <c r="AV567"/>
  <c r="AR567"/>
  <c r="AN567"/>
  <c r="AJ567"/>
  <c r="AV566"/>
  <c r="AR566"/>
  <c r="AN566"/>
  <c r="AJ566"/>
  <c r="AV565"/>
  <c r="AR565"/>
  <c r="AN565"/>
  <c r="AJ565"/>
  <c r="AV564"/>
  <c r="AR564"/>
  <c r="AN564"/>
  <c r="AJ564"/>
  <c r="AV563"/>
  <c r="AR563"/>
  <c r="AN563"/>
  <c r="AJ563"/>
  <c r="AV562"/>
  <c r="AR562"/>
  <c r="AN562"/>
  <c r="AJ562"/>
  <c r="AV561"/>
  <c r="AR561"/>
  <c r="AN561"/>
  <c r="AJ561"/>
  <c r="AV560"/>
  <c r="AR560"/>
  <c r="AN560"/>
  <c r="AJ560"/>
  <c r="AV559"/>
  <c r="AR559"/>
  <c r="AN559"/>
  <c r="AJ559"/>
  <c r="AV558"/>
  <c r="AR558"/>
  <c r="AN558"/>
  <c r="AJ558"/>
  <c r="AV557"/>
  <c r="AR557"/>
  <c r="AN557"/>
  <c r="AJ557"/>
  <c r="AV556"/>
  <c r="AR556"/>
  <c r="AN556"/>
  <c r="AJ556"/>
  <c r="AV555"/>
  <c r="AR555"/>
  <c r="AN555"/>
  <c r="AJ555"/>
  <c r="AV554"/>
  <c r="AR554"/>
  <c r="AN554"/>
  <c r="AJ554"/>
  <c r="AV553"/>
  <c r="AR553"/>
  <c r="AN553"/>
  <c r="AJ553"/>
  <c r="AV552"/>
  <c r="AR552"/>
  <c r="AN552"/>
  <c r="AJ552"/>
  <c r="AV551"/>
  <c r="AR551"/>
  <c r="AN551"/>
  <c r="AJ551"/>
  <c r="AV550"/>
  <c r="AR550"/>
  <c r="AN550"/>
  <c r="AJ550"/>
  <c r="AV549"/>
  <c r="AR549"/>
  <c r="AN549"/>
  <c r="AJ549"/>
  <c r="AV548"/>
  <c r="AR548"/>
  <c r="AN548"/>
  <c r="AJ548"/>
  <c r="AV547"/>
  <c r="AR547"/>
  <c r="AN547"/>
  <c r="AJ547"/>
  <c r="AV546"/>
  <c r="AR546"/>
  <c r="AN546"/>
  <c r="AJ546"/>
  <c r="AV545"/>
  <c r="AR545"/>
  <c r="AN545"/>
  <c r="AJ545"/>
  <c r="AV544"/>
  <c r="AR544"/>
  <c r="AN544"/>
  <c r="AJ544"/>
  <c r="AV543"/>
  <c r="AR543"/>
  <c r="AN543"/>
  <c r="AJ543"/>
  <c r="AV542"/>
  <c r="AR542"/>
  <c r="AN542"/>
  <c r="AJ542"/>
  <c r="AV541"/>
  <c r="AR541"/>
  <c r="AN541"/>
  <c r="AJ541"/>
  <c r="AV540"/>
  <c r="AR540"/>
  <c r="AN540"/>
  <c r="AJ540"/>
  <c r="AV539"/>
  <c r="AR539"/>
  <c r="AN539"/>
  <c r="AJ539"/>
  <c r="AV538"/>
  <c r="AR538"/>
  <c r="AN538"/>
  <c r="AJ538"/>
  <c r="AV537"/>
  <c r="AR537"/>
  <c r="AN537"/>
  <c r="AJ537"/>
  <c r="AV536"/>
  <c r="AR536"/>
  <c r="AN536"/>
  <c r="AJ536"/>
  <c r="AV535"/>
  <c r="AR535"/>
  <c r="AN535"/>
  <c r="AJ535"/>
  <c r="AV534"/>
  <c r="AR534"/>
  <c r="AN534"/>
  <c r="AJ534"/>
  <c r="AV533"/>
  <c r="AR533"/>
  <c r="AN533"/>
  <c r="AJ533"/>
  <c r="AV532"/>
  <c r="AR532"/>
  <c r="AN532"/>
  <c r="AJ532"/>
  <c r="AV531"/>
  <c r="AR531"/>
  <c r="AN531"/>
  <c r="AJ531"/>
  <c r="AV530"/>
  <c r="AR530"/>
  <c r="AN530"/>
  <c r="AJ530"/>
  <c r="AV529"/>
  <c r="AR529"/>
  <c r="AN529"/>
  <c r="AJ529"/>
  <c r="AV528"/>
  <c r="AR528"/>
  <c r="AN528"/>
  <c r="AJ528"/>
  <c r="AV527"/>
  <c r="AR527"/>
  <c r="AN527"/>
  <c r="AJ527"/>
  <c r="AV526"/>
  <c r="AR526"/>
  <c r="AN526"/>
  <c r="AJ526"/>
  <c r="AV525"/>
  <c r="AR525"/>
  <c r="AN525"/>
  <c r="AJ525"/>
  <c r="AV524"/>
  <c r="AR524"/>
  <c r="AN524"/>
  <c r="AJ524"/>
  <c r="AV523"/>
  <c r="AR523"/>
  <c r="AN523"/>
  <c r="AJ523"/>
  <c r="AV522"/>
  <c r="AR522"/>
  <c r="AN522"/>
  <c r="AJ522"/>
  <c r="AV521"/>
  <c r="AR521"/>
  <c r="AN521"/>
  <c r="AJ521"/>
  <c r="AV520"/>
  <c r="AP525"/>
  <c r="AP524"/>
  <c r="AP523"/>
  <c r="AP522"/>
  <c r="AP521"/>
  <c r="AT520"/>
  <c r="AP520"/>
  <c r="AL520"/>
  <c r="AH520"/>
  <c r="AT519"/>
  <c r="AP519"/>
  <c r="AL519"/>
  <c r="AH519"/>
  <c r="AT518"/>
  <c r="AP518"/>
  <c r="AL518"/>
  <c r="AH518"/>
  <c r="AT517"/>
  <c r="AP517"/>
  <c r="AL517"/>
  <c r="AH517"/>
  <c r="AT516"/>
  <c r="AP516"/>
  <c r="AL516"/>
  <c r="AH516"/>
  <c r="AT515"/>
  <c r="AP515"/>
  <c r="AL515"/>
  <c r="AH515"/>
  <c r="AT514"/>
  <c r="AP514"/>
  <c r="AL514"/>
  <c r="AH514"/>
  <c r="AT513"/>
  <c r="AP513"/>
  <c r="AL513"/>
  <c r="AH513"/>
  <c r="AT512"/>
  <c r="AP512"/>
  <c r="AL512"/>
  <c r="AH512"/>
  <c r="AT511"/>
  <c r="AP511"/>
  <c r="AL511"/>
  <c r="AH511"/>
  <c r="AT510"/>
  <c r="AP510"/>
  <c r="AL510"/>
  <c r="AH510"/>
  <c r="AT509"/>
  <c r="AP509"/>
  <c r="AL509"/>
  <c r="AH509"/>
  <c r="AT508"/>
  <c r="AP508"/>
  <c r="AL508"/>
  <c r="AH508"/>
  <c r="AT507"/>
  <c r="AP507"/>
  <c r="AL507"/>
  <c r="AH507"/>
  <c r="AT506"/>
  <c r="AP506"/>
  <c r="AL506"/>
  <c r="AH506"/>
  <c r="AT505"/>
  <c r="AP505"/>
  <c r="AL505"/>
  <c r="AH505"/>
  <c r="AT504"/>
  <c r="AP504"/>
  <c r="AL504"/>
  <c r="AH504"/>
  <c r="AT503"/>
  <c r="AP503"/>
  <c r="AL503"/>
  <c r="AH503"/>
  <c r="AT502"/>
  <c r="AP502"/>
  <c r="AL502"/>
  <c r="AH502"/>
  <c r="AT501"/>
  <c r="AP501"/>
  <c r="AL501"/>
  <c r="AH501"/>
  <c r="AT500"/>
  <c r="AP500"/>
  <c r="AL500"/>
  <c r="AH500"/>
  <c r="AT499"/>
  <c r="AP499"/>
  <c r="AL499"/>
  <c r="AH499"/>
  <c r="AT498"/>
  <c r="AP498"/>
  <c r="AL498"/>
  <c r="AH498"/>
  <c r="AT497"/>
  <c r="AP497"/>
  <c r="AL497"/>
  <c r="AH497"/>
  <c r="AT496"/>
  <c r="AP496"/>
  <c r="AL496"/>
  <c r="AH496"/>
  <c r="AT495"/>
  <c r="AP495"/>
  <c r="AL495"/>
  <c r="AH495"/>
  <c r="AT494"/>
  <c r="AP494"/>
  <c r="AL494"/>
  <c r="AH494"/>
  <c r="AT493"/>
  <c r="AP493"/>
  <c r="AL493"/>
  <c r="AH493"/>
  <c r="AT492"/>
  <c r="AP492"/>
  <c r="AL492"/>
  <c r="AH492"/>
  <c r="AT491"/>
  <c r="AP491"/>
  <c r="AL491"/>
  <c r="AH491"/>
  <c r="AT490"/>
  <c r="AP490"/>
  <c r="AL490"/>
  <c r="AH490"/>
  <c r="AT489"/>
  <c r="AP489"/>
  <c r="AL489"/>
  <c r="AH489"/>
  <c r="AT488"/>
  <c r="AP488"/>
  <c r="AL488"/>
  <c r="AH488"/>
  <c r="AT487"/>
  <c r="AP487"/>
  <c r="AL487"/>
  <c r="AH487"/>
  <c r="AT486"/>
  <c r="AP486"/>
  <c r="AL486"/>
  <c r="AH486"/>
  <c r="AT485"/>
  <c r="AP485"/>
  <c r="AL485"/>
  <c r="AH485"/>
  <c r="AT484"/>
  <c r="AP484"/>
  <c r="AL484"/>
  <c r="AH484"/>
  <c r="AT483"/>
  <c r="AP483"/>
  <c r="AL483"/>
  <c r="AH483"/>
  <c r="AT482"/>
  <c r="AP482"/>
  <c r="AL482"/>
  <c r="AH482"/>
  <c r="AT481"/>
  <c r="AP481"/>
  <c r="AL481"/>
  <c r="AH481"/>
  <c r="AT480"/>
  <c r="AP480"/>
  <c r="AL480"/>
  <c r="AH480"/>
  <c r="AT479"/>
  <c r="AP479"/>
  <c r="AL479"/>
  <c r="AH479"/>
  <c r="AT478"/>
  <c r="AP478"/>
  <c r="AL478"/>
  <c r="AH478"/>
  <c r="AT477"/>
  <c r="AP477"/>
  <c r="AL477"/>
  <c r="AH477"/>
  <c r="AT476"/>
  <c r="AP476"/>
  <c r="AL476"/>
  <c r="AH476"/>
  <c r="AT475"/>
  <c r="AP475"/>
  <c r="AL475"/>
  <c r="AH475"/>
  <c r="AT474"/>
  <c r="AP474"/>
  <c r="AL474"/>
  <c r="AH474"/>
  <c r="AT473"/>
  <c r="AP473"/>
  <c r="AL473"/>
  <c r="AH473"/>
  <c r="AT472"/>
  <c r="AP472"/>
  <c r="AL472"/>
  <c r="AH472"/>
  <c r="AT471"/>
  <c r="AP471"/>
  <c r="AL471"/>
  <c r="AH471"/>
  <c r="AT470"/>
  <c r="AP470"/>
  <c r="AL470"/>
  <c r="AH470"/>
  <c r="AT469"/>
  <c r="AP469"/>
  <c r="AL469"/>
  <c r="AH469"/>
  <c r="AT468"/>
  <c r="AP468"/>
  <c r="AL468"/>
  <c r="AH468"/>
  <c r="AT467"/>
  <c r="AP467"/>
  <c r="AL467"/>
  <c r="AH467"/>
  <c r="AT466"/>
  <c r="AP466"/>
  <c r="AL466"/>
  <c r="AH466"/>
  <c r="AT465"/>
  <c r="AP465"/>
  <c r="AL465"/>
  <c r="AH465"/>
  <c r="AT464"/>
  <c r="AP464"/>
  <c r="AL464"/>
  <c r="AH464"/>
  <c r="AT463"/>
  <c r="AP463"/>
  <c r="AL463"/>
  <c r="AH463"/>
  <c r="AT462"/>
  <c r="AP462"/>
  <c r="AL462"/>
  <c r="AH462"/>
  <c r="AT461"/>
  <c r="AP461"/>
  <c r="AL461"/>
  <c r="AH461"/>
  <c r="AT460"/>
  <c r="AP460"/>
  <c r="AL460"/>
  <c r="AH460"/>
  <c r="AT459"/>
  <c r="AP459"/>
  <c r="AL459"/>
  <c r="AH459"/>
  <c r="AT458"/>
  <c r="AP458"/>
  <c r="AL458"/>
  <c r="AH458"/>
  <c r="AT457"/>
  <c r="AP457"/>
  <c r="AL457"/>
  <c r="AH457"/>
  <c r="AT456"/>
  <c r="AP456"/>
  <c r="AL456"/>
  <c r="AH456"/>
  <c r="AT455"/>
  <c r="AP455"/>
  <c r="AL455"/>
  <c r="AH455"/>
  <c r="AT454"/>
  <c r="AP454"/>
  <c r="AL454"/>
  <c r="AH454"/>
  <c r="AT453"/>
  <c r="AP453"/>
  <c r="AL453"/>
  <c r="AH453"/>
  <c r="AT452"/>
  <c r="AP452"/>
  <c r="AL452"/>
  <c r="AH452"/>
  <c r="AT451"/>
  <c r="AP451"/>
  <c r="AL451"/>
  <c r="AH451"/>
  <c r="AT450"/>
  <c r="AP450"/>
  <c r="AL450"/>
  <c r="AH450"/>
  <c r="AT449"/>
  <c r="AP449"/>
  <c r="AL449"/>
  <c r="AH449"/>
  <c r="AT448"/>
  <c r="AP448"/>
  <c r="AL448"/>
  <c r="AH448"/>
  <c r="AT447"/>
  <c r="AP447"/>
  <c r="AL447"/>
  <c r="AH447"/>
  <c r="AT446"/>
  <c r="AP446"/>
  <c r="AL446"/>
  <c r="AH446"/>
  <c r="AT445"/>
  <c r="AP445"/>
  <c r="AL445"/>
  <c r="AH445"/>
  <c r="AT444"/>
  <c r="AP444"/>
  <c r="AL444"/>
  <c r="AH444"/>
  <c r="AT443"/>
  <c r="AP443"/>
  <c r="AL443"/>
  <c r="AH443"/>
  <c r="AT442"/>
  <c r="AP442"/>
  <c r="AL442"/>
  <c r="AH442"/>
  <c r="AT441"/>
  <c r="AP441"/>
  <c r="AL441"/>
  <c r="AH441"/>
  <c r="AT440"/>
  <c r="AP440"/>
  <c r="AL440"/>
  <c r="AH440"/>
  <c r="AT439"/>
  <c r="AP439"/>
  <c r="AL439"/>
  <c r="AH439"/>
  <c r="AT438"/>
  <c r="AP438"/>
  <c r="AL438"/>
  <c r="AH438"/>
  <c r="AT437"/>
  <c r="AP437"/>
  <c r="AL437"/>
  <c r="AH437"/>
  <c r="AT436"/>
  <c r="AP436"/>
  <c r="AL436"/>
  <c r="AH436"/>
  <c r="AT435"/>
  <c r="AP435"/>
  <c r="AL435"/>
  <c r="AH435"/>
  <c r="AT434"/>
  <c r="AP434"/>
  <c r="AL434"/>
  <c r="AH434"/>
  <c r="AT433"/>
  <c r="AP433"/>
  <c r="AL433"/>
  <c r="AH433"/>
  <c r="AT432"/>
  <c r="AP432"/>
  <c r="AL432"/>
  <c r="AH432"/>
  <c r="AT431"/>
  <c r="AP431"/>
  <c r="AL431"/>
  <c r="AH431"/>
  <c r="AT430"/>
  <c r="AP430"/>
  <c r="AL430"/>
  <c r="AH430"/>
  <c r="AT429"/>
  <c r="AP429"/>
  <c r="AL429"/>
  <c r="AH429"/>
  <c r="AT428"/>
  <c r="AP428"/>
  <c r="AL428"/>
  <c r="AH428"/>
  <c r="AT427"/>
  <c r="AP427"/>
  <c r="AL427"/>
  <c r="AH427"/>
  <c r="AT426"/>
  <c r="AP426"/>
  <c r="AL426"/>
  <c r="AH426"/>
  <c r="AT425"/>
  <c r="AP425"/>
  <c r="AL425"/>
  <c r="AH425"/>
  <c r="AT424"/>
  <c r="AP424"/>
  <c r="AL424"/>
  <c r="AH424"/>
  <c r="AT423"/>
  <c r="AP423"/>
  <c r="AL423"/>
  <c r="AH423"/>
  <c r="AT422"/>
  <c r="AP422"/>
  <c r="AL422"/>
  <c r="AH422"/>
  <c r="AT421"/>
  <c r="AP421"/>
  <c r="AL421"/>
  <c r="AH421"/>
  <c r="AT420"/>
  <c r="AP420"/>
  <c r="AL420"/>
  <c r="AH420"/>
  <c r="AT419"/>
  <c r="AP419"/>
  <c r="AL419"/>
  <c r="AH419"/>
  <c r="AT418"/>
  <c r="AP418"/>
  <c r="AL418"/>
  <c r="AH418"/>
  <c r="AT417"/>
  <c r="AP417"/>
  <c r="AL417"/>
  <c r="AH417"/>
  <c r="AT416"/>
  <c r="AP416"/>
  <c r="AL416"/>
  <c r="AH416"/>
  <c r="AT415"/>
  <c r="AP415"/>
  <c r="AL415"/>
  <c r="AH415"/>
  <c r="AT414"/>
  <c r="AP414"/>
  <c r="AL414"/>
  <c r="AH414"/>
  <c r="AT413"/>
  <c r="AP413"/>
  <c r="AL413"/>
  <c r="AH413"/>
  <c r="AT412"/>
  <c r="AP412"/>
  <c r="AL412"/>
  <c r="AH412"/>
  <c r="AT411"/>
  <c r="AP411"/>
  <c r="AL411"/>
  <c r="AH411"/>
  <c r="AT410"/>
  <c r="AP410"/>
  <c r="AL410"/>
  <c r="AH410"/>
  <c r="AT409"/>
  <c r="AP409"/>
  <c r="AL409"/>
  <c r="AH409"/>
  <c r="AT408"/>
  <c r="AP408"/>
  <c r="AL408"/>
  <c r="AH408"/>
  <c r="AT407"/>
  <c r="AP407"/>
  <c r="AL407"/>
  <c r="AH407"/>
  <c r="AT406"/>
  <c r="AP406"/>
  <c r="AL406"/>
  <c r="AH406"/>
  <c r="AT405"/>
  <c r="AP405"/>
  <c r="AL405"/>
  <c r="AH405"/>
  <c r="AT404"/>
  <c r="AP404"/>
  <c r="AL404"/>
  <c r="AH404"/>
  <c r="AT403"/>
  <c r="AP403"/>
  <c r="AL403"/>
  <c r="AH403"/>
  <c r="AT402"/>
  <c r="AP402"/>
  <c r="AL402"/>
  <c r="AH402"/>
  <c r="AT401"/>
  <c r="AP401"/>
  <c r="AL401"/>
  <c r="AH401"/>
  <c r="AT400"/>
  <c r="AP400"/>
  <c r="AL400"/>
  <c r="AH400"/>
  <c r="AT399"/>
  <c r="AP399"/>
  <c r="AL399"/>
  <c r="AH399"/>
  <c r="AT398"/>
  <c r="AP398"/>
  <c r="AL398"/>
  <c r="AH398"/>
  <c r="AT397"/>
  <c r="AP397"/>
  <c r="AL397"/>
  <c r="AH397"/>
  <c r="AT396"/>
  <c r="AP396"/>
  <c r="AL396"/>
  <c r="AH396"/>
  <c r="AT395"/>
  <c r="AP395"/>
  <c r="AL395"/>
  <c r="AH395"/>
  <c r="AT394"/>
  <c r="AP394"/>
  <c r="AL394"/>
  <c r="AH394"/>
  <c r="AT393"/>
  <c r="AP393"/>
  <c r="AL393"/>
  <c r="AH393"/>
  <c r="AT392"/>
  <c r="AP392"/>
  <c r="AL392"/>
  <c r="AH392"/>
  <c r="AT391"/>
  <c r="AP391"/>
  <c r="AL391"/>
  <c r="AH391"/>
  <c r="AT390"/>
  <c r="AP390"/>
  <c r="AL390"/>
  <c r="AH390"/>
  <c r="AT389"/>
  <c r="AP389"/>
  <c r="AL389"/>
  <c r="AH389"/>
  <c r="AT388"/>
  <c r="AP388"/>
  <c r="AL388"/>
  <c r="AH388"/>
  <c r="AT387"/>
  <c r="AP387"/>
  <c r="AL387"/>
  <c r="AH387"/>
  <c r="AT386"/>
  <c r="AP386"/>
  <c r="AL386"/>
  <c r="AH386"/>
  <c r="AT385"/>
  <c r="AP385"/>
  <c r="AL385"/>
  <c r="AH385"/>
  <c r="AT384"/>
  <c r="AP384"/>
  <c r="AL384"/>
  <c r="AH384"/>
  <c r="AT383"/>
  <c r="AP383"/>
  <c r="AL383"/>
  <c r="AH383"/>
  <c r="AT382"/>
  <c r="AP382"/>
  <c r="AL382"/>
  <c r="AH382"/>
  <c r="AT381"/>
  <c r="AP381"/>
  <c r="AL381"/>
  <c r="AH381"/>
  <c r="AT380"/>
  <c r="AP380"/>
  <c r="AL380"/>
  <c r="AH380"/>
  <c r="AT379"/>
  <c r="AP379"/>
  <c r="AL379"/>
  <c r="AH379"/>
  <c r="AT378"/>
  <c r="AP378"/>
  <c r="AL378"/>
  <c r="AH378"/>
  <c r="AT377"/>
  <c r="AP377"/>
  <c r="AL377"/>
  <c r="AH377"/>
  <c r="AT376"/>
  <c r="AP376"/>
  <c r="AL376"/>
  <c r="AH376"/>
  <c r="AT375"/>
  <c r="AP375"/>
  <c r="AL375"/>
  <c r="AH375"/>
  <c r="AT374"/>
  <c r="AP374"/>
  <c r="AL374"/>
  <c r="AH374"/>
  <c r="AT373"/>
  <c r="AP373"/>
  <c r="AL373"/>
  <c r="AH373"/>
  <c r="AT372"/>
  <c r="AP372"/>
  <c r="AL372"/>
  <c r="AH372"/>
  <c r="AT371"/>
  <c r="AP371"/>
  <c r="AL371"/>
  <c r="AH371"/>
  <c r="AT370"/>
  <c r="AP370"/>
  <c r="AL370"/>
  <c r="AH370"/>
  <c r="AT369"/>
  <c r="AP369"/>
  <c r="AL369"/>
  <c r="AH369"/>
  <c r="AT368"/>
  <c r="AP368"/>
  <c r="AL368"/>
  <c r="AH368"/>
  <c r="AT367"/>
  <c r="AP367"/>
  <c r="AL367"/>
  <c r="AH367"/>
  <c r="AT366"/>
  <c r="AP366"/>
  <c r="AL366"/>
  <c r="AH366"/>
  <c r="AT365"/>
  <c r="AP365"/>
  <c r="AL365"/>
  <c r="AH365"/>
  <c r="AT364"/>
  <c r="AP364"/>
  <c r="AL364"/>
  <c r="AH364"/>
  <c r="AT363"/>
  <c r="AP363"/>
  <c r="AL363"/>
  <c r="AH363"/>
  <c r="AT362"/>
  <c r="AP362"/>
  <c r="AL362"/>
  <c r="AH362"/>
  <c r="AT361"/>
  <c r="AP361"/>
  <c r="AL361"/>
  <c r="AH361"/>
  <c r="AT360"/>
  <c r="AP360"/>
  <c r="AL360"/>
  <c r="AH360"/>
  <c r="AT359"/>
  <c r="AP359"/>
  <c r="AL359"/>
  <c r="AH359"/>
  <c r="AT358"/>
  <c r="AP358"/>
  <c r="AL358"/>
  <c r="AH358"/>
  <c r="AT357"/>
  <c r="AP357"/>
  <c r="AL357"/>
  <c r="AH357"/>
  <c r="AT356"/>
  <c r="AP356"/>
  <c r="AL356"/>
  <c r="AH356"/>
  <c r="AT355"/>
  <c r="AP355"/>
  <c r="AL355"/>
  <c r="AH355"/>
  <c r="AT354"/>
  <c r="AP354"/>
  <c r="AL354"/>
  <c r="AH354"/>
  <c r="AT353"/>
  <c r="AP353"/>
  <c r="AL353"/>
  <c r="AH353"/>
  <c r="AT352"/>
  <c r="AP352"/>
  <c r="AL352"/>
  <c r="AH352"/>
  <c r="AT351"/>
  <c r="AP351"/>
  <c r="AL351"/>
  <c r="AH351"/>
  <c r="AT350"/>
  <c r="AP350"/>
  <c r="AL350"/>
  <c r="AH350"/>
  <c r="AT349"/>
  <c r="AP349"/>
  <c r="AL349"/>
  <c r="AH349"/>
  <c r="AT348"/>
  <c r="AP348"/>
  <c r="AL348"/>
  <c r="AH348"/>
  <c r="AT347"/>
  <c r="AP347"/>
  <c r="AL347"/>
  <c r="AH347"/>
  <c r="AT346"/>
  <c r="AP346"/>
  <c r="AL346"/>
  <c r="AH346"/>
  <c r="AT345"/>
  <c r="AP345"/>
  <c r="AL345"/>
  <c r="AH345"/>
  <c r="AT344"/>
  <c r="AP344"/>
  <c r="AL344"/>
  <c r="AH344"/>
  <c r="AT343"/>
  <c r="AP343"/>
  <c r="AL343"/>
  <c r="AH343"/>
  <c r="AT342"/>
  <c r="AP342"/>
  <c r="AL342"/>
  <c r="AH342"/>
  <c r="AT341"/>
  <c r="AP341"/>
  <c r="AL341"/>
  <c r="AH341"/>
  <c r="AT340"/>
  <c r="AP340"/>
  <c r="AL340"/>
  <c r="AH340"/>
  <c r="AT339"/>
  <c r="AP339"/>
  <c r="AL339"/>
  <c r="AH339"/>
  <c r="AT338"/>
  <c r="AP338"/>
  <c r="AL338"/>
  <c r="AH338"/>
  <c r="AT337"/>
  <c r="AP337"/>
  <c r="AL337"/>
  <c r="AH337"/>
  <c r="AT336"/>
  <c r="AP336"/>
  <c r="AL336"/>
  <c r="AH336"/>
  <c r="AT335"/>
  <c r="AP335"/>
  <c r="AL335"/>
  <c r="AH335"/>
  <c r="AT334"/>
  <c r="AP334"/>
  <c r="AL334"/>
  <c r="AH334"/>
  <c r="AT333"/>
  <c r="AP333"/>
  <c r="AL333"/>
  <c r="AH333"/>
  <c r="AT332"/>
  <c r="AP332"/>
  <c r="AL332"/>
  <c r="AH332"/>
  <c r="AT331"/>
  <c r="AP331"/>
  <c r="AL331"/>
  <c r="AH331"/>
  <c r="AT330"/>
  <c r="AP330"/>
  <c r="AL330"/>
  <c r="AH330"/>
  <c r="AT329"/>
  <c r="AP329"/>
  <c r="AL329"/>
  <c r="AH329"/>
  <c r="AT328"/>
  <c r="AP328"/>
  <c r="AL328"/>
  <c r="AH328"/>
  <c r="AT327"/>
  <c r="AP327"/>
  <c r="AL327"/>
  <c r="AH327"/>
  <c r="AT326"/>
  <c r="AP326"/>
  <c r="AL326"/>
  <c r="AH326"/>
  <c r="AT325"/>
  <c r="AP325"/>
  <c r="AL325"/>
  <c r="AH325"/>
  <c r="AT324"/>
  <c r="AP324"/>
  <c r="AL324"/>
  <c r="AH324"/>
  <c r="AT323"/>
  <c r="AP323"/>
  <c r="AL323"/>
  <c r="AH323"/>
  <c r="AT322"/>
  <c r="AP322"/>
  <c r="AL322"/>
  <c r="AH322"/>
  <c r="AT321"/>
  <c r="AP321"/>
  <c r="AL321"/>
  <c r="AH321"/>
  <c r="AT320"/>
  <c r="AP320"/>
  <c r="AL320"/>
  <c r="AH320"/>
  <c r="AT319"/>
  <c r="AP319"/>
  <c r="AL319"/>
  <c r="AH319"/>
  <c r="AT318"/>
  <c r="AP318"/>
  <c r="AL318"/>
  <c r="AH318"/>
  <c r="AT317"/>
  <c r="AP317"/>
  <c r="AL317"/>
  <c r="AH317"/>
  <c r="AT316"/>
  <c r="AP316"/>
  <c r="AL316"/>
  <c r="AH316"/>
  <c r="AT315"/>
  <c r="AP315"/>
  <c r="AL315"/>
  <c r="AH315"/>
  <c r="AT314"/>
  <c r="AP314"/>
  <c r="AL314"/>
  <c r="AH314"/>
  <c r="AT313"/>
  <c r="AP313"/>
  <c r="AL313"/>
  <c r="AH313"/>
  <c r="AT312"/>
  <c r="AP312"/>
  <c r="AL312"/>
  <c r="AH312"/>
  <c r="AT311"/>
  <c r="AP311"/>
  <c r="AL311"/>
  <c r="AH311"/>
  <c r="AT310"/>
  <c r="AP310"/>
  <c r="AL310"/>
  <c r="AH310"/>
  <c r="AT309"/>
  <c r="AP309"/>
  <c r="AL309"/>
  <c r="AH309"/>
  <c r="AT308"/>
  <c r="AP308"/>
  <c r="AL308"/>
  <c r="AH308"/>
  <c r="AT307"/>
  <c r="AP307"/>
  <c r="AL307"/>
  <c r="AH307"/>
  <c r="AT306"/>
  <c r="AP306"/>
  <c r="AL306"/>
  <c r="AH306"/>
  <c r="AT305"/>
  <c r="AP305"/>
  <c r="AL305"/>
  <c r="AH305"/>
  <c r="AT304"/>
  <c r="AP304"/>
  <c r="AL304"/>
  <c r="AH304"/>
  <c r="AT303"/>
  <c r="AP303"/>
  <c r="AL303"/>
  <c r="AH303"/>
  <c r="AT302"/>
  <c r="AP302"/>
  <c r="AL302"/>
  <c r="AH302"/>
  <c r="AT301"/>
  <c r="AP301"/>
  <c r="AL301"/>
  <c r="AH301"/>
  <c r="AT300"/>
  <c r="AP300"/>
  <c r="AL300"/>
  <c r="AH300"/>
  <c r="AT299"/>
  <c r="AP299"/>
  <c r="AL299"/>
  <c r="AH299"/>
  <c r="AT298"/>
  <c r="AP298"/>
  <c r="AL298"/>
  <c r="AH298"/>
  <c r="AT297"/>
  <c r="AP297"/>
  <c r="AL297"/>
  <c r="AH297"/>
  <c r="AT296"/>
  <c r="AP296"/>
  <c r="AL296"/>
  <c r="AH296"/>
  <c r="AT295"/>
  <c r="AP295"/>
  <c r="AL295"/>
  <c r="AH295"/>
  <c r="AT294"/>
  <c r="AP294"/>
  <c r="AL294"/>
  <c r="AH294"/>
  <c r="AT293"/>
  <c r="AP293"/>
  <c r="AL293"/>
  <c r="AH293"/>
  <c r="AT292"/>
  <c r="AP292"/>
  <c r="AL292"/>
  <c r="AH292"/>
  <c r="AT291"/>
  <c r="AP291"/>
  <c r="AL291"/>
  <c r="AH291"/>
  <c r="AT290"/>
  <c r="AP290"/>
  <c r="AL290"/>
  <c r="AH290"/>
  <c r="AT289"/>
  <c r="AP289"/>
  <c r="AL289"/>
  <c r="AH289"/>
  <c r="AT288"/>
  <c r="AP288"/>
  <c r="AL288"/>
  <c r="AH288"/>
  <c r="AT287"/>
  <c r="AP287"/>
  <c r="AL287"/>
  <c r="AH287"/>
  <c r="AT286"/>
  <c r="AP286"/>
  <c r="AL286"/>
  <c r="AH286"/>
  <c r="AT285"/>
  <c r="AP285"/>
  <c r="AL285"/>
  <c r="AH285"/>
  <c r="AT284"/>
  <c r="AP284"/>
  <c r="AL284"/>
  <c r="AH284"/>
  <c r="AT283"/>
  <c r="AP283"/>
  <c r="AL283"/>
  <c r="AH283"/>
  <c r="AT282"/>
  <c r="AP282"/>
  <c r="AL282"/>
  <c r="AH282"/>
  <c r="AT281"/>
  <c r="AP281"/>
  <c r="AL281"/>
  <c r="AH281"/>
  <c r="AT280"/>
  <c r="AP280"/>
  <c r="AL280"/>
  <c r="AH280"/>
  <c r="AT279"/>
  <c r="AP279"/>
  <c r="AL279"/>
  <c r="AH279"/>
  <c r="AT278"/>
  <c r="AP278"/>
  <c r="AL278"/>
  <c r="AH278"/>
  <c r="AT277"/>
  <c r="AP277"/>
  <c r="AL277"/>
  <c r="AH277"/>
  <c r="AT276"/>
  <c r="AP276"/>
  <c r="AL276"/>
  <c r="AH276"/>
  <c r="AT275"/>
  <c r="AP275"/>
  <c r="AL275"/>
  <c r="AH275"/>
  <c r="AT274"/>
  <c r="AP274"/>
  <c r="AL274"/>
  <c r="AH274"/>
  <c r="AT273"/>
  <c r="AP273"/>
  <c r="AL273"/>
  <c r="AH273"/>
  <c r="AT272"/>
  <c r="AP272"/>
  <c r="AL272"/>
  <c r="AH272"/>
  <c r="AT271"/>
  <c r="AP271"/>
  <c r="AL271"/>
  <c r="AH271"/>
  <c r="AT270"/>
  <c r="AP270"/>
  <c r="AL270"/>
  <c r="AH270"/>
  <c r="AT269"/>
  <c r="AP269"/>
  <c r="AL269"/>
  <c r="AH269"/>
  <c r="AT268"/>
  <c r="AP268"/>
  <c r="AL268"/>
  <c r="AH268"/>
  <c r="AT267"/>
  <c r="AP267"/>
  <c r="AL267"/>
  <c r="AH267"/>
  <c r="AT266"/>
  <c r="AP266"/>
  <c r="AL266"/>
  <c r="AH266"/>
  <c r="AT265"/>
  <c r="AP265"/>
  <c r="AL265"/>
  <c r="AH265"/>
  <c r="AT264"/>
  <c r="AP264"/>
  <c r="AL264"/>
  <c r="AH264"/>
  <c r="AT263"/>
  <c r="AP263"/>
  <c r="AL263"/>
  <c r="AH263"/>
  <c r="AT262"/>
  <c r="AP262"/>
  <c r="AL262"/>
  <c r="AH262"/>
  <c r="AT261"/>
  <c r="AP261"/>
  <c r="AL261"/>
  <c r="AH261"/>
  <c r="AT260"/>
  <c r="AP260"/>
  <c r="AL260"/>
  <c r="AH260"/>
  <c r="AT259"/>
  <c r="AP259"/>
  <c r="AL259"/>
  <c r="AH259"/>
  <c r="AT258"/>
  <c r="AP258"/>
  <c r="AL258"/>
  <c r="AH258"/>
  <c r="AT257"/>
  <c r="AP257"/>
  <c r="AL257"/>
  <c r="AH257"/>
  <c r="AT256"/>
  <c r="AP256"/>
  <c r="AL256"/>
  <c r="AH256"/>
  <c r="AT255"/>
  <c r="AP255"/>
  <c r="AL255"/>
  <c r="AH255"/>
  <c r="AT254"/>
  <c r="AP254"/>
  <c r="AL254"/>
  <c r="AH254"/>
  <c r="AT253"/>
  <c r="AP253"/>
  <c r="AL253"/>
  <c r="AH253"/>
  <c r="AT252"/>
  <c r="AP252"/>
  <c r="AL252"/>
  <c r="AH252"/>
  <c r="AT251"/>
  <c r="AP251"/>
  <c r="AL251"/>
  <c r="AH251"/>
  <c r="AT250"/>
  <c r="AP250"/>
  <c r="AL250"/>
  <c r="AH250"/>
  <c r="AT249"/>
  <c r="AP249"/>
  <c r="AL249"/>
  <c r="AH249"/>
  <c r="AT248"/>
  <c r="AP248"/>
  <c r="AL248"/>
  <c r="AH248"/>
  <c r="AT247"/>
  <c r="AP247"/>
  <c r="AL247"/>
  <c r="AH247"/>
  <c r="AT246"/>
  <c r="AP246"/>
  <c r="AL246"/>
  <c r="AH246"/>
  <c r="AT245"/>
  <c r="AP245"/>
  <c r="AL245"/>
  <c r="AH245"/>
  <c r="AT244"/>
  <c r="AP244"/>
  <c r="AL244"/>
  <c r="AH244"/>
  <c r="AT243"/>
  <c r="AP243"/>
  <c r="AL243"/>
  <c r="AH243"/>
  <c r="AT242"/>
  <c r="AP242"/>
  <c r="AL242"/>
  <c r="AH242"/>
  <c r="AT241"/>
  <c r="AP241"/>
  <c r="AL241"/>
  <c r="AH241"/>
  <c r="AT240"/>
  <c r="AP240"/>
  <c r="AL240"/>
  <c r="AH240"/>
  <c r="AT239"/>
  <c r="AP239"/>
  <c r="AL239"/>
  <c r="AH239"/>
  <c r="AT238"/>
  <c r="AP238"/>
  <c r="AL238"/>
  <c r="AH238"/>
  <c r="AT237"/>
  <c r="AP237"/>
  <c r="AL237"/>
  <c r="AH237"/>
  <c r="AT236"/>
  <c r="AP236"/>
  <c r="AL236"/>
  <c r="AH236"/>
  <c r="AT235"/>
  <c r="AP235"/>
  <c r="AL235"/>
  <c r="AH235"/>
  <c r="AT234"/>
  <c r="AP234"/>
  <c r="AL234"/>
  <c r="AH234"/>
  <c r="AT233"/>
  <c r="AP233"/>
  <c r="AL233"/>
  <c r="AH233"/>
  <c r="AT232"/>
  <c r="AP232"/>
  <c r="AL232"/>
  <c r="AH232"/>
  <c r="AT231"/>
  <c r="AP231"/>
  <c r="AL231"/>
  <c r="AH231"/>
  <c r="AT230"/>
  <c r="AP230"/>
  <c r="AL230"/>
  <c r="AH230"/>
  <c r="AT229"/>
  <c r="AP229"/>
  <c r="AL229"/>
  <c r="AH229"/>
  <c r="AT228"/>
  <c r="AP228"/>
  <c r="AL228"/>
  <c r="AH228"/>
  <c r="AT227"/>
  <c r="AP227"/>
  <c r="AL227"/>
  <c r="AH227"/>
  <c r="AT226"/>
  <c r="AP226"/>
  <c r="AL226"/>
  <c r="AH226"/>
  <c r="AT225"/>
  <c r="AP225"/>
  <c r="AL225"/>
  <c r="AH225"/>
  <c r="AT224"/>
  <c r="AP224"/>
  <c r="AL224"/>
  <c r="AH224"/>
  <c r="AT223"/>
  <c r="AP223"/>
  <c r="AL223"/>
  <c r="AH223"/>
  <c r="AT222"/>
  <c r="AP222"/>
  <c r="AL222"/>
  <c r="AH222"/>
  <c r="AT221"/>
  <c r="AP221"/>
  <c r="AL221"/>
  <c r="AH221"/>
  <c r="AT220"/>
  <c r="AP220"/>
  <c r="AL220"/>
  <c r="AH220"/>
  <c r="AT219"/>
  <c r="AP219"/>
  <c r="AL219"/>
  <c r="AH219"/>
  <c r="AT218"/>
  <c r="AP218"/>
  <c r="AL218"/>
  <c r="AH218"/>
  <c r="AT217"/>
  <c r="AP217"/>
  <c r="AL217"/>
  <c r="AH217"/>
  <c r="AT216"/>
  <c r="AP216"/>
  <c r="AL216"/>
  <c r="AH216"/>
  <c r="AT215"/>
  <c r="AP215"/>
  <c r="AL215"/>
  <c r="AH215"/>
  <c r="AT214"/>
  <c r="AP214"/>
  <c r="AL214"/>
  <c r="AH214"/>
  <c r="AT213"/>
  <c r="AP213"/>
  <c r="AL213"/>
  <c r="AH213"/>
  <c r="AT212"/>
  <c r="AP212"/>
  <c r="AL212"/>
  <c r="AH212"/>
  <c r="AT211"/>
  <c r="AP211"/>
  <c r="AL211"/>
  <c r="AH211"/>
  <c r="AT210"/>
  <c r="AP210"/>
  <c r="AL210"/>
  <c r="AH210"/>
  <c r="AT209"/>
  <c r="AP209"/>
  <c r="AL209"/>
  <c r="AH209"/>
  <c r="AT208"/>
  <c r="AP208"/>
  <c r="AL208"/>
  <c r="AH208"/>
  <c r="AT207"/>
  <c r="AP207"/>
  <c r="AL207"/>
  <c r="AH207"/>
  <c r="AT206"/>
  <c r="AP206"/>
  <c r="AL206"/>
  <c r="AH206"/>
  <c r="AT205"/>
  <c r="AP205"/>
  <c r="AL205"/>
  <c r="AH205"/>
  <c r="AT204"/>
  <c r="AP204"/>
  <c r="AL204"/>
  <c r="AH204"/>
  <c r="AT203"/>
  <c r="AP203"/>
  <c r="AL203"/>
  <c r="AH203"/>
  <c r="AT202"/>
  <c r="AP202"/>
  <c r="AL202"/>
  <c r="AH202"/>
  <c r="AT201"/>
  <c r="AP201"/>
  <c r="AL201"/>
  <c r="AH201"/>
  <c r="AT200"/>
  <c r="AP200"/>
  <c r="AL200"/>
  <c r="AH200"/>
  <c r="AT199"/>
  <c r="AP199"/>
  <c r="AL199"/>
  <c r="AH199"/>
  <c r="AT198"/>
  <c r="AP198"/>
  <c r="AL198"/>
  <c r="AH198"/>
  <c r="AT197"/>
  <c r="AP197"/>
  <c r="AL197"/>
  <c r="AH197"/>
  <c r="AT196"/>
  <c r="AP196"/>
  <c r="AL196"/>
  <c r="AH196"/>
  <c r="AT195"/>
  <c r="AP195"/>
  <c r="AL195"/>
  <c r="AH195"/>
  <c r="AT194"/>
  <c r="AP194"/>
  <c r="AL194"/>
  <c r="AH194"/>
  <c r="AT193"/>
  <c r="AO193"/>
  <c r="AK193"/>
  <c r="AG193"/>
  <c r="AS192"/>
  <c r="AN192"/>
  <c r="AJ192"/>
  <c r="AV191"/>
  <c r="AR191"/>
  <c r="AN191"/>
  <c r="AJ191"/>
  <c r="AV190"/>
  <c r="AR190"/>
  <c r="AN190"/>
  <c r="AJ190"/>
  <c r="AV189"/>
  <c r="AR189"/>
  <c r="AN189"/>
  <c r="AJ189"/>
  <c r="AV188"/>
  <c r="AR188"/>
  <c r="AN188"/>
  <c r="AJ188"/>
  <c r="AV187"/>
  <c r="AR187"/>
  <c r="AN187"/>
  <c r="AJ187"/>
  <c r="AV186"/>
  <c r="AR186"/>
  <c r="AN186"/>
  <c r="AJ186"/>
  <c r="AV185"/>
  <c r="AR185"/>
  <c r="AN185"/>
  <c r="AJ185"/>
  <c r="AV184"/>
  <c r="AR184"/>
  <c r="AN184"/>
  <c r="AJ184"/>
  <c r="AV183"/>
  <c r="AR183"/>
  <c r="AN183"/>
  <c r="AJ183"/>
  <c r="AV182"/>
  <c r="AR182"/>
  <c r="AN182"/>
  <c r="AJ182"/>
  <c r="AV181"/>
  <c r="AR181"/>
  <c r="AN181"/>
  <c r="AJ181"/>
  <c r="AV180"/>
  <c r="AR180"/>
  <c r="AN180"/>
  <c r="AJ180"/>
  <c r="AV179"/>
  <c r="AR179"/>
  <c r="AN179"/>
  <c r="AJ179"/>
  <c r="AV178"/>
  <c r="AR178"/>
  <c r="AN178"/>
  <c r="AJ178"/>
  <c r="AV177"/>
  <c r="AR177"/>
  <c r="AN177"/>
  <c r="AJ177"/>
  <c r="AV176"/>
  <c r="AR176"/>
  <c r="AN176"/>
  <c r="AJ176"/>
  <c r="AV175"/>
  <c r="AR175"/>
  <c r="AN175"/>
  <c r="AJ175"/>
  <c r="AV174"/>
  <c r="AR174"/>
  <c r="AN174"/>
  <c r="AJ174"/>
  <c r="AV173"/>
  <c r="AR173"/>
  <c r="AN173"/>
  <c r="AJ173"/>
  <c r="AV172"/>
  <c r="AR172"/>
  <c r="AN172"/>
  <c r="AJ172"/>
  <c r="AV171"/>
  <c r="AR171"/>
  <c r="AN171"/>
  <c r="AJ171"/>
  <c r="AV170"/>
  <c r="AR170"/>
  <c r="AN170"/>
  <c r="AJ170"/>
  <c r="AV169"/>
  <c r="AR169"/>
  <c r="AN169"/>
  <c r="AJ169"/>
  <c r="AV168"/>
  <c r="AR168"/>
  <c r="AN168"/>
  <c r="AJ168"/>
  <c r="AV167"/>
  <c r="AR167"/>
  <c r="AN167"/>
  <c r="AJ167"/>
  <c r="AV166"/>
  <c r="AR166"/>
  <c r="AN166"/>
  <c r="AJ166"/>
  <c r="AV165"/>
  <c r="AR165"/>
  <c r="AN165"/>
  <c r="AJ165"/>
  <c r="AV164"/>
  <c r="AR164"/>
  <c r="AN164"/>
  <c r="AJ164"/>
  <c r="AV163"/>
  <c r="AR163"/>
  <c r="AN163"/>
  <c r="AJ163"/>
  <c r="AV162"/>
  <c r="AR162"/>
  <c r="AN162"/>
  <c r="AJ162"/>
  <c r="AV161"/>
  <c r="AR161"/>
  <c r="AN161"/>
  <c r="AJ161"/>
  <c r="AV160"/>
  <c r="AR160"/>
  <c r="AN160"/>
  <c r="AJ160"/>
  <c r="AV159"/>
  <c r="AR159"/>
  <c r="AN159"/>
  <c r="AJ159"/>
  <c r="AV158"/>
  <c r="AR158"/>
  <c r="AN158"/>
  <c r="AJ158"/>
  <c r="AV157"/>
  <c r="AR157"/>
  <c r="AN157"/>
  <c r="AJ157"/>
  <c r="AV156"/>
  <c r="AR156"/>
  <c r="AN156"/>
  <c r="AJ156"/>
  <c r="AV155"/>
  <c r="AR155"/>
  <c r="AN155"/>
  <c r="AJ155"/>
  <c r="AV154"/>
  <c r="AR154"/>
  <c r="AN154"/>
  <c r="AJ154"/>
  <c r="AV153"/>
  <c r="AR153"/>
  <c r="AN153"/>
  <c r="AJ153"/>
  <c r="AV152"/>
  <c r="AR152"/>
  <c r="AN152"/>
  <c r="AJ152"/>
  <c r="AV151"/>
  <c r="AR151"/>
  <c r="AN151"/>
  <c r="AJ151"/>
  <c r="AV150"/>
  <c r="AR150"/>
  <c r="AN150"/>
  <c r="AJ150"/>
  <c r="AV149"/>
  <c r="AR149"/>
  <c r="AN149"/>
  <c r="AJ149"/>
  <c r="AV148"/>
  <c r="AR148"/>
  <c r="AN148"/>
  <c r="AJ148"/>
  <c r="AV147"/>
  <c r="AR147"/>
  <c r="AN147"/>
  <c r="AJ147"/>
  <c r="AV146"/>
  <c r="AR146"/>
  <c r="AN146"/>
  <c r="AJ146"/>
  <c r="AV145"/>
  <c r="AR145"/>
  <c r="AN145"/>
  <c r="AJ145"/>
  <c r="AV144"/>
  <c r="AR144"/>
  <c r="AN144"/>
  <c r="AJ144"/>
  <c r="AV143"/>
  <c r="AR143"/>
  <c r="AN143"/>
  <c r="AJ143"/>
  <c r="AV142"/>
  <c r="AR142"/>
  <c r="AN142"/>
  <c r="AJ142"/>
  <c r="AV141"/>
  <c r="AR141"/>
  <c r="AN141"/>
  <c r="AJ141"/>
  <c r="AV140"/>
  <c r="AR140"/>
  <c r="AN140"/>
  <c r="AJ140"/>
  <c r="AV139"/>
  <c r="AR139"/>
  <c r="AN139"/>
  <c r="AJ139"/>
  <c r="AV138"/>
  <c r="AR138"/>
  <c r="AN138"/>
  <c r="AJ138"/>
  <c r="AV137"/>
  <c r="AR137"/>
  <c r="AN137"/>
  <c r="AJ137"/>
  <c r="AV136"/>
  <c r="AR136"/>
  <c r="AN136"/>
  <c r="AJ136"/>
  <c r="AV135"/>
  <c r="AR135"/>
  <c r="AN135"/>
  <c r="AJ135"/>
  <c r="AV134"/>
  <c r="AR134"/>
  <c r="AN134"/>
  <c r="AJ134"/>
  <c r="AV133"/>
  <c r="AR133"/>
  <c r="AN133"/>
  <c r="AJ133"/>
  <c r="AV132"/>
  <c r="AR132"/>
  <c r="AN132"/>
  <c r="AJ132"/>
  <c r="AV131"/>
  <c r="AR131"/>
  <c r="AN131"/>
  <c r="AJ131"/>
  <c r="AV130"/>
  <c r="AR130"/>
  <c r="AN130"/>
  <c r="AJ130"/>
  <c r="AV129"/>
  <c r="AR129"/>
  <c r="AN129"/>
  <c r="AJ129"/>
  <c r="AV128"/>
  <c r="AR128"/>
  <c r="AN128"/>
  <c r="AJ128"/>
  <c r="AV127"/>
  <c r="AR127"/>
  <c r="AN127"/>
  <c r="AJ127"/>
  <c r="AV126"/>
  <c r="AR126"/>
  <c r="AN126"/>
  <c r="AJ126"/>
  <c r="AV125"/>
  <c r="AR125"/>
  <c r="AN125"/>
  <c r="AJ125"/>
  <c r="AV124"/>
  <c r="AR124"/>
  <c r="AN124"/>
  <c r="AJ124"/>
  <c r="AV123"/>
  <c r="AR123"/>
  <c r="AN123"/>
  <c r="AJ123"/>
  <c r="AV122"/>
  <c r="AR122"/>
  <c r="AN122"/>
  <c r="AJ122"/>
  <c r="AV121"/>
  <c r="AR121"/>
  <c r="AN121"/>
  <c r="AJ121"/>
  <c r="AV120"/>
  <c r="AR120"/>
  <c r="AN120"/>
  <c r="AJ120"/>
  <c r="AV119"/>
  <c r="AR119"/>
  <c r="AN119"/>
  <c r="AJ119"/>
  <c r="AV118"/>
  <c r="AR118"/>
  <c r="AN118"/>
  <c r="AJ118"/>
  <c r="AV117"/>
  <c r="AR117"/>
  <c r="AN117"/>
  <c r="AJ117"/>
  <c r="AV116"/>
  <c r="AR116"/>
  <c r="AN116"/>
  <c r="AJ116"/>
  <c r="AV115"/>
  <c r="AR115"/>
  <c r="AN115"/>
  <c r="AJ115"/>
  <c r="AV114"/>
  <c r="AR114"/>
  <c r="AN114"/>
  <c r="AJ114"/>
  <c r="AV113"/>
  <c r="AR113"/>
  <c r="AN113"/>
  <c r="AJ113"/>
  <c r="AV112"/>
  <c r="AR112"/>
  <c r="AN112"/>
  <c r="AJ112"/>
  <c r="AV111"/>
  <c r="AR111"/>
  <c r="AN111"/>
  <c r="AJ111"/>
  <c r="AV110"/>
  <c r="AR110"/>
  <c r="AN110"/>
  <c r="AJ110"/>
  <c r="AV109"/>
  <c r="AR109"/>
  <c r="AN109"/>
  <c r="AJ109"/>
  <c r="AV108"/>
  <c r="AR108"/>
  <c r="AN108"/>
  <c r="AJ108"/>
  <c r="AV107"/>
  <c r="AR107"/>
  <c r="AN107"/>
  <c r="AJ107"/>
  <c r="AV106"/>
  <c r="AR106"/>
  <c r="AN106"/>
  <c r="AJ106"/>
  <c r="AV105"/>
  <c r="AR105"/>
  <c r="AN105"/>
  <c r="AJ105"/>
  <c r="AV104"/>
  <c r="AR104"/>
  <c r="AN104"/>
  <c r="AJ104"/>
  <c r="AV103"/>
  <c r="AR103"/>
  <c r="AN103"/>
  <c r="AJ103"/>
  <c r="AV102"/>
  <c r="AR102"/>
  <c r="AN102"/>
  <c r="AJ102"/>
  <c r="AV101"/>
  <c r="AR101"/>
  <c r="AN101"/>
  <c r="AJ101"/>
  <c r="AV100"/>
  <c r="AR100"/>
  <c r="AN100"/>
  <c r="AJ100"/>
  <c r="AV99"/>
  <c r="AR99"/>
  <c r="AN99"/>
  <c r="AJ99"/>
  <c r="AV98"/>
  <c r="AR98"/>
  <c r="AN98"/>
  <c r="AJ98"/>
  <c r="AV97"/>
  <c r="AR97"/>
  <c r="AN97"/>
  <c r="AJ97"/>
  <c r="AV96"/>
  <c r="AR96"/>
  <c r="AN96"/>
  <c r="AJ96"/>
  <c r="AV95"/>
  <c r="AR95"/>
  <c r="AN95"/>
  <c r="AJ95"/>
  <c r="AV94"/>
  <c r="AR94"/>
  <c r="AN94"/>
  <c r="AJ94"/>
  <c r="AV93"/>
  <c r="AR93"/>
  <c r="AN93"/>
  <c r="AJ93"/>
  <c r="AV92"/>
  <c r="AR92"/>
  <c r="AN92"/>
  <c r="AJ92"/>
  <c r="AV91"/>
  <c r="AR91"/>
  <c r="AN91"/>
  <c r="AJ91"/>
  <c r="AV90"/>
  <c r="AR90"/>
  <c r="AN90"/>
  <c r="AJ90"/>
  <c r="AV89"/>
  <c r="AR89"/>
  <c r="AN89"/>
  <c r="AJ89"/>
  <c r="AV88"/>
  <c r="AR88"/>
  <c r="AN88"/>
  <c r="AJ88"/>
  <c r="AV87"/>
  <c r="AR87"/>
  <c r="AN87"/>
  <c r="AJ87"/>
  <c r="AV86"/>
  <c r="AR86"/>
  <c r="AN86"/>
  <c r="AJ86"/>
  <c r="AV85"/>
  <c r="AR85"/>
  <c r="AN85"/>
  <c r="AJ85"/>
  <c r="AV84"/>
  <c r="AR84"/>
  <c r="AN84"/>
  <c r="AJ84"/>
  <c r="AV83"/>
  <c r="AR83"/>
  <c r="AN83"/>
  <c r="AJ83"/>
  <c r="AV82"/>
  <c r="AR82"/>
  <c r="AN82"/>
  <c r="AJ82"/>
  <c r="AV81"/>
  <c r="AR81"/>
  <c r="AN81"/>
  <c r="AJ81"/>
  <c r="AV80"/>
  <c r="AR80"/>
  <c r="AN80"/>
  <c r="AJ80"/>
  <c r="AV79"/>
  <c r="AR79"/>
  <c r="AN79"/>
  <c r="AJ79"/>
  <c r="AV78"/>
  <c r="AR78"/>
  <c r="AN78"/>
  <c r="AJ78"/>
  <c r="AV77"/>
  <c r="AR77"/>
  <c r="AN77"/>
  <c r="AJ77"/>
  <c r="AV76"/>
  <c r="AR76"/>
  <c r="AN76"/>
  <c r="AJ76"/>
  <c r="AV75"/>
  <c r="AR75"/>
  <c r="AN75"/>
  <c r="AJ75"/>
  <c r="AV74"/>
  <c r="AR74"/>
  <c r="AN74"/>
  <c r="AJ74"/>
  <c r="AV73"/>
  <c r="AR73"/>
  <c r="AN73"/>
  <c r="AJ73"/>
  <c r="AV72"/>
  <c r="AR72"/>
  <c r="AN72"/>
  <c r="AJ72"/>
  <c r="AV71"/>
  <c r="AR71"/>
  <c r="AN71"/>
  <c r="AJ71"/>
  <c r="AV70"/>
  <c r="AR70"/>
  <c r="AN70"/>
  <c r="AJ70"/>
  <c r="AV69"/>
  <c r="AR69"/>
  <c r="AN69"/>
  <c r="AJ69"/>
  <c r="AV68"/>
  <c r="AR68"/>
  <c r="AN68"/>
  <c r="AJ68"/>
  <c r="AV67"/>
  <c r="AR67"/>
  <c r="AN67"/>
  <c r="AJ67"/>
  <c r="AV66"/>
  <c r="AR66"/>
  <c r="AN66"/>
  <c r="AJ66"/>
  <c r="AV65"/>
  <c r="AR65"/>
  <c r="AN65"/>
  <c r="AJ65"/>
  <c r="AV64"/>
  <c r="AR64"/>
  <c r="AN64"/>
  <c r="AJ64"/>
  <c r="AV63"/>
  <c r="AR63"/>
  <c r="AN63"/>
  <c r="AJ63"/>
  <c r="AV62"/>
  <c r="AR62"/>
  <c r="AN62"/>
  <c r="AJ62"/>
  <c r="AV61"/>
  <c r="AR61"/>
  <c r="AN61"/>
  <c r="AJ61"/>
  <c r="AV60"/>
  <c r="AR60"/>
  <c r="AN60"/>
  <c r="AJ60"/>
  <c r="AV59"/>
  <c r="AR59"/>
  <c r="AN59"/>
  <c r="AJ59"/>
  <c r="AV58"/>
  <c r="AR58"/>
  <c r="AN58"/>
  <c r="AJ58"/>
  <c r="AV57"/>
  <c r="AR57"/>
  <c r="AN57"/>
  <c r="AJ57"/>
  <c r="AV56"/>
  <c r="AR56"/>
  <c r="AN56"/>
  <c r="AJ56"/>
  <c r="AV55"/>
  <c r="AR55"/>
  <c r="AN55"/>
  <c r="AJ55"/>
  <c r="AV54"/>
  <c r="AR54"/>
  <c r="AN54"/>
  <c r="AJ54"/>
  <c r="AV53"/>
  <c r="AR53"/>
  <c r="AN53"/>
  <c r="AJ53"/>
  <c r="AV52"/>
  <c r="AR52"/>
  <c r="AN52"/>
  <c r="AJ52"/>
  <c r="AV51"/>
  <c r="AR51"/>
  <c r="AN51"/>
  <c r="AJ51"/>
  <c r="AV50"/>
  <c r="AR50"/>
  <c r="AN50"/>
  <c r="AJ50"/>
  <c r="AV49"/>
  <c r="AR49"/>
  <c r="AN49"/>
  <c r="AJ49"/>
  <c r="AV48"/>
  <c r="AR48"/>
  <c r="AN48"/>
  <c r="AJ48"/>
  <c r="AV47"/>
  <c r="AR47"/>
  <c r="AN47"/>
  <c r="AJ47"/>
  <c r="AV46"/>
  <c r="AR46"/>
  <c r="AN46"/>
  <c r="AJ46"/>
  <c r="AV45"/>
  <c r="AR45"/>
  <c r="AN45"/>
  <c r="AJ45"/>
  <c r="AV44"/>
  <c r="AR44"/>
  <c r="AN44"/>
  <c r="AJ44"/>
  <c r="AV43"/>
  <c r="AR43"/>
  <c r="AN43"/>
  <c r="AJ43"/>
  <c r="AV42"/>
  <c r="AR42"/>
  <c r="AN42"/>
  <c r="AJ42"/>
  <c r="AV41"/>
  <c r="AR41"/>
  <c r="AN41"/>
  <c r="AJ41"/>
  <c r="AV40"/>
  <c r="AR40"/>
  <c r="AN40"/>
  <c r="AJ40"/>
  <c r="AV39"/>
  <c r="AR39"/>
  <c r="AN39"/>
  <c r="AJ39"/>
  <c r="AV38"/>
  <c r="AR38"/>
  <c r="AN38"/>
  <c r="AJ38"/>
  <c r="AV37"/>
  <c r="AR37"/>
  <c r="AN37"/>
  <c r="AJ37"/>
  <c r="AV36"/>
  <c r="AR36"/>
  <c r="AN36"/>
  <c r="AJ36"/>
  <c r="AV35"/>
  <c r="AR35"/>
  <c r="AN35"/>
  <c r="AJ35"/>
  <c r="AV34"/>
  <c r="AR34"/>
  <c r="AN34"/>
  <c r="AJ34"/>
  <c r="AV33"/>
  <c r="AR33"/>
  <c r="AN33"/>
  <c r="AJ33"/>
  <c r="AV32"/>
  <c r="AR32"/>
  <c r="AN32"/>
  <c r="AJ32"/>
  <c r="AV31"/>
  <c r="AR31"/>
  <c r="AN31"/>
  <c r="AJ31"/>
  <c r="AV30"/>
  <c r="AR30"/>
  <c r="AN30"/>
  <c r="AJ30"/>
  <c r="AV29"/>
  <c r="AR29"/>
  <c r="AN29"/>
  <c r="AJ29"/>
  <c r="AV28"/>
  <c r="AR28"/>
  <c r="AN28"/>
  <c r="AJ28"/>
  <c r="AV27"/>
  <c r="AR27"/>
  <c r="AN27"/>
  <c r="AJ27"/>
  <c r="AV26"/>
  <c r="AR26"/>
  <c r="AN26"/>
  <c r="AJ26"/>
  <c r="AV25"/>
  <c r="AR25"/>
  <c r="AN25"/>
  <c r="AJ25"/>
  <c r="AV24"/>
  <c r="AR24"/>
  <c r="AN24"/>
  <c r="AJ24"/>
  <c r="AV23"/>
  <c r="AR23"/>
  <c r="AN23"/>
  <c r="AJ23"/>
  <c r="AV22"/>
  <c r="AR22"/>
  <c r="AN22"/>
  <c r="AJ22"/>
  <c r="AV21"/>
  <c r="AR21"/>
  <c r="AN21"/>
  <c r="AJ21"/>
  <c r="AV20"/>
  <c r="AR20"/>
  <c r="AN20"/>
  <c r="AJ20"/>
  <c r="AV19"/>
  <c r="AR19"/>
  <c r="AN19"/>
  <c r="AJ19"/>
  <c r="AV18"/>
  <c r="AR18"/>
  <c r="AN18"/>
  <c r="AJ18"/>
  <c r="AV17"/>
  <c r="AR17"/>
  <c r="AN17"/>
  <c r="AJ17"/>
  <c r="AV16"/>
  <c r="AR16"/>
  <c r="AN16"/>
  <c r="AJ16"/>
  <c r="AV15"/>
  <c r="AR15"/>
  <c r="AN15"/>
  <c r="AJ15"/>
  <c r="AV14"/>
  <c r="AR14"/>
  <c r="AN14"/>
  <c r="AJ14"/>
  <c r="AV13"/>
  <c r="AR13"/>
  <c r="AN13"/>
  <c r="AJ13"/>
  <c r="AV12"/>
  <c r="AR12"/>
  <c r="AN12"/>
  <c r="AJ12"/>
  <c r="AV11"/>
  <c r="AR11"/>
  <c r="AN11"/>
  <c r="AJ11"/>
  <c r="AV10"/>
  <c r="AR10"/>
  <c r="AN10"/>
  <c r="AJ10"/>
  <c r="AV9"/>
  <c r="AR9"/>
  <c r="AN9"/>
  <c r="AJ9"/>
  <c r="AV8"/>
  <c r="AR8"/>
  <c r="AN8"/>
  <c r="AJ8"/>
  <c r="AV7"/>
  <c r="AR7"/>
  <c r="AN7"/>
  <c r="AJ7"/>
  <c r="AV6"/>
  <c r="AR6"/>
  <c r="AN6"/>
  <c r="AJ6"/>
  <c r="AV5"/>
  <c r="AR5"/>
  <c r="AN5"/>
  <c r="AJ5"/>
  <c r="AV4"/>
  <c r="AR4"/>
  <c r="AN4"/>
  <c r="AJ4"/>
  <c r="AV3"/>
  <c r="AR3"/>
  <c r="AN3"/>
  <c r="AJ3"/>
  <c r="AV2"/>
  <c r="AR2"/>
  <c r="AN2"/>
  <c r="AJ2"/>
  <c r="AT524"/>
  <c r="AT523"/>
  <c r="AT522"/>
  <c r="AT521"/>
  <c r="AU520"/>
  <c r="AQ520"/>
  <c r="AM520"/>
  <c r="AI520"/>
  <c r="AU519"/>
  <c r="AQ519"/>
  <c r="AM519"/>
  <c r="AI519"/>
  <c r="AU518"/>
  <c r="AQ518"/>
  <c r="AM518"/>
  <c r="AI518"/>
  <c r="AU517"/>
  <c r="AQ517"/>
  <c r="AM517"/>
  <c r="AI517"/>
  <c r="AU516"/>
  <c r="AQ516"/>
  <c r="AM516"/>
  <c r="AI516"/>
  <c r="AU515"/>
  <c r="AQ515"/>
  <c r="AM515"/>
  <c r="AI515"/>
  <c r="AU514"/>
  <c r="AQ514"/>
  <c r="AM514"/>
  <c r="AI514"/>
  <c r="AU513"/>
  <c r="AQ513"/>
  <c r="AM513"/>
  <c r="AI513"/>
  <c r="AU512"/>
  <c r="AQ512"/>
  <c r="AM512"/>
  <c r="AI512"/>
  <c r="AU511"/>
  <c r="AQ511"/>
  <c r="AM511"/>
  <c r="AI511"/>
  <c r="AU510"/>
  <c r="AQ510"/>
  <c r="AM510"/>
  <c r="AI510"/>
  <c r="AU509"/>
  <c r="AQ509"/>
  <c r="AM509"/>
  <c r="AI509"/>
  <c r="AU508"/>
  <c r="AQ508"/>
  <c r="AM508"/>
  <c r="AI508"/>
  <c r="AU507"/>
  <c r="AQ507"/>
  <c r="AM507"/>
  <c r="AI507"/>
  <c r="AU506"/>
  <c r="AQ506"/>
  <c r="AM506"/>
  <c r="AI506"/>
  <c r="AU505"/>
  <c r="AQ505"/>
  <c r="AM505"/>
  <c r="AI505"/>
  <c r="AU504"/>
  <c r="AQ504"/>
  <c r="AM504"/>
  <c r="AI504"/>
  <c r="AU503"/>
  <c r="AQ503"/>
  <c r="AM503"/>
  <c r="AI503"/>
  <c r="AU502"/>
  <c r="AQ502"/>
  <c r="AM502"/>
  <c r="AI502"/>
  <c r="AU501"/>
  <c r="AQ501"/>
  <c r="AM501"/>
  <c r="AI501"/>
  <c r="AU500"/>
  <c r="AQ500"/>
  <c r="AM500"/>
  <c r="AI500"/>
  <c r="AU499"/>
  <c r="AQ499"/>
  <c r="AM499"/>
  <c r="AI499"/>
  <c r="AU498"/>
  <c r="AQ498"/>
  <c r="AM498"/>
  <c r="AI498"/>
  <c r="AU497"/>
  <c r="AQ497"/>
  <c r="AM497"/>
  <c r="AI497"/>
  <c r="AU496"/>
  <c r="AQ496"/>
  <c r="AM496"/>
  <c r="AI496"/>
  <c r="AU495"/>
  <c r="AQ495"/>
  <c r="AM495"/>
  <c r="AI495"/>
  <c r="AU494"/>
  <c r="AQ494"/>
  <c r="AM494"/>
  <c r="AI494"/>
  <c r="AU493"/>
  <c r="AQ493"/>
  <c r="AM493"/>
  <c r="AI493"/>
  <c r="AU492"/>
  <c r="AQ492"/>
  <c r="AM492"/>
  <c r="AI492"/>
  <c r="AU491"/>
  <c r="AQ491"/>
  <c r="AM491"/>
  <c r="AI491"/>
  <c r="AU490"/>
  <c r="AQ490"/>
  <c r="AM490"/>
  <c r="AI490"/>
  <c r="AU489"/>
  <c r="AQ489"/>
  <c r="AM489"/>
  <c r="AI489"/>
  <c r="AU488"/>
  <c r="AQ488"/>
  <c r="AM488"/>
  <c r="AI488"/>
  <c r="AU487"/>
  <c r="AQ487"/>
  <c r="AM487"/>
  <c r="AI487"/>
  <c r="AU486"/>
  <c r="AQ486"/>
  <c r="AM486"/>
  <c r="AI486"/>
  <c r="AU485"/>
  <c r="AQ485"/>
  <c r="AM485"/>
  <c r="AI485"/>
  <c r="AU484"/>
  <c r="AQ484"/>
  <c r="AM484"/>
  <c r="AI484"/>
  <c r="AU483"/>
  <c r="AQ483"/>
  <c r="AM483"/>
  <c r="AI483"/>
  <c r="AU482"/>
  <c r="AQ482"/>
  <c r="AM482"/>
  <c r="AI482"/>
  <c r="AU481"/>
  <c r="AQ481"/>
  <c r="AM481"/>
  <c r="AI481"/>
  <c r="AU480"/>
  <c r="AQ480"/>
  <c r="AM480"/>
  <c r="AI480"/>
  <c r="AU479"/>
  <c r="AQ479"/>
  <c r="AM479"/>
  <c r="AI479"/>
  <c r="AU478"/>
  <c r="AQ478"/>
  <c r="AM478"/>
  <c r="AI478"/>
  <c r="AU477"/>
  <c r="AQ477"/>
  <c r="AM477"/>
  <c r="AI477"/>
  <c r="AU476"/>
  <c r="AQ476"/>
  <c r="AM476"/>
  <c r="AI476"/>
  <c r="AU475"/>
  <c r="AQ475"/>
  <c r="AM475"/>
  <c r="AI475"/>
  <c r="AU474"/>
  <c r="AQ474"/>
  <c r="AM474"/>
  <c r="AI474"/>
  <c r="AU473"/>
  <c r="AQ473"/>
  <c r="AM473"/>
  <c r="AI473"/>
  <c r="AU472"/>
  <c r="AQ472"/>
  <c r="AM472"/>
  <c r="AI472"/>
  <c r="AU471"/>
  <c r="AQ471"/>
  <c r="AM471"/>
  <c r="AI471"/>
  <c r="AU470"/>
  <c r="AQ470"/>
  <c r="AM470"/>
  <c r="AI470"/>
  <c r="AU469"/>
  <c r="AQ469"/>
  <c r="AM469"/>
  <c r="AI469"/>
  <c r="AU468"/>
  <c r="AQ468"/>
  <c r="AM468"/>
  <c r="AI468"/>
  <c r="AU467"/>
  <c r="AQ467"/>
  <c r="AM467"/>
  <c r="AI467"/>
  <c r="AU466"/>
  <c r="AQ466"/>
  <c r="AM466"/>
  <c r="AI466"/>
  <c r="AU465"/>
  <c r="AQ465"/>
  <c r="AM465"/>
  <c r="AI465"/>
  <c r="AU464"/>
  <c r="AQ464"/>
  <c r="AM464"/>
  <c r="AI464"/>
  <c r="AU463"/>
  <c r="AQ463"/>
  <c r="AM463"/>
  <c r="AI463"/>
  <c r="AU462"/>
  <c r="AQ462"/>
  <c r="AM462"/>
  <c r="AI462"/>
  <c r="AU461"/>
  <c r="AQ461"/>
  <c r="AM461"/>
  <c r="AI461"/>
  <c r="AU460"/>
  <c r="AQ460"/>
  <c r="AM460"/>
  <c r="AI460"/>
  <c r="AU459"/>
  <c r="AQ459"/>
  <c r="AM459"/>
  <c r="AI459"/>
  <c r="AU458"/>
  <c r="AQ458"/>
  <c r="AM458"/>
  <c r="AI458"/>
  <c r="AU457"/>
  <c r="AQ457"/>
  <c r="AM457"/>
  <c r="AI457"/>
  <c r="AU456"/>
  <c r="AQ456"/>
  <c r="AM456"/>
  <c r="AI456"/>
  <c r="AU455"/>
  <c r="AQ455"/>
  <c r="AM455"/>
  <c r="AI455"/>
  <c r="AU454"/>
  <c r="AQ454"/>
  <c r="AM454"/>
  <c r="AI454"/>
  <c r="AU453"/>
  <c r="AQ453"/>
  <c r="AM453"/>
  <c r="AI453"/>
  <c r="AU452"/>
  <c r="AQ452"/>
  <c r="AM452"/>
  <c r="AI452"/>
  <c r="AU451"/>
  <c r="AQ451"/>
  <c r="AM451"/>
  <c r="AI451"/>
  <c r="AU450"/>
  <c r="AQ450"/>
  <c r="AM450"/>
  <c r="AI450"/>
  <c r="AU449"/>
  <c r="AQ449"/>
  <c r="AM449"/>
  <c r="AI449"/>
  <c r="AU448"/>
  <c r="AQ448"/>
  <c r="AM448"/>
  <c r="AI448"/>
  <c r="AU447"/>
  <c r="AQ447"/>
  <c r="AM447"/>
  <c r="AI447"/>
  <c r="AU446"/>
  <c r="AQ446"/>
  <c r="AM446"/>
  <c r="AI446"/>
  <c r="AU445"/>
  <c r="AQ445"/>
  <c r="AM445"/>
  <c r="AI445"/>
  <c r="AU444"/>
  <c r="AQ444"/>
  <c r="AM444"/>
  <c r="AI444"/>
  <c r="AU443"/>
  <c r="AQ443"/>
  <c r="AM443"/>
  <c r="AI443"/>
  <c r="AU442"/>
  <c r="AQ442"/>
  <c r="AM442"/>
  <c r="AI442"/>
  <c r="AU441"/>
  <c r="AQ441"/>
  <c r="AM441"/>
  <c r="AI441"/>
  <c r="AU440"/>
  <c r="AQ440"/>
  <c r="AM440"/>
  <c r="AI440"/>
  <c r="AU439"/>
  <c r="AQ439"/>
  <c r="AM439"/>
  <c r="AI439"/>
  <c r="AU438"/>
  <c r="AQ438"/>
  <c r="AM438"/>
  <c r="AI438"/>
  <c r="AU437"/>
  <c r="AQ437"/>
  <c r="AM437"/>
  <c r="AI437"/>
  <c r="AU436"/>
  <c r="AQ436"/>
  <c r="AM436"/>
  <c r="AI436"/>
  <c r="AU435"/>
  <c r="AQ435"/>
  <c r="AM435"/>
  <c r="AI435"/>
  <c r="AU434"/>
  <c r="AQ434"/>
  <c r="AM434"/>
  <c r="AI434"/>
  <c r="AU433"/>
  <c r="AQ433"/>
  <c r="AM433"/>
  <c r="AI433"/>
  <c r="AU432"/>
  <c r="AQ432"/>
  <c r="AM432"/>
  <c r="AI432"/>
  <c r="AU431"/>
  <c r="AQ431"/>
  <c r="AM431"/>
  <c r="AI431"/>
  <c r="AU430"/>
  <c r="AQ430"/>
  <c r="AM430"/>
  <c r="AI430"/>
  <c r="AU429"/>
  <c r="AQ429"/>
  <c r="AM429"/>
  <c r="AI429"/>
  <c r="AU428"/>
  <c r="AQ428"/>
  <c r="AM428"/>
  <c r="AI428"/>
  <c r="AU427"/>
  <c r="AQ427"/>
  <c r="AM427"/>
  <c r="AI427"/>
  <c r="AU426"/>
  <c r="AQ426"/>
  <c r="AM426"/>
  <c r="AI426"/>
  <c r="AU425"/>
  <c r="AQ425"/>
  <c r="AM425"/>
  <c r="AI425"/>
  <c r="AU424"/>
  <c r="AQ424"/>
  <c r="AM424"/>
  <c r="AI424"/>
  <c r="AU423"/>
  <c r="AQ423"/>
  <c r="AM423"/>
  <c r="AI423"/>
  <c r="AU422"/>
  <c r="AQ422"/>
  <c r="AM422"/>
  <c r="AI422"/>
  <c r="AU421"/>
  <c r="AQ421"/>
  <c r="AM421"/>
  <c r="AI421"/>
  <c r="AU420"/>
  <c r="AQ420"/>
  <c r="AM420"/>
  <c r="AI420"/>
  <c r="AU419"/>
  <c r="AQ419"/>
  <c r="AM419"/>
  <c r="AI419"/>
  <c r="AU418"/>
  <c r="AQ418"/>
  <c r="AM418"/>
  <c r="AI418"/>
  <c r="AU417"/>
  <c r="AQ417"/>
  <c r="AM417"/>
  <c r="AI417"/>
  <c r="AU416"/>
  <c r="AQ416"/>
  <c r="AM416"/>
  <c r="AI416"/>
  <c r="AU415"/>
  <c r="AQ415"/>
  <c r="AM415"/>
  <c r="AI415"/>
  <c r="AU414"/>
  <c r="AQ414"/>
  <c r="AM414"/>
  <c r="AI414"/>
  <c r="AU413"/>
  <c r="AQ413"/>
  <c r="AM413"/>
  <c r="AI413"/>
  <c r="AU412"/>
  <c r="AQ412"/>
  <c r="AM412"/>
  <c r="AI412"/>
  <c r="AU411"/>
  <c r="AQ411"/>
  <c r="AM411"/>
  <c r="AI411"/>
  <c r="AU410"/>
  <c r="AQ410"/>
  <c r="AM410"/>
  <c r="AI410"/>
  <c r="AU409"/>
  <c r="AQ409"/>
  <c r="AM409"/>
  <c r="AI409"/>
  <c r="AU408"/>
  <c r="AQ408"/>
  <c r="AM408"/>
  <c r="AI408"/>
  <c r="AU407"/>
  <c r="AQ407"/>
  <c r="AM407"/>
  <c r="AI407"/>
  <c r="AU406"/>
  <c r="AQ406"/>
  <c r="AM406"/>
  <c r="AI406"/>
  <c r="AU405"/>
  <c r="AQ405"/>
  <c r="AM405"/>
  <c r="AI405"/>
  <c r="AU404"/>
  <c r="AQ404"/>
  <c r="AM404"/>
  <c r="AI404"/>
  <c r="AU403"/>
  <c r="AQ403"/>
  <c r="AM403"/>
  <c r="AI403"/>
  <c r="AU402"/>
  <c r="AQ402"/>
  <c r="AM402"/>
  <c r="AI402"/>
  <c r="AU401"/>
  <c r="AQ401"/>
  <c r="AM401"/>
  <c r="AI401"/>
  <c r="AU400"/>
  <c r="AQ400"/>
  <c r="AM400"/>
  <c r="AI400"/>
  <c r="AU399"/>
  <c r="AQ399"/>
  <c r="AM399"/>
  <c r="AI399"/>
  <c r="AU398"/>
  <c r="AQ398"/>
  <c r="AM398"/>
  <c r="AI398"/>
  <c r="AU397"/>
  <c r="AQ397"/>
  <c r="AM397"/>
  <c r="AI397"/>
  <c r="AU396"/>
  <c r="AQ396"/>
  <c r="AM396"/>
  <c r="AI396"/>
  <c r="AU395"/>
  <c r="AQ395"/>
  <c r="AM395"/>
  <c r="AI395"/>
  <c r="AU394"/>
  <c r="AQ394"/>
  <c r="AM394"/>
  <c r="AI394"/>
  <c r="AU393"/>
  <c r="AQ393"/>
  <c r="AM393"/>
  <c r="AI393"/>
  <c r="AU392"/>
  <c r="AQ392"/>
  <c r="AM392"/>
  <c r="AI392"/>
  <c r="AU391"/>
  <c r="AQ391"/>
  <c r="AM391"/>
  <c r="AI391"/>
  <c r="AU390"/>
  <c r="AQ390"/>
  <c r="AM390"/>
  <c r="AI390"/>
  <c r="AU389"/>
  <c r="AQ389"/>
  <c r="AM389"/>
  <c r="AI389"/>
  <c r="AU388"/>
  <c r="AQ388"/>
  <c r="AM388"/>
  <c r="AI388"/>
  <c r="AU387"/>
  <c r="AQ387"/>
  <c r="AM387"/>
  <c r="AI387"/>
  <c r="AU386"/>
  <c r="AQ386"/>
  <c r="AM386"/>
  <c r="AI386"/>
  <c r="AU385"/>
  <c r="AQ385"/>
  <c r="AM385"/>
  <c r="AI385"/>
  <c r="AU384"/>
  <c r="AQ384"/>
  <c r="AM384"/>
  <c r="AI384"/>
  <c r="AU383"/>
  <c r="AQ383"/>
  <c r="AM383"/>
  <c r="AI383"/>
  <c r="AU382"/>
  <c r="AQ382"/>
  <c r="AM382"/>
  <c r="AI382"/>
  <c r="AU381"/>
  <c r="AQ381"/>
  <c r="AM381"/>
  <c r="AI381"/>
  <c r="AU380"/>
  <c r="AQ380"/>
  <c r="AM380"/>
  <c r="AI380"/>
  <c r="AU379"/>
  <c r="AQ379"/>
  <c r="AM379"/>
  <c r="AI379"/>
  <c r="AU378"/>
  <c r="AQ378"/>
  <c r="AM378"/>
  <c r="AI378"/>
  <c r="AU377"/>
  <c r="AQ377"/>
  <c r="AM377"/>
  <c r="AI377"/>
  <c r="AU376"/>
  <c r="AQ376"/>
  <c r="AM376"/>
  <c r="AI376"/>
  <c r="AU375"/>
  <c r="AQ375"/>
  <c r="AM375"/>
  <c r="AI375"/>
  <c r="AU374"/>
  <c r="AQ374"/>
  <c r="AM374"/>
  <c r="AI374"/>
  <c r="AU373"/>
  <c r="AQ373"/>
  <c r="AM373"/>
  <c r="AI373"/>
  <c r="AU372"/>
  <c r="AQ372"/>
  <c r="AM372"/>
  <c r="AI372"/>
  <c r="AU371"/>
  <c r="AQ371"/>
  <c r="AM371"/>
  <c r="AI371"/>
  <c r="AU370"/>
  <c r="AQ370"/>
  <c r="AM370"/>
  <c r="AI370"/>
  <c r="AU369"/>
  <c r="AQ369"/>
  <c r="AM369"/>
  <c r="AI369"/>
  <c r="AU368"/>
  <c r="AQ368"/>
  <c r="AM368"/>
  <c r="AI368"/>
  <c r="AU367"/>
  <c r="AQ367"/>
  <c r="AM367"/>
  <c r="AI367"/>
  <c r="AU366"/>
  <c r="AQ366"/>
  <c r="AM366"/>
  <c r="AI366"/>
  <c r="AU365"/>
  <c r="AQ365"/>
  <c r="AM365"/>
  <c r="AI365"/>
  <c r="AU364"/>
  <c r="AQ364"/>
  <c r="AM364"/>
  <c r="AI364"/>
  <c r="AU363"/>
  <c r="AQ363"/>
  <c r="AM363"/>
  <c r="AI363"/>
  <c r="AU362"/>
  <c r="AQ362"/>
  <c r="AM362"/>
  <c r="AI362"/>
  <c r="AU361"/>
  <c r="AQ361"/>
  <c r="AM361"/>
  <c r="AI361"/>
  <c r="AU360"/>
  <c r="AQ360"/>
  <c r="AM360"/>
  <c r="AI360"/>
  <c r="AU359"/>
  <c r="AQ359"/>
  <c r="AM359"/>
  <c r="AI359"/>
  <c r="AU358"/>
  <c r="AQ358"/>
  <c r="AM358"/>
  <c r="AI358"/>
  <c r="AU357"/>
  <c r="AQ357"/>
  <c r="AM357"/>
  <c r="AI357"/>
  <c r="AU356"/>
  <c r="AQ356"/>
  <c r="AM356"/>
  <c r="AI356"/>
  <c r="AU355"/>
  <c r="AQ355"/>
  <c r="AM355"/>
  <c r="AI355"/>
  <c r="AU354"/>
  <c r="AQ354"/>
  <c r="AM354"/>
  <c r="AI354"/>
  <c r="AU353"/>
  <c r="AQ353"/>
  <c r="AM353"/>
  <c r="AI353"/>
  <c r="AU352"/>
  <c r="AQ352"/>
  <c r="AM352"/>
  <c r="AI352"/>
  <c r="AU351"/>
  <c r="AQ351"/>
  <c r="AM351"/>
  <c r="AI351"/>
  <c r="AU350"/>
  <c r="AQ350"/>
  <c r="AM350"/>
  <c r="AI350"/>
  <c r="AU349"/>
  <c r="AQ349"/>
  <c r="AM349"/>
  <c r="AI349"/>
  <c r="AU348"/>
  <c r="AQ348"/>
  <c r="AM348"/>
  <c r="AI348"/>
  <c r="AU347"/>
  <c r="AQ347"/>
  <c r="AM347"/>
  <c r="AI347"/>
  <c r="AU346"/>
  <c r="AQ346"/>
  <c r="AM346"/>
  <c r="AI346"/>
  <c r="AU345"/>
  <c r="AQ345"/>
  <c r="AM345"/>
  <c r="AI345"/>
  <c r="AU344"/>
  <c r="AQ344"/>
  <c r="AM344"/>
  <c r="AI344"/>
  <c r="AU343"/>
  <c r="AQ343"/>
  <c r="AM343"/>
  <c r="AI343"/>
  <c r="AU342"/>
  <c r="AQ342"/>
  <c r="AM342"/>
  <c r="AI342"/>
  <c r="AU341"/>
  <c r="AQ341"/>
  <c r="AM341"/>
  <c r="AI341"/>
  <c r="AU340"/>
  <c r="AQ340"/>
  <c r="AM340"/>
  <c r="AI340"/>
  <c r="AU339"/>
  <c r="AQ339"/>
  <c r="AM339"/>
  <c r="AI339"/>
  <c r="AU338"/>
  <c r="AQ338"/>
  <c r="AM338"/>
  <c r="AI338"/>
  <c r="AU337"/>
  <c r="AQ337"/>
  <c r="AM337"/>
  <c r="AI337"/>
  <c r="AU336"/>
  <c r="AQ336"/>
  <c r="AM336"/>
  <c r="AI336"/>
  <c r="AU335"/>
  <c r="AQ335"/>
  <c r="AM335"/>
  <c r="AI335"/>
  <c r="AU334"/>
  <c r="AQ334"/>
  <c r="AM334"/>
  <c r="AI334"/>
  <c r="AU333"/>
  <c r="AQ333"/>
  <c r="AM333"/>
  <c r="AI333"/>
  <c r="AU332"/>
  <c r="AQ332"/>
  <c r="AM332"/>
  <c r="AI332"/>
  <c r="AU331"/>
  <c r="AQ331"/>
  <c r="AM331"/>
  <c r="AI331"/>
  <c r="AU330"/>
  <c r="AQ330"/>
  <c r="AM330"/>
  <c r="AI330"/>
  <c r="AU329"/>
  <c r="AQ329"/>
  <c r="AM329"/>
  <c r="AI329"/>
  <c r="AU328"/>
  <c r="AQ328"/>
  <c r="AM328"/>
  <c r="AI328"/>
  <c r="AU327"/>
  <c r="AQ327"/>
  <c r="AM327"/>
  <c r="AI327"/>
  <c r="AU326"/>
  <c r="AQ326"/>
  <c r="AM326"/>
  <c r="AI326"/>
  <c r="AU325"/>
  <c r="AQ325"/>
  <c r="AM325"/>
  <c r="AI325"/>
  <c r="AU324"/>
  <c r="AQ324"/>
  <c r="AM324"/>
  <c r="AI324"/>
  <c r="AU323"/>
  <c r="AQ323"/>
  <c r="AM323"/>
  <c r="AI323"/>
  <c r="AU322"/>
  <c r="AQ322"/>
  <c r="AM322"/>
  <c r="AI322"/>
  <c r="AU321"/>
  <c r="AQ321"/>
  <c r="AM321"/>
  <c r="AI321"/>
  <c r="AU320"/>
  <c r="AQ320"/>
  <c r="AM320"/>
  <c r="AI320"/>
  <c r="AU319"/>
  <c r="AQ319"/>
  <c r="AM319"/>
  <c r="AI319"/>
  <c r="AU318"/>
  <c r="AQ318"/>
  <c r="AM318"/>
  <c r="AI318"/>
  <c r="AU317"/>
  <c r="AQ317"/>
  <c r="AM317"/>
  <c r="AI317"/>
  <c r="AU316"/>
  <c r="AQ316"/>
  <c r="AM316"/>
  <c r="AI316"/>
  <c r="AU315"/>
  <c r="AQ315"/>
  <c r="AM315"/>
  <c r="AI315"/>
  <c r="AU314"/>
  <c r="AQ314"/>
  <c r="AM314"/>
  <c r="AI314"/>
  <c r="AU313"/>
  <c r="AQ313"/>
  <c r="AM313"/>
  <c r="AI313"/>
  <c r="AU312"/>
  <c r="AQ312"/>
  <c r="AM312"/>
  <c r="AI312"/>
  <c r="AU311"/>
  <c r="AQ311"/>
  <c r="AM311"/>
  <c r="AI311"/>
  <c r="AU310"/>
  <c r="AQ310"/>
  <c r="AM310"/>
  <c r="AI310"/>
  <c r="AU309"/>
  <c r="AQ309"/>
  <c r="AM309"/>
  <c r="AI309"/>
  <c r="AU308"/>
  <c r="AQ308"/>
  <c r="AM308"/>
  <c r="AI308"/>
  <c r="AU307"/>
  <c r="AQ307"/>
  <c r="AM307"/>
  <c r="AI307"/>
  <c r="AU306"/>
  <c r="AQ306"/>
  <c r="AM306"/>
  <c r="AI306"/>
  <c r="AU305"/>
  <c r="AQ305"/>
  <c r="AM305"/>
  <c r="AI305"/>
  <c r="AU304"/>
  <c r="AQ304"/>
  <c r="AM304"/>
  <c r="AI304"/>
  <c r="AU303"/>
  <c r="AQ303"/>
  <c r="AM303"/>
  <c r="AI303"/>
  <c r="AU302"/>
  <c r="AQ302"/>
  <c r="AM302"/>
  <c r="AI302"/>
  <c r="AU301"/>
  <c r="AQ301"/>
  <c r="AM301"/>
  <c r="AI301"/>
  <c r="AU300"/>
  <c r="AQ300"/>
  <c r="AM300"/>
  <c r="AI300"/>
  <c r="AU299"/>
  <c r="AQ299"/>
  <c r="AM299"/>
  <c r="AI299"/>
  <c r="AU298"/>
  <c r="AQ298"/>
  <c r="AM298"/>
  <c r="AI298"/>
  <c r="AU297"/>
  <c r="AQ297"/>
  <c r="AM297"/>
  <c r="AI297"/>
  <c r="AU296"/>
  <c r="AQ296"/>
  <c r="AM296"/>
  <c r="AI296"/>
  <c r="AU295"/>
  <c r="AQ295"/>
  <c r="AM295"/>
  <c r="AI295"/>
  <c r="AU294"/>
  <c r="AQ294"/>
  <c r="AM294"/>
  <c r="AI294"/>
  <c r="AU293"/>
  <c r="AQ293"/>
  <c r="AM293"/>
  <c r="AI293"/>
  <c r="AU292"/>
  <c r="AQ292"/>
  <c r="AM292"/>
  <c r="AI292"/>
  <c r="AU291"/>
  <c r="AQ291"/>
  <c r="AM291"/>
  <c r="AI291"/>
  <c r="AU290"/>
  <c r="AQ290"/>
  <c r="AM290"/>
  <c r="AI290"/>
  <c r="AU289"/>
  <c r="AQ289"/>
  <c r="AM289"/>
  <c r="AI289"/>
  <c r="AU288"/>
  <c r="AQ288"/>
  <c r="AM288"/>
  <c r="AI288"/>
  <c r="AU287"/>
  <c r="AQ287"/>
  <c r="AM287"/>
  <c r="AI287"/>
  <c r="AU286"/>
  <c r="AQ286"/>
  <c r="AM286"/>
  <c r="AI286"/>
  <c r="AU285"/>
  <c r="AQ285"/>
  <c r="AM285"/>
  <c r="AI285"/>
  <c r="AU284"/>
  <c r="AQ284"/>
  <c r="AM284"/>
  <c r="AI284"/>
  <c r="AU283"/>
  <c r="AQ283"/>
  <c r="AM283"/>
  <c r="AI283"/>
  <c r="AU282"/>
  <c r="AQ282"/>
  <c r="AM282"/>
  <c r="AI282"/>
  <c r="AU281"/>
  <c r="AQ281"/>
  <c r="AM281"/>
  <c r="AI281"/>
  <c r="AU280"/>
  <c r="AQ280"/>
  <c r="AM280"/>
  <c r="AI280"/>
  <c r="AU279"/>
  <c r="AQ279"/>
  <c r="AM279"/>
  <c r="AI279"/>
  <c r="AU278"/>
  <c r="AQ278"/>
  <c r="AM278"/>
  <c r="AI278"/>
  <c r="AU277"/>
  <c r="AQ277"/>
  <c r="AM277"/>
  <c r="AI277"/>
  <c r="AU276"/>
  <c r="AQ276"/>
  <c r="AM276"/>
  <c r="AI276"/>
  <c r="AU275"/>
  <c r="AQ275"/>
  <c r="AM275"/>
  <c r="AI275"/>
  <c r="AU274"/>
  <c r="AQ274"/>
  <c r="AM274"/>
  <c r="AI274"/>
  <c r="AU273"/>
  <c r="AQ273"/>
  <c r="AM273"/>
  <c r="AI273"/>
  <c r="AU272"/>
  <c r="AQ272"/>
  <c r="AM272"/>
  <c r="AI272"/>
  <c r="AU271"/>
  <c r="AQ271"/>
  <c r="AM271"/>
  <c r="AI271"/>
  <c r="AU270"/>
  <c r="AQ270"/>
  <c r="AM270"/>
  <c r="AI270"/>
  <c r="AU269"/>
  <c r="AQ269"/>
  <c r="AM269"/>
  <c r="AI269"/>
  <c r="AU268"/>
  <c r="AQ268"/>
  <c r="AM268"/>
  <c r="AI268"/>
  <c r="AU267"/>
  <c r="AQ267"/>
  <c r="AM267"/>
  <c r="AI267"/>
  <c r="AU266"/>
  <c r="AQ266"/>
  <c r="AM266"/>
  <c r="AI266"/>
  <c r="AU265"/>
  <c r="AQ265"/>
  <c r="AM265"/>
  <c r="AI265"/>
  <c r="AU264"/>
  <c r="AQ264"/>
  <c r="AM264"/>
  <c r="AI264"/>
  <c r="AU263"/>
  <c r="AQ263"/>
  <c r="AM263"/>
  <c r="AI263"/>
  <c r="AU262"/>
  <c r="AQ262"/>
  <c r="AM262"/>
  <c r="AI262"/>
  <c r="AU261"/>
  <c r="AQ261"/>
  <c r="AM261"/>
  <c r="AI261"/>
  <c r="AU260"/>
  <c r="AQ260"/>
  <c r="AM260"/>
  <c r="AI260"/>
  <c r="AU259"/>
  <c r="AQ259"/>
  <c r="AM259"/>
  <c r="AI259"/>
  <c r="AU258"/>
  <c r="AQ258"/>
  <c r="AM258"/>
  <c r="AI258"/>
  <c r="AU257"/>
  <c r="AQ257"/>
  <c r="AM257"/>
  <c r="AI257"/>
  <c r="AU256"/>
  <c r="AQ256"/>
  <c r="AM256"/>
  <c r="AI256"/>
  <c r="AU255"/>
  <c r="AQ255"/>
  <c r="AM255"/>
  <c r="AI255"/>
  <c r="AU254"/>
  <c r="AQ254"/>
  <c r="AM254"/>
  <c r="AI254"/>
  <c r="AU253"/>
  <c r="AQ253"/>
  <c r="AM253"/>
  <c r="AI253"/>
  <c r="AU252"/>
  <c r="AQ252"/>
  <c r="AM252"/>
  <c r="AI252"/>
  <c r="AU251"/>
  <c r="AQ251"/>
  <c r="AM251"/>
  <c r="AI251"/>
  <c r="AU250"/>
  <c r="AQ250"/>
  <c r="AM250"/>
  <c r="AI250"/>
  <c r="AU249"/>
  <c r="AQ249"/>
  <c r="AM249"/>
  <c r="AI249"/>
  <c r="AU248"/>
  <c r="AQ248"/>
  <c r="AM248"/>
  <c r="AI248"/>
  <c r="AU247"/>
  <c r="AQ247"/>
  <c r="AM247"/>
  <c r="AI247"/>
  <c r="AU246"/>
  <c r="AQ246"/>
  <c r="AM246"/>
  <c r="AI246"/>
  <c r="AU245"/>
  <c r="AQ245"/>
  <c r="AM245"/>
  <c r="AI245"/>
  <c r="AU244"/>
  <c r="AQ244"/>
  <c r="AM244"/>
  <c r="AI244"/>
  <c r="AU243"/>
  <c r="AQ243"/>
  <c r="AM243"/>
  <c r="AI243"/>
  <c r="AU242"/>
  <c r="AQ242"/>
  <c r="AM242"/>
  <c r="AI242"/>
  <c r="AU241"/>
  <c r="AQ241"/>
  <c r="AM241"/>
  <c r="AI241"/>
  <c r="AU240"/>
  <c r="AQ240"/>
  <c r="AM240"/>
  <c r="AI240"/>
  <c r="AU239"/>
  <c r="AQ239"/>
  <c r="AM239"/>
  <c r="AI239"/>
  <c r="AU238"/>
  <c r="AQ238"/>
  <c r="AM238"/>
  <c r="AI238"/>
  <c r="AU237"/>
  <c r="AQ237"/>
  <c r="AM237"/>
  <c r="AI237"/>
  <c r="AU236"/>
  <c r="AQ236"/>
  <c r="AM236"/>
  <c r="AI236"/>
  <c r="AU235"/>
  <c r="AQ235"/>
  <c r="AM235"/>
  <c r="AI235"/>
  <c r="AU234"/>
  <c r="AQ234"/>
  <c r="AM234"/>
  <c r="AI234"/>
  <c r="AU233"/>
  <c r="AQ233"/>
  <c r="AM233"/>
  <c r="AI233"/>
  <c r="AU232"/>
  <c r="AQ232"/>
  <c r="AM232"/>
  <c r="AI232"/>
  <c r="AU231"/>
  <c r="AQ231"/>
  <c r="AM231"/>
  <c r="AI231"/>
  <c r="AU230"/>
  <c r="AQ230"/>
  <c r="AM230"/>
  <c r="AI230"/>
  <c r="AU229"/>
  <c r="AQ229"/>
  <c r="AM229"/>
  <c r="AI229"/>
  <c r="AU228"/>
  <c r="AQ228"/>
  <c r="AM228"/>
  <c r="AI228"/>
  <c r="AU227"/>
  <c r="AQ227"/>
  <c r="AM227"/>
  <c r="AI227"/>
  <c r="AU226"/>
  <c r="AQ226"/>
  <c r="AM226"/>
  <c r="AI226"/>
  <c r="AU225"/>
  <c r="AQ225"/>
  <c r="AM225"/>
  <c r="AI225"/>
  <c r="AU224"/>
  <c r="AQ224"/>
  <c r="AM224"/>
  <c r="AI224"/>
  <c r="AU223"/>
  <c r="AQ223"/>
  <c r="AM223"/>
  <c r="AI223"/>
  <c r="AU222"/>
  <c r="AQ222"/>
  <c r="AM222"/>
  <c r="AI222"/>
  <c r="AU221"/>
  <c r="AQ221"/>
  <c r="AM221"/>
  <c r="AI221"/>
  <c r="AU220"/>
  <c r="AQ220"/>
  <c r="AM220"/>
  <c r="AI220"/>
  <c r="AU219"/>
  <c r="AQ219"/>
  <c r="AM219"/>
  <c r="AI219"/>
  <c r="AU218"/>
  <c r="AQ218"/>
  <c r="AM218"/>
  <c r="AI218"/>
  <c r="AU217"/>
  <c r="AQ217"/>
  <c r="AM217"/>
  <c r="AI217"/>
  <c r="AU216"/>
  <c r="AQ216"/>
  <c r="AM216"/>
  <c r="AI216"/>
  <c r="AU215"/>
  <c r="AQ215"/>
  <c r="AM215"/>
  <c r="AI215"/>
  <c r="AU214"/>
  <c r="AQ214"/>
  <c r="AM214"/>
  <c r="AI214"/>
  <c r="AU213"/>
  <c r="AQ213"/>
  <c r="AM213"/>
  <c r="AI213"/>
  <c r="AU212"/>
  <c r="AQ212"/>
  <c r="AM212"/>
  <c r="AI212"/>
  <c r="AU211"/>
  <c r="AQ211"/>
  <c r="AM211"/>
  <c r="AI211"/>
  <c r="AU210"/>
  <c r="AQ210"/>
  <c r="AM210"/>
  <c r="AI210"/>
  <c r="AU209"/>
  <c r="AQ209"/>
  <c r="AM209"/>
  <c r="AI209"/>
  <c r="AU208"/>
  <c r="AQ208"/>
  <c r="AM208"/>
  <c r="AI208"/>
  <c r="AU207"/>
  <c r="AQ207"/>
  <c r="AM207"/>
  <c r="AI207"/>
  <c r="AU206"/>
  <c r="AQ206"/>
  <c r="AM206"/>
  <c r="AI206"/>
  <c r="AU205"/>
  <c r="AQ205"/>
  <c r="AM205"/>
  <c r="AI205"/>
  <c r="AU204"/>
  <c r="AQ204"/>
  <c r="AM204"/>
  <c r="AI204"/>
  <c r="AU203"/>
  <c r="AQ203"/>
  <c r="AM203"/>
  <c r="AI203"/>
  <c r="AU202"/>
  <c r="AQ202"/>
  <c r="AM202"/>
  <c r="AI202"/>
  <c r="AU201"/>
  <c r="AQ201"/>
  <c r="AM201"/>
  <c r="AI201"/>
  <c r="AU200"/>
  <c r="AQ200"/>
  <c r="AM200"/>
  <c r="AI200"/>
  <c r="AU199"/>
  <c r="AQ199"/>
  <c r="AM199"/>
  <c r="AI199"/>
  <c r="AU198"/>
  <c r="AQ198"/>
  <c r="AM198"/>
  <c r="AI198"/>
  <c r="AU197"/>
  <c r="AQ197"/>
  <c r="AM197"/>
  <c r="AI197"/>
  <c r="AU196"/>
  <c r="AQ196"/>
  <c r="AM196"/>
  <c r="AI196"/>
  <c r="AU195"/>
  <c r="AQ195"/>
  <c r="AM195"/>
  <c r="AI195"/>
  <c r="AU194"/>
  <c r="AQ194"/>
  <c r="AM194"/>
  <c r="AI194"/>
  <c r="AU193"/>
  <c r="AP193"/>
  <c r="AL193"/>
  <c r="AH193"/>
  <c r="AT192"/>
  <c r="AO192"/>
  <c r="AK192"/>
  <c r="AG192"/>
  <c r="AS191"/>
  <c r="AO191"/>
  <c r="AK191"/>
  <c r="AG191"/>
  <c r="AS190"/>
  <c r="AO190"/>
  <c r="AK190"/>
  <c r="AG190"/>
  <c r="AS189"/>
  <c r="AO189"/>
  <c r="AK189"/>
  <c r="AG189"/>
  <c r="AS188"/>
  <c r="AO188"/>
  <c r="AK188"/>
  <c r="AG188"/>
  <c r="AS187"/>
  <c r="AO187"/>
  <c r="AK187"/>
  <c r="AG187"/>
  <c r="AS186"/>
  <c r="AO186"/>
  <c r="AK186"/>
  <c r="AG186"/>
  <c r="AS185"/>
  <c r="AO185"/>
  <c r="AK185"/>
  <c r="AG185"/>
  <c r="AS184"/>
  <c r="AO184"/>
  <c r="AK184"/>
  <c r="AG184"/>
  <c r="AS183"/>
  <c r="AO183"/>
  <c r="AK183"/>
  <c r="AG183"/>
  <c r="AS182"/>
  <c r="AO182"/>
  <c r="AK182"/>
  <c r="AG182"/>
  <c r="AS181"/>
  <c r="AO181"/>
  <c r="AK181"/>
  <c r="AG181"/>
  <c r="AS180"/>
  <c r="AO180"/>
  <c r="AK180"/>
  <c r="AG180"/>
  <c r="AS179"/>
  <c r="AO179"/>
  <c r="AK179"/>
  <c r="AG179"/>
  <c r="AS178"/>
  <c r="AO178"/>
  <c r="AK178"/>
  <c r="AG178"/>
  <c r="AS177"/>
  <c r="AO177"/>
  <c r="AK177"/>
  <c r="AG177"/>
  <c r="AS176"/>
  <c r="AO176"/>
  <c r="AK176"/>
  <c r="AG176"/>
  <c r="AS175"/>
  <c r="AO175"/>
  <c r="AK175"/>
  <c r="AG175"/>
  <c r="AS174"/>
  <c r="AO174"/>
  <c r="AK174"/>
  <c r="AG174"/>
  <c r="AS173"/>
  <c r="AO173"/>
  <c r="AK173"/>
  <c r="AG173"/>
  <c r="AS172"/>
  <c r="AO172"/>
  <c r="AK172"/>
  <c r="AG172"/>
  <c r="AS171"/>
  <c r="AO171"/>
  <c r="AK171"/>
  <c r="AG171"/>
  <c r="AS170"/>
  <c r="AO170"/>
  <c r="AK170"/>
  <c r="AG170"/>
  <c r="AS169"/>
  <c r="AO169"/>
  <c r="AK169"/>
  <c r="AG169"/>
  <c r="AS168"/>
  <c r="AO168"/>
  <c r="AK168"/>
  <c r="AG168"/>
  <c r="AS167"/>
  <c r="AO167"/>
  <c r="AK167"/>
  <c r="AG167"/>
  <c r="AS166"/>
  <c r="AO166"/>
  <c r="AK166"/>
  <c r="AG166"/>
  <c r="AS165"/>
  <c r="AO165"/>
  <c r="AK165"/>
  <c r="AG165"/>
  <c r="AS164"/>
  <c r="AO164"/>
  <c r="AK164"/>
  <c r="AG164"/>
  <c r="AS163"/>
  <c r="AO163"/>
  <c r="AK163"/>
  <c r="AG163"/>
  <c r="AS162"/>
  <c r="AO162"/>
  <c r="AK162"/>
  <c r="AG162"/>
  <c r="AS161"/>
  <c r="AO161"/>
  <c r="AK161"/>
  <c r="AG161"/>
  <c r="AS160"/>
  <c r="AO160"/>
  <c r="AK160"/>
  <c r="AG160"/>
  <c r="AS159"/>
  <c r="AO159"/>
  <c r="AK159"/>
  <c r="AG159"/>
  <c r="AS158"/>
  <c r="AO158"/>
  <c r="AK158"/>
  <c r="AG158"/>
  <c r="AS157"/>
  <c r="AO157"/>
  <c r="AK157"/>
  <c r="AG157"/>
  <c r="AS156"/>
  <c r="AO156"/>
  <c r="AK156"/>
  <c r="AG156"/>
  <c r="AS155"/>
  <c r="AO155"/>
  <c r="AK155"/>
  <c r="AG155"/>
  <c r="AS154"/>
  <c r="AO154"/>
  <c r="AK154"/>
  <c r="AG154"/>
  <c r="AS153"/>
  <c r="AO153"/>
  <c r="AK153"/>
  <c r="AG153"/>
  <c r="AS152"/>
  <c r="AO152"/>
  <c r="AK152"/>
  <c r="AG152"/>
  <c r="AS151"/>
  <c r="AO151"/>
  <c r="AK151"/>
  <c r="AG151"/>
  <c r="AS150"/>
  <c r="AO150"/>
  <c r="AK150"/>
  <c r="AG150"/>
  <c r="AS149"/>
  <c r="AO149"/>
  <c r="AK149"/>
  <c r="AG149"/>
  <c r="AS148"/>
  <c r="AO148"/>
  <c r="AK148"/>
  <c r="AG148"/>
  <c r="AS147"/>
  <c r="AO147"/>
  <c r="AK147"/>
  <c r="AG147"/>
  <c r="AS146"/>
  <c r="AO146"/>
  <c r="AK146"/>
  <c r="AG146"/>
  <c r="AS145"/>
  <c r="AO145"/>
  <c r="AK145"/>
  <c r="AG145"/>
  <c r="AS144"/>
  <c r="AO144"/>
  <c r="AK144"/>
  <c r="AG144"/>
  <c r="AS143"/>
  <c r="AO143"/>
  <c r="AK143"/>
  <c r="AG143"/>
  <c r="AS142"/>
  <c r="AO142"/>
  <c r="AK142"/>
  <c r="AG142"/>
  <c r="AS141"/>
  <c r="AO141"/>
  <c r="AK141"/>
  <c r="AG141"/>
  <c r="AS140"/>
  <c r="AO140"/>
  <c r="AK140"/>
  <c r="AG140"/>
  <c r="AS139"/>
  <c r="AO139"/>
  <c r="AK139"/>
  <c r="AG139"/>
  <c r="AS138"/>
  <c r="AO138"/>
  <c r="AK138"/>
  <c r="AG138"/>
  <c r="AS137"/>
  <c r="AO137"/>
  <c r="AK137"/>
  <c r="AG137"/>
  <c r="AS136"/>
  <c r="AO136"/>
  <c r="AK136"/>
  <c r="AG136"/>
  <c r="AS135"/>
  <c r="AO135"/>
  <c r="AK135"/>
  <c r="AG135"/>
  <c r="AS134"/>
  <c r="AO134"/>
  <c r="AK134"/>
  <c r="AG134"/>
  <c r="AS133"/>
  <c r="AO133"/>
  <c r="AK133"/>
  <c r="AG133"/>
  <c r="AS132"/>
  <c r="AO132"/>
  <c r="AK132"/>
  <c r="AG132"/>
  <c r="AS131"/>
  <c r="AO131"/>
  <c r="AK131"/>
  <c r="AG131"/>
  <c r="AS130"/>
  <c r="AO130"/>
  <c r="AK130"/>
  <c r="AG130"/>
  <c r="AS129"/>
  <c r="AO129"/>
  <c r="AK129"/>
  <c r="AG129"/>
  <c r="AS128"/>
  <c r="AO128"/>
  <c r="AK128"/>
  <c r="AG128"/>
  <c r="AS127"/>
  <c r="AO127"/>
  <c r="AK127"/>
  <c r="AG127"/>
  <c r="AS126"/>
  <c r="AO126"/>
  <c r="AK126"/>
  <c r="AG126"/>
  <c r="AS125"/>
  <c r="AO125"/>
  <c r="AK125"/>
  <c r="AG125"/>
  <c r="AS124"/>
  <c r="AO124"/>
  <c r="AK124"/>
  <c r="AG124"/>
  <c r="AS123"/>
  <c r="AO123"/>
  <c r="AK123"/>
  <c r="AG123"/>
  <c r="AS122"/>
  <c r="AO122"/>
  <c r="AK122"/>
  <c r="AG122"/>
  <c r="AS121"/>
  <c r="AO121"/>
  <c r="AK121"/>
  <c r="AG121"/>
  <c r="AS120"/>
  <c r="AO120"/>
  <c r="AK120"/>
  <c r="AG120"/>
  <c r="AS119"/>
  <c r="AO119"/>
  <c r="AK119"/>
  <c r="AG119"/>
  <c r="AS118"/>
  <c r="AO118"/>
  <c r="AK118"/>
  <c r="AG118"/>
  <c r="AS117"/>
  <c r="AO117"/>
  <c r="AK117"/>
  <c r="AG117"/>
  <c r="AS116"/>
  <c r="AO116"/>
  <c r="AK116"/>
  <c r="AG116"/>
  <c r="AS115"/>
  <c r="AO115"/>
  <c r="AK115"/>
  <c r="AG115"/>
  <c r="AS114"/>
  <c r="AO114"/>
  <c r="AK114"/>
  <c r="AG114"/>
  <c r="AS113"/>
  <c r="AO113"/>
  <c r="AK113"/>
  <c r="AG113"/>
  <c r="AS112"/>
  <c r="AO112"/>
  <c r="AK112"/>
  <c r="AG112"/>
  <c r="AS111"/>
  <c r="AO111"/>
  <c r="AK111"/>
  <c r="AG111"/>
  <c r="AS110"/>
  <c r="AO110"/>
  <c r="AK110"/>
  <c r="AG110"/>
  <c r="AS109"/>
  <c r="AO109"/>
  <c r="AK109"/>
  <c r="AG109"/>
  <c r="AS108"/>
  <c r="AO108"/>
  <c r="AK108"/>
  <c r="AG108"/>
  <c r="AS107"/>
  <c r="AO107"/>
  <c r="AK107"/>
  <c r="AG107"/>
  <c r="AS106"/>
  <c r="AO106"/>
  <c r="AK106"/>
  <c r="AG106"/>
  <c r="AS105"/>
  <c r="AO105"/>
  <c r="AK105"/>
  <c r="AG105"/>
  <c r="AS104"/>
  <c r="AO104"/>
  <c r="AK104"/>
  <c r="AG104"/>
  <c r="AS103"/>
  <c r="AO103"/>
  <c r="AK103"/>
  <c r="AG103"/>
  <c r="AS102"/>
  <c r="AO102"/>
  <c r="AK102"/>
  <c r="AG102"/>
  <c r="AS101"/>
  <c r="AO101"/>
  <c r="AK101"/>
  <c r="AG101"/>
  <c r="AS100"/>
  <c r="AO100"/>
  <c r="AK100"/>
  <c r="AG100"/>
  <c r="AS99"/>
  <c r="AO99"/>
  <c r="AK99"/>
  <c r="AG99"/>
  <c r="AS98"/>
  <c r="AO98"/>
  <c r="AK98"/>
  <c r="AG98"/>
  <c r="AS97"/>
  <c r="AO97"/>
  <c r="AK97"/>
  <c r="AG97"/>
  <c r="AS96"/>
  <c r="AO96"/>
  <c r="AK96"/>
  <c r="AG96"/>
  <c r="AS95"/>
  <c r="AO95"/>
  <c r="AK95"/>
  <c r="AG95"/>
  <c r="AS94"/>
  <c r="AO94"/>
  <c r="AK94"/>
  <c r="AG94"/>
  <c r="AS93"/>
  <c r="AO93"/>
  <c r="AK93"/>
  <c r="AG93"/>
  <c r="AS92"/>
  <c r="AO92"/>
  <c r="AK92"/>
  <c r="AG92"/>
  <c r="AS91"/>
  <c r="AO91"/>
  <c r="AK91"/>
  <c r="AG91"/>
  <c r="AS90"/>
  <c r="AO90"/>
  <c r="AK90"/>
  <c r="AG90"/>
  <c r="AS89"/>
  <c r="AO89"/>
  <c r="AK89"/>
  <c r="AG89"/>
  <c r="AS88"/>
  <c r="AO88"/>
  <c r="AK88"/>
  <c r="AG88"/>
  <c r="AS87"/>
  <c r="AO87"/>
  <c r="AK87"/>
  <c r="AG87"/>
  <c r="AS86"/>
  <c r="AO86"/>
  <c r="AK86"/>
  <c r="AG86"/>
  <c r="AS85"/>
  <c r="AO85"/>
  <c r="AK85"/>
  <c r="AG85"/>
  <c r="AS84"/>
  <c r="AO84"/>
  <c r="AK84"/>
  <c r="AG84"/>
  <c r="AS83"/>
  <c r="AO83"/>
  <c r="AK83"/>
  <c r="AG83"/>
  <c r="AS82"/>
  <c r="AO82"/>
  <c r="AK82"/>
  <c r="AG82"/>
  <c r="AS81"/>
  <c r="AO81"/>
  <c r="AK81"/>
  <c r="AG81"/>
  <c r="AS80"/>
  <c r="AO80"/>
  <c r="AK80"/>
  <c r="AG80"/>
  <c r="AS79"/>
  <c r="AO79"/>
  <c r="AK79"/>
  <c r="AG79"/>
  <c r="AS78"/>
  <c r="AO78"/>
  <c r="AK78"/>
  <c r="AG78"/>
  <c r="AS77"/>
  <c r="AO77"/>
  <c r="AK77"/>
  <c r="AG77"/>
  <c r="AS76"/>
  <c r="AO76"/>
  <c r="AK76"/>
  <c r="AG76"/>
  <c r="AS75"/>
  <c r="AO75"/>
  <c r="AK75"/>
  <c r="AG75"/>
  <c r="AS74"/>
  <c r="AO74"/>
  <c r="AK74"/>
  <c r="AG74"/>
  <c r="AS73"/>
  <c r="AO73"/>
  <c r="AK73"/>
  <c r="AG73"/>
  <c r="AS72"/>
  <c r="AO72"/>
  <c r="AK72"/>
  <c r="AG72"/>
  <c r="AS71"/>
  <c r="AO71"/>
  <c r="AK71"/>
  <c r="AG71"/>
  <c r="AS70"/>
  <c r="AO70"/>
  <c r="AK70"/>
  <c r="AG70"/>
  <c r="AS69"/>
  <c r="AO69"/>
  <c r="AK69"/>
  <c r="AG69"/>
  <c r="AS68"/>
  <c r="AO68"/>
  <c r="AK68"/>
  <c r="AG68"/>
  <c r="AS67"/>
  <c r="AO67"/>
  <c r="AK67"/>
  <c r="AG67"/>
  <c r="AS66"/>
  <c r="AO66"/>
  <c r="AK66"/>
  <c r="AG66"/>
  <c r="AS65"/>
  <c r="AO65"/>
  <c r="AK65"/>
  <c r="AG65"/>
  <c r="AS64"/>
  <c r="AO64"/>
  <c r="AK64"/>
  <c r="AG64"/>
  <c r="AS63"/>
  <c r="AO63"/>
  <c r="AK63"/>
  <c r="AG63"/>
  <c r="AS62"/>
  <c r="AO62"/>
  <c r="AK62"/>
  <c r="AG62"/>
  <c r="AS61"/>
  <c r="AO61"/>
  <c r="AK61"/>
  <c r="AG61"/>
  <c r="AS60"/>
  <c r="AO60"/>
  <c r="AK60"/>
  <c r="AG60"/>
  <c r="AS59"/>
  <c r="AO59"/>
  <c r="AK59"/>
  <c r="AG59"/>
  <c r="AS58"/>
  <c r="AO58"/>
  <c r="AK58"/>
  <c r="AG58"/>
  <c r="AS57"/>
  <c r="AO57"/>
  <c r="AK57"/>
  <c r="AG57"/>
  <c r="AS56"/>
  <c r="AO56"/>
  <c r="AK56"/>
  <c r="AG56"/>
  <c r="AS55"/>
  <c r="AO55"/>
  <c r="AK55"/>
  <c r="AG55"/>
  <c r="AS54"/>
  <c r="AO54"/>
  <c r="AK54"/>
  <c r="AG54"/>
  <c r="AS53"/>
  <c r="AO53"/>
  <c r="AK53"/>
  <c r="AG53"/>
  <c r="AS52"/>
  <c r="AO52"/>
  <c r="AK52"/>
  <c r="AG52"/>
  <c r="AS51"/>
  <c r="AO51"/>
  <c r="AK51"/>
  <c r="AG51"/>
  <c r="AS50"/>
  <c r="AO50"/>
  <c r="AK50"/>
  <c r="AG50"/>
  <c r="AS49"/>
  <c r="AO49"/>
  <c r="AK49"/>
  <c r="AG49"/>
  <c r="AS48"/>
  <c r="AO48"/>
  <c r="AK48"/>
  <c r="AG48"/>
  <c r="AS47"/>
  <c r="AO47"/>
  <c r="AK47"/>
  <c r="AG47"/>
  <c r="AS46"/>
  <c r="AO46"/>
  <c r="AK46"/>
  <c r="AG46"/>
  <c r="AS45"/>
  <c r="AO45"/>
  <c r="AK45"/>
  <c r="AG45"/>
  <c r="AS44"/>
  <c r="AO44"/>
  <c r="AK44"/>
  <c r="AG44"/>
  <c r="AS43"/>
  <c r="AO43"/>
  <c r="AK43"/>
  <c r="AG43"/>
  <c r="AS42"/>
  <c r="AO42"/>
  <c r="AK42"/>
  <c r="AG42"/>
  <c r="AS41"/>
  <c r="AO41"/>
  <c r="AK41"/>
  <c r="AG41"/>
  <c r="AS40"/>
  <c r="AO40"/>
  <c r="AK40"/>
  <c r="AG40"/>
  <c r="AS39"/>
  <c r="AO39"/>
  <c r="AK39"/>
  <c r="AG39"/>
  <c r="AS38"/>
  <c r="AO38"/>
  <c r="AK38"/>
  <c r="AG38"/>
  <c r="AS37"/>
  <c r="AO37"/>
  <c r="AK37"/>
  <c r="AG37"/>
  <c r="AS36"/>
  <c r="AO36"/>
  <c r="AK36"/>
  <c r="AG36"/>
  <c r="AS35"/>
  <c r="AO35"/>
  <c r="AK35"/>
  <c r="AG35"/>
  <c r="AS34"/>
  <c r="AO34"/>
  <c r="AK34"/>
  <c r="AG34"/>
  <c r="AS33"/>
  <c r="AO33"/>
  <c r="AK33"/>
  <c r="AG33"/>
  <c r="AS32"/>
  <c r="AO32"/>
  <c r="AK32"/>
  <c r="AG32"/>
  <c r="AS31"/>
  <c r="AO31"/>
  <c r="AK31"/>
  <c r="AG31"/>
  <c r="AS30"/>
  <c r="AO30"/>
  <c r="AK30"/>
  <c r="AG30"/>
  <c r="AS29"/>
  <c r="AO29"/>
  <c r="AK29"/>
  <c r="AG29"/>
  <c r="AS28"/>
  <c r="AO28"/>
  <c r="AK28"/>
  <c r="AG28"/>
  <c r="AS27"/>
  <c r="AO27"/>
  <c r="AK27"/>
  <c r="AG27"/>
  <c r="AS26"/>
  <c r="AO26"/>
  <c r="AK26"/>
  <c r="AG26"/>
  <c r="AS25"/>
  <c r="AO25"/>
  <c r="AK25"/>
  <c r="AG25"/>
  <c r="AS24"/>
  <c r="AO24"/>
  <c r="AK24"/>
  <c r="AG24"/>
  <c r="AS23"/>
  <c r="AO23"/>
  <c r="AK23"/>
  <c r="AG23"/>
  <c r="AS22"/>
  <c r="AO22"/>
  <c r="AK22"/>
  <c r="AG22"/>
  <c r="AS21"/>
  <c r="AO21"/>
  <c r="AK21"/>
  <c r="AG21"/>
  <c r="AS20"/>
  <c r="AO20"/>
  <c r="AK20"/>
  <c r="AG20"/>
  <c r="AS19"/>
  <c r="AO19"/>
  <c r="AK19"/>
  <c r="AG19"/>
  <c r="AS18"/>
  <c r="AO18"/>
  <c r="AK18"/>
  <c r="AG18"/>
  <c r="AS17"/>
  <c r="AO17"/>
  <c r="AK17"/>
  <c r="AG17"/>
  <c r="AS16"/>
  <c r="AO16"/>
  <c r="AK16"/>
  <c r="AG16"/>
  <c r="AS15"/>
  <c r="AO15"/>
  <c r="AK15"/>
  <c r="AG15"/>
  <c r="AS14"/>
  <c r="AO14"/>
  <c r="AK14"/>
  <c r="AG14"/>
  <c r="AS13"/>
  <c r="AO13"/>
  <c r="AK13"/>
  <c r="AG13"/>
  <c r="AS12"/>
  <c r="AO12"/>
  <c r="AK12"/>
  <c r="AG12"/>
  <c r="AS11"/>
  <c r="AO11"/>
  <c r="AK11"/>
  <c r="AG11"/>
  <c r="AS10"/>
  <c r="AO10"/>
  <c r="AK10"/>
  <c r="AG10"/>
  <c r="AS9"/>
  <c r="AO9"/>
  <c r="AK9"/>
  <c r="AG9"/>
  <c r="AS8"/>
  <c r="AO8"/>
  <c r="AK8"/>
  <c r="AG8"/>
  <c r="AS7"/>
  <c r="AO7"/>
  <c r="AK7"/>
  <c r="AG7"/>
  <c r="AS6"/>
  <c r="AO6"/>
  <c r="AK6"/>
  <c r="AG6"/>
  <c r="AS5"/>
  <c r="AO5"/>
  <c r="AK5"/>
  <c r="AG5"/>
  <c r="AS4"/>
  <c r="AO4"/>
  <c r="AK4"/>
  <c r="AG4"/>
  <c r="AS3"/>
  <c r="AO3"/>
  <c r="AK3"/>
  <c r="AG3"/>
  <c r="AS2"/>
  <c r="AO2"/>
  <c r="AK2"/>
  <c r="AF2" s="1"/>
  <c r="AG2"/>
  <c r="AH525"/>
  <c r="AH524"/>
  <c r="AH523"/>
  <c r="AH522"/>
  <c r="AH521"/>
  <c r="AR520"/>
  <c r="AN520"/>
  <c r="AJ520"/>
  <c r="AV519"/>
  <c r="AR519"/>
  <c r="AN519"/>
  <c r="AJ519"/>
  <c r="AV518"/>
  <c r="AR518"/>
  <c r="AN518"/>
  <c r="AJ518"/>
  <c r="AV517"/>
  <c r="AR517"/>
  <c r="AN517"/>
  <c r="AJ517"/>
  <c r="AV516"/>
  <c r="AR516"/>
  <c r="AN516"/>
  <c r="AJ516"/>
  <c r="AV515"/>
  <c r="AR515"/>
  <c r="AN515"/>
  <c r="AJ515"/>
  <c r="AV514"/>
  <c r="AR514"/>
  <c r="AN514"/>
  <c r="AJ514"/>
  <c r="AV513"/>
  <c r="AR513"/>
  <c r="AN513"/>
  <c r="AJ513"/>
  <c r="AV512"/>
  <c r="AR512"/>
  <c r="AN512"/>
  <c r="AJ512"/>
  <c r="AV511"/>
  <c r="AR511"/>
  <c r="AN511"/>
  <c r="AJ511"/>
  <c r="AV510"/>
  <c r="AR510"/>
  <c r="AN510"/>
  <c r="AJ510"/>
  <c r="AV509"/>
  <c r="AR509"/>
  <c r="AN509"/>
  <c r="AJ509"/>
  <c r="AV508"/>
  <c r="AR508"/>
  <c r="AN508"/>
  <c r="AJ508"/>
  <c r="AV507"/>
  <c r="AR507"/>
  <c r="AN507"/>
  <c r="AJ507"/>
  <c r="AV506"/>
  <c r="AR506"/>
  <c r="AN506"/>
  <c r="AJ506"/>
  <c r="AV505"/>
  <c r="AR505"/>
  <c r="AN505"/>
  <c r="AJ505"/>
  <c r="AV504"/>
  <c r="AR504"/>
  <c r="AN504"/>
  <c r="AJ504"/>
  <c r="AV503"/>
  <c r="AR503"/>
  <c r="AN503"/>
  <c r="AJ503"/>
  <c r="AV502"/>
  <c r="AR502"/>
  <c r="AN502"/>
  <c r="AJ502"/>
  <c r="AV501"/>
  <c r="AR501"/>
  <c r="AN501"/>
  <c r="AJ501"/>
  <c r="AV500"/>
  <c r="AR500"/>
  <c r="AN500"/>
  <c r="AJ500"/>
  <c r="AV499"/>
  <c r="AR499"/>
  <c r="AN499"/>
  <c r="AJ499"/>
  <c r="AV498"/>
  <c r="AR498"/>
  <c r="AN498"/>
  <c r="AJ498"/>
  <c r="AV497"/>
  <c r="AR497"/>
  <c r="AN497"/>
  <c r="AJ497"/>
  <c r="AV496"/>
  <c r="AR496"/>
  <c r="AN496"/>
  <c r="AJ496"/>
  <c r="AV495"/>
  <c r="AR495"/>
  <c r="AN495"/>
  <c r="AJ495"/>
  <c r="AV494"/>
  <c r="AR494"/>
  <c r="AN494"/>
  <c r="AJ494"/>
  <c r="AV493"/>
  <c r="AR493"/>
  <c r="AN493"/>
  <c r="AJ493"/>
  <c r="AV492"/>
  <c r="AR492"/>
  <c r="AN492"/>
  <c r="AJ492"/>
  <c r="AV491"/>
  <c r="AR491"/>
  <c r="AN491"/>
  <c r="AJ491"/>
  <c r="AV490"/>
  <c r="AR490"/>
  <c r="AN490"/>
  <c r="AJ490"/>
  <c r="AV489"/>
  <c r="AR489"/>
  <c r="AN489"/>
  <c r="AJ489"/>
  <c r="AV488"/>
  <c r="AR488"/>
  <c r="AN488"/>
  <c r="AJ488"/>
  <c r="AV487"/>
  <c r="AR487"/>
  <c r="AN487"/>
  <c r="AJ487"/>
  <c r="AV486"/>
  <c r="AR486"/>
  <c r="AN486"/>
  <c r="AJ486"/>
  <c r="AV485"/>
  <c r="AR485"/>
  <c r="AN485"/>
  <c r="AJ485"/>
  <c r="AV484"/>
  <c r="AR484"/>
  <c r="AN484"/>
  <c r="AJ484"/>
  <c r="AV483"/>
  <c r="AR483"/>
  <c r="AN483"/>
  <c r="AJ483"/>
  <c r="AV482"/>
  <c r="AR482"/>
  <c r="AN482"/>
  <c r="AJ482"/>
  <c r="AV481"/>
  <c r="AR481"/>
  <c r="AN481"/>
  <c r="AJ481"/>
  <c r="AV480"/>
  <c r="AR480"/>
  <c r="AN480"/>
  <c r="AJ480"/>
  <c r="AV479"/>
  <c r="AR479"/>
  <c r="AN479"/>
  <c r="AJ479"/>
  <c r="AV478"/>
  <c r="AR478"/>
  <c r="AN478"/>
  <c r="AJ478"/>
  <c r="AV477"/>
  <c r="AR477"/>
  <c r="AN477"/>
  <c r="AJ477"/>
  <c r="AV476"/>
  <c r="AR476"/>
  <c r="AN476"/>
  <c r="AJ476"/>
  <c r="AV475"/>
  <c r="AR475"/>
  <c r="AN475"/>
  <c r="AJ475"/>
  <c r="AV474"/>
  <c r="AR474"/>
  <c r="AN474"/>
  <c r="AJ474"/>
  <c r="AV473"/>
  <c r="AR473"/>
  <c r="AN473"/>
  <c r="AJ473"/>
  <c r="AV472"/>
  <c r="AR472"/>
  <c r="AN472"/>
  <c r="AJ472"/>
  <c r="AV471"/>
  <c r="AR471"/>
  <c r="AN471"/>
  <c r="AJ471"/>
  <c r="AV470"/>
  <c r="AR470"/>
  <c r="AN470"/>
  <c r="AJ470"/>
  <c r="AV469"/>
  <c r="AR469"/>
  <c r="AN469"/>
  <c r="AJ469"/>
  <c r="AV468"/>
  <c r="AR468"/>
  <c r="AN468"/>
  <c r="AJ468"/>
  <c r="AV467"/>
  <c r="AR467"/>
  <c r="AN467"/>
  <c r="AJ467"/>
  <c r="AV466"/>
  <c r="AR466"/>
  <c r="AN466"/>
  <c r="AJ466"/>
  <c r="AV465"/>
  <c r="AR465"/>
  <c r="AN465"/>
  <c r="AJ465"/>
  <c r="AV464"/>
  <c r="AR464"/>
  <c r="AN464"/>
  <c r="AJ464"/>
  <c r="AV463"/>
  <c r="AR463"/>
  <c r="AN463"/>
  <c r="AJ463"/>
  <c r="AV462"/>
  <c r="AR462"/>
  <c r="AN462"/>
  <c r="AJ462"/>
  <c r="AV461"/>
  <c r="AR461"/>
  <c r="AN461"/>
  <c r="AJ461"/>
  <c r="AV460"/>
  <c r="AR460"/>
  <c r="AN460"/>
  <c r="AJ460"/>
  <c r="AV459"/>
  <c r="AR459"/>
  <c r="AN459"/>
  <c r="AJ459"/>
  <c r="AV458"/>
  <c r="AR458"/>
  <c r="AN458"/>
  <c r="AJ458"/>
  <c r="AV457"/>
  <c r="AR457"/>
  <c r="AN457"/>
  <c r="AJ457"/>
  <c r="AV456"/>
  <c r="AR456"/>
  <c r="AN456"/>
  <c r="AJ456"/>
  <c r="AV455"/>
  <c r="AR455"/>
  <c r="AN455"/>
  <c r="AJ455"/>
  <c r="AV454"/>
  <c r="AR454"/>
  <c r="AN454"/>
  <c r="AJ454"/>
  <c r="AV453"/>
  <c r="AR453"/>
  <c r="AN453"/>
  <c r="AJ453"/>
  <c r="AV452"/>
  <c r="AR452"/>
  <c r="AN452"/>
  <c r="AJ452"/>
  <c r="AV451"/>
  <c r="AR451"/>
  <c r="AN451"/>
  <c r="AJ451"/>
  <c r="AV450"/>
  <c r="AR450"/>
  <c r="AN450"/>
  <c r="AJ450"/>
  <c r="AV449"/>
  <c r="AR449"/>
  <c r="AN449"/>
  <c r="AJ449"/>
  <c r="AV448"/>
  <c r="AR448"/>
  <c r="AN448"/>
  <c r="AJ448"/>
  <c r="AV447"/>
  <c r="AR447"/>
  <c r="AN447"/>
  <c r="AJ447"/>
  <c r="AV446"/>
  <c r="AR446"/>
  <c r="AN446"/>
  <c r="AJ446"/>
  <c r="AV445"/>
  <c r="AR445"/>
  <c r="AN445"/>
  <c r="AJ445"/>
  <c r="AV444"/>
  <c r="AR444"/>
  <c r="AN444"/>
  <c r="AJ444"/>
  <c r="AV443"/>
  <c r="AR443"/>
  <c r="AN443"/>
  <c r="AJ443"/>
  <c r="AV442"/>
  <c r="AR442"/>
  <c r="AN442"/>
  <c r="AJ442"/>
  <c r="AV441"/>
  <c r="AR441"/>
  <c r="AN441"/>
  <c r="AJ441"/>
  <c r="AV440"/>
  <c r="AR440"/>
  <c r="AN440"/>
  <c r="AJ440"/>
  <c r="AV439"/>
  <c r="AR439"/>
  <c r="AN439"/>
  <c r="AJ439"/>
  <c r="AV438"/>
  <c r="AR438"/>
  <c r="AN438"/>
  <c r="AJ438"/>
  <c r="AV437"/>
  <c r="AR437"/>
  <c r="AN437"/>
  <c r="AJ437"/>
  <c r="AV436"/>
  <c r="AR436"/>
  <c r="AN436"/>
  <c r="AJ436"/>
  <c r="AV435"/>
  <c r="AR435"/>
  <c r="AN435"/>
  <c r="AJ435"/>
  <c r="AV434"/>
  <c r="AR434"/>
  <c r="AN434"/>
  <c r="AJ434"/>
  <c r="AV433"/>
  <c r="AR433"/>
  <c r="AN433"/>
  <c r="AJ433"/>
  <c r="AV432"/>
  <c r="AR432"/>
  <c r="AN432"/>
  <c r="AJ432"/>
  <c r="AV431"/>
  <c r="AR431"/>
  <c r="AN431"/>
  <c r="AJ431"/>
  <c r="AV430"/>
  <c r="AR430"/>
  <c r="AN430"/>
  <c r="AJ430"/>
  <c r="AV429"/>
  <c r="AR429"/>
  <c r="AN429"/>
  <c r="AJ429"/>
  <c r="AV428"/>
  <c r="AR428"/>
  <c r="AN428"/>
  <c r="AJ428"/>
  <c r="AV427"/>
  <c r="AR427"/>
  <c r="AN427"/>
  <c r="AJ427"/>
  <c r="AV426"/>
  <c r="AR426"/>
  <c r="AN426"/>
  <c r="AJ426"/>
  <c r="AV425"/>
  <c r="AR425"/>
  <c r="AN425"/>
  <c r="AJ425"/>
  <c r="AV424"/>
  <c r="AR424"/>
  <c r="AN424"/>
  <c r="AJ424"/>
  <c r="AV423"/>
  <c r="AR423"/>
  <c r="AN423"/>
  <c r="AJ423"/>
  <c r="AV422"/>
  <c r="AR422"/>
  <c r="AN422"/>
  <c r="AJ422"/>
  <c r="AV421"/>
  <c r="AR421"/>
  <c r="AN421"/>
  <c r="AJ421"/>
  <c r="AV420"/>
  <c r="AR420"/>
  <c r="AN420"/>
  <c r="AJ420"/>
  <c r="AV419"/>
  <c r="AR419"/>
  <c r="AN419"/>
  <c r="AJ419"/>
  <c r="AV418"/>
  <c r="AR418"/>
  <c r="AN418"/>
  <c r="AJ418"/>
  <c r="AV417"/>
  <c r="AR417"/>
  <c r="AN417"/>
  <c r="AJ417"/>
  <c r="AV416"/>
  <c r="AR416"/>
  <c r="AN416"/>
  <c r="AJ416"/>
  <c r="AV415"/>
  <c r="AR415"/>
  <c r="AN415"/>
  <c r="AJ415"/>
  <c r="AV414"/>
  <c r="AR414"/>
  <c r="AN414"/>
  <c r="AJ414"/>
  <c r="AV413"/>
  <c r="AR413"/>
  <c r="AN413"/>
  <c r="AJ413"/>
  <c r="AV412"/>
  <c r="AR412"/>
  <c r="AN412"/>
  <c r="AJ412"/>
  <c r="AV411"/>
  <c r="AR411"/>
  <c r="AN411"/>
  <c r="AJ411"/>
  <c r="AV410"/>
  <c r="AR410"/>
  <c r="AN410"/>
  <c r="AJ410"/>
  <c r="AV409"/>
  <c r="AR409"/>
  <c r="AN409"/>
  <c r="AJ409"/>
  <c r="AV408"/>
  <c r="AR408"/>
  <c r="AN408"/>
  <c r="AJ408"/>
  <c r="AV407"/>
  <c r="AR407"/>
  <c r="AN407"/>
  <c r="AJ407"/>
  <c r="AV406"/>
  <c r="AR406"/>
  <c r="AN406"/>
  <c r="AJ406"/>
  <c r="AV405"/>
  <c r="AR405"/>
  <c r="AN405"/>
  <c r="AJ405"/>
  <c r="AV404"/>
  <c r="AR404"/>
  <c r="AN404"/>
  <c r="AJ404"/>
  <c r="AV403"/>
  <c r="AR403"/>
  <c r="AN403"/>
  <c r="AJ403"/>
  <c r="AV402"/>
  <c r="AR402"/>
  <c r="AN402"/>
  <c r="AJ402"/>
  <c r="AV401"/>
  <c r="AR401"/>
  <c r="AN401"/>
  <c r="AJ401"/>
  <c r="AV400"/>
  <c r="AR400"/>
  <c r="AN400"/>
  <c r="AJ400"/>
  <c r="AV399"/>
  <c r="AR399"/>
  <c r="AN399"/>
  <c r="AJ399"/>
  <c r="AV398"/>
  <c r="AR398"/>
  <c r="AN398"/>
  <c r="AJ398"/>
  <c r="AV397"/>
  <c r="AR397"/>
  <c r="AN397"/>
  <c r="AJ397"/>
  <c r="AV396"/>
  <c r="AR396"/>
  <c r="AN396"/>
  <c r="AJ396"/>
  <c r="AV395"/>
  <c r="AR395"/>
  <c r="AN395"/>
  <c r="AJ395"/>
  <c r="AV394"/>
  <c r="AR394"/>
  <c r="AN394"/>
  <c r="AJ394"/>
  <c r="AV393"/>
  <c r="AR393"/>
  <c r="AN393"/>
  <c r="AJ393"/>
  <c r="AV392"/>
  <c r="AR392"/>
  <c r="AN392"/>
  <c r="AJ392"/>
  <c r="AV391"/>
  <c r="AR391"/>
  <c r="AN391"/>
  <c r="AJ391"/>
  <c r="AV390"/>
  <c r="AR390"/>
  <c r="AN390"/>
  <c r="AJ390"/>
  <c r="AV389"/>
  <c r="AR389"/>
  <c r="AN389"/>
  <c r="AJ389"/>
  <c r="AV388"/>
  <c r="AR388"/>
  <c r="AN388"/>
  <c r="AJ388"/>
  <c r="AV387"/>
  <c r="AR387"/>
  <c r="AN387"/>
  <c r="AJ387"/>
  <c r="AV386"/>
  <c r="AR386"/>
  <c r="AN386"/>
  <c r="AJ386"/>
  <c r="AV385"/>
  <c r="AR385"/>
  <c r="AN385"/>
  <c r="AJ385"/>
  <c r="AV384"/>
  <c r="AR384"/>
  <c r="AN384"/>
  <c r="AJ384"/>
  <c r="AV383"/>
  <c r="AR383"/>
  <c r="AN383"/>
  <c r="AJ383"/>
  <c r="AV382"/>
  <c r="AR382"/>
  <c r="AN382"/>
  <c r="AJ382"/>
  <c r="AV381"/>
  <c r="AR381"/>
  <c r="AN381"/>
  <c r="AJ381"/>
  <c r="AV380"/>
  <c r="AR380"/>
  <c r="AN380"/>
  <c r="AJ380"/>
  <c r="AV379"/>
  <c r="AR379"/>
  <c r="AN379"/>
  <c r="AJ379"/>
  <c r="AV378"/>
  <c r="AR378"/>
  <c r="AN378"/>
  <c r="AJ378"/>
  <c r="AV377"/>
  <c r="AR377"/>
  <c r="AN377"/>
  <c r="AJ377"/>
  <c r="AV376"/>
  <c r="AR376"/>
  <c r="AN376"/>
  <c r="AJ376"/>
  <c r="AV375"/>
  <c r="AR375"/>
  <c r="AN375"/>
  <c r="AJ375"/>
  <c r="AV374"/>
  <c r="AR374"/>
  <c r="AN374"/>
  <c r="AJ374"/>
  <c r="AV373"/>
  <c r="AR373"/>
  <c r="AN373"/>
  <c r="AJ373"/>
  <c r="AV372"/>
  <c r="AR372"/>
  <c r="AN372"/>
  <c r="AJ372"/>
  <c r="AV371"/>
  <c r="AR371"/>
  <c r="AN371"/>
  <c r="AJ371"/>
  <c r="AV370"/>
  <c r="AR370"/>
  <c r="AN370"/>
  <c r="AJ370"/>
  <c r="AV369"/>
  <c r="AR369"/>
  <c r="AN369"/>
  <c r="AJ369"/>
  <c r="AV368"/>
  <c r="AR368"/>
  <c r="AN368"/>
  <c r="AJ368"/>
  <c r="AV367"/>
  <c r="AR367"/>
  <c r="AN367"/>
  <c r="AJ367"/>
  <c r="AV366"/>
  <c r="AR366"/>
  <c r="AN366"/>
  <c r="AJ366"/>
  <c r="AV365"/>
  <c r="AR365"/>
  <c r="AN365"/>
  <c r="AJ365"/>
  <c r="AV364"/>
  <c r="AR364"/>
  <c r="AN364"/>
  <c r="AJ364"/>
  <c r="AV363"/>
  <c r="AR363"/>
  <c r="AN363"/>
  <c r="AJ363"/>
  <c r="AV362"/>
  <c r="AR362"/>
  <c r="AN362"/>
  <c r="AJ362"/>
  <c r="AV361"/>
  <c r="AR361"/>
  <c r="AN361"/>
  <c r="AJ361"/>
  <c r="AV360"/>
  <c r="AR360"/>
  <c r="AN360"/>
  <c r="AJ360"/>
  <c r="AV359"/>
  <c r="AR359"/>
  <c r="AN359"/>
  <c r="AJ359"/>
  <c r="AV358"/>
  <c r="AR358"/>
  <c r="AN358"/>
  <c r="AJ358"/>
  <c r="AV357"/>
  <c r="AR357"/>
  <c r="AN357"/>
  <c r="AJ357"/>
  <c r="AV356"/>
  <c r="AR356"/>
  <c r="AN356"/>
  <c r="AJ356"/>
  <c r="AV355"/>
  <c r="AR355"/>
  <c r="AN355"/>
  <c r="AJ355"/>
  <c r="AV354"/>
  <c r="AR354"/>
  <c r="AN354"/>
  <c r="AJ354"/>
  <c r="AV353"/>
  <c r="AR353"/>
  <c r="AN353"/>
  <c r="AJ353"/>
  <c r="AV352"/>
  <c r="AR352"/>
  <c r="AN352"/>
  <c r="AJ352"/>
  <c r="AV351"/>
  <c r="AR351"/>
  <c r="AN351"/>
  <c r="AJ351"/>
  <c r="AV350"/>
  <c r="AR350"/>
  <c r="AN350"/>
  <c r="AJ350"/>
  <c r="AV349"/>
  <c r="AR349"/>
  <c r="AN349"/>
  <c r="AJ349"/>
  <c r="AV348"/>
  <c r="AR348"/>
  <c r="AN348"/>
  <c r="AJ348"/>
  <c r="AV347"/>
  <c r="AR347"/>
  <c r="AN347"/>
  <c r="AJ347"/>
  <c r="AV346"/>
  <c r="AR346"/>
  <c r="AN346"/>
  <c r="AJ346"/>
  <c r="AV345"/>
  <c r="AR345"/>
  <c r="AN345"/>
  <c r="AJ345"/>
  <c r="AV344"/>
  <c r="AR344"/>
  <c r="AN344"/>
  <c r="AJ344"/>
  <c r="AV343"/>
  <c r="AR343"/>
  <c r="AN343"/>
  <c r="AJ343"/>
  <c r="AV342"/>
  <c r="AR342"/>
  <c r="AN342"/>
  <c r="AJ342"/>
  <c r="AV341"/>
  <c r="AR341"/>
  <c r="AN341"/>
  <c r="AJ341"/>
  <c r="AV340"/>
  <c r="AR340"/>
  <c r="AN340"/>
  <c r="AJ340"/>
  <c r="AV339"/>
  <c r="AR339"/>
  <c r="AN339"/>
  <c r="AJ339"/>
  <c r="AV338"/>
  <c r="AR338"/>
  <c r="AN338"/>
  <c r="AJ338"/>
  <c r="AV337"/>
  <c r="AR337"/>
  <c r="AN337"/>
  <c r="AJ337"/>
  <c r="AV336"/>
  <c r="AR336"/>
  <c r="AN336"/>
  <c r="AJ336"/>
  <c r="AV335"/>
  <c r="AR335"/>
  <c r="AN335"/>
  <c r="AJ335"/>
  <c r="AV334"/>
  <c r="AR334"/>
  <c r="AN334"/>
  <c r="AJ334"/>
  <c r="AV333"/>
  <c r="AR333"/>
  <c r="AN333"/>
  <c r="AJ333"/>
  <c r="AV332"/>
  <c r="AR332"/>
  <c r="AN332"/>
  <c r="AJ332"/>
  <c r="AV331"/>
  <c r="AR331"/>
  <c r="AN331"/>
  <c r="AJ331"/>
  <c r="AV330"/>
  <c r="AR330"/>
  <c r="AN330"/>
  <c r="AJ330"/>
  <c r="AV329"/>
  <c r="AR329"/>
  <c r="AN329"/>
  <c r="AJ329"/>
  <c r="AV328"/>
  <c r="AR328"/>
  <c r="AN328"/>
  <c r="AJ328"/>
  <c r="AV327"/>
  <c r="AR327"/>
  <c r="AN327"/>
  <c r="AJ327"/>
  <c r="AV326"/>
  <c r="AR326"/>
  <c r="AN326"/>
  <c r="AJ326"/>
  <c r="AV325"/>
  <c r="AR325"/>
  <c r="AN325"/>
  <c r="AJ325"/>
  <c r="AV324"/>
  <c r="AR324"/>
  <c r="AN324"/>
  <c r="AJ324"/>
  <c r="AV323"/>
  <c r="AR323"/>
  <c r="AN323"/>
  <c r="AJ323"/>
  <c r="AV322"/>
  <c r="AR322"/>
  <c r="AN322"/>
  <c r="AJ322"/>
  <c r="AV321"/>
  <c r="AR321"/>
  <c r="AN321"/>
  <c r="AJ321"/>
  <c r="AV320"/>
  <c r="AR320"/>
  <c r="AN320"/>
  <c r="AJ320"/>
  <c r="AV319"/>
  <c r="AR319"/>
  <c r="AN319"/>
  <c r="AJ319"/>
  <c r="AV318"/>
  <c r="AR318"/>
  <c r="AN318"/>
  <c r="AJ318"/>
  <c r="AV317"/>
  <c r="AR317"/>
  <c r="AN317"/>
  <c r="AJ317"/>
  <c r="AV316"/>
  <c r="AR316"/>
  <c r="AN316"/>
  <c r="AJ316"/>
  <c r="AV315"/>
  <c r="AR315"/>
  <c r="AN315"/>
  <c r="AJ315"/>
  <c r="AV314"/>
  <c r="AR314"/>
  <c r="AN314"/>
  <c r="AJ314"/>
  <c r="AV313"/>
  <c r="AR313"/>
  <c r="AN313"/>
  <c r="AJ313"/>
  <c r="AV312"/>
  <c r="AR312"/>
  <c r="AN312"/>
  <c r="AJ312"/>
  <c r="AV311"/>
  <c r="AR311"/>
  <c r="AN311"/>
  <c r="AJ311"/>
  <c r="AV310"/>
  <c r="AR310"/>
  <c r="AN310"/>
  <c r="AJ310"/>
  <c r="AV309"/>
  <c r="AR309"/>
  <c r="AN309"/>
  <c r="AJ309"/>
  <c r="AV308"/>
  <c r="AR308"/>
  <c r="AN308"/>
  <c r="AJ308"/>
  <c r="AV307"/>
  <c r="AR307"/>
  <c r="AN307"/>
  <c r="AJ307"/>
  <c r="AV306"/>
  <c r="AR306"/>
  <c r="AN306"/>
  <c r="AJ306"/>
  <c r="AV305"/>
  <c r="AR305"/>
  <c r="AN305"/>
  <c r="AJ305"/>
  <c r="AV304"/>
  <c r="AR304"/>
  <c r="AN304"/>
  <c r="AJ304"/>
  <c r="AV303"/>
  <c r="AR303"/>
  <c r="AN303"/>
  <c r="AJ303"/>
  <c r="AV302"/>
  <c r="AR302"/>
  <c r="AN302"/>
  <c r="AJ302"/>
  <c r="AV301"/>
  <c r="AR301"/>
  <c r="AN301"/>
  <c r="AJ301"/>
  <c r="AV300"/>
  <c r="AR300"/>
  <c r="AN300"/>
  <c r="AJ300"/>
  <c r="AV299"/>
  <c r="AR299"/>
  <c r="AN299"/>
  <c r="AJ299"/>
  <c r="AV298"/>
  <c r="AR298"/>
  <c r="AN298"/>
  <c r="AJ298"/>
  <c r="AV297"/>
  <c r="AR297"/>
  <c r="AN297"/>
  <c r="AJ297"/>
  <c r="AV296"/>
  <c r="AR296"/>
  <c r="AN296"/>
  <c r="AJ296"/>
  <c r="AV295"/>
  <c r="AR295"/>
  <c r="AN295"/>
  <c r="AJ295"/>
  <c r="AV294"/>
  <c r="AR294"/>
  <c r="AN294"/>
  <c r="AJ294"/>
  <c r="AV293"/>
  <c r="AR293"/>
  <c r="AN293"/>
  <c r="AJ293"/>
  <c r="AV292"/>
  <c r="AR292"/>
  <c r="AN292"/>
  <c r="AJ292"/>
  <c r="AV291"/>
  <c r="AR291"/>
  <c r="AN291"/>
  <c r="AJ291"/>
  <c r="AV290"/>
  <c r="AR290"/>
  <c r="AN290"/>
  <c r="AJ290"/>
  <c r="AV289"/>
  <c r="AR289"/>
  <c r="AN289"/>
  <c r="AJ289"/>
  <c r="AV288"/>
  <c r="AR288"/>
  <c r="AN288"/>
  <c r="AJ288"/>
  <c r="AV287"/>
  <c r="AR287"/>
  <c r="AN287"/>
  <c r="AJ287"/>
  <c r="AV286"/>
  <c r="AR286"/>
  <c r="AN286"/>
  <c r="AJ286"/>
  <c r="AV285"/>
  <c r="AR285"/>
  <c r="AN285"/>
  <c r="AJ285"/>
  <c r="AV284"/>
  <c r="AR284"/>
  <c r="AN284"/>
  <c r="AJ284"/>
  <c r="AV283"/>
  <c r="AR283"/>
  <c r="AN283"/>
  <c r="AJ283"/>
  <c r="AV282"/>
  <c r="AR282"/>
  <c r="AN282"/>
  <c r="AJ282"/>
  <c r="AV281"/>
  <c r="AR281"/>
  <c r="AN281"/>
  <c r="AJ281"/>
  <c r="AV280"/>
  <c r="AR280"/>
  <c r="AN280"/>
  <c r="AJ280"/>
  <c r="AV279"/>
  <c r="AR279"/>
  <c r="AN279"/>
  <c r="AJ279"/>
  <c r="AV278"/>
  <c r="AR278"/>
  <c r="AN278"/>
  <c r="AJ278"/>
  <c r="AV277"/>
  <c r="AR277"/>
  <c r="AN277"/>
  <c r="AJ277"/>
  <c r="AV276"/>
  <c r="AR276"/>
  <c r="AN276"/>
  <c r="AJ276"/>
  <c r="AV275"/>
  <c r="AR275"/>
  <c r="AN275"/>
  <c r="AJ275"/>
  <c r="AV274"/>
  <c r="AR274"/>
  <c r="AN274"/>
  <c r="AJ274"/>
  <c r="AV273"/>
  <c r="AR273"/>
  <c r="AN273"/>
  <c r="AJ273"/>
  <c r="AV272"/>
  <c r="AR272"/>
  <c r="AN272"/>
  <c r="AJ272"/>
  <c r="AV271"/>
  <c r="AR271"/>
  <c r="AN271"/>
  <c r="AJ271"/>
  <c r="AV270"/>
  <c r="AR270"/>
  <c r="AN270"/>
  <c r="AJ270"/>
  <c r="AV269"/>
  <c r="AR269"/>
  <c r="AN269"/>
  <c r="AJ269"/>
  <c r="AV268"/>
  <c r="AR268"/>
  <c r="AN268"/>
  <c r="AJ268"/>
  <c r="AV267"/>
  <c r="AR267"/>
  <c r="AN267"/>
  <c r="AJ267"/>
  <c r="AV266"/>
  <c r="AR266"/>
  <c r="AN266"/>
  <c r="AJ266"/>
  <c r="AV265"/>
  <c r="AR265"/>
  <c r="AN265"/>
  <c r="AJ265"/>
  <c r="AV264"/>
  <c r="AR264"/>
  <c r="AN264"/>
  <c r="AJ264"/>
  <c r="AV263"/>
  <c r="AR263"/>
  <c r="AN263"/>
  <c r="AJ263"/>
  <c r="AV262"/>
  <c r="AR262"/>
  <c r="AN262"/>
  <c r="AJ262"/>
  <c r="AV261"/>
  <c r="AR261"/>
  <c r="AN261"/>
  <c r="AJ261"/>
  <c r="AV260"/>
  <c r="AR260"/>
  <c r="AN260"/>
  <c r="AJ260"/>
  <c r="AV259"/>
  <c r="AR259"/>
  <c r="AN259"/>
  <c r="AJ259"/>
  <c r="AV258"/>
  <c r="AR258"/>
  <c r="AN258"/>
  <c r="AJ258"/>
  <c r="AV257"/>
  <c r="AR257"/>
  <c r="AN257"/>
  <c r="AJ257"/>
  <c r="AV256"/>
  <c r="AR256"/>
  <c r="AN256"/>
  <c r="AJ256"/>
  <c r="AV255"/>
  <c r="AR255"/>
  <c r="AN255"/>
  <c r="AJ255"/>
  <c r="AV254"/>
  <c r="AR254"/>
  <c r="AN254"/>
  <c r="AJ254"/>
  <c r="AV253"/>
  <c r="AR253"/>
  <c r="AN253"/>
  <c r="AJ253"/>
  <c r="AV252"/>
  <c r="AR252"/>
  <c r="AN252"/>
  <c r="AJ252"/>
  <c r="AV251"/>
  <c r="AR251"/>
  <c r="AN251"/>
  <c r="AJ251"/>
  <c r="AV250"/>
  <c r="AR250"/>
  <c r="AN250"/>
  <c r="AJ250"/>
  <c r="AV249"/>
  <c r="AR249"/>
  <c r="AN249"/>
  <c r="AJ249"/>
  <c r="AV248"/>
  <c r="AR248"/>
  <c r="AN248"/>
  <c r="AJ248"/>
  <c r="AV247"/>
  <c r="AR247"/>
  <c r="AN247"/>
  <c r="AJ247"/>
  <c r="AV246"/>
  <c r="AR246"/>
  <c r="AN246"/>
  <c r="AJ246"/>
  <c r="AV245"/>
  <c r="AR245"/>
  <c r="AN245"/>
  <c r="AJ245"/>
  <c r="AV244"/>
  <c r="AR244"/>
  <c r="AN244"/>
  <c r="AJ244"/>
  <c r="AV243"/>
  <c r="AR243"/>
  <c r="AN243"/>
  <c r="AJ243"/>
  <c r="AV242"/>
  <c r="AR242"/>
  <c r="AN242"/>
  <c r="AJ242"/>
  <c r="AV241"/>
  <c r="AR241"/>
  <c r="AN241"/>
  <c r="AJ241"/>
  <c r="AV240"/>
  <c r="AR240"/>
  <c r="AN240"/>
  <c r="AJ240"/>
  <c r="AV239"/>
  <c r="AR239"/>
  <c r="AN239"/>
  <c r="AJ239"/>
  <c r="AV238"/>
  <c r="AR238"/>
  <c r="AN238"/>
  <c r="AJ238"/>
  <c r="AV237"/>
  <c r="AR237"/>
  <c r="AN237"/>
  <c r="AJ237"/>
  <c r="AV236"/>
  <c r="AR236"/>
  <c r="AN236"/>
  <c r="AJ236"/>
  <c r="AV235"/>
  <c r="AR235"/>
  <c r="AN235"/>
  <c r="AJ235"/>
  <c r="AV234"/>
  <c r="AR234"/>
  <c r="AN234"/>
  <c r="AJ234"/>
  <c r="AV233"/>
  <c r="AR233"/>
  <c r="AN233"/>
  <c r="AJ233"/>
  <c r="AV232"/>
  <c r="AR232"/>
  <c r="AN232"/>
  <c r="AJ232"/>
  <c r="AV231"/>
  <c r="AR231"/>
  <c r="AN231"/>
  <c r="AJ231"/>
  <c r="AV230"/>
  <c r="AR230"/>
  <c r="AN230"/>
  <c r="AJ230"/>
  <c r="AV229"/>
  <c r="AR229"/>
  <c r="AN229"/>
  <c r="AJ229"/>
  <c r="AV228"/>
  <c r="AR228"/>
  <c r="AN228"/>
  <c r="AJ228"/>
  <c r="AV227"/>
  <c r="AR227"/>
  <c r="AN227"/>
  <c r="AJ227"/>
  <c r="AV226"/>
  <c r="AR226"/>
  <c r="AN226"/>
  <c r="AJ226"/>
  <c r="AV225"/>
  <c r="AR225"/>
  <c r="AN225"/>
  <c r="AJ225"/>
  <c r="AV224"/>
  <c r="AR224"/>
  <c r="AN224"/>
  <c r="AJ224"/>
  <c r="AV223"/>
  <c r="AR223"/>
  <c r="AN223"/>
  <c r="AJ223"/>
  <c r="AV222"/>
  <c r="AR222"/>
  <c r="AN222"/>
  <c r="AJ222"/>
  <c r="AV221"/>
  <c r="AR221"/>
  <c r="AN221"/>
  <c r="AJ221"/>
  <c r="AV220"/>
  <c r="AR220"/>
  <c r="AN220"/>
  <c r="AJ220"/>
  <c r="AV219"/>
  <c r="AR219"/>
  <c r="AN219"/>
  <c r="AJ219"/>
  <c r="AV218"/>
  <c r="AR218"/>
  <c r="AN218"/>
  <c r="AJ218"/>
  <c r="AV217"/>
  <c r="AR217"/>
  <c r="AN217"/>
  <c r="AJ217"/>
  <c r="AV216"/>
  <c r="AR216"/>
  <c r="AN216"/>
  <c r="AJ216"/>
  <c r="AV215"/>
  <c r="AR215"/>
  <c r="AN215"/>
  <c r="AJ215"/>
  <c r="AV214"/>
  <c r="AR214"/>
  <c r="AN214"/>
  <c r="AJ214"/>
  <c r="AV213"/>
  <c r="AR213"/>
  <c r="AN213"/>
  <c r="AJ213"/>
  <c r="AV212"/>
  <c r="AR212"/>
  <c r="AN212"/>
  <c r="AJ212"/>
  <c r="AV211"/>
  <c r="AR211"/>
  <c r="AN211"/>
  <c r="AJ211"/>
  <c r="AV210"/>
  <c r="AR210"/>
  <c r="AN210"/>
  <c r="AJ210"/>
  <c r="AV209"/>
  <c r="AR209"/>
  <c r="AN209"/>
  <c r="AJ209"/>
  <c r="AV208"/>
  <c r="AR208"/>
  <c r="AN208"/>
  <c r="AJ208"/>
  <c r="AV207"/>
  <c r="AR207"/>
  <c r="AN207"/>
  <c r="AJ207"/>
  <c r="AV206"/>
  <c r="AR206"/>
  <c r="AN206"/>
  <c r="AJ206"/>
  <c r="AV205"/>
  <c r="AR205"/>
  <c r="AN205"/>
  <c r="AJ205"/>
  <c r="AV204"/>
  <c r="AR204"/>
  <c r="AN204"/>
  <c r="AJ204"/>
  <c r="AV203"/>
  <c r="AR203"/>
  <c r="AN203"/>
  <c r="AJ203"/>
  <c r="AV202"/>
  <c r="AR202"/>
  <c r="AN202"/>
  <c r="AJ202"/>
  <c r="AV201"/>
  <c r="AR201"/>
  <c r="AN201"/>
  <c r="AJ201"/>
  <c r="AV200"/>
  <c r="AR200"/>
  <c r="AN200"/>
  <c r="AJ200"/>
  <c r="AV199"/>
  <c r="AR199"/>
  <c r="AN199"/>
  <c r="AJ199"/>
  <c r="AV198"/>
  <c r="AR198"/>
  <c r="AN198"/>
  <c r="AJ198"/>
  <c r="AV197"/>
  <c r="AR197"/>
  <c r="AN197"/>
  <c r="AJ197"/>
  <c r="AV196"/>
  <c r="AR196"/>
  <c r="AN196"/>
  <c r="AJ196"/>
  <c r="AV195"/>
  <c r="AR195"/>
  <c r="AN195"/>
  <c r="AJ195"/>
  <c r="AV194"/>
  <c r="AR194"/>
  <c r="AN194"/>
  <c r="AJ194"/>
  <c r="AV193"/>
  <c r="AQ193"/>
  <c r="AM193"/>
  <c r="AI193"/>
  <c r="AU192"/>
  <c r="AP192"/>
  <c r="AL192"/>
  <c r="AH192"/>
  <c r="AT191"/>
  <c r="AP191"/>
  <c r="AL191"/>
  <c r="AH191"/>
  <c r="AT190"/>
  <c r="AP190"/>
  <c r="AL190"/>
  <c r="AH190"/>
  <c r="AT189"/>
  <c r="AP189"/>
  <c r="AL189"/>
  <c r="AH189"/>
  <c r="AT188"/>
  <c r="AP188"/>
  <c r="AL188"/>
  <c r="AH188"/>
  <c r="AT187"/>
  <c r="AP187"/>
  <c r="AL187"/>
  <c r="AH187"/>
  <c r="AT186"/>
  <c r="AP186"/>
  <c r="AL186"/>
  <c r="AH186"/>
  <c r="AT185"/>
  <c r="AP185"/>
  <c r="AL185"/>
  <c r="AH185"/>
  <c r="AT184"/>
  <c r="AP184"/>
  <c r="AL184"/>
  <c r="AH184"/>
  <c r="AT183"/>
  <c r="AP183"/>
  <c r="AL183"/>
  <c r="AH183"/>
  <c r="AT182"/>
  <c r="AP182"/>
  <c r="AL182"/>
  <c r="AH182"/>
  <c r="AT181"/>
  <c r="AP181"/>
  <c r="AL181"/>
  <c r="AH181"/>
  <c r="AT180"/>
  <c r="AP180"/>
  <c r="AL180"/>
  <c r="AH180"/>
  <c r="AT179"/>
  <c r="AP179"/>
  <c r="AL179"/>
  <c r="AH179"/>
  <c r="AT178"/>
  <c r="AP178"/>
  <c r="AL178"/>
  <c r="AH178"/>
  <c r="AT177"/>
  <c r="AP177"/>
  <c r="AL177"/>
  <c r="AH177"/>
  <c r="AT176"/>
  <c r="AP176"/>
  <c r="AL176"/>
  <c r="AH176"/>
  <c r="AT175"/>
  <c r="AP175"/>
  <c r="AL175"/>
  <c r="AH175"/>
  <c r="AT174"/>
  <c r="AP174"/>
  <c r="AL174"/>
  <c r="AH174"/>
  <c r="AT173"/>
  <c r="AP173"/>
  <c r="AL173"/>
  <c r="AH173"/>
  <c r="AT172"/>
  <c r="AP172"/>
  <c r="AL172"/>
  <c r="AH172"/>
  <c r="AT171"/>
  <c r="AP171"/>
  <c r="AL171"/>
  <c r="AH171"/>
  <c r="AT170"/>
  <c r="AP170"/>
  <c r="AL170"/>
  <c r="AH170"/>
  <c r="AT169"/>
  <c r="AP169"/>
  <c r="AL169"/>
  <c r="AH169"/>
  <c r="AT168"/>
  <c r="AP168"/>
  <c r="AL168"/>
  <c r="AH168"/>
  <c r="AT167"/>
  <c r="AP167"/>
  <c r="AL167"/>
  <c r="AH167"/>
  <c r="AT166"/>
  <c r="AP166"/>
  <c r="AL166"/>
  <c r="AH166"/>
  <c r="AT165"/>
  <c r="AP165"/>
  <c r="AL165"/>
  <c r="AH165"/>
  <c r="AT164"/>
  <c r="AP164"/>
  <c r="AL164"/>
  <c r="AH164"/>
  <c r="AT163"/>
  <c r="AP163"/>
  <c r="AL163"/>
  <c r="AH163"/>
  <c r="AT162"/>
  <c r="AP162"/>
  <c r="AL162"/>
  <c r="AH162"/>
  <c r="AT161"/>
  <c r="AP161"/>
  <c r="AL161"/>
  <c r="AH161"/>
  <c r="AT160"/>
  <c r="AP160"/>
  <c r="AL160"/>
  <c r="AH160"/>
  <c r="AT159"/>
  <c r="AP159"/>
  <c r="AL159"/>
  <c r="AH159"/>
  <c r="AT158"/>
  <c r="AP158"/>
  <c r="AL158"/>
  <c r="AH158"/>
  <c r="AT157"/>
  <c r="AP157"/>
  <c r="AL157"/>
  <c r="AH157"/>
  <c r="AT156"/>
  <c r="AP156"/>
  <c r="AL156"/>
  <c r="AH156"/>
  <c r="AT155"/>
  <c r="AP155"/>
  <c r="AL155"/>
  <c r="AH155"/>
  <c r="AT154"/>
  <c r="AP154"/>
  <c r="AL154"/>
  <c r="AH154"/>
  <c r="AT153"/>
  <c r="AP153"/>
  <c r="AL153"/>
  <c r="AH153"/>
  <c r="AT152"/>
  <c r="AP152"/>
  <c r="AL152"/>
  <c r="AH152"/>
  <c r="AT151"/>
  <c r="AP151"/>
  <c r="AL151"/>
  <c r="AH151"/>
  <c r="AT150"/>
  <c r="AP150"/>
  <c r="AL150"/>
  <c r="AH150"/>
  <c r="AT149"/>
  <c r="AP149"/>
  <c r="AL149"/>
  <c r="AH149"/>
  <c r="AT148"/>
  <c r="AP148"/>
  <c r="AL148"/>
  <c r="AH148"/>
  <c r="AT147"/>
  <c r="AP147"/>
  <c r="AL147"/>
  <c r="AH147"/>
  <c r="AT146"/>
  <c r="AP146"/>
  <c r="AL146"/>
  <c r="AH146"/>
  <c r="AT145"/>
  <c r="AP145"/>
  <c r="AL145"/>
  <c r="AH145"/>
  <c r="AT144"/>
  <c r="AP144"/>
  <c r="AL144"/>
  <c r="AH144"/>
  <c r="AT143"/>
  <c r="AP143"/>
  <c r="AL143"/>
  <c r="AH143"/>
  <c r="AT142"/>
  <c r="AP142"/>
  <c r="AL142"/>
  <c r="AH142"/>
  <c r="AT141"/>
  <c r="AP141"/>
  <c r="AL141"/>
  <c r="AH141"/>
  <c r="AT140"/>
  <c r="AP140"/>
  <c r="AL140"/>
  <c r="AH140"/>
  <c r="AT139"/>
  <c r="AP139"/>
  <c r="AL139"/>
  <c r="AH139"/>
  <c r="AT138"/>
  <c r="AP138"/>
  <c r="AL138"/>
  <c r="AH138"/>
  <c r="AT137"/>
  <c r="AP137"/>
  <c r="AL137"/>
  <c r="AH137"/>
  <c r="AT136"/>
  <c r="AP136"/>
  <c r="AL136"/>
  <c r="AH136"/>
  <c r="AT135"/>
  <c r="AP135"/>
  <c r="AL135"/>
  <c r="AH135"/>
  <c r="AT134"/>
  <c r="AP134"/>
  <c r="AL134"/>
  <c r="AH134"/>
  <c r="AT133"/>
  <c r="AP133"/>
  <c r="AL133"/>
  <c r="AH133"/>
  <c r="AT132"/>
  <c r="AP132"/>
  <c r="AL132"/>
  <c r="AH132"/>
  <c r="AT131"/>
  <c r="AP131"/>
  <c r="AL131"/>
  <c r="AH131"/>
  <c r="AT130"/>
  <c r="AP130"/>
  <c r="AL130"/>
  <c r="AH130"/>
  <c r="AT129"/>
  <c r="AP129"/>
  <c r="AL129"/>
  <c r="AH129"/>
  <c r="AT128"/>
  <c r="AP128"/>
  <c r="AL128"/>
  <c r="AH128"/>
  <c r="AT127"/>
  <c r="AP127"/>
  <c r="AL127"/>
  <c r="AH127"/>
  <c r="AT126"/>
  <c r="AP126"/>
  <c r="AL126"/>
  <c r="AH126"/>
  <c r="AT125"/>
  <c r="AP125"/>
  <c r="AL125"/>
  <c r="AH125"/>
  <c r="AT124"/>
  <c r="AP124"/>
  <c r="AL124"/>
  <c r="AH124"/>
  <c r="AT123"/>
  <c r="AP123"/>
  <c r="AL123"/>
  <c r="AH123"/>
  <c r="AT122"/>
  <c r="AP122"/>
  <c r="AL122"/>
  <c r="AH122"/>
  <c r="AT121"/>
  <c r="AP121"/>
  <c r="AL121"/>
  <c r="AH121"/>
  <c r="AT120"/>
  <c r="AP120"/>
  <c r="AL120"/>
  <c r="AH120"/>
  <c r="AT119"/>
  <c r="AP119"/>
  <c r="AL119"/>
  <c r="AH119"/>
  <c r="AT118"/>
  <c r="AP118"/>
  <c r="AL118"/>
  <c r="AH118"/>
  <c r="AT117"/>
  <c r="AP117"/>
  <c r="AL117"/>
  <c r="AH117"/>
  <c r="AT116"/>
  <c r="AP116"/>
  <c r="AL116"/>
  <c r="AH116"/>
  <c r="AT115"/>
  <c r="AP115"/>
  <c r="AL115"/>
  <c r="AH115"/>
  <c r="AT114"/>
  <c r="AP114"/>
  <c r="AL114"/>
  <c r="AH114"/>
  <c r="AT113"/>
  <c r="AP113"/>
  <c r="AL113"/>
  <c r="AH113"/>
  <c r="AT112"/>
  <c r="AP112"/>
  <c r="AL112"/>
  <c r="AH112"/>
  <c r="AT111"/>
  <c r="AP111"/>
  <c r="AL111"/>
  <c r="AH111"/>
  <c r="AT110"/>
  <c r="AP110"/>
  <c r="AL110"/>
  <c r="AH110"/>
  <c r="AT109"/>
  <c r="AP109"/>
  <c r="AL109"/>
  <c r="AH109"/>
  <c r="AT108"/>
  <c r="AP108"/>
  <c r="AL108"/>
  <c r="AH108"/>
  <c r="AT107"/>
  <c r="AP107"/>
  <c r="AL107"/>
  <c r="AH107"/>
  <c r="AT106"/>
  <c r="AP106"/>
  <c r="AL106"/>
  <c r="AH106"/>
  <c r="AT105"/>
  <c r="AP105"/>
  <c r="AL105"/>
  <c r="AH105"/>
  <c r="AT104"/>
  <c r="AP104"/>
  <c r="AL104"/>
  <c r="AH104"/>
  <c r="AT103"/>
  <c r="AP103"/>
  <c r="AL103"/>
  <c r="AH103"/>
  <c r="AT102"/>
  <c r="AP102"/>
  <c r="AL102"/>
  <c r="AH102"/>
  <c r="AT101"/>
  <c r="AP101"/>
  <c r="AL101"/>
  <c r="AH101"/>
  <c r="AT100"/>
  <c r="AP100"/>
  <c r="AL100"/>
  <c r="AH100"/>
  <c r="AT99"/>
  <c r="AP99"/>
  <c r="AL99"/>
  <c r="AH99"/>
  <c r="AT98"/>
  <c r="AP98"/>
  <c r="AL98"/>
  <c r="AH98"/>
  <c r="AT97"/>
  <c r="AP97"/>
  <c r="AL97"/>
  <c r="AH97"/>
  <c r="AT96"/>
  <c r="AP96"/>
  <c r="AL96"/>
  <c r="AH96"/>
  <c r="AT95"/>
  <c r="AP95"/>
  <c r="AL95"/>
  <c r="AH95"/>
  <c r="AT94"/>
  <c r="AP94"/>
  <c r="AL94"/>
  <c r="AH94"/>
  <c r="AT93"/>
  <c r="AP93"/>
  <c r="AL93"/>
  <c r="AH93"/>
  <c r="AT92"/>
  <c r="AP92"/>
  <c r="AL92"/>
  <c r="AH92"/>
  <c r="AT91"/>
  <c r="AP91"/>
  <c r="AL91"/>
  <c r="AH91"/>
  <c r="AT90"/>
  <c r="AP90"/>
  <c r="AL90"/>
  <c r="AH90"/>
  <c r="AT89"/>
  <c r="AP89"/>
  <c r="AL89"/>
  <c r="AH89"/>
  <c r="AT88"/>
  <c r="AP88"/>
  <c r="AL88"/>
  <c r="AH88"/>
  <c r="AT87"/>
  <c r="AP87"/>
  <c r="AL87"/>
  <c r="AH87"/>
  <c r="AT86"/>
  <c r="AP86"/>
  <c r="AL86"/>
  <c r="AH86"/>
  <c r="AT85"/>
  <c r="AP85"/>
  <c r="AL85"/>
  <c r="AH85"/>
  <c r="AT84"/>
  <c r="AP84"/>
  <c r="AL84"/>
  <c r="AH84"/>
  <c r="AT83"/>
  <c r="AP83"/>
  <c r="AL83"/>
  <c r="AH83"/>
  <c r="AT82"/>
  <c r="AP82"/>
  <c r="AL82"/>
  <c r="AH82"/>
  <c r="AT81"/>
  <c r="AP81"/>
  <c r="AL81"/>
  <c r="AH81"/>
  <c r="AT80"/>
  <c r="AP80"/>
  <c r="AL80"/>
  <c r="AH80"/>
  <c r="AT79"/>
  <c r="AP79"/>
  <c r="AL79"/>
  <c r="AH79"/>
  <c r="AT78"/>
  <c r="AP78"/>
  <c r="AL78"/>
  <c r="AH78"/>
  <c r="AT77"/>
  <c r="AP77"/>
  <c r="AL77"/>
  <c r="AH77"/>
  <c r="AT76"/>
  <c r="AP76"/>
  <c r="AL76"/>
  <c r="AH76"/>
  <c r="AT75"/>
  <c r="AP75"/>
  <c r="AL75"/>
  <c r="AH75"/>
  <c r="AT74"/>
  <c r="AP74"/>
  <c r="AL74"/>
  <c r="AH74"/>
  <c r="AT73"/>
  <c r="AP73"/>
  <c r="AL73"/>
  <c r="AH73"/>
  <c r="AT72"/>
  <c r="AP72"/>
  <c r="AL72"/>
  <c r="AH72"/>
  <c r="AT71"/>
  <c r="AP71"/>
  <c r="AL71"/>
  <c r="AH71"/>
  <c r="AT70"/>
  <c r="AP70"/>
  <c r="AL70"/>
  <c r="AH70"/>
  <c r="AT69"/>
  <c r="AP69"/>
  <c r="AL69"/>
  <c r="AH69"/>
  <c r="AT68"/>
  <c r="AP68"/>
  <c r="AL68"/>
  <c r="AH68"/>
  <c r="AT67"/>
  <c r="AP67"/>
  <c r="AL67"/>
  <c r="AH67"/>
  <c r="AT66"/>
  <c r="AP66"/>
  <c r="AL66"/>
  <c r="AH66"/>
  <c r="AT65"/>
  <c r="AP65"/>
  <c r="AL65"/>
  <c r="AH65"/>
  <c r="AT64"/>
  <c r="AP64"/>
  <c r="AL64"/>
  <c r="AH64"/>
  <c r="AT63"/>
  <c r="AP63"/>
  <c r="AL63"/>
  <c r="AH63"/>
  <c r="AT62"/>
  <c r="AP62"/>
  <c r="AL62"/>
  <c r="AH62"/>
  <c r="AT61"/>
  <c r="AP61"/>
  <c r="AL61"/>
  <c r="AH61"/>
  <c r="AT60"/>
  <c r="AP60"/>
  <c r="AL60"/>
  <c r="AH60"/>
  <c r="AT59"/>
  <c r="AP59"/>
  <c r="AL59"/>
  <c r="AH59"/>
  <c r="AT58"/>
  <c r="AP58"/>
  <c r="AL58"/>
  <c r="AH58"/>
  <c r="AT57"/>
  <c r="AP57"/>
  <c r="AL57"/>
  <c r="AH57"/>
  <c r="AT56"/>
  <c r="AP56"/>
  <c r="AL56"/>
  <c r="AH56"/>
  <c r="AT55"/>
  <c r="AP55"/>
  <c r="AL55"/>
  <c r="AH55"/>
  <c r="AT54"/>
  <c r="AP54"/>
  <c r="AL54"/>
  <c r="AH54"/>
  <c r="AT53"/>
  <c r="AP53"/>
  <c r="AL53"/>
  <c r="AH53"/>
  <c r="AT52"/>
  <c r="AP52"/>
  <c r="AL52"/>
  <c r="AH52"/>
  <c r="AT51"/>
  <c r="AP51"/>
  <c r="AL51"/>
  <c r="AH51"/>
  <c r="AT50"/>
  <c r="AP50"/>
  <c r="AL50"/>
  <c r="AH50"/>
  <c r="AT49"/>
  <c r="AP49"/>
  <c r="AL49"/>
  <c r="AH49"/>
  <c r="AT48"/>
  <c r="AP48"/>
  <c r="AL48"/>
  <c r="AH48"/>
  <c r="AT47"/>
  <c r="AP47"/>
  <c r="AL47"/>
  <c r="AH47"/>
  <c r="AT46"/>
  <c r="AP46"/>
  <c r="AL46"/>
  <c r="AH46"/>
  <c r="AT45"/>
  <c r="AP45"/>
  <c r="AL45"/>
  <c r="AH45"/>
  <c r="AT44"/>
  <c r="AP44"/>
  <c r="AL44"/>
  <c r="AH44"/>
  <c r="AT43"/>
  <c r="AP43"/>
  <c r="AL43"/>
  <c r="AH43"/>
  <c r="AT42"/>
  <c r="AP42"/>
  <c r="AL42"/>
  <c r="AH42"/>
  <c r="AT41"/>
  <c r="AP41"/>
  <c r="AL41"/>
  <c r="AH41"/>
  <c r="AT40"/>
  <c r="AP40"/>
  <c r="AL40"/>
  <c r="AH40"/>
  <c r="AT39"/>
  <c r="AP39"/>
  <c r="AL39"/>
  <c r="AH39"/>
  <c r="AT38"/>
  <c r="AP38"/>
  <c r="AL38"/>
  <c r="AH38"/>
  <c r="AT37"/>
  <c r="AP37"/>
  <c r="AL37"/>
  <c r="AH37"/>
  <c r="AT36"/>
  <c r="AP36"/>
  <c r="AL36"/>
  <c r="AH36"/>
  <c r="AT35"/>
  <c r="AP35"/>
  <c r="AL35"/>
  <c r="AH35"/>
  <c r="AT34"/>
  <c r="AP34"/>
  <c r="AL34"/>
  <c r="AH34"/>
  <c r="AT33"/>
  <c r="AP33"/>
  <c r="AL33"/>
  <c r="AH33"/>
  <c r="AT32"/>
  <c r="AP32"/>
  <c r="AL32"/>
  <c r="AH32"/>
  <c r="AT31"/>
  <c r="AP31"/>
  <c r="AL31"/>
  <c r="AH31"/>
  <c r="AT30"/>
  <c r="AP30"/>
  <c r="AL30"/>
  <c r="AH30"/>
  <c r="AT29"/>
  <c r="AP29"/>
  <c r="AL29"/>
  <c r="AH29"/>
  <c r="AT28"/>
  <c r="AP28"/>
  <c r="AL28"/>
  <c r="AH28"/>
  <c r="AT27"/>
  <c r="AP27"/>
  <c r="AL27"/>
  <c r="AH27"/>
  <c r="AT26"/>
  <c r="AP26"/>
  <c r="AL26"/>
  <c r="AH26"/>
  <c r="AT25"/>
  <c r="AP25"/>
  <c r="AL25"/>
  <c r="AH25"/>
  <c r="AT24"/>
  <c r="AP24"/>
  <c r="AL24"/>
  <c r="AH24"/>
  <c r="AT23"/>
  <c r="AP23"/>
  <c r="AL23"/>
  <c r="AH23"/>
  <c r="AT22"/>
  <c r="AP22"/>
  <c r="AL22"/>
  <c r="AH22"/>
  <c r="AT21"/>
  <c r="AP21"/>
  <c r="AL21"/>
  <c r="AH21"/>
  <c r="AT20"/>
  <c r="AP20"/>
  <c r="AL20"/>
  <c r="AH20"/>
  <c r="AT19"/>
  <c r="AP19"/>
  <c r="AL19"/>
  <c r="AH19"/>
  <c r="AT18"/>
  <c r="AP18"/>
  <c r="AL18"/>
  <c r="AH18"/>
  <c r="AT17"/>
  <c r="AP17"/>
  <c r="AL17"/>
  <c r="AH17"/>
  <c r="AT16"/>
  <c r="AP16"/>
  <c r="AL16"/>
  <c r="AH16"/>
  <c r="AT15"/>
  <c r="AP15"/>
  <c r="AL15"/>
  <c r="AH15"/>
  <c r="AT14"/>
  <c r="AP14"/>
  <c r="AL14"/>
  <c r="AH14"/>
  <c r="AT13"/>
  <c r="AP13"/>
  <c r="AL13"/>
  <c r="AH13"/>
  <c r="AT12"/>
  <c r="AP12"/>
  <c r="AL12"/>
  <c r="AH12"/>
  <c r="AT11"/>
  <c r="AP11"/>
  <c r="AL11"/>
  <c r="AH11"/>
  <c r="AT10"/>
  <c r="AP10"/>
  <c r="AL10"/>
  <c r="AH10"/>
  <c r="AT9"/>
  <c r="AP9"/>
  <c r="AL9"/>
  <c r="AH9"/>
  <c r="AT8"/>
  <c r="AP8"/>
  <c r="AL8"/>
  <c r="AH8"/>
  <c r="AT7"/>
  <c r="AP7"/>
  <c r="AL7"/>
  <c r="AH7"/>
  <c r="AT6"/>
  <c r="AP6"/>
  <c r="AL6"/>
  <c r="AH6"/>
  <c r="AT5"/>
  <c r="AP5"/>
  <c r="AL5"/>
  <c r="AH5"/>
  <c r="AT4"/>
  <c r="AP4"/>
  <c r="AL4"/>
  <c r="AH4"/>
  <c r="AT3"/>
  <c r="AP3"/>
  <c r="AL3"/>
  <c r="AH3"/>
  <c r="AT2"/>
  <c r="AP2"/>
  <c r="AL2"/>
  <c r="AH2"/>
  <c r="AL525"/>
  <c r="AL524"/>
  <c r="AL523"/>
  <c r="AL522"/>
  <c r="AL521"/>
  <c r="AS520"/>
  <c r="AO520"/>
  <c r="AK520"/>
  <c r="AF520" s="1"/>
  <c r="AG520"/>
  <c r="AS519"/>
  <c r="AO519"/>
  <c r="AK519"/>
  <c r="AF519" s="1"/>
  <c r="AG519"/>
  <c r="AS518"/>
  <c r="AO518"/>
  <c r="AK518"/>
  <c r="AF518" s="1"/>
  <c r="AG518"/>
  <c r="AS517"/>
  <c r="AO517"/>
  <c r="AK517"/>
  <c r="AG517"/>
  <c r="AS516"/>
  <c r="AO516"/>
  <c r="AK516"/>
  <c r="AF516" s="1"/>
  <c r="AG516"/>
  <c r="AS515"/>
  <c r="AO515"/>
  <c r="AK515"/>
  <c r="AF515" s="1"/>
  <c r="AG515"/>
  <c r="AS514"/>
  <c r="AO514"/>
  <c r="AK514"/>
  <c r="AF514" s="1"/>
  <c r="AG514"/>
  <c r="AS513"/>
  <c r="AO513"/>
  <c r="AK513"/>
  <c r="AF513" s="1"/>
  <c r="AG513"/>
  <c r="AS512"/>
  <c r="AO512"/>
  <c r="AK512"/>
  <c r="AF512" s="1"/>
  <c r="AG512"/>
  <c r="AS511"/>
  <c r="AO511"/>
  <c r="AK511"/>
  <c r="AF511" s="1"/>
  <c r="AG511"/>
  <c r="AS510"/>
  <c r="AO510"/>
  <c r="AK510"/>
  <c r="AF510" s="1"/>
  <c r="AG510"/>
  <c r="AS509"/>
  <c r="AO509"/>
  <c r="AK509"/>
  <c r="AG509"/>
  <c r="AS508"/>
  <c r="AO508"/>
  <c r="AK508"/>
  <c r="AF508" s="1"/>
  <c r="AG508"/>
  <c r="AS507"/>
  <c r="AO507"/>
  <c r="AK507"/>
  <c r="AF507" s="1"/>
  <c r="AG507"/>
  <c r="AS506"/>
  <c r="AO506"/>
  <c r="AK506"/>
  <c r="AF506" s="1"/>
  <c r="AG506"/>
  <c r="AS505"/>
  <c r="AO505"/>
  <c r="AK505"/>
  <c r="AF505" s="1"/>
  <c r="AG505"/>
  <c r="AS504"/>
  <c r="AO504"/>
  <c r="AK504"/>
  <c r="AF504" s="1"/>
  <c r="AG504"/>
  <c r="AS503"/>
  <c r="AO503"/>
  <c r="AK503"/>
  <c r="AF503" s="1"/>
  <c r="AG503"/>
  <c r="AS502"/>
  <c r="AO502"/>
  <c r="AK502"/>
  <c r="AF502" s="1"/>
  <c r="AG502"/>
  <c r="AS501"/>
  <c r="AO501"/>
  <c r="AK501"/>
  <c r="AG501"/>
  <c r="AS500"/>
  <c r="AO500"/>
  <c r="AK500"/>
  <c r="AF500" s="1"/>
  <c r="AG500"/>
  <c r="AS499"/>
  <c r="AO499"/>
  <c r="AK499"/>
  <c r="AF499" s="1"/>
  <c r="AG499"/>
  <c r="AS498"/>
  <c r="AO498"/>
  <c r="AK498"/>
  <c r="AF498" s="1"/>
  <c r="AG498"/>
  <c r="AS497"/>
  <c r="AO497"/>
  <c r="AK497"/>
  <c r="AF497" s="1"/>
  <c r="AG497"/>
  <c r="AS496"/>
  <c r="AO496"/>
  <c r="AK496"/>
  <c r="AF496" s="1"/>
  <c r="AG496"/>
  <c r="AS495"/>
  <c r="AO495"/>
  <c r="AK495"/>
  <c r="AF495" s="1"/>
  <c r="AG495"/>
  <c r="AS494"/>
  <c r="AO494"/>
  <c r="AK494"/>
  <c r="AF494" s="1"/>
  <c r="AG494"/>
  <c r="AS493"/>
  <c r="AO493"/>
  <c r="AK493"/>
  <c r="AG493"/>
  <c r="AS492"/>
  <c r="AO492"/>
  <c r="AK492"/>
  <c r="AF492" s="1"/>
  <c r="AG492"/>
  <c r="AS491"/>
  <c r="AO491"/>
  <c r="AK491"/>
  <c r="AF491" s="1"/>
  <c r="AG491"/>
  <c r="AS490"/>
  <c r="AO490"/>
  <c r="AK490"/>
  <c r="AF490" s="1"/>
  <c r="AG490"/>
  <c r="AS489"/>
  <c r="AO489"/>
  <c r="AK489"/>
  <c r="AF489" s="1"/>
  <c r="AG489"/>
  <c r="AS488"/>
  <c r="AO488"/>
  <c r="AK488"/>
  <c r="AF488" s="1"/>
  <c r="AG488"/>
  <c r="AS487"/>
  <c r="AO487"/>
  <c r="AK487"/>
  <c r="AF487" s="1"/>
  <c r="AG487"/>
  <c r="AS486"/>
  <c r="AO486"/>
  <c r="AK486"/>
  <c r="AF486" s="1"/>
  <c r="AG486"/>
  <c r="AS485"/>
  <c r="AO485"/>
  <c r="AK485"/>
  <c r="AG485"/>
  <c r="AS484"/>
  <c r="AO484"/>
  <c r="AK484"/>
  <c r="AF484" s="1"/>
  <c r="AG484"/>
  <c r="AS483"/>
  <c r="AO483"/>
  <c r="AK483"/>
  <c r="AF483" s="1"/>
  <c r="AG483"/>
  <c r="AS482"/>
  <c r="AO482"/>
  <c r="AK482"/>
  <c r="AF482" s="1"/>
  <c r="AG482"/>
  <c r="AS481"/>
  <c r="AO481"/>
  <c r="AK481"/>
  <c r="AF481" s="1"/>
  <c r="AG481"/>
  <c r="AS480"/>
  <c r="AO480"/>
  <c r="AK480"/>
  <c r="AF480" s="1"/>
  <c r="AG480"/>
  <c r="AS479"/>
  <c r="AO479"/>
  <c r="AK479"/>
  <c r="AF479" s="1"/>
  <c r="AG479"/>
  <c r="AS478"/>
  <c r="AO478"/>
  <c r="AK478"/>
  <c r="AF478" s="1"/>
  <c r="AG478"/>
  <c r="AS477"/>
  <c r="AO477"/>
  <c r="AK477"/>
  <c r="AG477"/>
  <c r="AS476"/>
  <c r="AO476"/>
  <c r="AK476"/>
  <c r="AF476" s="1"/>
  <c r="AG476"/>
  <c r="AS475"/>
  <c r="AO475"/>
  <c r="AK475"/>
  <c r="AF475" s="1"/>
  <c r="AG475"/>
  <c r="AS474"/>
  <c r="AO474"/>
  <c r="AK474"/>
  <c r="AF474" s="1"/>
  <c r="AG474"/>
  <c r="AS473"/>
  <c r="AO473"/>
  <c r="AK473"/>
  <c r="AF473" s="1"/>
  <c r="AG473"/>
  <c r="AS472"/>
  <c r="AO472"/>
  <c r="AK472"/>
  <c r="AF472" s="1"/>
  <c r="AG472"/>
  <c r="AS471"/>
  <c r="AO471"/>
  <c r="AK471"/>
  <c r="AF471" s="1"/>
  <c r="AG471"/>
  <c r="AS470"/>
  <c r="AO470"/>
  <c r="AK470"/>
  <c r="AF470" s="1"/>
  <c r="AG470"/>
  <c r="AS469"/>
  <c r="AO469"/>
  <c r="AK469"/>
  <c r="AG469"/>
  <c r="AS468"/>
  <c r="AO468"/>
  <c r="AK468"/>
  <c r="AF468" s="1"/>
  <c r="AG468"/>
  <c r="AS467"/>
  <c r="AO467"/>
  <c r="AK467"/>
  <c r="AF467" s="1"/>
  <c r="AG467"/>
  <c r="AS466"/>
  <c r="AO466"/>
  <c r="AK466"/>
  <c r="AF466" s="1"/>
  <c r="AG466"/>
  <c r="AS465"/>
  <c r="AO465"/>
  <c r="AK465"/>
  <c r="AF465" s="1"/>
  <c r="AG465"/>
  <c r="AS464"/>
  <c r="AO464"/>
  <c r="AK464"/>
  <c r="AF464" s="1"/>
  <c r="AG464"/>
  <c r="AS463"/>
  <c r="AO463"/>
  <c r="AK463"/>
  <c r="AF463" s="1"/>
  <c r="AG463"/>
  <c r="AS462"/>
  <c r="AO462"/>
  <c r="AK462"/>
  <c r="AF462" s="1"/>
  <c r="AG462"/>
  <c r="AS461"/>
  <c r="AO461"/>
  <c r="AK461"/>
  <c r="AG461"/>
  <c r="AS460"/>
  <c r="AO460"/>
  <c r="AK460"/>
  <c r="AF460" s="1"/>
  <c r="AG460"/>
  <c r="AS459"/>
  <c r="AO459"/>
  <c r="AK459"/>
  <c r="AF459" s="1"/>
  <c r="AG459"/>
  <c r="AS458"/>
  <c r="AO458"/>
  <c r="AK458"/>
  <c r="AF458" s="1"/>
  <c r="AG458"/>
  <c r="AS457"/>
  <c r="AO457"/>
  <c r="AK457"/>
  <c r="AF457" s="1"/>
  <c r="AG457"/>
  <c r="AS456"/>
  <c r="AO456"/>
  <c r="AK456"/>
  <c r="AF456" s="1"/>
  <c r="AG456"/>
  <c r="AS455"/>
  <c r="AO455"/>
  <c r="AK455"/>
  <c r="AF455" s="1"/>
  <c r="AG455"/>
  <c r="AS454"/>
  <c r="AO454"/>
  <c r="AK454"/>
  <c r="AF454" s="1"/>
  <c r="AG454"/>
  <c r="AS453"/>
  <c r="AO453"/>
  <c r="AK453"/>
  <c r="AG453"/>
  <c r="AS452"/>
  <c r="AO452"/>
  <c r="AK452"/>
  <c r="AF452" s="1"/>
  <c r="AG452"/>
  <c r="AS451"/>
  <c r="AO451"/>
  <c r="AK451"/>
  <c r="AF451" s="1"/>
  <c r="AG451"/>
  <c r="AS450"/>
  <c r="AO450"/>
  <c r="AK450"/>
  <c r="AF450" s="1"/>
  <c r="AG450"/>
  <c r="AS449"/>
  <c r="AO449"/>
  <c r="AK449"/>
  <c r="AF449" s="1"/>
  <c r="AG449"/>
  <c r="AS448"/>
  <c r="AO448"/>
  <c r="AK448"/>
  <c r="AF448" s="1"/>
  <c r="AG448"/>
  <c r="AS447"/>
  <c r="AO447"/>
  <c r="AK447"/>
  <c r="AF447" s="1"/>
  <c r="AG447"/>
  <c r="AS446"/>
  <c r="AO446"/>
  <c r="AK446"/>
  <c r="AF446" s="1"/>
  <c r="AG446"/>
  <c r="AS445"/>
  <c r="AO445"/>
  <c r="AK445"/>
  <c r="AG445"/>
  <c r="AS444"/>
  <c r="AO444"/>
  <c r="AK444"/>
  <c r="AF444" s="1"/>
  <c r="AG444"/>
  <c r="AS443"/>
  <c r="AO443"/>
  <c r="AK443"/>
  <c r="AF443" s="1"/>
  <c r="AG443"/>
  <c r="AS442"/>
  <c r="AO442"/>
  <c r="AK442"/>
  <c r="AF442" s="1"/>
  <c r="AG442"/>
  <c r="AS441"/>
  <c r="AO441"/>
  <c r="AK441"/>
  <c r="AF441" s="1"/>
  <c r="AG441"/>
  <c r="AS440"/>
  <c r="AO440"/>
  <c r="AK440"/>
  <c r="AF440" s="1"/>
  <c r="AG440"/>
  <c r="AS439"/>
  <c r="AO439"/>
  <c r="AK439"/>
  <c r="AF439" s="1"/>
  <c r="AG439"/>
  <c r="AS438"/>
  <c r="AO438"/>
  <c r="AK438"/>
  <c r="AF438" s="1"/>
  <c r="AG438"/>
  <c r="AS437"/>
  <c r="AO437"/>
  <c r="AK437"/>
  <c r="AG437"/>
  <c r="AS436"/>
  <c r="AO436"/>
  <c r="AK436"/>
  <c r="AF436" s="1"/>
  <c r="AG436"/>
  <c r="AS435"/>
  <c r="AO435"/>
  <c r="AK435"/>
  <c r="AF435" s="1"/>
  <c r="AG435"/>
  <c r="AS434"/>
  <c r="AO434"/>
  <c r="AK434"/>
  <c r="AF434" s="1"/>
  <c r="AG434"/>
  <c r="AS433"/>
  <c r="AO433"/>
  <c r="AK433"/>
  <c r="AF433" s="1"/>
  <c r="AG433"/>
  <c r="AS432"/>
  <c r="AO432"/>
  <c r="AK432"/>
  <c r="AF432" s="1"/>
  <c r="AG432"/>
  <c r="AS431"/>
  <c r="AO431"/>
  <c r="AK431"/>
  <c r="AF431" s="1"/>
  <c r="AG431"/>
  <c r="AS430"/>
  <c r="AO430"/>
  <c r="AK430"/>
  <c r="AF430" s="1"/>
  <c r="AG430"/>
  <c r="AS429"/>
  <c r="AO429"/>
  <c r="AK429"/>
  <c r="AG429"/>
  <c r="AS428"/>
  <c r="AO428"/>
  <c r="AK428"/>
  <c r="AF428" s="1"/>
  <c r="AG428"/>
  <c r="AS427"/>
  <c r="AO427"/>
  <c r="AK427"/>
  <c r="AF427" s="1"/>
  <c r="AG427"/>
  <c r="AS426"/>
  <c r="AO426"/>
  <c r="AK426"/>
  <c r="AF426" s="1"/>
  <c r="AG426"/>
  <c r="AS425"/>
  <c r="AO425"/>
  <c r="AK425"/>
  <c r="AF425" s="1"/>
  <c r="AG425"/>
  <c r="AS424"/>
  <c r="AO424"/>
  <c r="AK424"/>
  <c r="AF424" s="1"/>
  <c r="AG424"/>
  <c r="AS423"/>
  <c r="AO423"/>
  <c r="AK423"/>
  <c r="AF423" s="1"/>
  <c r="AG423"/>
  <c r="AS422"/>
  <c r="AO422"/>
  <c r="AK422"/>
  <c r="AF422" s="1"/>
  <c r="AG422"/>
  <c r="AS421"/>
  <c r="AO421"/>
  <c r="AK421"/>
  <c r="AG421"/>
  <c r="AS420"/>
  <c r="AO420"/>
  <c r="AK420"/>
  <c r="AF420" s="1"/>
  <c r="AG420"/>
  <c r="AS419"/>
  <c r="AO419"/>
  <c r="AK419"/>
  <c r="AF419" s="1"/>
  <c r="AG419"/>
  <c r="AS418"/>
  <c r="AO418"/>
  <c r="AK418"/>
  <c r="AF418" s="1"/>
  <c r="AG418"/>
  <c r="AS417"/>
  <c r="AO417"/>
  <c r="AK417"/>
  <c r="AF417" s="1"/>
  <c r="AG417"/>
  <c r="AS416"/>
  <c r="AO416"/>
  <c r="AK416"/>
  <c r="AF416" s="1"/>
  <c r="AG416"/>
  <c r="AS415"/>
  <c r="AO415"/>
  <c r="AK415"/>
  <c r="AF415" s="1"/>
  <c r="AG415"/>
  <c r="AS414"/>
  <c r="AO414"/>
  <c r="AK414"/>
  <c r="AF414" s="1"/>
  <c r="AG414"/>
  <c r="AS413"/>
  <c r="AO413"/>
  <c r="AK413"/>
  <c r="AG413"/>
  <c r="AS412"/>
  <c r="AO412"/>
  <c r="AK412"/>
  <c r="AF412" s="1"/>
  <c r="AG412"/>
  <c r="AS411"/>
  <c r="AO411"/>
  <c r="AK411"/>
  <c r="AF411" s="1"/>
  <c r="AG411"/>
  <c r="AS410"/>
  <c r="AO410"/>
  <c r="AK410"/>
  <c r="AF410" s="1"/>
  <c r="AG410"/>
  <c r="AS409"/>
  <c r="AO409"/>
  <c r="AK409"/>
  <c r="AF409" s="1"/>
  <c r="AG409"/>
  <c r="AS408"/>
  <c r="AO408"/>
  <c r="AK408"/>
  <c r="AF408" s="1"/>
  <c r="AG408"/>
  <c r="AS407"/>
  <c r="AO407"/>
  <c r="AK407"/>
  <c r="AF407" s="1"/>
  <c r="AG407"/>
  <c r="AS406"/>
  <c r="AO406"/>
  <c r="AK406"/>
  <c r="AF406" s="1"/>
  <c r="AG406"/>
  <c r="AS405"/>
  <c r="AO405"/>
  <c r="AK405"/>
  <c r="AG405"/>
  <c r="AS404"/>
  <c r="AO404"/>
  <c r="AK404"/>
  <c r="AF404" s="1"/>
  <c r="AG404"/>
  <c r="AS403"/>
  <c r="AO403"/>
  <c r="AK403"/>
  <c r="AF403" s="1"/>
  <c r="AG403"/>
  <c r="AS402"/>
  <c r="AO402"/>
  <c r="AK402"/>
  <c r="AF402" s="1"/>
  <c r="AG402"/>
  <c r="AS401"/>
  <c r="AO401"/>
  <c r="AK401"/>
  <c r="AF401" s="1"/>
  <c r="AG401"/>
  <c r="AS400"/>
  <c r="AO400"/>
  <c r="AK400"/>
  <c r="AF400" s="1"/>
  <c r="AG400"/>
  <c r="AS399"/>
  <c r="AO399"/>
  <c r="AK399"/>
  <c r="AF399" s="1"/>
  <c r="AG399"/>
  <c r="AS398"/>
  <c r="AO398"/>
  <c r="AK398"/>
  <c r="AF398" s="1"/>
  <c r="AG398"/>
  <c r="AS397"/>
  <c r="AO397"/>
  <c r="AK397"/>
  <c r="AG397"/>
  <c r="AS396"/>
  <c r="AO396"/>
  <c r="AK396"/>
  <c r="AF396" s="1"/>
  <c r="AG396"/>
  <c r="AS395"/>
  <c r="AO395"/>
  <c r="AK395"/>
  <c r="AF395" s="1"/>
  <c r="AG395"/>
  <c r="AS394"/>
  <c r="AO394"/>
  <c r="AK394"/>
  <c r="AF394" s="1"/>
  <c r="AG394"/>
  <c r="AS393"/>
  <c r="AO393"/>
  <c r="AK393"/>
  <c r="AF393" s="1"/>
  <c r="AG393"/>
  <c r="AS392"/>
  <c r="AO392"/>
  <c r="AK392"/>
  <c r="AF392" s="1"/>
  <c r="AG392"/>
  <c r="AS391"/>
  <c r="AO391"/>
  <c r="AK391"/>
  <c r="AF391" s="1"/>
  <c r="AG391"/>
  <c r="AS390"/>
  <c r="AO390"/>
  <c r="AK390"/>
  <c r="AF390" s="1"/>
  <c r="AG390"/>
  <c r="AS389"/>
  <c r="AO389"/>
  <c r="AK389"/>
  <c r="AG389"/>
  <c r="AS388"/>
  <c r="AO388"/>
  <c r="AK388"/>
  <c r="AF388" s="1"/>
  <c r="AG388"/>
  <c r="AS387"/>
  <c r="AO387"/>
  <c r="AK387"/>
  <c r="AF387" s="1"/>
  <c r="AG387"/>
  <c r="AS386"/>
  <c r="AO386"/>
  <c r="AK386"/>
  <c r="AF386" s="1"/>
  <c r="AG386"/>
  <c r="AS385"/>
  <c r="AO385"/>
  <c r="AK385"/>
  <c r="AF385" s="1"/>
  <c r="AG385"/>
  <c r="AS384"/>
  <c r="AO384"/>
  <c r="AK384"/>
  <c r="AF384" s="1"/>
  <c r="AG384"/>
  <c r="AS383"/>
  <c r="AO383"/>
  <c r="AK383"/>
  <c r="AF383" s="1"/>
  <c r="AG383"/>
  <c r="AS382"/>
  <c r="AO382"/>
  <c r="AK382"/>
  <c r="AF382" s="1"/>
  <c r="AG382"/>
  <c r="AS381"/>
  <c r="AO381"/>
  <c r="AK381"/>
  <c r="AG381"/>
  <c r="AS380"/>
  <c r="AO380"/>
  <c r="AK380"/>
  <c r="AF380" s="1"/>
  <c r="AG380"/>
  <c r="AS379"/>
  <c r="AO379"/>
  <c r="AK379"/>
  <c r="AF379" s="1"/>
  <c r="AG379"/>
  <c r="AS378"/>
  <c r="AO378"/>
  <c r="AK378"/>
  <c r="AF378" s="1"/>
  <c r="AG378"/>
  <c r="AS377"/>
  <c r="AO377"/>
  <c r="AK377"/>
  <c r="AF377" s="1"/>
  <c r="AG377"/>
  <c r="AS376"/>
  <c r="AO376"/>
  <c r="AK376"/>
  <c r="AF376" s="1"/>
  <c r="AG376"/>
  <c r="AS375"/>
  <c r="AO375"/>
  <c r="AK375"/>
  <c r="AF375" s="1"/>
  <c r="AG375"/>
  <c r="AS374"/>
  <c r="AO374"/>
  <c r="AK374"/>
  <c r="AF374" s="1"/>
  <c r="AG374"/>
  <c r="AS373"/>
  <c r="AO373"/>
  <c r="AK373"/>
  <c r="AG373"/>
  <c r="AS372"/>
  <c r="AO372"/>
  <c r="AK372"/>
  <c r="AF372" s="1"/>
  <c r="AG372"/>
  <c r="AS371"/>
  <c r="AO371"/>
  <c r="AK371"/>
  <c r="AF371" s="1"/>
  <c r="AG371"/>
  <c r="AS370"/>
  <c r="AO370"/>
  <c r="AK370"/>
  <c r="AF370" s="1"/>
  <c r="AG370"/>
  <c r="AS369"/>
  <c r="AO369"/>
  <c r="AK369"/>
  <c r="AF369" s="1"/>
  <c r="AG369"/>
  <c r="AS368"/>
  <c r="AO368"/>
  <c r="AK368"/>
  <c r="AF368" s="1"/>
  <c r="AG368"/>
  <c r="AS367"/>
  <c r="AO367"/>
  <c r="AK367"/>
  <c r="AF367" s="1"/>
  <c r="AG367"/>
  <c r="AS366"/>
  <c r="AO366"/>
  <c r="AK366"/>
  <c r="AF366" s="1"/>
  <c r="AG366"/>
  <c r="AS365"/>
  <c r="AO365"/>
  <c r="AK365"/>
  <c r="AG365"/>
  <c r="AS364"/>
  <c r="AO364"/>
  <c r="AK364"/>
  <c r="AF364" s="1"/>
  <c r="AG364"/>
  <c r="AS363"/>
  <c r="AO363"/>
  <c r="AK363"/>
  <c r="AF363" s="1"/>
  <c r="AG363"/>
  <c r="AS362"/>
  <c r="AO362"/>
  <c r="AK362"/>
  <c r="AF362" s="1"/>
  <c r="AG362"/>
  <c r="AS361"/>
  <c r="AO361"/>
  <c r="AK361"/>
  <c r="AF361" s="1"/>
  <c r="AG361"/>
  <c r="AS360"/>
  <c r="AO360"/>
  <c r="AK360"/>
  <c r="AF360" s="1"/>
  <c r="AG360"/>
  <c r="AS359"/>
  <c r="AO359"/>
  <c r="AK359"/>
  <c r="AF359" s="1"/>
  <c r="AG359"/>
  <c r="AS358"/>
  <c r="AO358"/>
  <c r="AK358"/>
  <c r="AF358" s="1"/>
  <c r="AG358"/>
  <c r="AS357"/>
  <c r="AO357"/>
  <c r="AK357"/>
  <c r="AG357"/>
  <c r="AS356"/>
  <c r="AO356"/>
  <c r="AK356"/>
  <c r="AF356" s="1"/>
  <c r="AG356"/>
  <c r="AS355"/>
  <c r="AO355"/>
  <c r="AK355"/>
  <c r="AF355" s="1"/>
  <c r="AG355"/>
  <c r="AS354"/>
  <c r="AO354"/>
  <c r="AK354"/>
  <c r="AF354" s="1"/>
  <c r="AG354"/>
  <c r="AS353"/>
  <c r="AO353"/>
  <c r="AK353"/>
  <c r="AF353" s="1"/>
  <c r="AG353"/>
  <c r="AS352"/>
  <c r="AO352"/>
  <c r="AK352"/>
  <c r="AF352" s="1"/>
  <c r="AG352"/>
  <c r="AS351"/>
  <c r="AO351"/>
  <c r="AK351"/>
  <c r="AF351" s="1"/>
  <c r="AG351"/>
  <c r="AS350"/>
  <c r="AO350"/>
  <c r="AK350"/>
  <c r="AF350" s="1"/>
  <c r="AG350"/>
  <c r="AS349"/>
  <c r="AO349"/>
  <c r="AK349"/>
  <c r="AG349"/>
  <c r="AS348"/>
  <c r="AO348"/>
  <c r="AK348"/>
  <c r="AF348" s="1"/>
  <c r="AG348"/>
  <c r="AS347"/>
  <c r="AO347"/>
  <c r="AK347"/>
  <c r="AF347" s="1"/>
  <c r="AG347"/>
  <c r="AS346"/>
  <c r="AO346"/>
  <c r="AK346"/>
  <c r="AF346" s="1"/>
  <c r="AG346"/>
  <c r="AS345"/>
  <c r="AO345"/>
  <c r="AK345"/>
  <c r="AF345" s="1"/>
  <c r="AG345"/>
  <c r="AS344"/>
  <c r="AO344"/>
  <c r="AK344"/>
  <c r="AF344" s="1"/>
  <c r="AG344"/>
  <c r="AS343"/>
  <c r="AO343"/>
  <c r="AK343"/>
  <c r="AF343" s="1"/>
  <c r="AG343"/>
  <c r="AS342"/>
  <c r="AO342"/>
  <c r="AK342"/>
  <c r="AF342" s="1"/>
  <c r="AG342"/>
  <c r="AS341"/>
  <c r="AO341"/>
  <c r="AK341"/>
  <c r="AG341"/>
  <c r="AS340"/>
  <c r="AO340"/>
  <c r="AK340"/>
  <c r="AF340" s="1"/>
  <c r="AG340"/>
  <c r="AS339"/>
  <c r="AO339"/>
  <c r="AK339"/>
  <c r="AF339" s="1"/>
  <c r="AG339"/>
  <c r="AS338"/>
  <c r="AO338"/>
  <c r="AK338"/>
  <c r="AF338" s="1"/>
  <c r="AG338"/>
  <c r="AS337"/>
  <c r="AO337"/>
  <c r="AK337"/>
  <c r="AF337" s="1"/>
  <c r="AG337"/>
  <c r="AS336"/>
  <c r="AO336"/>
  <c r="AK336"/>
  <c r="AF336" s="1"/>
  <c r="AG336"/>
  <c r="AS335"/>
  <c r="AO335"/>
  <c r="AK335"/>
  <c r="AF335" s="1"/>
  <c r="AG335"/>
  <c r="AS334"/>
  <c r="AO334"/>
  <c r="AK334"/>
  <c r="AF334" s="1"/>
  <c r="AG334"/>
  <c r="AS333"/>
  <c r="AO333"/>
  <c r="AK333"/>
  <c r="AG333"/>
  <c r="AS332"/>
  <c r="AO332"/>
  <c r="AK332"/>
  <c r="AF332" s="1"/>
  <c r="AG332"/>
  <c r="AS331"/>
  <c r="AO331"/>
  <c r="AK331"/>
  <c r="AF331" s="1"/>
  <c r="AG331"/>
  <c r="AS330"/>
  <c r="AO330"/>
  <c r="AK330"/>
  <c r="AF330" s="1"/>
  <c r="AG330"/>
  <c r="AS329"/>
  <c r="AO329"/>
  <c r="AK329"/>
  <c r="AF329" s="1"/>
  <c r="AG329"/>
  <c r="AS328"/>
  <c r="AO328"/>
  <c r="AK328"/>
  <c r="AF328" s="1"/>
  <c r="AG328"/>
  <c r="AS327"/>
  <c r="AO327"/>
  <c r="AK327"/>
  <c r="AF327" s="1"/>
  <c r="AG327"/>
  <c r="AS326"/>
  <c r="AO326"/>
  <c r="AK326"/>
  <c r="AG326"/>
  <c r="AS325"/>
  <c r="AO325"/>
  <c r="AK325"/>
  <c r="AG325"/>
  <c r="AS324"/>
  <c r="AO324"/>
  <c r="AK324"/>
  <c r="AG324"/>
  <c r="AS323"/>
  <c r="AO323"/>
  <c r="AK323"/>
  <c r="AG323"/>
  <c r="AS322"/>
  <c r="AO322"/>
  <c r="AK322"/>
  <c r="AG322"/>
  <c r="AS321"/>
  <c r="AO321"/>
  <c r="AK321"/>
  <c r="AG321"/>
  <c r="AS320"/>
  <c r="AO320"/>
  <c r="AK320"/>
  <c r="AG320"/>
  <c r="AS319"/>
  <c r="AO319"/>
  <c r="AK319"/>
  <c r="AG319"/>
  <c r="AS318"/>
  <c r="AO318"/>
  <c r="AK318"/>
  <c r="AG318"/>
  <c r="AS317"/>
  <c r="AO317"/>
  <c r="AK317"/>
  <c r="AG317"/>
  <c r="AS316"/>
  <c r="AO316"/>
  <c r="AK316"/>
  <c r="AG316"/>
  <c r="AS315"/>
  <c r="AO315"/>
  <c r="AK315"/>
  <c r="AG315"/>
  <c r="AS314"/>
  <c r="AO314"/>
  <c r="AK314"/>
  <c r="AG314"/>
  <c r="AS313"/>
  <c r="AO313"/>
  <c r="AK313"/>
  <c r="AG313"/>
  <c r="AS312"/>
  <c r="AO312"/>
  <c r="AK312"/>
  <c r="AG312"/>
  <c r="AS311"/>
  <c r="AO311"/>
  <c r="AK311"/>
  <c r="AG311"/>
  <c r="AS310"/>
  <c r="AO310"/>
  <c r="AK310"/>
  <c r="AG310"/>
  <c r="AS309"/>
  <c r="AO309"/>
  <c r="AK309"/>
  <c r="AG309"/>
  <c r="AS308"/>
  <c r="AO308"/>
  <c r="AK308"/>
  <c r="AG308"/>
  <c r="AS307"/>
  <c r="AO307"/>
  <c r="AK307"/>
  <c r="AG307"/>
  <c r="AS306"/>
  <c r="AO306"/>
  <c r="AK306"/>
  <c r="AG306"/>
  <c r="AS305"/>
  <c r="AO305"/>
  <c r="AK305"/>
  <c r="AG305"/>
  <c r="AS304"/>
  <c r="AO304"/>
  <c r="AK304"/>
  <c r="AG304"/>
  <c r="AS303"/>
  <c r="AO303"/>
  <c r="AK303"/>
  <c r="AG303"/>
  <c r="AS302"/>
  <c r="AO302"/>
  <c r="AK302"/>
  <c r="AG302"/>
  <c r="AS301"/>
  <c r="AO301"/>
  <c r="AK301"/>
  <c r="AG301"/>
  <c r="AS300"/>
  <c r="AO300"/>
  <c r="AK300"/>
  <c r="AG300"/>
  <c r="AS299"/>
  <c r="AO299"/>
  <c r="AK299"/>
  <c r="AG299"/>
  <c r="AS298"/>
  <c r="AO298"/>
  <c r="AK298"/>
  <c r="AG298"/>
  <c r="AS297"/>
  <c r="AO297"/>
  <c r="AK297"/>
  <c r="AG297"/>
  <c r="AS296"/>
  <c r="AO296"/>
  <c r="AK296"/>
  <c r="AG296"/>
  <c r="AS295"/>
  <c r="AO295"/>
  <c r="AK295"/>
  <c r="AG295"/>
  <c r="AS294"/>
  <c r="AO294"/>
  <c r="AK294"/>
  <c r="AG294"/>
  <c r="AS293"/>
  <c r="AO293"/>
  <c r="AK293"/>
  <c r="AG293"/>
  <c r="AS292"/>
  <c r="AO292"/>
  <c r="AK292"/>
  <c r="AG292"/>
  <c r="AS291"/>
  <c r="AO291"/>
  <c r="AK291"/>
  <c r="AG291"/>
  <c r="AS290"/>
  <c r="AO290"/>
  <c r="AK290"/>
  <c r="AG290"/>
  <c r="AS289"/>
  <c r="AO289"/>
  <c r="AK289"/>
  <c r="AG289"/>
  <c r="AS288"/>
  <c r="AO288"/>
  <c r="AK288"/>
  <c r="AG288"/>
  <c r="AS287"/>
  <c r="AO287"/>
  <c r="AK287"/>
  <c r="AG287"/>
  <c r="AS286"/>
  <c r="AO286"/>
  <c r="AK286"/>
  <c r="AG286"/>
  <c r="AS285"/>
  <c r="AO285"/>
  <c r="AK285"/>
  <c r="AG285"/>
  <c r="AS284"/>
  <c r="AO284"/>
  <c r="AK284"/>
  <c r="AG284"/>
  <c r="AS283"/>
  <c r="AO283"/>
  <c r="AK283"/>
  <c r="AG283"/>
  <c r="AS282"/>
  <c r="AO282"/>
  <c r="AK282"/>
  <c r="AG282"/>
  <c r="AS281"/>
  <c r="AO281"/>
  <c r="AK281"/>
  <c r="AG281"/>
  <c r="AS280"/>
  <c r="AO280"/>
  <c r="AK280"/>
  <c r="AG280"/>
  <c r="AS279"/>
  <c r="AO279"/>
  <c r="AK279"/>
  <c r="AG279"/>
  <c r="AS278"/>
  <c r="AO278"/>
  <c r="AK278"/>
  <c r="AG278"/>
  <c r="AS277"/>
  <c r="AO277"/>
  <c r="AK277"/>
  <c r="AG277"/>
  <c r="AS276"/>
  <c r="AO276"/>
  <c r="AK276"/>
  <c r="AG276"/>
  <c r="AS275"/>
  <c r="AO275"/>
  <c r="AK275"/>
  <c r="AG275"/>
  <c r="AS274"/>
  <c r="AO274"/>
  <c r="AK274"/>
  <c r="AG274"/>
  <c r="AS273"/>
  <c r="AO273"/>
  <c r="AK273"/>
  <c r="AG273"/>
  <c r="AS272"/>
  <c r="AO272"/>
  <c r="AK272"/>
  <c r="AG272"/>
  <c r="AS271"/>
  <c r="AO271"/>
  <c r="AK271"/>
  <c r="AG271"/>
  <c r="AS270"/>
  <c r="AO270"/>
  <c r="AK270"/>
  <c r="AG270"/>
  <c r="AS269"/>
  <c r="AO269"/>
  <c r="AK269"/>
  <c r="AG269"/>
  <c r="AS268"/>
  <c r="AO268"/>
  <c r="AK268"/>
  <c r="AG268"/>
  <c r="AS267"/>
  <c r="AO267"/>
  <c r="AK267"/>
  <c r="AG267"/>
  <c r="AS266"/>
  <c r="AO266"/>
  <c r="AK266"/>
  <c r="AG266"/>
  <c r="AS265"/>
  <c r="AO265"/>
  <c r="AK265"/>
  <c r="AG265"/>
  <c r="AS264"/>
  <c r="AO264"/>
  <c r="AK264"/>
  <c r="AG264"/>
  <c r="AS263"/>
  <c r="AO263"/>
  <c r="AK263"/>
  <c r="AG263"/>
  <c r="AS262"/>
  <c r="AO262"/>
  <c r="AK262"/>
  <c r="AG262"/>
  <c r="AS261"/>
  <c r="AO261"/>
  <c r="AK261"/>
  <c r="AG261"/>
  <c r="AS260"/>
  <c r="AO260"/>
  <c r="AK260"/>
  <c r="AG260"/>
  <c r="AS259"/>
  <c r="AO259"/>
  <c r="AK259"/>
  <c r="AG259"/>
  <c r="AS258"/>
  <c r="AO258"/>
  <c r="AK258"/>
  <c r="AG258"/>
  <c r="AS257"/>
  <c r="AO257"/>
  <c r="AK257"/>
  <c r="AG257"/>
  <c r="AS256"/>
  <c r="AO256"/>
  <c r="AK256"/>
  <c r="AG256"/>
  <c r="AS255"/>
  <c r="AO255"/>
  <c r="AK255"/>
  <c r="AG255"/>
  <c r="AS254"/>
  <c r="AO254"/>
  <c r="AK254"/>
  <c r="AG254"/>
  <c r="AS253"/>
  <c r="AO253"/>
  <c r="AK253"/>
  <c r="AG253"/>
  <c r="AS252"/>
  <c r="AO252"/>
  <c r="AK252"/>
  <c r="AG252"/>
  <c r="AS251"/>
  <c r="AO251"/>
  <c r="AK251"/>
  <c r="AG251"/>
  <c r="AS250"/>
  <c r="AO250"/>
  <c r="AK250"/>
  <c r="AG250"/>
  <c r="AS249"/>
  <c r="AO249"/>
  <c r="AK249"/>
  <c r="AG249"/>
  <c r="AS248"/>
  <c r="AO248"/>
  <c r="AK248"/>
  <c r="AG248"/>
  <c r="AS247"/>
  <c r="AO247"/>
  <c r="AK247"/>
  <c r="AG247"/>
  <c r="AS246"/>
  <c r="AO246"/>
  <c r="AK246"/>
  <c r="AG246"/>
  <c r="AS245"/>
  <c r="AO245"/>
  <c r="AK245"/>
  <c r="AG245"/>
  <c r="AS244"/>
  <c r="AO244"/>
  <c r="AK244"/>
  <c r="AG244"/>
  <c r="AS243"/>
  <c r="AO243"/>
  <c r="AK243"/>
  <c r="AG243"/>
  <c r="AS242"/>
  <c r="AO242"/>
  <c r="AK242"/>
  <c r="AG242"/>
  <c r="AS241"/>
  <c r="AO241"/>
  <c r="AK241"/>
  <c r="AG241"/>
  <c r="AS240"/>
  <c r="AO240"/>
  <c r="AK240"/>
  <c r="AG240"/>
  <c r="AS239"/>
  <c r="AO239"/>
  <c r="AK239"/>
  <c r="AG239"/>
  <c r="AS238"/>
  <c r="AO238"/>
  <c r="AK238"/>
  <c r="AG238"/>
  <c r="AS237"/>
  <c r="AO237"/>
  <c r="AK237"/>
  <c r="AG237"/>
  <c r="AS236"/>
  <c r="AO236"/>
  <c r="AK236"/>
  <c r="AG236"/>
  <c r="AS235"/>
  <c r="AO235"/>
  <c r="AK235"/>
  <c r="AG235"/>
  <c r="AS234"/>
  <c r="AO234"/>
  <c r="AK234"/>
  <c r="AG234"/>
  <c r="AS233"/>
  <c r="AO233"/>
  <c r="AK233"/>
  <c r="AG233"/>
  <c r="AS232"/>
  <c r="AO232"/>
  <c r="AK232"/>
  <c r="AG232"/>
  <c r="AS231"/>
  <c r="AO231"/>
  <c r="AK231"/>
  <c r="AG231"/>
  <c r="AS230"/>
  <c r="AO230"/>
  <c r="AK230"/>
  <c r="AG230"/>
  <c r="AS229"/>
  <c r="AO229"/>
  <c r="AK229"/>
  <c r="AG229"/>
  <c r="AS228"/>
  <c r="AO228"/>
  <c r="AK228"/>
  <c r="AG228"/>
  <c r="AS227"/>
  <c r="AO227"/>
  <c r="AK227"/>
  <c r="AG227"/>
  <c r="AS226"/>
  <c r="AO226"/>
  <c r="AK226"/>
  <c r="AG226"/>
  <c r="AS225"/>
  <c r="AO225"/>
  <c r="AK225"/>
  <c r="AG225"/>
  <c r="AS224"/>
  <c r="AO224"/>
  <c r="AK224"/>
  <c r="AG224"/>
  <c r="AS223"/>
  <c r="AO223"/>
  <c r="AK223"/>
  <c r="AG223"/>
  <c r="AS222"/>
  <c r="AO222"/>
  <c r="AK222"/>
  <c r="AG222"/>
  <c r="AS221"/>
  <c r="AO221"/>
  <c r="AK221"/>
  <c r="AG221"/>
  <c r="AS220"/>
  <c r="AO220"/>
  <c r="AK220"/>
  <c r="AG220"/>
  <c r="AS219"/>
  <c r="AO219"/>
  <c r="AK219"/>
  <c r="AG219"/>
  <c r="AS218"/>
  <c r="AO218"/>
  <c r="AK218"/>
  <c r="AG218"/>
  <c r="AS217"/>
  <c r="AO217"/>
  <c r="AK217"/>
  <c r="AG217"/>
  <c r="AS216"/>
  <c r="AO216"/>
  <c r="AK216"/>
  <c r="AG216"/>
  <c r="AS215"/>
  <c r="AO215"/>
  <c r="AK215"/>
  <c r="AG215"/>
  <c r="AS214"/>
  <c r="AO214"/>
  <c r="AK214"/>
  <c r="AG214"/>
  <c r="AS213"/>
  <c r="AO213"/>
  <c r="AK213"/>
  <c r="AG213"/>
  <c r="AS212"/>
  <c r="AO212"/>
  <c r="AK212"/>
  <c r="AG212"/>
  <c r="AS211"/>
  <c r="AO211"/>
  <c r="AK211"/>
  <c r="AG211"/>
  <c r="AS210"/>
  <c r="AO210"/>
  <c r="AK210"/>
  <c r="AG210"/>
  <c r="AS209"/>
  <c r="AO209"/>
  <c r="AK209"/>
  <c r="AG209"/>
  <c r="AS208"/>
  <c r="AO208"/>
  <c r="AK208"/>
  <c r="AG208"/>
  <c r="AS207"/>
  <c r="AO207"/>
  <c r="AK207"/>
  <c r="AG207"/>
  <c r="AS206"/>
  <c r="AO206"/>
  <c r="AK206"/>
  <c r="AG206"/>
  <c r="AS205"/>
  <c r="AO205"/>
  <c r="AK205"/>
  <c r="AG205"/>
  <c r="AS204"/>
  <c r="AO204"/>
  <c r="AK204"/>
  <c r="AG204"/>
  <c r="AS203"/>
  <c r="AO203"/>
  <c r="AK203"/>
  <c r="AG203"/>
  <c r="AS202"/>
  <c r="AO202"/>
  <c r="AK202"/>
  <c r="AG202"/>
  <c r="AS201"/>
  <c r="AO201"/>
  <c r="AK201"/>
  <c r="AG201"/>
  <c r="AS200"/>
  <c r="AO200"/>
  <c r="AK200"/>
  <c r="AG200"/>
  <c r="AS199"/>
  <c r="AO199"/>
  <c r="AK199"/>
  <c r="AG199"/>
  <c r="AS198"/>
  <c r="AO198"/>
  <c r="AK198"/>
  <c r="AG198"/>
  <c r="AS197"/>
  <c r="AO197"/>
  <c r="AK197"/>
  <c r="AG197"/>
  <c r="AS196"/>
  <c r="AO196"/>
  <c r="AK196"/>
  <c r="AG196"/>
  <c r="AS195"/>
  <c r="AO195"/>
  <c r="AK195"/>
  <c r="AG195"/>
  <c r="AS194"/>
  <c r="AO194"/>
  <c r="AK194"/>
  <c r="AG194"/>
  <c r="AS193"/>
  <c r="AN193"/>
  <c r="AJ193"/>
  <c r="AV192"/>
  <c r="AQ192"/>
  <c r="AM192"/>
  <c r="AI192"/>
  <c r="AU191"/>
  <c r="AQ191"/>
  <c r="AM191"/>
  <c r="AI191"/>
  <c r="AU190"/>
  <c r="AQ190"/>
  <c r="AM190"/>
  <c r="AI190"/>
  <c r="AU189"/>
  <c r="AQ189"/>
  <c r="AM189"/>
  <c r="AI189"/>
  <c r="AU188"/>
  <c r="AQ188"/>
  <c r="AM188"/>
  <c r="AI188"/>
  <c r="AU187"/>
  <c r="AQ187"/>
  <c r="AM187"/>
  <c r="AI187"/>
  <c r="AU186"/>
  <c r="AQ186"/>
  <c r="AM186"/>
  <c r="AI186"/>
  <c r="AU185"/>
  <c r="AQ185"/>
  <c r="AM185"/>
  <c r="AI185"/>
  <c r="AU184"/>
  <c r="AQ184"/>
  <c r="AM184"/>
  <c r="AI184"/>
  <c r="AU183"/>
  <c r="AQ183"/>
  <c r="AM183"/>
  <c r="AI183"/>
  <c r="AU182"/>
  <c r="AQ182"/>
  <c r="AM182"/>
  <c r="AI182"/>
  <c r="AU181"/>
  <c r="AQ181"/>
  <c r="AM181"/>
  <c r="AI181"/>
  <c r="AU180"/>
  <c r="AQ180"/>
  <c r="AM180"/>
  <c r="AI180"/>
  <c r="AU179"/>
  <c r="AQ179"/>
  <c r="AM179"/>
  <c r="AI179"/>
  <c r="AU178"/>
  <c r="AQ178"/>
  <c r="AM178"/>
  <c r="AI178"/>
  <c r="AU177"/>
  <c r="AQ177"/>
  <c r="AM177"/>
  <c r="AI177"/>
  <c r="AU176"/>
  <c r="AQ176"/>
  <c r="AM176"/>
  <c r="AI176"/>
  <c r="AU175"/>
  <c r="AQ175"/>
  <c r="AM175"/>
  <c r="AI175"/>
  <c r="AU174"/>
  <c r="AQ174"/>
  <c r="AM174"/>
  <c r="AI174"/>
  <c r="AU173"/>
  <c r="AQ173"/>
  <c r="AM173"/>
  <c r="AI173"/>
  <c r="AU172"/>
  <c r="AQ172"/>
  <c r="AM172"/>
  <c r="AI172"/>
  <c r="AU171"/>
  <c r="AQ171"/>
  <c r="AM171"/>
  <c r="AI171"/>
  <c r="AU170"/>
  <c r="AQ170"/>
  <c r="AM170"/>
  <c r="AI170"/>
  <c r="AU169"/>
  <c r="AQ169"/>
  <c r="AM169"/>
  <c r="AI169"/>
  <c r="AU168"/>
  <c r="AQ168"/>
  <c r="AM168"/>
  <c r="AI168"/>
  <c r="AU167"/>
  <c r="AQ167"/>
  <c r="AM167"/>
  <c r="AI167"/>
  <c r="AU166"/>
  <c r="AQ166"/>
  <c r="AM166"/>
  <c r="AI166"/>
  <c r="AU165"/>
  <c r="AQ165"/>
  <c r="AM165"/>
  <c r="AI165"/>
  <c r="AU164"/>
  <c r="AQ164"/>
  <c r="AM164"/>
  <c r="AI164"/>
  <c r="AU163"/>
  <c r="AQ163"/>
  <c r="AM163"/>
  <c r="AI163"/>
  <c r="AU162"/>
  <c r="AQ162"/>
  <c r="AM162"/>
  <c r="AI162"/>
  <c r="AU161"/>
  <c r="AQ161"/>
  <c r="AM161"/>
  <c r="AI161"/>
  <c r="AU160"/>
  <c r="AQ160"/>
  <c r="AM160"/>
  <c r="AI160"/>
  <c r="AU159"/>
  <c r="AQ159"/>
  <c r="AM159"/>
  <c r="AI159"/>
  <c r="AU158"/>
  <c r="AQ158"/>
  <c r="AM158"/>
  <c r="AI158"/>
  <c r="AU157"/>
  <c r="AQ157"/>
  <c r="AM157"/>
  <c r="AI157"/>
  <c r="AU156"/>
  <c r="AQ156"/>
  <c r="AM156"/>
  <c r="AI156"/>
  <c r="AU155"/>
  <c r="AQ155"/>
  <c r="AM155"/>
  <c r="AI155"/>
  <c r="AU154"/>
  <c r="AQ154"/>
  <c r="AM154"/>
  <c r="AI154"/>
  <c r="AU153"/>
  <c r="AQ153"/>
  <c r="AM153"/>
  <c r="AI153"/>
  <c r="AU152"/>
  <c r="AQ152"/>
  <c r="AM152"/>
  <c r="AI152"/>
  <c r="AU151"/>
  <c r="AQ151"/>
  <c r="AM151"/>
  <c r="AI151"/>
  <c r="AU150"/>
  <c r="AQ150"/>
  <c r="AM150"/>
  <c r="AI150"/>
  <c r="AU149"/>
  <c r="AQ149"/>
  <c r="AM149"/>
  <c r="AI149"/>
  <c r="AU148"/>
  <c r="AQ148"/>
  <c r="AM148"/>
  <c r="AI148"/>
  <c r="AU147"/>
  <c r="AQ147"/>
  <c r="AM147"/>
  <c r="AI147"/>
  <c r="AU146"/>
  <c r="AQ146"/>
  <c r="AM146"/>
  <c r="AI146"/>
  <c r="AU145"/>
  <c r="AQ145"/>
  <c r="AM145"/>
  <c r="AI145"/>
  <c r="AU144"/>
  <c r="AQ144"/>
  <c r="AM144"/>
  <c r="AI144"/>
  <c r="AU143"/>
  <c r="AQ143"/>
  <c r="AM143"/>
  <c r="AI143"/>
  <c r="AU142"/>
  <c r="AQ142"/>
  <c r="AM142"/>
  <c r="AI142"/>
  <c r="AU141"/>
  <c r="AQ141"/>
  <c r="AM141"/>
  <c r="AI141"/>
  <c r="AU140"/>
  <c r="AQ140"/>
  <c r="AM140"/>
  <c r="AI140"/>
  <c r="AU139"/>
  <c r="AQ139"/>
  <c r="AM139"/>
  <c r="AI139"/>
  <c r="AU138"/>
  <c r="AQ138"/>
  <c r="AM138"/>
  <c r="AI138"/>
  <c r="AU137"/>
  <c r="AQ137"/>
  <c r="AM137"/>
  <c r="AI137"/>
  <c r="AU136"/>
  <c r="AQ136"/>
  <c r="AM136"/>
  <c r="AI136"/>
  <c r="AU135"/>
  <c r="AQ135"/>
  <c r="AM135"/>
  <c r="AI135"/>
  <c r="AU134"/>
  <c r="AQ134"/>
  <c r="AM134"/>
  <c r="AI134"/>
  <c r="AU133"/>
  <c r="AQ133"/>
  <c r="AM133"/>
  <c r="AI133"/>
  <c r="AU132"/>
  <c r="AQ132"/>
  <c r="AM132"/>
  <c r="AI132"/>
  <c r="AU131"/>
  <c r="AQ131"/>
  <c r="AM131"/>
  <c r="AI131"/>
  <c r="AU130"/>
  <c r="AQ130"/>
  <c r="AM130"/>
  <c r="AI130"/>
  <c r="AU129"/>
  <c r="AQ129"/>
  <c r="AM129"/>
  <c r="AI129"/>
  <c r="AU128"/>
  <c r="AQ128"/>
  <c r="AM128"/>
  <c r="AI128"/>
  <c r="AU127"/>
  <c r="AQ127"/>
  <c r="AM127"/>
  <c r="AI127"/>
  <c r="AU126"/>
  <c r="AQ126"/>
  <c r="AM126"/>
  <c r="AI126"/>
  <c r="AU125"/>
  <c r="AQ125"/>
  <c r="AM125"/>
  <c r="AI125"/>
  <c r="AU124"/>
  <c r="AQ124"/>
  <c r="AM124"/>
  <c r="AI124"/>
  <c r="AU123"/>
  <c r="AQ123"/>
  <c r="AM123"/>
  <c r="AI123"/>
  <c r="AU122"/>
  <c r="AQ122"/>
  <c r="AM122"/>
  <c r="AI122"/>
  <c r="AU121"/>
  <c r="AQ121"/>
  <c r="AM121"/>
  <c r="AI121"/>
  <c r="AU120"/>
  <c r="AQ120"/>
  <c r="AM120"/>
  <c r="AI120"/>
  <c r="AU119"/>
  <c r="AQ119"/>
  <c r="AM119"/>
  <c r="AI119"/>
  <c r="AU118"/>
  <c r="AQ118"/>
  <c r="AM118"/>
  <c r="AI118"/>
  <c r="AU117"/>
  <c r="AQ117"/>
  <c r="AM117"/>
  <c r="AI117"/>
  <c r="AU116"/>
  <c r="AQ116"/>
  <c r="AM116"/>
  <c r="AI116"/>
  <c r="AU115"/>
  <c r="AQ115"/>
  <c r="AM115"/>
  <c r="AI115"/>
  <c r="AU114"/>
  <c r="AQ114"/>
  <c r="AM114"/>
  <c r="AI114"/>
  <c r="AU113"/>
  <c r="AQ113"/>
  <c r="AM113"/>
  <c r="AI113"/>
  <c r="AU112"/>
  <c r="AQ112"/>
  <c r="AM112"/>
  <c r="AI112"/>
  <c r="AU111"/>
  <c r="AQ111"/>
  <c r="AM111"/>
  <c r="AI111"/>
  <c r="AU110"/>
  <c r="AQ110"/>
  <c r="AM110"/>
  <c r="AI110"/>
  <c r="AU109"/>
  <c r="AQ109"/>
  <c r="AM109"/>
  <c r="AI109"/>
  <c r="AU108"/>
  <c r="AQ108"/>
  <c r="AM108"/>
  <c r="AI108"/>
  <c r="AU107"/>
  <c r="AQ107"/>
  <c r="AM107"/>
  <c r="AI107"/>
  <c r="AU106"/>
  <c r="AQ106"/>
  <c r="AM106"/>
  <c r="AI106"/>
  <c r="AU105"/>
  <c r="AQ105"/>
  <c r="AM105"/>
  <c r="AI105"/>
  <c r="AU104"/>
  <c r="AQ104"/>
  <c r="AM104"/>
  <c r="AI104"/>
  <c r="AU103"/>
  <c r="AQ103"/>
  <c r="AM103"/>
  <c r="AI103"/>
  <c r="AU102"/>
  <c r="AQ102"/>
  <c r="AM102"/>
  <c r="AI102"/>
  <c r="AU101"/>
  <c r="AQ101"/>
  <c r="AM101"/>
  <c r="AI101"/>
  <c r="AU100"/>
  <c r="AQ100"/>
  <c r="AM100"/>
  <c r="AI100"/>
  <c r="AU99"/>
  <c r="AQ99"/>
  <c r="AM99"/>
  <c r="AI99"/>
  <c r="AU98"/>
  <c r="AQ98"/>
  <c r="AM98"/>
  <c r="AI98"/>
  <c r="AU97"/>
  <c r="AQ97"/>
  <c r="AM97"/>
  <c r="AI97"/>
  <c r="AU96"/>
  <c r="AQ96"/>
  <c r="AM96"/>
  <c r="AI96"/>
  <c r="AU95"/>
  <c r="AQ95"/>
  <c r="AM95"/>
  <c r="AI95"/>
  <c r="AU94"/>
  <c r="AQ94"/>
  <c r="AM94"/>
  <c r="AI94"/>
  <c r="AU93"/>
  <c r="AQ93"/>
  <c r="AM93"/>
  <c r="AI93"/>
  <c r="AU92"/>
  <c r="AQ92"/>
  <c r="AM92"/>
  <c r="AI92"/>
  <c r="AU91"/>
  <c r="AQ91"/>
  <c r="AM91"/>
  <c r="AI91"/>
  <c r="AU90"/>
  <c r="AQ90"/>
  <c r="AM90"/>
  <c r="AI90"/>
  <c r="AU89"/>
  <c r="AQ89"/>
  <c r="AM89"/>
  <c r="AI89"/>
  <c r="AU88"/>
  <c r="AQ88"/>
  <c r="AM88"/>
  <c r="AI88"/>
  <c r="AU87"/>
  <c r="AQ87"/>
  <c r="AM87"/>
  <c r="AI87"/>
  <c r="AU86"/>
  <c r="AQ86"/>
  <c r="AM86"/>
  <c r="AI86"/>
  <c r="AU85"/>
  <c r="AQ85"/>
  <c r="AM85"/>
  <c r="AI85"/>
  <c r="AU84"/>
  <c r="AQ84"/>
  <c r="AM84"/>
  <c r="AI84"/>
  <c r="AU83"/>
  <c r="AQ83"/>
  <c r="AM83"/>
  <c r="AI83"/>
  <c r="AU82"/>
  <c r="AQ82"/>
  <c r="AM82"/>
  <c r="AI82"/>
  <c r="AU81"/>
  <c r="AQ81"/>
  <c r="AM81"/>
  <c r="AI81"/>
  <c r="AU80"/>
  <c r="AQ80"/>
  <c r="AM80"/>
  <c r="AI80"/>
  <c r="AU79"/>
  <c r="AQ79"/>
  <c r="AM79"/>
  <c r="AI79"/>
  <c r="AU78"/>
  <c r="AQ78"/>
  <c r="AM78"/>
  <c r="AI78"/>
  <c r="AU77"/>
  <c r="AQ77"/>
  <c r="AM77"/>
  <c r="AI77"/>
  <c r="AU76"/>
  <c r="AQ76"/>
  <c r="AM76"/>
  <c r="AI76"/>
  <c r="AU75"/>
  <c r="AQ75"/>
  <c r="AM75"/>
  <c r="AI75"/>
  <c r="AU74"/>
  <c r="AQ74"/>
  <c r="AM74"/>
  <c r="AI74"/>
  <c r="AU73"/>
  <c r="AQ73"/>
  <c r="AM73"/>
  <c r="AI73"/>
  <c r="AU72"/>
  <c r="AQ72"/>
  <c r="AM72"/>
  <c r="AI72"/>
  <c r="AU71"/>
  <c r="AQ71"/>
  <c r="AM71"/>
  <c r="AI71"/>
  <c r="AU70"/>
  <c r="AQ70"/>
  <c r="AM70"/>
  <c r="AI70"/>
  <c r="AU69"/>
  <c r="AQ69"/>
  <c r="AM69"/>
  <c r="AI69"/>
  <c r="AU68"/>
  <c r="AQ68"/>
  <c r="AM68"/>
  <c r="AI68"/>
  <c r="AU67"/>
  <c r="AQ67"/>
  <c r="AM67"/>
  <c r="AI67"/>
  <c r="AU66"/>
  <c r="AQ66"/>
  <c r="AM66"/>
  <c r="AI66"/>
  <c r="AU65"/>
  <c r="AQ65"/>
  <c r="AM65"/>
  <c r="AI65"/>
  <c r="AU64"/>
  <c r="AQ64"/>
  <c r="AM64"/>
  <c r="AI64"/>
  <c r="AU63"/>
  <c r="AQ63"/>
  <c r="AM63"/>
  <c r="AI63"/>
  <c r="AU62"/>
  <c r="AQ62"/>
  <c r="AM62"/>
  <c r="AI62"/>
  <c r="AU61"/>
  <c r="AQ61"/>
  <c r="AM61"/>
  <c r="AI61"/>
  <c r="AU60"/>
  <c r="AQ60"/>
  <c r="AM60"/>
  <c r="AI60"/>
  <c r="AU59"/>
  <c r="AQ59"/>
  <c r="AM59"/>
  <c r="AI59"/>
  <c r="AU58"/>
  <c r="AQ58"/>
  <c r="AM58"/>
  <c r="AI58"/>
  <c r="AU57"/>
  <c r="AQ57"/>
  <c r="AM57"/>
  <c r="AI57"/>
  <c r="AU56"/>
  <c r="AQ56"/>
  <c r="AM56"/>
  <c r="AI56"/>
  <c r="AU55"/>
  <c r="AQ55"/>
  <c r="AM55"/>
  <c r="AI55"/>
  <c r="AU54"/>
  <c r="AQ54"/>
  <c r="AM54"/>
  <c r="AI54"/>
  <c r="AU53"/>
  <c r="AQ53"/>
  <c r="AM53"/>
  <c r="AI53"/>
  <c r="AU52"/>
  <c r="AQ52"/>
  <c r="AM52"/>
  <c r="AI52"/>
  <c r="AU51"/>
  <c r="AQ51"/>
  <c r="AM51"/>
  <c r="AI51"/>
  <c r="AU50"/>
  <c r="AQ50"/>
  <c r="AM50"/>
  <c r="AI50"/>
  <c r="AU49"/>
  <c r="AQ49"/>
  <c r="AM49"/>
  <c r="AI49"/>
  <c r="AU48"/>
  <c r="AQ48"/>
  <c r="AM48"/>
  <c r="AI48"/>
  <c r="AU47"/>
  <c r="AQ47"/>
  <c r="AM47"/>
  <c r="AI47"/>
  <c r="AU46"/>
  <c r="AQ46"/>
  <c r="AM46"/>
  <c r="AI46"/>
  <c r="AU45"/>
  <c r="AQ45"/>
  <c r="AM45"/>
  <c r="AI45"/>
  <c r="AU44"/>
  <c r="AQ44"/>
  <c r="AM44"/>
  <c r="AI44"/>
  <c r="AU43"/>
  <c r="AQ43"/>
  <c r="AM43"/>
  <c r="AI43"/>
  <c r="AU42"/>
  <c r="AQ42"/>
  <c r="AM42"/>
  <c r="AI42"/>
  <c r="AU41"/>
  <c r="AQ41"/>
  <c r="AM41"/>
  <c r="AI41"/>
  <c r="AU40"/>
  <c r="AQ40"/>
  <c r="AM40"/>
  <c r="AI40"/>
  <c r="AU39"/>
  <c r="AQ39"/>
  <c r="AM39"/>
  <c r="AI39"/>
  <c r="AU38"/>
  <c r="AQ38"/>
  <c r="AM38"/>
  <c r="AI38"/>
  <c r="AU37"/>
  <c r="AQ37"/>
  <c r="AM37"/>
  <c r="AI37"/>
  <c r="AU36"/>
  <c r="AQ36"/>
  <c r="AM36"/>
  <c r="AI36"/>
  <c r="AU35"/>
  <c r="AQ35"/>
  <c r="AM35"/>
  <c r="AI35"/>
  <c r="AU34"/>
  <c r="AQ34"/>
  <c r="AM34"/>
  <c r="AI34"/>
  <c r="AU33"/>
  <c r="AQ33"/>
  <c r="AM33"/>
  <c r="AI33"/>
  <c r="AU32"/>
  <c r="AQ32"/>
  <c r="AM32"/>
  <c r="AI32"/>
  <c r="AU31"/>
  <c r="AQ31"/>
  <c r="AM31"/>
  <c r="AI31"/>
  <c r="AU30"/>
  <c r="AQ30"/>
  <c r="AM30"/>
  <c r="AI30"/>
  <c r="AU29"/>
  <c r="AQ29"/>
  <c r="AM29"/>
  <c r="AI29"/>
  <c r="AU28"/>
  <c r="AQ28"/>
  <c r="AM28"/>
  <c r="AI28"/>
  <c r="AU27"/>
  <c r="AQ27"/>
  <c r="AM27"/>
  <c r="AI27"/>
  <c r="AU26"/>
  <c r="AQ26"/>
  <c r="AM26"/>
  <c r="AI26"/>
  <c r="AU25"/>
  <c r="AQ25"/>
  <c r="AM25"/>
  <c r="AI25"/>
  <c r="AU24"/>
  <c r="AQ24"/>
  <c r="AM24"/>
  <c r="AI24"/>
  <c r="AU23"/>
  <c r="AQ23"/>
  <c r="AM23"/>
  <c r="AI23"/>
  <c r="AU22"/>
  <c r="AQ22"/>
  <c r="AM22"/>
  <c r="AI22"/>
  <c r="AU21"/>
  <c r="AQ21"/>
  <c r="AM21"/>
  <c r="AI21"/>
  <c r="AU20"/>
  <c r="AQ20"/>
  <c r="AM20"/>
  <c r="AI20"/>
  <c r="AU19"/>
  <c r="AQ19"/>
  <c r="AM19"/>
  <c r="AI19"/>
  <c r="AU18"/>
  <c r="AQ18"/>
  <c r="AM18"/>
  <c r="AI18"/>
  <c r="AU17"/>
  <c r="AQ17"/>
  <c r="AM17"/>
  <c r="AI17"/>
  <c r="AU16"/>
  <c r="AQ16"/>
  <c r="AM16"/>
  <c r="AI16"/>
  <c r="AU15"/>
  <c r="AQ15"/>
  <c r="AM15"/>
  <c r="AI15"/>
  <c r="AU14"/>
  <c r="AQ14"/>
  <c r="AM14"/>
  <c r="AI14"/>
  <c r="AU13"/>
  <c r="AQ13"/>
  <c r="AM13"/>
  <c r="AI13"/>
  <c r="AU12"/>
  <c r="AQ12"/>
  <c r="AM12"/>
  <c r="AI12"/>
  <c r="AU11"/>
  <c r="AQ11"/>
  <c r="AM11"/>
  <c r="AI11"/>
  <c r="AU10"/>
  <c r="AQ10"/>
  <c r="AM10"/>
  <c r="AI10"/>
  <c r="AU9"/>
  <c r="AQ9"/>
  <c r="AM9"/>
  <c r="AI9"/>
  <c r="AU8"/>
  <c r="AQ8"/>
  <c r="AM8"/>
  <c r="AI8"/>
  <c r="AU7"/>
  <c r="AQ7"/>
  <c r="AM7"/>
  <c r="AI7"/>
  <c r="AU6"/>
  <c r="AQ6"/>
  <c r="AM6"/>
  <c r="AI6"/>
  <c r="AU5"/>
  <c r="AQ5"/>
  <c r="AM5"/>
  <c r="AI5"/>
  <c r="AU4"/>
  <c r="AQ4"/>
  <c r="AM4"/>
  <c r="AI4"/>
  <c r="AU3"/>
  <c r="AQ3"/>
  <c r="AM3"/>
  <c r="AI3"/>
  <c r="AU2"/>
  <c r="AQ2"/>
  <c r="AM2"/>
  <c r="AI2"/>
  <c r="BJ193"/>
  <c r="AR193"/>
  <c r="AR192"/>
  <c r="BJ192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4"/>
  <c r="AX1085"/>
  <c r="AX1086"/>
  <c r="AX1087"/>
  <c r="AX1088"/>
  <c r="AX1089"/>
  <c r="AX1090"/>
  <c r="AX1091"/>
  <c r="AX1092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T39" s="1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1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6" i="10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1"/>
  <c r="G336"/>
  <c r="C332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2"/>
  <c r="C338"/>
  <c r="F333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G343"/>
  <c r="F339"/>
  <c r="B335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1"/>
  <c r="E336"/>
  <c r="H331"/>
  <c r="E341"/>
  <c r="C339"/>
  <c r="H336"/>
  <c r="F334"/>
  <c r="D332"/>
  <c r="B330"/>
  <c r="G327"/>
  <c r="E325"/>
  <c r="C323"/>
  <c r="H320"/>
  <c r="F318"/>
  <c r="D316"/>
  <c r="B314"/>
  <c r="G311"/>
  <c r="E309"/>
  <c r="C307"/>
  <c r="H304"/>
  <c r="F302"/>
  <c r="D300"/>
  <c r="B298"/>
  <c r="G295"/>
  <c r="E293"/>
  <c r="C291"/>
  <c r="H288"/>
  <c r="F286"/>
  <c r="D284"/>
  <c r="B282"/>
  <c r="G279"/>
  <c r="E277"/>
  <c r="C275"/>
  <c r="H272"/>
  <c r="F270"/>
  <c r="D268"/>
  <c r="B266"/>
  <c r="G263"/>
  <c r="E261"/>
  <c r="C259"/>
  <c r="H256"/>
  <c r="F254"/>
  <c r="D252"/>
  <c r="B250"/>
  <c r="G247"/>
  <c r="E245"/>
  <c r="C243"/>
  <c r="H240"/>
  <c r="F238"/>
  <c r="D236"/>
  <c r="B234"/>
  <c r="G231"/>
  <c r="E229"/>
  <c r="C227"/>
  <c r="H224"/>
  <c r="F222"/>
  <c r="D220"/>
  <c r="B218"/>
  <c r="G215"/>
  <c r="H212"/>
  <c r="H208"/>
  <c r="D204"/>
  <c r="G199"/>
  <c r="C330"/>
  <c r="H323"/>
  <c r="G314"/>
  <c r="F305"/>
  <c r="E296"/>
  <c r="D287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2"/>
  <c r="H337"/>
  <c r="D333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F343"/>
  <c r="D339"/>
  <c r="G334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40"/>
  <c r="C336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2"/>
  <c r="F337"/>
  <c r="B333"/>
  <c r="B342"/>
  <c r="G339"/>
  <c r="E337"/>
  <c r="C335"/>
  <c r="H332"/>
  <c r="F330"/>
  <c r="D328"/>
  <c r="B326"/>
  <c r="G323"/>
  <c r="E321"/>
  <c r="C319"/>
  <c r="H316"/>
  <c r="F314"/>
  <c r="D312"/>
  <c r="B310"/>
  <c r="G307"/>
  <c r="E305"/>
  <c r="C303"/>
  <c r="H300"/>
  <c r="F298"/>
  <c r="D296"/>
  <c r="B294"/>
  <c r="G291"/>
  <c r="E289"/>
  <c r="C287"/>
  <c r="H284"/>
  <c r="F282"/>
  <c r="D280"/>
  <c r="B278"/>
  <c r="G275"/>
  <c r="E273"/>
  <c r="C271"/>
  <c r="H268"/>
  <c r="F266"/>
  <c r="D264"/>
  <c r="B262"/>
  <c r="G259"/>
  <c r="E257"/>
  <c r="C255"/>
  <c r="H252"/>
  <c r="F250"/>
  <c r="D248"/>
  <c r="B246"/>
  <c r="G243"/>
  <c r="E241"/>
  <c r="C239"/>
  <c r="H236"/>
  <c r="F234"/>
  <c r="D232"/>
  <c r="B230"/>
  <c r="G227"/>
  <c r="E225"/>
  <c r="C223"/>
  <c r="H220"/>
  <c r="F218"/>
  <c r="D216"/>
  <c r="E213"/>
  <c r="E209"/>
  <c r="H204"/>
  <c r="D200"/>
  <c r="G330"/>
  <c r="C326"/>
  <c r="B317"/>
  <c r="H307"/>
  <c r="G298"/>
  <c r="F289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E343"/>
  <c r="B339"/>
  <c r="E334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C344"/>
  <c r="E340"/>
  <c r="H335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1"/>
  <c r="D337"/>
  <c r="G332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3"/>
  <c r="G338"/>
  <c r="C334"/>
  <c r="F342"/>
  <c r="D340"/>
  <c r="B338"/>
  <c r="G335"/>
  <c r="E333"/>
  <c r="C331"/>
  <c r="H328"/>
  <c r="F326"/>
  <c r="D324"/>
  <c r="B322"/>
  <c r="G319"/>
  <c r="E317"/>
  <c r="C315"/>
  <c r="H312"/>
  <c r="F310"/>
  <c r="D308"/>
  <c r="B306"/>
  <c r="G303"/>
  <c r="E301"/>
  <c r="C299"/>
  <c r="H296"/>
  <c r="F294"/>
  <c r="D292"/>
  <c r="B290"/>
  <c r="G287"/>
  <c r="E285"/>
  <c r="C283"/>
  <c r="H280"/>
  <c r="F278"/>
  <c r="D276"/>
  <c r="B274"/>
  <c r="G271"/>
  <c r="E269"/>
  <c r="C267"/>
  <c r="H264"/>
  <c r="F262"/>
  <c r="D260"/>
  <c r="B258"/>
  <c r="G255"/>
  <c r="E253"/>
  <c r="C251"/>
  <c r="H248"/>
  <c r="F246"/>
  <c r="D244"/>
  <c r="B242"/>
  <c r="G239"/>
  <c r="E237"/>
  <c r="C235"/>
  <c r="H232"/>
  <c r="F230"/>
  <c r="D228"/>
  <c r="B226"/>
  <c r="G223"/>
  <c r="E221"/>
  <c r="C219"/>
  <c r="H216"/>
  <c r="B214"/>
  <c r="C211"/>
  <c r="F206"/>
  <c r="B202"/>
  <c r="E197"/>
  <c r="H327"/>
  <c r="D319"/>
  <c r="C310"/>
  <c r="B301"/>
  <c r="H6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F143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H143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98"/>
  <c r="G200"/>
  <c r="B203"/>
  <c r="D205"/>
  <c r="F207"/>
  <c r="H209"/>
  <c r="C212"/>
  <c r="E214"/>
  <c r="G216"/>
  <c r="B219"/>
  <c r="D221"/>
  <c r="F223"/>
  <c r="H225"/>
  <c r="C228"/>
  <c r="E230"/>
  <c r="G232"/>
  <c r="B235"/>
  <c r="D237"/>
  <c r="F239"/>
  <c r="H241"/>
  <c r="C244"/>
  <c r="E246"/>
  <c r="G248"/>
  <c r="B251"/>
  <c r="D253"/>
  <c r="F255"/>
  <c r="H257"/>
  <c r="C260"/>
  <c r="E262"/>
  <c r="G264"/>
  <c r="B267"/>
  <c r="D269"/>
  <c r="F271"/>
  <c r="H273"/>
  <c r="C276"/>
  <c r="E278"/>
  <c r="G280"/>
  <c r="B283"/>
  <c r="D285"/>
  <c r="F287"/>
  <c r="H289"/>
  <c r="C292"/>
  <c r="E294"/>
  <c r="G296"/>
  <c r="B299"/>
  <c r="D301"/>
  <c r="F303"/>
  <c r="H305"/>
  <c r="C308"/>
  <c r="E310"/>
  <c r="G312"/>
  <c r="B315"/>
  <c r="D317"/>
  <c r="F319"/>
  <c r="H321"/>
  <c r="C324"/>
  <c r="E326"/>
  <c r="G328"/>
  <c r="B331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333"/>
  <c r="E335"/>
  <c r="G337"/>
  <c r="B340"/>
  <c r="D342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B143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D143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97"/>
  <c r="C200"/>
  <c r="E202"/>
  <c r="G204"/>
  <c r="B207"/>
  <c r="D209"/>
  <c r="F211"/>
  <c r="H213"/>
  <c r="C216"/>
  <c r="E218"/>
  <c r="G220"/>
  <c r="B223"/>
  <c r="D225"/>
  <c r="F227"/>
  <c r="H229"/>
  <c r="C232"/>
  <c r="E234"/>
  <c r="G236"/>
  <c r="B239"/>
  <c r="D241"/>
  <c r="F243"/>
  <c r="H245"/>
  <c r="C248"/>
  <c r="E250"/>
  <c r="G252"/>
  <c r="B255"/>
  <c r="D257"/>
  <c r="F259"/>
  <c r="H261"/>
  <c r="C264"/>
  <c r="E266"/>
  <c r="G268"/>
  <c r="B271"/>
  <c r="D273"/>
  <c r="F275"/>
  <c r="H277"/>
  <c r="C280"/>
  <c r="E282"/>
  <c r="G284"/>
  <c r="B287"/>
  <c r="D289"/>
  <c r="F291"/>
  <c r="H293"/>
  <c r="C296"/>
  <c r="E298"/>
  <c r="G300"/>
  <c r="B303"/>
  <c r="D305"/>
  <c r="F307"/>
  <c r="H309"/>
  <c r="C312"/>
  <c r="E314"/>
  <c r="G316"/>
  <c r="B319"/>
  <c r="D321"/>
  <c r="F323"/>
  <c r="H325"/>
  <c r="C328"/>
  <c r="E330"/>
  <c r="G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334"/>
  <c r="C337"/>
  <c r="E339"/>
  <c r="G341"/>
  <c r="F197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G143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E143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97"/>
  <c r="F199"/>
  <c r="H201"/>
  <c r="C204"/>
  <c r="E206"/>
  <c r="G208"/>
  <c r="B211"/>
  <c r="D213"/>
  <c r="F215"/>
  <c r="H217"/>
  <c r="C220"/>
  <c r="E222"/>
  <c r="G224"/>
  <c r="B227"/>
  <c r="D229"/>
  <c r="F231"/>
  <c r="H233"/>
  <c r="C236"/>
  <c r="E238"/>
  <c r="G240"/>
  <c r="B243"/>
  <c r="D245"/>
  <c r="F247"/>
  <c r="H249"/>
  <c r="C252"/>
  <c r="E254"/>
  <c r="G256"/>
  <c r="B259"/>
  <c r="D261"/>
  <c r="F263"/>
  <c r="H265"/>
  <c r="C268"/>
  <c r="E270"/>
  <c r="G272"/>
  <c r="B275"/>
  <c r="D277"/>
  <c r="F279"/>
  <c r="H281"/>
  <c r="C284"/>
  <c r="E286"/>
  <c r="G288"/>
  <c r="B291"/>
  <c r="D293"/>
  <c r="F295"/>
  <c r="H297"/>
  <c r="C300"/>
  <c r="E302"/>
  <c r="G304"/>
  <c r="B307"/>
  <c r="D309"/>
  <c r="F311"/>
  <c r="H313"/>
  <c r="C316"/>
  <c r="E318"/>
  <c r="G320"/>
  <c r="B323"/>
  <c r="D325"/>
  <c r="F327"/>
  <c r="H329"/>
  <c r="C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334"/>
  <c r="F336"/>
  <c r="H338"/>
  <c r="C341"/>
  <c r="B197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196"/>
  <c r="C199"/>
  <c r="E201"/>
  <c r="G203"/>
  <c r="B206"/>
  <c r="D208"/>
  <c r="F210"/>
  <c r="C143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F196"/>
  <c r="B199"/>
  <c r="D201"/>
  <c r="F203"/>
  <c r="H205"/>
  <c r="C208"/>
  <c r="E210"/>
  <c r="G212"/>
  <c r="B215"/>
  <c r="D217"/>
  <c r="F219"/>
  <c r="H221"/>
  <c r="C224"/>
  <c r="E226"/>
  <c r="G228"/>
  <c r="B231"/>
  <c r="D233"/>
  <c r="F235"/>
  <c r="H237"/>
  <c r="C240"/>
  <c r="E242"/>
  <c r="G244"/>
  <c r="B247"/>
  <c r="D249"/>
  <c r="F251"/>
  <c r="H253"/>
  <c r="C256"/>
  <c r="E258"/>
  <c r="G260"/>
  <c r="B263"/>
  <c r="D265"/>
  <c r="F267"/>
  <c r="H269"/>
  <c r="C272"/>
  <c r="E274"/>
  <c r="G276"/>
  <c r="B279"/>
  <c r="D281"/>
  <c r="F283"/>
  <c r="H285"/>
  <c r="C288"/>
  <c r="E290"/>
  <c r="G292"/>
  <c r="B295"/>
  <c r="D297"/>
  <c r="F299"/>
  <c r="H301"/>
  <c r="C304"/>
  <c r="E306"/>
  <c r="G308"/>
  <c r="B311"/>
  <c r="D313"/>
  <c r="F315"/>
  <c r="H317"/>
  <c r="C320"/>
  <c r="E322"/>
  <c r="G324"/>
  <c r="B327"/>
  <c r="D329"/>
  <c r="F331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333"/>
  <c r="B336"/>
  <c r="D338"/>
  <c r="F340"/>
  <c r="H342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198"/>
  <c r="H200"/>
  <c r="C203"/>
  <c r="E205"/>
  <c r="G207"/>
  <c r="B210"/>
  <c r="D212"/>
  <c r="F214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B344"/>
  <c r="C340"/>
  <c r="F335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1"/>
  <c r="B337"/>
  <c r="E332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3"/>
  <c r="E338"/>
  <c r="H333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H343"/>
  <c r="H339"/>
  <c r="D335"/>
  <c r="C343"/>
  <c r="H340"/>
  <c r="F338"/>
  <c r="D336"/>
  <c r="B334"/>
  <c r="G331"/>
  <c r="E329"/>
  <c r="C327"/>
  <c r="H324"/>
  <c r="F322"/>
  <c r="D320"/>
  <c r="B318"/>
  <c r="G315"/>
  <c r="E313"/>
  <c r="C311"/>
  <c r="H308"/>
  <c r="F306"/>
  <c r="D304"/>
  <c r="B302"/>
  <c r="G299"/>
  <c r="E297"/>
  <c r="C295"/>
  <c r="H292"/>
  <c r="F290"/>
  <c r="D288"/>
  <c r="B286"/>
  <c r="G283"/>
  <c r="E281"/>
  <c r="C279"/>
  <c r="H276"/>
  <c r="F274"/>
  <c r="D272"/>
  <c r="B270"/>
  <c r="G267"/>
  <c r="E265"/>
  <c r="C263"/>
  <c r="H260"/>
  <c r="F258"/>
  <c r="D256"/>
  <c r="B254"/>
  <c r="G251"/>
  <c r="E249"/>
  <c r="C247"/>
  <c r="H244"/>
  <c r="F242"/>
  <c r="D240"/>
  <c r="B238"/>
  <c r="G235"/>
  <c r="E233"/>
  <c r="C231"/>
  <c r="H228"/>
  <c r="F226"/>
  <c r="D224"/>
  <c r="B222"/>
  <c r="G219"/>
  <c r="E217"/>
  <c r="C215"/>
  <c r="G211"/>
  <c r="C207"/>
  <c r="F202"/>
  <c r="B198"/>
  <c r="E328"/>
  <c r="F321"/>
  <c r="E312"/>
  <c r="D303"/>
  <c r="C294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7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6" i="10"/>
  <c r="C28"/>
  <c r="H105"/>
  <c r="F49"/>
  <c r="E13"/>
  <c r="D69"/>
  <c r="C124"/>
  <c r="G6"/>
  <c r="E142"/>
  <c r="G91"/>
  <c r="F87"/>
  <c r="B138"/>
  <c r="B51"/>
  <c r="B6"/>
  <c r="D133"/>
  <c r="B115"/>
  <c r="G96"/>
  <c r="E78"/>
  <c r="C60"/>
  <c r="H41"/>
  <c r="H9"/>
  <c r="D116"/>
  <c r="C59"/>
  <c r="G86"/>
  <c r="H137"/>
  <c r="F119"/>
  <c r="D101"/>
  <c r="B83"/>
  <c r="G64"/>
  <c r="E46"/>
  <c r="B19"/>
  <c r="D128"/>
  <c r="E77"/>
  <c r="D123"/>
  <c r="D18"/>
  <c r="E6"/>
  <c r="D6"/>
  <c r="G128"/>
  <c r="E110"/>
  <c r="C92"/>
  <c r="H73"/>
  <c r="F55"/>
  <c r="D37"/>
  <c r="G103"/>
  <c r="H40"/>
  <c r="C140"/>
  <c r="F135"/>
  <c r="B131"/>
  <c r="E126"/>
  <c r="H121"/>
  <c r="D117"/>
  <c r="G112"/>
  <c r="C108"/>
  <c r="F103"/>
  <c r="B99"/>
  <c r="E94"/>
  <c r="H89"/>
  <c r="D85"/>
  <c r="G80"/>
  <c r="C76"/>
  <c r="F71"/>
  <c r="B67"/>
  <c r="E62"/>
  <c r="H57"/>
  <c r="D53"/>
  <c r="G48"/>
  <c r="C44"/>
  <c r="F39"/>
  <c r="G32"/>
  <c r="F23"/>
  <c r="E14"/>
  <c r="F142"/>
  <c r="E133"/>
  <c r="B122"/>
  <c r="B110"/>
  <c r="B98"/>
  <c r="E85"/>
  <c r="D68"/>
  <c r="B50"/>
  <c r="G31"/>
  <c r="F141"/>
  <c r="B105"/>
  <c r="E68"/>
  <c r="H141"/>
  <c r="D137"/>
  <c r="G132"/>
  <c r="C128"/>
  <c r="F123"/>
  <c r="B119"/>
  <c r="E114"/>
  <c r="H109"/>
  <c r="D105"/>
  <c r="G100"/>
  <c r="C96"/>
  <c r="F91"/>
  <c r="B87"/>
  <c r="E82"/>
  <c r="H77"/>
  <c r="D73"/>
  <c r="G68"/>
  <c r="C64"/>
  <c r="F59"/>
  <c r="B55"/>
  <c r="E50"/>
  <c r="H45"/>
  <c r="D41"/>
  <c r="B35"/>
  <c r="H25"/>
  <c r="G16"/>
  <c r="F7"/>
  <c r="G135"/>
  <c r="E125"/>
  <c r="H112"/>
  <c r="H100"/>
  <c r="H88"/>
  <c r="H72"/>
  <c r="F54"/>
  <c r="D36"/>
  <c r="C114"/>
  <c r="F77"/>
  <c r="B37"/>
  <c r="F139"/>
  <c r="B135"/>
  <c r="E130"/>
  <c r="H125"/>
  <c r="D121"/>
  <c r="G116"/>
  <c r="C112"/>
  <c r="F107"/>
  <c r="B103"/>
  <c r="E98"/>
  <c r="H93"/>
  <c r="D89"/>
  <c r="G84"/>
  <c r="C80"/>
  <c r="F75"/>
  <c r="B71"/>
  <c r="E66"/>
  <c r="H61"/>
  <c r="D57"/>
  <c r="G52"/>
  <c r="C48"/>
  <c r="F43"/>
  <c r="B39"/>
  <c r="E30"/>
  <c r="D21"/>
  <c r="C12"/>
  <c r="D140"/>
  <c r="C131"/>
  <c r="C119"/>
  <c r="C107"/>
  <c r="F94"/>
  <c r="B82"/>
  <c r="G63"/>
  <c r="E45"/>
  <c r="F22"/>
  <c r="E132"/>
  <c r="H95"/>
  <c r="D59"/>
  <c r="G36"/>
  <c r="E34"/>
  <c r="C32"/>
  <c r="H29"/>
  <c r="D25"/>
  <c r="B23"/>
  <c r="G20"/>
  <c r="E18"/>
  <c r="C16"/>
  <c r="H13"/>
  <c r="F11"/>
  <c r="D9"/>
  <c r="B7"/>
  <c r="B142"/>
  <c r="G139"/>
  <c r="E137"/>
  <c r="C135"/>
  <c r="H132"/>
  <c r="F130"/>
  <c r="G127"/>
  <c r="D124"/>
  <c r="E121"/>
  <c r="F118"/>
  <c r="C115"/>
  <c r="D112"/>
  <c r="E109"/>
  <c r="B106"/>
  <c r="C103"/>
  <c r="D100"/>
  <c r="H96"/>
  <c r="B94"/>
  <c r="C91"/>
  <c r="G87"/>
  <c r="H84"/>
  <c r="H80"/>
  <c r="D76"/>
  <c r="G71"/>
  <c r="C67"/>
  <c r="F62"/>
  <c r="B58"/>
  <c r="E53"/>
  <c r="H48"/>
  <c r="D44"/>
  <c r="G39"/>
  <c r="C35"/>
  <c r="E29"/>
  <c r="D20"/>
  <c r="C11"/>
  <c r="D139"/>
  <c r="C130"/>
  <c r="B121"/>
  <c r="H111"/>
  <c r="G102"/>
  <c r="F93"/>
  <c r="E84"/>
  <c r="D75"/>
  <c r="C66"/>
  <c r="B57"/>
  <c r="G46"/>
  <c r="E32"/>
  <c r="F116"/>
  <c r="G140"/>
  <c r="E138"/>
  <c r="C136"/>
  <c r="H133"/>
  <c r="F131"/>
  <c r="D129"/>
  <c r="B127"/>
  <c r="G124"/>
  <c r="E122"/>
  <c r="C120"/>
  <c r="H117"/>
  <c r="F115"/>
  <c r="D113"/>
  <c r="B111"/>
  <c r="G108"/>
  <c r="E106"/>
  <c r="C104"/>
  <c r="H101"/>
  <c r="F99"/>
  <c r="D97"/>
  <c r="B95"/>
  <c r="G92"/>
  <c r="E90"/>
  <c r="C88"/>
  <c r="H8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H140"/>
  <c r="F138"/>
  <c r="D136"/>
  <c r="B134"/>
  <c r="G131"/>
  <c r="H128"/>
  <c r="B126"/>
  <c r="C123"/>
  <c r="G119"/>
  <c r="H116"/>
  <c r="B114"/>
  <c r="F110"/>
  <c r="G107"/>
  <c r="H104"/>
  <c r="E101"/>
  <c r="F98"/>
  <c r="G95"/>
  <c r="D92"/>
  <c r="E89"/>
  <c r="F86"/>
  <c r="C83"/>
  <c r="F78"/>
  <c r="B74"/>
  <c r="E69"/>
  <c r="H64"/>
  <c r="D60"/>
  <c r="G55"/>
  <c r="C51"/>
  <c r="F46"/>
  <c r="B42"/>
  <c r="E37"/>
  <c r="H32"/>
  <c r="H24"/>
  <c r="G15"/>
  <c r="G134"/>
  <c r="F125"/>
  <c r="E116"/>
  <c r="D107"/>
  <c r="C98"/>
  <c r="B89"/>
  <c r="H79"/>
  <c r="G70"/>
  <c r="F61"/>
  <c r="E52"/>
  <c r="E40"/>
  <c r="B17"/>
  <c r="G45"/>
  <c r="D141"/>
  <c r="B139"/>
  <c r="G136"/>
  <c r="E134"/>
  <c r="C132"/>
  <c r="H129"/>
  <c r="F127"/>
  <c r="D125"/>
  <c r="B123"/>
  <c r="G120"/>
  <c r="E118"/>
  <c r="C116"/>
  <c r="H113"/>
  <c r="F111"/>
  <c r="D109"/>
  <c r="B107"/>
  <c r="G104"/>
  <c r="E102"/>
  <c r="C100"/>
  <c r="H97"/>
  <c r="F95"/>
  <c r="D93"/>
  <c r="B91"/>
  <c r="G88"/>
  <c r="E86"/>
  <c r="C84"/>
  <c r="H81"/>
  <c r="F79"/>
  <c r="D77"/>
  <c r="B75"/>
  <c r="G72"/>
  <c r="E70"/>
  <c r="C68"/>
  <c r="H65"/>
  <c r="F63"/>
  <c r="D61"/>
  <c r="B59"/>
  <c r="G56"/>
  <c r="E54"/>
  <c r="C52"/>
  <c r="H49"/>
  <c r="F47"/>
  <c r="D45"/>
  <c r="B43"/>
  <c r="G40"/>
  <c r="E38"/>
  <c r="C36"/>
  <c r="H33"/>
  <c r="F31"/>
  <c r="D29"/>
  <c r="B27"/>
  <c r="G24"/>
  <c r="E22"/>
  <c r="C20"/>
  <c r="H17"/>
  <c r="F15"/>
  <c r="D13"/>
  <c r="B11"/>
  <c r="G8"/>
  <c r="E141"/>
  <c r="C139"/>
  <c r="H136"/>
  <c r="F134"/>
  <c r="D132"/>
  <c r="B130"/>
  <c r="F126"/>
  <c r="G123"/>
  <c r="H120"/>
  <c r="E117"/>
  <c r="F114"/>
  <c r="G111"/>
  <c r="D108"/>
  <c r="E105"/>
  <c r="F102"/>
  <c r="C99"/>
  <c r="D96"/>
  <c r="E93"/>
  <c r="B90"/>
  <c r="C87"/>
  <c r="D84"/>
  <c r="G79"/>
  <c r="C75"/>
  <c r="F70"/>
  <c r="B66"/>
  <c r="E61"/>
  <c r="H56"/>
  <c r="D52"/>
  <c r="G47"/>
  <c r="C43"/>
  <c r="F38"/>
  <c r="B34"/>
  <c r="C27"/>
  <c r="B18"/>
  <c r="H8"/>
  <c r="B137"/>
  <c r="H127"/>
  <c r="G118"/>
  <c r="F109"/>
  <c r="E100"/>
  <c r="D91"/>
  <c r="C82"/>
  <c r="B73"/>
  <c r="H63"/>
  <c r="G54"/>
  <c r="H43"/>
  <c r="G26"/>
  <c r="B64"/>
  <c r="F82"/>
  <c r="D80"/>
  <c r="B78"/>
  <c r="G75"/>
  <c r="E73"/>
  <c r="C71"/>
  <c r="H68"/>
  <c r="F66"/>
  <c r="D64"/>
  <c r="B62"/>
  <c r="G59"/>
  <c r="E57"/>
  <c r="C55"/>
  <c r="H52"/>
  <c r="F50"/>
  <c r="D48"/>
  <c r="B46"/>
  <c r="G43"/>
  <c r="E41"/>
  <c r="C39"/>
  <c r="H36"/>
  <c r="F34"/>
  <c r="D32"/>
  <c r="B30"/>
  <c r="G27"/>
  <c r="E25"/>
  <c r="C23"/>
  <c r="H20"/>
  <c r="F18"/>
  <c r="D16"/>
  <c r="B14"/>
  <c r="G11"/>
  <c r="E9"/>
  <c r="C7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D47"/>
  <c r="E44"/>
  <c r="F41"/>
  <c r="C38"/>
  <c r="F33"/>
  <c r="B29"/>
  <c r="H19"/>
  <c r="H7"/>
  <c r="G125"/>
  <c r="D82"/>
  <c r="F30"/>
  <c r="D28"/>
  <c r="B26"/>
  <c r="G23"/>
  <c r="E21"/>
  <c r="C19"/>
  <c r="H16"/>
  <c r="F14"/>
  <c r="D12"/>
  <c r="B10"/>
  <c r="G7"/>
  <c r="G142"/>
  <c r="E140"/>
  <c r="C138"/>
  <c r="H135"/>
  <c r="F133"/>
  <c r="D131"/>
  <c r="B129"/>
  <c r="G126"/>
  <c r="E124"/>
  <c r="C122"/>
  <c r="H119"/>
  <c r="F117"/>
  <c r="D115"/>
  <c r="B113"/>
  <c r="G110"/>
  <c r="E108"/>
  <c r="C106"/>
  <c r="H103"/>
  <c r="F101"/>
  <c r="D99"/>
  <c r="B97"/>
  <c r="G94"/>
  <c r="E92"/>
  <c r="C90"/>
  <c r="H87"/>
  <c r="F85"/>
  <c r="D83"/>
  <c r="B81"/>
  <c r="G78"/>
  <c r="E76"/>
  <c r="C74"/>
  <c r="H71"/>
  <c r="F69"/>
  <c r="D67"/>
  <c r="B65"/>
  <c r="G62"/>
  <c r="E60"/>
  <c r="C58"/>
  <c r="H55"/>
  <c r="F53"/>
  <c r="D51"/>
  <c r="E48"/>
  <c r="B45"/>
  <c r="C42"/>
  <c r="D39"/>
  <c r="G34"/>
  <c r="C30"/>
  <c r="C22"/>
  <c r="D11"/>
  <c r="H134"/>
  <c r="D98"/>
  <c r="E27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E49"/>
  <c r="C47"/>
  <c r="H44"/>
  <c r="F42"/>
  <c r="D40"/>
  <c r="B38"/>
  <c r="G35"/>
  <c r="E33"/>
  <c r="C31"/>
  <c r="H28"/>
  <c r="F26"/>
  <c r="D24"/>
  <c r="B22"/>
  <c r="G19"/>
  <c r="E17"/>
  <c r="C15"/>
  <c r="H12"/>
  <c r="F10"/>
  <c r="D8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B49"/>
  <c r="C46"/>
  <c r="G42"/>
  <c r="H39"/>
  <c r="H35"/>
  <c r="D31"/>
  <c r="E24"/>
  <c r="C14"/>
  <c r="E107"/>
  <c r="C50"/>
  <c r="H47"/>
  <c r="F45"/>
  <c r="D43"/>
  <c r="B41"/>
  <c r="G38"/>
  <c r="E36"/>
  <c r="C34"/>
  <c r="H31"/>
  <c r="F29"/>
  <c r="D27"/>
  <c r="B25"/>
  <c r="G22"/>
  <c r="E20"/>
  <c r="C18"/>
  <c r="G14"/>
  <c r="H11"/>
  <c r="B9"/>
  <c r="C137"/>
  <c r="B128"/>
  <c r="H118"/>
  <c r="G109"/>
  <c r="F100"/>
  <c r="F84"/>
  <c r="D66"/>
  <c r="B48"/>
  <c r="G29"/>
  <c r="H27"/>
  <c r="F25"/>
  <c r="D23"/>
  <c r="B21"/>
  <c r="G18"/>
  <c r="H15"/>
  <c r="E12"/>
  <c r="F9"/>
  <c r="E139"/>
  <c r="D130"/>
  <c r="C121"/>
  <c r="B112"/>
  <c r="H102"/>
  <c r="E91"/>
  <c r="C73"/>
  <c r="H54"/>
  <c r="F36"/>
  <c r="C9"/>
  <c r="B80"/>
  <c r="F37"/>
  <c r="D35"/>
  <c r="B33"/>
  <c r="G30"/>
  <c r="E28"/>
  <c r="C26"/>
  <c r="H23"/>
  <c r="F21"/>
  <c r="D19"/>
  <c r="E16"/>
  <c r="F13"/>
  <c r="C10"/>
  <c r="D7"/>
  <c r="G141"/>
  <c r="F132"/>
  <c r="E123"/>
  <c r="D114"/>
  <c r="C105"/>
  <c r="G93"/>
  <c r="E75"/>
  <c r="C57"/>
  <c r="H38"/>
  <c r="B16"/>
  <c r="F20"/>
  <c r="E11"/>
  <c r="B96"/>
  <c r="H86"/>
  <c r="G77"/>
  <c r="F68"/>
  <c r="E59"/>
  <c r="D50"/>
  <c r="C41"/>
  <c r="B32"/>
  <c r="H22"/>
  <c r="G13"/>
  <c r="C89"/>
  <c r="H70"/>
  <c r="G61"/>
  <c r="F52"/>
  <c r="E43"/>
  <c r="D34"/>
  <c r="C25"/>
  <c r="F8"/>
  <c r="C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7"/>
  <c r="H142"/>
  <c r="F140"/>
  <c r="D138"/>
  <c r="B136"/>
  <c r="G133"/>
  <c r="E131"/>
  <c r="C129"/>
  <c r="H126"/>
  <c r="F124"/>
  <c r="D122"/>
  <c r="B120"/>
  <c r="G117"/>
  <c r="E115"/>
  <c r="C113"/>
  <c r="H110"/>
  <c r="F108"/>
  <c r="D106"/>
  <c r="B104"/>
  <c r="G101"/>
  <c r="E99"/>
  <c r="C97"/>
  <c r="H94"/>
  <c r="F92"/>
  <c r="D90"/>
  <c r="B88"/>
  <c r="G85"/>
  <c r="E83"/>
  <c r="C81"/>
  <c r="H78"/>
  <c r="F76"/>
  <c r="D74"/>
  <c r="B72"/>
  <c r="G69"/>
  <c r="E67"/>
  <c r="C65"/>
  <c r="H62"/>
  <c r="F60"/>
  <c r="D58"/>
  <c r="B56"/>
  <c r="G53"/>
  <c r="E51"/>
  <c r="C49"/>
  <c r="H46"/>
  <c r="F44"/>
  <c r="D42"/>
  <c r="B40"/>
  <c r="G37"/>
  <c r="E35"/>
  <c r="C33"/>
  <c r="H30"/>
  <c r="F28"/>
  <c r="D26"/>
  <c r="B24"/>
  <c r="G21"/>
  <c r="E19"/>
  <c r="C17"/>
  <c r="H14"/>
  <c r="F12"/>
  <c r="D10"/>
  <c r="B8"/>
  <c r="F17"/>
  <c r="D15"/>
  <c r="B13"/>
  <c r="G10"/>
  <c r="E8"/>
  <c r="C141"/>
  <c r="H138"/>
  <c r="F136"/>
  <c r="D134"/>
  <c r="B132"/>
  <c r="G129"/>
  <c r="E127"/>
  <c r="C125"/>
  <c r="H122"/>
  <c r="F120"/>
  <c r="D118"/>
  <c r="B116"/>
  <c r="G113"/>
  <c r="E111"/>
  <c r="C109"/>
  <c r="H106"/>
  <c r="F104"/>
  <c r="D102"/>
  <c r="B100"/>
  <c r="G97"/>
  <c r="E95"/>
  <c r="C93"/>
  <c r="H90"/>
  <c r="F88"/>
  <c r="D86"/>
  <c r="B84"/>
  <c r="G81"/>
  <c r="E79"/>
  <c r="C77"/>
  <c r="H74"/>
  <c r="F72"/>
  <c r="D70"/>
  <c r="B68"/>
  <c r="G65"/>
  <c r="E63"/>
  <c r="C61"/>
  <c r="H58"/>
  <c r="F56"/>
  <c r="D54"/>
  <c r="B52"/>
  <c r="G49"/>
  <c r="E47"/>
  <c r="C45"/>
  <c r="H42"/>
  <c r="F40"/>
  <c r="D38"/>
  <c r="B36"/>
  <c r="G33"/>
  <c r="E31"/>
  <c r="C29"/>
  <c r="H26"/>
  <c r="F24"/>
  <c r="D22"/>
  <c r="B20"/>
  <c r="G17"/>
  <c r="E15"/>
  <c r="C13"/>
  <c r="H10"/>
  <c r="A2" i="9"/>
  <c r="A1"/>
  <c r="J61" i="13" l="1"/>
  <c r="I61"/>
  <c r="M61"/>
  <c r="H61"/>
  <c r="L61"/>
  <c r="K61"/>
  <c r="H104"/>
  <c r="L104"/>
  <c r="K104"/>
  <c r="J104"/>
  <c r="I104"/>
  <c r="M104"/>
  <c r="H102"/>
  <c r="L102"/>
  <c r="K102"/>
  <c r="J102"/>
  <c r="I102"/>
  <c r="M102"/>
  <c r="H122"/>
  <c r="L122"/>
  <c r="K122"/>
  <c r="J122"/>
  <c r="I122"/>
  <c r="M122"/>
  <c r="H34"/>
  <c r="L34"/>
  <c r="K34"/>
  <c r="J34"/>
  <c r="I34"/>
  <c r="M34"/>
  <c r="H12"/>
  <c r="L12"/>
  <c r="K12"/>
  <c r="J12"/>
  <c r="I12"/>
  <c r="M12"/>
  <c r="J105"/>
  <c r="I105"/>
  <c r="M105"/>
  <c r="H105"/>
  <c r="L105"/>
  <c r="K105"/>
  <c r="J69"/>
  <c r="I69"/>
  <c r="M69"/>
  <c r="H69"/>
  <c r="L69"/>
  <c r="K69"/>
  <c r="H112"/>
  <c r="L112"/>
  <c r="K112"/>
  <c r="J112"/>
  <c r="I112"/>
  <c r="M112"/>
  <c r="H98"/>
  <c r="L98"/>
  <c r="K98"/>
  <c r="J98"/>
  <c r="I98"/>
  <c r="M98"/>
  <c r="J53"/>
  <c r="I53"/>
  <c r="M53"/>
  <c r="H53"/>
  <c r="L53"/>
  <c r="K53"/>
  <c r="J127"/>
  <c r="I127"/>
  <c r="M127"/>
  <c r="H127"/>
  <c r="L127"/>
  <c r="K127"/>
  <c r="J113"/>
  <c r="I113"/>
  <c r="M113"/>
  <c r="H113"/>
  <c r="L113"/>
  <c r="K113"/>
  <c r="J55"/>
  <c r="I55"/>
  <c r="M55"/>
  <c r="H55"/>
  <c r="L55"/>
  <c r="K55"/>
  <c r="H24"/>
  <c r="L24"/>
  <c r="K24"/>
  <c r="J24"/>
  <c r="I24"/>
  <c r="M24"/>
  <c r="H152"/>
  <c r="L152"/>
  <c r="K152"/>
  <c r="J152"/>
  <c r="I152"/>
  <c r="M152"/>
  <c r="J21"/>
  <c r="I21"/>
  <c r="M21"/>
  <c r="H21"/>
  <c r="L21"/>
  <c r="K21"/>
  <c r="J107"/>
  <c r="I107"/>
  <c r="M107"/>
  <c r="H107"/>
  <c r="L107"/>
  <c r="K107"/>
  <c r="H18"/>
  <c r="L18"/>
  <c r="K18"/>
  <c r="J18"/>
  <c r="I18"/>
  <c r="M18"/>
  <c r="H138"/>
  <c r="L138"/>
  <c r="K138"/>
  <c r="J138"/>
  <c r="I138"/>
  <c r="M138"/>
  <c r="H26"/>
  <c r="L26"/>
  <c r="K26"/>
  <c r="J26"/>
  <c r="I26"/>
  <c r="M26"/>
  <c r="J49"/>
  <c r="I49"/>
  <c r="M49"/>
  <c r="H49"/>
  <c r="L49"/>
  <c r="K49"/>
  <c r="J91"/>
  <c r="I91"/>
  <c r="M91"/>
  <c r="H91"/>
  <c r="L91"/>
  <c r="K91"/>
  <c r="H134"/>
  <c r="L134"/>
  <c r="K134"/>
  <c r="J134"/>
  <c r="I134"/>
  <c r="M134"/>
  <c r="H100"/>
  <c r="L100"/>
  <c r="K100"/>
  <c r="J100"/>
  <c r="I100"/>
  <c r="M100"/>
  <c r="H160"/>
  <c r="L160"/>
  <c r="K160"/>
  <c r="J160"/>
  <c r="I160"/>
  <c r="M160"/>
  <c r="H30"/>
  <c r="L30"/>
  <c r="K30"/>
  <c r="J30"/>
  <c r="I30"/>
  <c r="M30"/>
  <c r="J115"/>
  <c r="I115"/>
  <c r="M115"/>
  <c r="H115"/>
  <c r="L115"/>
  <c r="K115"/>
  <c r="J133"/>
  <c r="I133"/>
  <c r="M133"/>
  <c r="H133"/>
  <c r="L133"/>
  <c r="K133"/>
  <c r="H156"/>
  <c r="L156"/>
  <c r="K156"/>
  <c r="J156"/>
  <c r="I156"/>
  <c r="M156"/>
  <c r="J111"/>
  <c r="I111"/>
  <c r="M111"/>
  <c r="H111"/>
  <c r="L111"/>
  <c r="K111"/>
  <c r="H56"/>
  <c r="L56"/>
  <c r="K56"/>
  <c r="J56"/>
  <c r="I56"/>
  <c r="M56"/>
  <c r="J99"/>
  <c r="I99"/>
  <c r="M99"/>
  <c r="H99"/>
  <c r="L99"/>
  <c r="K99"/>
  <c r="H142"/>
  <c r="L142"/>
  <c r="K142"/>
  <c r="J142"/>
  <c r="I142"/>
  <c r="M142"/>
  <c r="H76"/>
  <c r="L76"/>
  <c r="K76"/>
  <c r="J76"/>
  <c r="I76"/>
  <c r="M76"/>
  <c r="J15"/>
  <c r="I15"/>
  <c r="M15"/>
  <c r="H15"/>
  <c r="L15"/>
  <c r="K15"/>
  <c r="K6"/>
  <c r="L6"/>
  <c r="H6"/>
  <c r="M6"/>
  <c r="I6"/>
  <c r="J6"/>
  <c r="J9"/>
  <c r="I9"/>
  <c r="M9"/>
  <c r="H9"/>
  <c r="L9"/>
  <c r="K9"/>
  <c r="J51"/>
  <c r="I51"/>
  <c r="M51"/>
  <c r="H51"/>
  <c r="L51"/>
  <c r="K51"/>
  <c r="J93"/>
  <c r="I93"/>
  <c r="M93"/>
  <c r="H93"/>
  <c r="L93"/>
  <c r="K93"/>
  <c r="H136"/>
  <c r="L136"/>
  <c r="K136"/>
  <c r="J136"/>
  <c r="I136"/>
  <c r="M136"/>
  <c r="H48"/>
  <c r="L48"/>
  <c r="K48"/>
  <c r="J48"/>
  <c r="I48"/>
  <c r="M48"/>
  <c r="H154"/>
  <c r="L154"/>
  <c r="K154"/>
  <c r="J154"/>
  <c r="I154"/>
  <c r="M154"/>
  <c r="J109"/>
  <c r="I109"/>
  <c r="M109"/>
  <c r="H109"/>
  <c r="L109"/>
  <c r="K109"/>
  <c r="J31"/>
  <c r="I31"/>
  <c r="M31"/>
  <c r="H31"/>
  <c r="L31"/>
  <c r="K31"/>
  <c r="H132"/>
  <c r="L132"/>
  <c r="K132"/>
  <c r="J132"/>
  <c r="I132"/>
  <c r="M132"/>
  <c r="J87"/>
  <c r="I87"/>
  <c r="M87"/>
  <c r="H87"/>
  <c r="L87"/>
  <c r="K87"/>
  <c r="J33"/>
  <c r="I33"/>
  <c r="M33"/>
  <c r="H33"/>
  <c r="L33"/>
  <c r="K33"/>
  <c r="J75"/>
  <c r="I75"/>
  <c r="M75"/>
  <c r="H75"/>
  <c r="L75"/>
  <c r="K75"/>
  <c r="H118"/>
  <c r="L118"/>
  <c r="K118"/>
  <c r="J118"/>
  <c r="I118"/>
  <c r="M118"/>
  <c r="J137"/>
  <c r="I137"/>
  <c r="M137"/>
  <c r="H137"/>
  <c r="L137"/>
  <c r="K137"/>
  <c r="H58"/>
  <c r="L58"/>
  <c r="K58"/>
  <c r="J58"/>
  <c r="I58"/>
  <c r="M58"/>
  <c r="J101"/>
  <c r="I101"/>
  <c r="M101"/>
  <c r="H101"/>
  <c r="L101"/>
  <c r="K101"/>
  <c r="H144"/>
  <c r="L144"/>
  <c r="K144"/>
  <c r="J144"/>
  <c r="I144"/>
  <c r="M144"/>
  <c r="J13"/>
  <c r="I13"/>
  <c r="M13"/>
  <c r="H13"/>
  <c r="L13"/>
  <c r="K13"/>
  <c r="J57"/>
  <c r="I57"/>
  <c r="M57"/>
  <c r="H57"/>
  <c r="L57"/>
  <c r="K57"/>
  <c r="H130"/>
  <c r="L130"/>
  <c r="K130"/>
  <c r="J130"/>
  <c r="I130"/>
  <c r="M130"/>
  <c r="J43"/>
  <c r="I43"/>
  <c r="M43"/>
  <c r="H43"/>
  <c r="L43"/>
  <c r="K43"/>
  <c r="J159"/>
  <c r="I159"/>
  <c r="M159"/>
  <c r="H159"/>
  <c r="L159"/>
  <c r="K159"/>
  <c r="H60"/>
  <c r="L60"/>
  <c r="K60"/>
  <c r="J60"/>
  <c r="I60"/>
  <c r="M60"/>
  <c r="J145"/>
  <c r="I145"/>
  <c r="M145"/>
  <c r="H145"/>
  <c r="L145"/>
  <c r="K145"/>
  <c r="J139"/>
  <c r="I139"/>
  <c r="M139"/>
  <c r="H139"/>
  <c r="L139"/>
  <c r="K139"/>
  <c r="H50"/>
  <c r="L50"/>
  <c r="K50"/>
  <c r="J50"/>
  <c r="I50"/>
  <c r="M50"/>
  <c r="H116"/>
  <c r="L116"/>
  <c r="K116"/>
  <c r="J116"/>
  <c r="I116"/>
  <c r="M116"/>
  <c r="J71"/>
  <c r="I71"/>
  <c r="M71"/>
  <c r="H71"/>
  <c r="L71"/>
  <c r="K71"/>
  <c r="H38"/>
  <c r="L38"/>
  <c r="K38"/>
  <c r="J38"/>
  <c r="I38"/>
  <c r="M38"/>
  <c r="J89"/>
  <c r="I89"/>
  <c r="M89"/>
  <c r="H89"/>
  <c r="L89"/>
  <c r="K89"/>
  <c r="H22"/>
  <c r="L22"/>
  <c r="K22"/>
  <c r="J22"/>
  <c r="I22"/>
  <c r="M22"/>
  <c r="H64"/>
  <c r="L64"/>
  <c r="K64"/>
  <c r="J64"/>
  <c r="I64"/>
  <c r="M64"/>
  <c r="H62"/>
  <c r="L62"/>
  <c r="K62"/>
  <c r="J62"/>
  <c r="I62"/>
  <c r="M62"/>
  <c r="J147"/>
  <c r="I147"/>
  <c r="M147"/>
  <c r="H147"/>
  <c r="L147"/>
  <c r="K147"/>
  <c r="H82"/>
  <c r="L82"/>
  <c r="K82"/>
  <c r="J82"/>
  <c r="I82"/>
  <c r="M82"/>
  <c r="J37"/>
  <c r="I37"/>
  <c r="M37"/>
  <c r="H37"/>
  <c r="L37"/>
  <c r="K37"/>
  <c r="J143"/>
  <c r="I143"/>
  <c r="M143"/>
  <c r="H143"/>
  <c r="L143"/>
  <c r="K143"/>
  <c r="J65"/>
  <c r="I65"/>
  <c r="M65"/>
  <c r="H65"/>
  <c r="L65"/>
  <c r="K65"/>
  <c r="H16"/>
  <c r="L16"/>
  <c r="K16"/>
  <c r="J16"/>
  <c r="I16"/>
  <c r="M16"/>
  <c r="J17"/>
  <c r="I17"/>
  <c r="M17"/>
  <c r="H17"/>
  <c r="L17"/>
  <c r="K17"/>
  <c r="J19"/>
  <c r="I19"/>
  <c r="M19"/>
  <c r="H19"/>
  <c r="L19"/>
  <c r="K19"/>
  <c r="J123"/>
  <c r="I123"/>
  <c r="M123"/>
  <c r="H123"/>
  <c r="L123"/>
  <c r="K123"/>
  <c r="J141"/>
  <c r="I141"/>
  <c r="M141"/>
  <c r="H141"/>
  <c r="L141"/>
  <c r="K141"/>
  <c r="J27"/>
  <c r="I27"/>
  <c r="M27"/>
  <c r="H27"/>
  <c r="L27"/>
  <c r="K27"/>
  <c r="H36"/>
  <c r="L36"/>
  <c r="K36"/>
  <c r="J36"/>
  <c r="I36"/>
  <c r="M36"/>
  <c r="J119"/>
  <c r="I119"/>
  <c r="M119"/>
  <c r="H119"/>
  <c r="L119"/>
  <c r="K119"/>
  <c r="H28"/>
  <c r="L28"/>
  <c r="K28"/>
  <c r="J28"/>
  <c r="I28"/>
  <c r="M28"/>
  <c r="H150"/>
  <c r="L150"/>
  <c r="K150"/>
  <c r="J150"/>
  <c r="I150"/>
  <c r="M150"/>
  <c r="H84"/>
  <c r="L84"/>
  <c r="K84"/>
  <c r="J84"/>
  <c r="I84"/>
  <c r="M84"/>
  <c r="H46"/>
  <c r="L46"/>
  <c r="K46"/>
  <c r="J46"/>
  <c r="I46"/>
  <c r="M46"/>
  <c r="J131"/>
  <c r="I131"/>
  <c r="M131"/>
  <c r="H131"/>
  <c r="L131"/>
  <c r="K131"/>
  <c r="J117"/>
  <c r="I117"/>
  <c r="M117"/>
  <c r="H117"/>
  <c r="L117"/>
  <c r="K117"/>
  <c r="H108"/>
  <c r="L108"/>
  <c r="K108"/>
  <c r="J108"/>
  <c r="I108"/>
  <c r="M108"/>
  <c r="J63"/>
  <c r="I63"/>
  <c r="M63"/>
  <c r="H63"/>
  <c r="L63"/>
  <c r="K63"/>
  <c r="H40"/>
  <c r="L40"/>
  <c r="K40"/>
  <c r="J40"/>
  <c r="I40"/>
  <c r="M40"/>
  <c r="J83"/>
  <c r="I83"/>
  <c r="M83"/>
  <c r="H83"/>
  <c r="L83"/>
  <c r="K83"/>
  <c r="H126"/>
  <c r="L126"/>
  <c r="K126"/>
  <c r="J126"/>
  <c r="I126"/>
  <c r="M126"/>
  <c r="H92"/>
  <c r="L92"/>
  <c r="K92"/>
  <c r="J92"/>
  <c r="I92"/>
  <c r="M92"/>
  <c r="J45"/>
  <c r="I45"/>
  <c r="M45"/>
  <c r="H45"/>
  <c r="L45"/>
  <c r="K45"/>
  <c r="H88"/>
  <c r="L88"/>
  <c r="K88"/>
  <c r="J88"/>
  <c r="I88"/>
  <c r="M88"/>
  <c r="H86"/>
  <c r="L86"/>
  <c r="K86"/>
  <c r="J86"/>
  <c r="I86"/>
  <c r="M86"/>
  <c r="H74"/>
  <c r="L74"/>
  <c r="K74"/>
  <c r="J74"/>
  <c r="I74"/>
  <c r="M74"/>
  <c r="J125"/>
  <c r="I125"/>
  <c r="M125"/>
  <c r="H125"/>
  <c r="L125"/>
  <c r="K125"/>
  <c r="J47"/>
  <c r="I47"/>
  <c r="M47"/>
  <c r="H47"/>
  <c r="L47"/>
  <c r="K47"/>
  <c r="H148"/>
  <c r="L148"/>
  <c r="K148"/>
  <c r="J148"/>
  <c r="I148"/>
  <c r="M148"/>
  <c r="J103"/>
  <c r="I103"/>
  <c r="M103"/>
  <c r="H103"/>
  <c r="L103"/>
  <c r="K103"/>
  <c r="J121"/>
  <c r="I121"/>
  <c r="M121"/>
  <c r="H121"/>
  <c r="L121"/>
  <c r="K121"/>
  <c r="H96"/>
  <c r="L96"/>
  <c r="K96"/>
  <c r="J96"/>
  <c r="I96"/>
  <c r="M96"/>
  <c r="J7"/>
  <c r="I7"/>
  <c r="M7"/>
  <c r="H7"/>
  <c r="L7"/>
  <c r="K7"/>
  <c r="H94"/>
  <c r="L94"/>
  <c r="K94"/>
  <c r="J94"/>
  <c r="I94"/>
  <c r="M94"/>
  <c r="H114"/>
  <c r="L114"/>
  <c r="K114"/>
  <c r="J114"/>
  <c r="I114"/>
  <c r="M114"/>
  <c r="H8"/>
  <c r="L8"/>
  <c r="K8"/>
  <c r="J8"/>
  <c r="I8"/>
  <c r="M8"/>
  <c r="J97"/>
  <c r="I97"/>
  <c r="M97"/>
  <c r="H97"/>
  <c r="L97"/>
  <c r="K97"/>
  <c r="J23"/>
  <c r="I23"/>
  <c r="M23"/>
  <c r="H23"/>
  <c r="L23"/>
  <c r="K23"/>
  <c r="H10"/>
  <c r="L10"/>
  <c r="K10"/>
  <c r="J10"/>
  <c r="I10"/>
  <c r="M10"/>
  <c r="H14"/>
  <c r="L14"/>
  <c r="K14"/>
  <c r="J14"/>
  <c r="I14"/>
  <c r="M14"/>
  <c r="J29"/>
  <c r="I29"/>
  <c r="M29"/>
  <c r="H29"/>
  <c r="L29"/>
  <c r="K29"/>
  <c r="H72"/>
  <c r="L72"/>
  <c r="K72"/>
  <c r="J72"/>
  <c r="I72"/>
  <c r="M72"/>
  <c r="H70"/>
  <c r="L70"/>
  <c r="K70"/>
  <c r="J70"/>
  <c r="I70"/>
  <c r="M70"/>
  <c r="J155"/>
  <c r="I155"/>
  <c r="M155"/>
  <c r="H155"/>
  <c r="L155"/>
  <c r="K155"/>
  <c r="J11"/>
  <c r="I11"/>
  <c r="M11"/>
  <c r="H11"/>
  <c r="L11"/>
  <c r="K11"/>
  <c r="H90"/>
  <c r="L90"/>
  <c r="K90"/>
  <c r="J90"/>
  <c r="I90"/>
  <c r="M90"/>
  <c r="J151"/>
  <c r="I151"/>
  <c r="M151"/>
  <c r="H151"/>
  <c r="L151"/>
  <c r="K151"/>
  <c r="H54"/>
  <c r="L54"/>
  <c r="K54"/>
  <c r="J54"/>
  <c r="I54"/>
  <c r="M54"/>
  <c r="J73"/>
  <c r="I73"/>
  <c r="M73"/>
  <c r="H73"/>
  <c r="L73"/>
  <c r="K73"/>
  <c r="H80"/>
  <c r="L80"/>
  <c r="K80"/>
  <c r="J80"/>
  <c r="I80"/>
  <c r="M80"/>
  <c r="H78"/>
  <c r="L78"/>
  <c r="K78"/>
  <c r="J78"/>
  <c r="I78"/>
  <c r="M78"/>
  <c r="H66"/>
  <c r="L66"/>
  <c r="K66"/>
  <c r="J66"/>
  <c r="I66"/>
  <c r="M66"/>
  <c r="J149"/>
  <c r="I149"/>
  <c r="M149"/>
  <c r="H149"/>
  <c r="L149"/>
  <c r="K149"/>
  <c r="J25"/>
  <c r="I25"/>
  <c r="M25"/>
  <c r="H25"/>
  <c r="L25"/>
  <c r="K25"/>
  <c r="H140"/>
  <c r="L140"/>
  <c r="K140"/>
  <c r="J140"/>
  <c r="I140"/>
  <c r="M140"/>
  <c r="J95"/>
  <c r="I95"/>
  <c r="M95"/>
  <c r="H95"/>
  <c r="L95"/>
  <c r="K95"/>
  <c r="H158"/>
  <c r="L158"/>
  <c r="K158"/>
  <c r="J158"/>
  <c r="I158"/>
  <c r="M158"/>
  <c r="J81"/>
  <c r="I81"/>
  <c r="M81"/>
  <c r="H81"/>
  <c r="L81"/>
  <c r="K81"/>
  <c r="J35"/>
  <c r="I35"/>
  <c r="M35"/>
  <c r="H35"/>
  <c r="L35"/>
  <c r="K35"/>
  <c r="J77"/>
  <c r="I77"/>
  <c r="M77"/>
  <c r="H77"/>
  <c r="L77"/>
  <c r="K77"/>
  <c r="H120"/>
  <c r="L120"/>
  <c r="K120"/>
  <c r="J120"/>
  <c r="I120"/>
  <c r="M120"/>
  <c r="H32"/>
  <c r="L32"/>
  <c r="K32"/>
  <c r="J32"/>
  <c r="I32"/>
  <c r="M32"/>
  <c r="H106"/>
  <c r="L106"/>
  <c r="K106"/>
  <c r="J106"/>
  <c r="I106"/>
  <c r="M106"/>
  <c r="J157"/>
  <c r="I157"/>
  <c r="M157"/>
  <c r="H157"/>
  <c r="L157"/>
  <c r="K157"/>
  <c r="H52"/>
  <c r="L52"/>
  <c r="K52"/>
  <c r="J52"/>
  <c r="I52"/>
  <c r="M52"/>
  <c r="J135"/>
  <c r="I135"/>
  <c r="M135"/>
  <c r="H135"/>
  <c r="L135"/>
  <c r="K135"/>
  <c r="H68"/>
  <c r="L68"/>
  <c r="K68"/>
  <c r="J68"/>
  <c r="I68"/>
  <c r="M68"/>
  <c r="J153"/>
  <c r="I153"/>
  <c r="M153"/>
  <c r="H153"/>
  <c r="L153"/>
  <c r="K153"/>
  <c r="H42"/>
  <c r="L42"/>
  <c r="K42"/>
  <c r="J42"/>
  <c r="I42"/>
  <c r="M42"/>
  <c r="J85"/>
  <c r="I85"/>
  <c r="M85"/>
  <c r="H85"/>
  <c r="L85"/>
  <c r="K85"/>
  <c r="H128"/>
  <c r="L128"/>
  <c r="K128"/>
  <c r="J128"/>
  <c r="I128"/>
  <c r="M128"/>
  <c r="J41"/>
  <c r="I41"/>
  <c r="M41"/>
  <c r="H41"/>
  <c r="L41"/>
  <c r="K41"/>
  <c r="H146"/>
  <c r="L146"/>
  <c r="K146"/>
  <c r="J146"/>
  <c r="I146"/>
  <c r="M146"/>
  <c r="J59"/>
  <c r="I59"/>
  <c r="M59"/>
  <c r="H59"/>
  <c r="L59"/>
  <c r="K59"/>
  <c r="J39"/>
  <c r="I39"/>
  <c r="M39"/>
  <c r="H39"/>
  <c r="L39"/>
  <c r="K39"/>
  <c r="H124"/>
  <c r="L124"/>
  <c r="K124"/>
  <c r="J124"/>
  <c r="I124"/>
  <c r="M124"/>
  <c r="J79"/>
  <c r="I79"/>
  <c r="M79"/>
  <c r="H79"/>
  <c r="L79"/>
  <c r="K79"/>
  <c r="J67"/>
  <c r="I67"/>
  <c r="M67"/>
  <c r="H67"/>
  <c r="L67"/>
  <c r="K67"/>
  <c r="H110"/>
  <c r="L110"/>
  <c r="K110"/>
  <c r="J110"/>
  <c r="I110"/>
  <c r="M110"/>
  <c r="H44"/>
  <c r="L44"/>
  <c r="K44"/>
  <c r="J44"/>
  <c r="I44"/>
  <c r="M44"/>
  <c r="J129"/>
  <c r="I129"/>
  <c r="M129"/>
  <c r="H129"/>
  <c r="L129"/>
  <c r="K129"/>
  <c r="H20"/>
  <c r="L20"/>
  <c r="K20"/>
  <c r="J20"/>
  <c r="I20"/>
  <c r="M20"/>
  <c r="M41" i="9"/>
  <c r="I130"/>
  <c r="M130"/>
  <c r="H130"/>
  <c r="L130"/>
  <c r="P130"/>
  <c r="K130"/>
  <c r="O130"/>
  <c r="J130"/>
  <c r="N130"/>
  <c r="I106"/>
  <c r="M106"/>
  <c r="H106"/>
  <c r="L106"/>
  <c r="P106"/>
  <c r="K106"/>
  <c r="O106"/>
  <c r="J106"/>
  <c r="N106"/>
  <c r="K128"/>
  <c r="O128"/>
  <c r="J128"/>
  <c r="N128"/>
  <c r="I128"/>
  <c r="M128"/>
  <c r="H128"/>
  <c r="L128"/>
  <c r="P128"/>
  <c r="K120"/>
  <c r="O120"/>
  <c r="J120"/>
  <c r="N120"/>
  <c r="I120"/>
  <c r="M120"/>
  <c r="H120"/>
  <c r="L120"/>
  <c r="P120"/>
  <c r="K104"/>
  <c r="O104"/>
  <c r="J104"/>
  <c r="N104"/>
  <c r="I104"/>
  <c r="M104"/>
  <c r="H104"/>
  <c r="L104"/>
  <c r="P104"/>
  <c r="H135"/>
  <c r="L135"/>
  <c r="P135"/>
  <c r="K135"/>
  <c r="O135"/>
  <c r="J135"/>
  <c r="N135"/>
  <c r="I135"/>
  <c r="M135"/>
  <c r="H131"/>
  <c r="L131"/>
  <c r="P131"/>
  <c r="K131"/>
  <c r="O131"/>
  <c r="J131"/>
  <c r="N131"/>
  <c r="I131"/>
  <c r="M131"/>
  <c r="K60"/>
  <c r="O60"/>
  <c r="J60"/>
  <c r="N60"/>
  <c r="I60"/>
  <c r="M60"/>
  <c r="H60"/>
  <c r="L60"/>
  <c r="P60"/>
  <c r="H39"/>
  <c r="L39"/>
  <c r="P39"/>
  <c r="K39"/>
  <c r="O39"/>
  <c r="J39"/>
  <c r="N39"/>
  <c r="I39"/>
  <c r="M39"/>
  <c r="J45"/>
  <c r="N45"/>
  <c r="I45"/>
  <c r="M45"/>
  <c r="H45"/>
  <c r="L45"/>
  <c r="P45"/>
  <c r="K45"/>
  <c r="O45"/>
  <c r="K24"/>
  <c r="O24"/>
  <c r="J24"/>
  <c r="N24"/>
  <c r="I24"/>
  <c r="M24"/>
  <c r="H24"/>
  <c r="L24"/>
  <c r="P24"/>
  <c r="H91"/>
  <c r="L91"/>
  <c r="P91"/>
  <c r="K91"/>
  <c r="O91"/>
  <c r="J91"/>
  <c r="N91"/>
  <c r="I91"/>
  <c r="M91"/>
  <c r="I30"/>
  <c r="M30"/>
  <c r="H30"/>
  <c r="L30"/>
  <c r="P30"/>
  <c r="K30"/>
  <c r="O30"/>
  <c r="J30"/>
  <c r="N30"/>
  <c r="J97"/>
  <c r="N97"/>
  <c r="I97"/>
  <c r="M97"/>
  <c r="H97"/>
  <c r="L97"/>
  <c r="P97"/>
  <c r="K97"/>
  <c r="O97"/>
  <c r="I126"/>
  <c r="M126"/>
  <c r="H126"/>
  <c r="L126"/>
  <c r="P126"/>
  <c r="K126"/>
  <c r="O126"/>
  <c r="J126"/>
  <c r="N126"/>
  <c r="J157"/>
  <c r="N157"/>
  <c r="I157"/>
  <c r="M157"/>
  <c r="H157"/>
  <c r="L157"/>
  <c r="P157"/>
  <c r="K157"/>
  <c r="O157"/>
  <c r="K20"/>
  <c r="O20"/>
  <c r="J20"/>
  <c r="N20"/>
  <c r="I20"/>
  <c r="M20"/>
  <c r="H20"/>
  <c r="L20"/>
  <c r="P20"/>
  <c r="I66"/>
  <c r="M66"/>
  <c r="H66"/>
  <c r="L66"/>
  <c r="P66"/>
  <c r="K66"/>
  <c r="O66"/>
  <c r="J66"/>
  <c r="N66"/>
  <c r="H51"/>
  <c r="L51"/>
  <c r="P51"/>
  <c r="K51"/>
  <c r="O51"/>
  <c r="J51"/>
  <c r="N51"/>
  <c r="I51"/>
  <c r="M51"/>
  <c r="J57"/>
  <c r="N57"/>
  <c r="I57"/>
  <c r="M57"/>
  <c r="H57"/>
  <c r="L57"/>
  <c r="P57"/>
  <c r="K57"/>
  <c r="O57"/>
  <c r="H151"/>
  <c r="L151"/>
  <c r="P151"/>
  <c r="K151"/>
  <c r="O151"/>
  <c r="J151"/>
  <c r="N151"/>
  <c r="I151"/>
  <c r="M151"/>
  <c r="K116"/>
  <c r="O116"/>
  <c r="J116"/>
  <c r="N116"/>
  <c r="I116"/>
  <c r="M116"/>
  <c r="H116"/>
  <c r="L116"/>
  <c r="P116"/>
  <c r="H147"/>
  <c r="L147"/>
  <c r="P147"/>
  <c r="K147"/>
  <c r="O147"/>
  <c r="J147"/>
  <c r="N147"/>
  <c r="I147"/>
  <c r="M147"/>
  <c r="K76"/>
  <c r="O76"/>
  <c r="J76"/>
  <c r="N76"/>
  <c r="I76"/>
  <c r="M76"/>
  <c r="H76"/>
  <c r="L76"/>
  <c r="P76"/>
  <c r="H55"/>
  <c r="L55"/>
  <c r="P55"/>
  <c r="K55"/>
  <c r="O55"/>
  <c r="J55"/>
  <c r="N55"/>
  <c r="I55"/>
  <c r="M55"/>
  <c r="J61"/>
  <c r="N61"/>
  <c r="I61"/>
  <c r="M61"/>
  <c r="H61"/>
  <c r="L61"/>
  <c r="P61"/>
  <c r="K61"/>
  <c r="O61"/>
  <c r="K40"/>
  <c r="O40"/>
  <c r="J40"/>
  <c r="N40"/>
  <c r="I40"/>
  <c r="M40"/>
  <c r="H40"/>
  <c r="L40"/>
  <c r="P40"/>
  <c r="I46"/>
  <c r="M46"/>
  <c r="H46"/>
  <c r="L46"/>
  <c r="P46"/>
  <c r="K46"/>
  <c r="O46"/>
  <c r="J46"/>
  <c r="N46"/>
  <c r="K140"/>
  <c r="O140"/>
  <c r="J140"/>
  <c r="N140"/>
  <c r="I140"/>
  <c r="M140"/>
  <c r="H140"/>
  <c r="L140"/>
  <c r="P140"/>
  <c r="I18"/>
  <c r="M18"/>
  <c r="H18"/>
  <c r="L18"/>
  <c r="P18"/>
  <c r="K18"/>
  <c r="O18"/>
  <c r="J18"/>
  <c r="N18"/>
  <c r="K64"/>
  <c r="O64"/>
  <c r="J64"/>
  <c r="N64"/>
  <c r="I64"/>
  <c r="M64"/>
  <c r="H64"/>
  <c r="L64"/>
  <c r="P64"/>
  <c r="K68"/>
  <c r="O68"/>
  <c r="J68"/>
  <c r="N68"/>
  <c r="I68"/>
  <c r="M68"/>
  <c r="H68"/>
  <c r="L68"/>
  <c r="P68"/>
  <c r="I38"/>
  <c r="M38"/>
  <c r="H38"/>
  <c r="L38"/>
  <c r="P38"/>
  <c r="K38"/>
  <c r="O38"/>
  <c r="J38"/>
  <c r="N38"/>
  <c r="I142"/>
  <c r="M142"/>
  <c r="H142"/>
  <c r="L142"/>
  <c r="P142"/>
  <c r="K142"/>
  <c r="O142"/>
  <c r="J142"/>
  <c r="N142"/>
  <c r="K36"/>
  <c r="O36"/>
  <c r="J36"/>
  <c r="N36"/>
  <c r="I36"/>
  <c r="M36"/>
  <c r="H36"/>
  <c r="L36"/>
  <c r="P36"/>
  <c r="I82"/>
  <c r="M82"/>
  <c r="H82"/>
  <c r="L82"/>
  <c r="P82"/>
  <c r="K82"/>
  <c r="O82"/>
  <c r="J82"/>
  <c r="N82"/>
  <c r="I110"/>
  <c r="M110"/>
  <c r="H110"/>
  <c r="L110"/>
  <c r="P110"/>
  <c r="K110"/>
  <c r="O110"/>
  <c r="J110"/>
  <c r="N110"/>
  <c r="O41"/>
  <c r="H41"/>
  <c r="J41"/>
  <c r="I114"/>
  <c r="M114"/>
  <c r="H114"/>
  <c r="L114"/>
  <c r="P114"/>
  <c r="K114"/>
  <c r="O114"/>
  <c r="J114"/>
  <c r="N114"/>
  <c r="J137"/>
  <c r="N137"/>
  <c r="I137"/>
  <c r="M137"/>
  <c r="H137"/>
  <c r="L137"/>
  <c r="P137"/>
  <c r="K137"/>
  <c r="O137"/>
  <c r="J161"/>
  <c r="N161"/>
  <c r="I161"/>
  <c r="M161"/>
  <c r="H161"/>
  <c r="L161"/>
  <c r="P161"/>
  <c r="K161"/>
  <c r="O161"/>
  <c r="J153"/>
  <c r="N153"/>
  <c r="I153"/>
  <c r="M153"/>
  <c r="H153"/>
  <c r="L153"/>
  <c r="P153"/>
  <c r="K153"/>
  <c r="O153"/>
  <c r="J113"/>
  <c r="N113"/>
  <c r="I113"/>
  <c r="M113"/>
  <c r="H113"/>
  <c r="L113"/>
  <c r="P113"/>
  <c r="K113"/>
  <c r="O113"/>
  <c r="K144"/>
  <c r="O144"/>
  <c r="J144"/>
  <c r="N144"/>
  <c r="I144"/>
  <c r="M144"/>
  <c r="H144"/>
  <c r="L144"/>
  <c r="P144"/>
  <c r="I134"/>
  <c r="M134"/>
  <c r="H134"/>
  <c r="L134"/>
  <c r="P134"/>
  <c r="K134"/>
  <c r="O134"/>
  <c r="J134"/>
  <c r="N134"/>
  <c r="K28"/>
  <c r="O28"/>
  <c r="J28"/>
  <c r="N28"/>
  <c r="I28"/>
  <c r="M28"/>
  <c r="H28"/>
  <c r="L28"/>
  <c r="P28"/>
  <c r="I74"/>
  <c r="M74"/>
  <c r="H74"/>
  <c r="L74"/>
  <c r="P74"/>
  <c r="K74"/>
  <c r="O74"/>
  <c r="J74"/>
  <c r="N74"/>
  <c r="J13"/>
  <c r="N13"/>
  <c r="I13"/>
  <c r="M13"/>
  <c r="H13"/>
  <c r="L13"/>
  <c r="P13"/>
  <c r="K13"/>
  <c r="O13"/>
  <c r="H59"/>
  <c r="L59"/>
  <c r="P59"/>
  <c r="K59"/>
  <c r="O59"/>
  <c r="J59"/>
  <c r="N59"/>
  <c r="I59"/>
  <c r="M59"/>
  <c r="J65"/>
  <c r="N65"/>
  <c r="I65"/>
  <c r="M65"/>
  <c r="H65"/>
  <c r="L65"/>
  <c r="P65"/>
  <c r="K65"/>
  <c r="O65"/>
  <c r="K136"/>
  <c r="O136"/>
  <c r="J136"/>
  <c r="N136"/>
  <c r="I136"/>
  <c r="M136"/>
  <c r="H136"/>
  <c r="L136"/>
  <c r="P136"/>
  <c r="J125"/>
  <c r="N125"/>
  <c r="I125"/>
  <c r="M125"/>
  <c r="H125"/>
  <c r="L125"/>
  <c r="P125"/>
  <c r="K125"/>
  <c r="O125"/>
  <c r="K156"/>
  <c r="O156"/>
  <c r="J156"/>
  <c r="N156"/>
  <c r="I156"/>
  <c r="M156"/>
  <c r="H156"/>
  <c r="L156"/>
  <c r="P156"/>
  <c r="H95"/>
  <c r="L95"/>
  <c r="P95"/>
  <c r="K95"/>
  <c r="O95"/>
  <c r="J95"/>
  <c r="N95"/>
  <c r="I95"/>
  <c r="M95"/>
  <c r="I34"/>
  <c r="M34"/>
  <c r="H34"/>
  <c r="L34"/>
  <c r="P34"/>
  <c r="K34"/>
  <c r="O34"/>
  <c r="J34"/>
  <c r="N34"/>
  <c r="J101"/>
  <c r="N101"/>
  <c r="I101"/>
  <c r="M101"/>
  <c r="H101"/>
  <c r="L101"/>
  <c r="P101"/>
  <c r="K101"/>
  <c r="O101"/>
  <c r="K80"/>
  <c r="O80"/>
  <c r="J80"/>
  <c r="N80"/>
  <c r="I80"/>
  <c r="M80"/>
  <c r="H80"/>
  <c r="L80"/>
  <c r="P80"/>
  <c r="H19"/>
  <c r="L19"/>
  <c r="P19"/>
  <c r="K19"/>
  <c r="O19"/>
  <c r="J19"/>
  <c r="N19"/>
  <c r="I19"/>
  <c r="M19"/>
  <c r="I86"/>
  <c r="M86"/>
  <c r="H86"/>
  <c r="L86"/>
  <c r="P86"/>
  <c r="K86"/>
  <c r="O86"/>
  <c r="J86"/>
  <c r="N86"/>
  <c r="J25"/>
  <c r="N25"/>
  <c r="I25"/>
  <c r="M25"/>
  <c r="H25"/>
  <c r="L25"/>
  <c r="P25"/>
  <c r="K25"/>
  <c r="O25"/>
  <c r="H119"/>
  <c r="L119"/>
  <c r="P119"/>
  <c r="K119"/>
  <c r="O119"/>
  <c r="J119"/>
  <c r="N119"/>
  <c r="I119"/>
  <c r="M119"/>
  <c r="I150"/>
  <c r="M150"/>
  <c r="H150"/>
  <c r="L150"/>
  <c r="P150"/>
  <c r="K150"/>
  <c r="O150"/>
  <c r="J150"/>
  <c r="N150"/>
  <c r="H115"/>
  <c r="L115"/>
  <c r="P115"/>
  <c r="K115"/>
  <c r="O115"/>
  <c r="J115"/>
  <c r="N115"/>
  <c r="I115"/>
  <c r="M115"/>
  <c r="K44"/>
  <c r="O44"/>
  <c r="J44"/>
  <c r="N44"/>
  <c r="I44"/>
  <c r="M44"/>
  <c r="H44"/>
  <c r="L44"/>
  <c r="P44"/>
  <c r="H23"/>
  <c r="L23"/>
  <c r="P23"/>
  <c r="K23"/>
  <c r="O23"/>
  <c r="J23"/>
  <c r="N23"/>
  <c r="I23"/>
  <c r="M23"/>
  <c r="I90"/>
  <c r="M90"/>
  <c r="H90"/>
  <c r="L90"/>
  <c r="P90"/>
  <c r="K90"/>
  <c r="O90"/>
  <c r="J90"/>
  <c r="N90"/>
  <c r="J29"/>
  <c r="N29"/>
  <c r="I29"/>
  <c r="M29"/>
  <c r="H29"/>
  <c r="L29"/>
  <c r="P29"/>
  <c r="K29"/>
  <c r="O29"/>
  <c r="K8"/>
  <c r="O8"/>
  <c r="J8"/>
  <c r="N8"/>
  <c r="I8"/>
  <c r="M8"/>
  <c r="H8"/>
  <c r="L8"/>
  <c r="P8"/>
  <c r="H75"/>
  <c r="L75"/>
  <c r="P75"/>
  <c r="K75"/>
  <c r="O75"/>
  <c r="J75"/>
  <c r="N75"/>
  <c r="I75"/>
  <c r="M75"/>
  <c r="I14"/>
  <c r="M14"/>
  <c r="H14"/>
  <c r="L14"/>
  <c r="P14"/>
  <c r="K14"/>
  <c r="O14"/>
  <c r="J14"/>
  <c r="N14"/>
  <c r="J81"/>
  <c r="N81"/>
  <c r="I81"/>
  <c r="M81"/>
  <c r="H81"/>
  <c r="L81"/>
  <c r="P81"/>
  <c r="K81"/>
  <c r="O81"/>
  <c r="J85"/>
  <c r="N85"/>
  <c r="I85"/>
  <c r="M85"/>
  <c r="H85"/>
  <c r="L85"/>
  <c r="P85"/>
  <c r="K85"/>
  <c r="O85"/>
  <c r="J9"/>
  <c r="N9"/>
  <c r="I9"/>
  <c r="M9"/>
  <c r="H9"/>
  <c r="L9"/>
  <c r="P9"/>
  <c r="K9"/>
  <c r="O9"/>
  <c r="K108"/>
  <c r="O108"/>
  <c r="J108"/>
  <c r="N108"/>
  <c r="I108"/>
  <c r="M108"/>
  <c r="H108"/>
  <c r="L108"/>
  <c r="P108"/>
  <c r="K32"/>
  <c r="O32"/>
  <c r="J32"/>
  <c r="N32"/>
  <c r="I32"/>
  <c r="M32"/>
  <c r="H32"/>
  <c r="L32"/>
  <c r="P32"/>
  <c r="J73"/>
  <c r="N73"/>
  <c r="I73"/>
  <c r="M73"/>
  <c r="H73"/>
  <c r="L73"/>
  <c r="P73"/>
  <c r="K73"/>
  <c r="O73"/>
  <c r="H35"/>
  <c r="L35"/>
  <c r="P35"/>
  <c r="K35"/>
  <c r="O35"/>
  <c r="J35"/>
  <c r="N35"/>
  <c r="I35"/>
  <c r="M35"/>
  <c r="L41"/>
  <c r="N41"/>
  <c r="J105"/>
  <c r="N105"/>
  <c r="I105"/>
  <c r="M105"/>
  <c r="H105"/>
  <c r="L105"/>
  <c r="P105"/>
  <c r="K105"/>
  <c r="O105"/>
  <c r="J129"/>
  <c r="N129"/>
  <c r="I129"/>
  <c r="M129"/>
  <c r="H129"/>
  <c r="L129"/>
  <c r="P129"/>
  <c r="K129"/>
  <c r="O129"/>
  <c r="J121"/>
  <c r="N121"/>
  <c r="I121"/>
  <c r="M121"/>
  <c r="H121"/>
  <c r="L121"/>
  <c r="K121"/>
  <c r="P121"/>
  <c r="O121"/>
  <c r="K112"/>
  <c r="O112"/>
  <c r="J112"/>
  <c r="N112"/>
  <c r="I112"/>
  <c r="M112"/>
  <c r="H112"/>
  <c r="L112"/>
  <c r="P112"/>
  <c r="J133"/>
  <c r="N133"/>
  <c r="I133"/>
  <c r="M133"/>
  <c r="H133"/>
  <c r="L133"/>
  <c r="P133"/>
  <c r="K133"/>
  <c r="O133"/>
  <c r="H103"/>
  <c r="L103"/>
  <c r="P103"/>
  <c r="K103"/>
  <c r="O103"/>
  <c r="J103"/>
  <c r="N103"/>
  <c r="I103"/>
  <c r="M103"/>
  <c r="I42"/>
  <c r="M42"/>
  <c r="H42"/>
  <c r="L42"/>
  <c r="P42"/>
  <c r="K42"/>
  <c r="O42"/>
  <c r="J42"/>
  <c r="N42"/>
  <c r="K88"/>
  <c r="O88"/>
  <c r="J88"/>
  <c r="N88"/>
  <c r="I88"/>
  <c r="M88"/>
  <c r="H88"/>
  <c r="L88"/>
  <c r="P88"/>
  <c r="H27"/>
  <c r="L27"/>
  <c r="P27"/>
  <c r="K27"/>
  <c r="O27"/>
  <c r="J27"/>
  <c r="N27"/>
  <c r="I27"/>
  <c r="M27"/>
  <c r="I94"/>
  <c r="M94"/>
  <c r="H94"/>
  <c r="L94"/>
  <c r="P94"/>
  <c r="K94"/>
  <c r="O94"/>
  <c r="J94"/>
  <c r="N94"/>
  <c r="J33"/>
  <c r="N33"/>
  <c r="I33"/>
  <c r="M33"/>
  <c r="H33"/>
  <c r="L33"/>
  <c r="P33"/>
  <c r="K33"/>
  <c r="O33"/>
  <c r="H159"/>
  <c r="L159"/>
  <c r="P159"/>
  <c r="K159"/>
  <c r="O159"/>
  <c r="J159"/>
  <c r="N159"/>
  <c r="I159"/>
  <c r="M159"/>
  <c r="K124"/>
  <c r="O124"/>
  <c r="J124"/>
  <c r="N124"/>
  <c r="I124"/>
  <c r="M124"/>
  <c r="H124"/>
  <c r="L124"/>
  <c r="P124"/>
  <c r="H155"/>
  <c r="L155"/>
  <c r="P155"/>
  <c r="K155"/>
  <c r="O155"/>
  <c r="J155"/>
  <c r="N155"/>
  <c r="I155"/>
  <c r="M155"/>
  <c r="K84"/>
  <c r="O84"/>
  <c r="J84"/>
  <c r="N84"/>
  <c r="I84"/>
  <c r="M84"/>
  <c r="H84"/>
  <c r="L84"/>
  <c r="P84"/>
  <c r="H63"/>
  <c r="L63"/>
  <c r="P63"/>
  <c r="K63"/>
  <c r="O63"/>
  <c r="J63"/>
  <c r="N63"/>
  <c r="I63"/>
  <c r="M63"/>
  <c r="J69"/>
  <c r="N69"/>
  <c r="I69"/>
  <c r="M69"/>
  <c r="H69"/>
  <c r="L69"/>
  <c r="P69"/>
  <c r="K69"/>
  <c r="O69"/>
  <c r="K48"/>
  <c r="O48"/>
  <c r="J48"/>
  <c r="N48"/>
  <c r="I48"/>
  <c r="M48"/>
  <c r="H48"/>
  <c r="L48"/>
  <c r="P48"/>
  <c r="I54"/>
  <c r="M54"/>
  <c r="H54"/>
  <c r="L54"/>
  <c r="P54"/>
  <c r="K54"/>
  <c r="O54"/>
  <c r="J54"/>
  <c r="N54"/>
  <c r="I118"/>
  <c r="M118"/>
  <c r="H118"/>
  <c r="L118"/>
  <c r="P118"/>
  <c r="K118"/>
  <c r="O118"/>
  <c r="J118"/>
  <c r="N118"/>
  <c r="J149"/>
  <c r="N149"/>
  <c r="I149"/>
  <c r="M149"/>
  <c r="H149"/>
  <c r="L149"/>
  <c r="P149"/>
  <c r="K149"/>
  <c r="O149"/>
  <c r="K12"/>
  <c r="O12"/>
  <c r="J12"/>
  <c r="N12"/>
  <c r="I12"/>
  <c r="M12"/>
  <c r="H12"/>
  <c r="L12"/>
  <c r="P12"/>
  <c r="I58"/>
  <c r="M58"/>
  <c r="H58"/>
  <c r="L58"/>
  <c r="P58"/>
  <c r="K58"/>
  <c r="O58"/>
  <c r="J58"/>
  <c r="N58"/>
  <c r="H43"/>
  <c r="L43"/>
  <c r="P43"/>
  <c r="K43"/>
  <c r="O43"/>
  <c r="J43"/>
  <c r="N43"/>
  <c r="I43"/>
  <c r="M43"/>
  <c r="J49"/>
  <c r="N49"/>
  <c r="I49"/>
  <c r="M49"/>
  <c r="H49"/>
  <c r="L49"/>
  <c r="P49"/>
  <c r="K49"/>
  <c r="O49"/>
  <c r="J109"/>
  <c r="N109"/>
  <c r="I109"/>
  <c r="M109"/>
  <c r="H109"/>
  <c r="L109"/>
  <c r="P109"/>
  <c r="K109"/>
  <c r="O109"/>
  <c r="H79"/>
  <c r="L79"/>
  <c r="P79"/>
  <c r="K79"/>
  <c r="O79"/>
  <c r="J79"/>
  <c r="N79"/>
  <c r="I79"/>
  <c r="M79"/>
  <c r="H143"/>
  <c r="L143"/>
  <c r="P143"/>
  <c r="K143"/>
  <c r="O143"/>
  <c r="J143"/>
  <c r="N143"/>
  <c r="I143"/>
  <c r="M143"/>
  <c r="J53"/>
  <c r="N53"/>
  <c r="I53"/>
  <c r="M53"/>
  <c r="H53"/>
  <c r="L53"/>
  <c r="P53"/>
  <c r="K53"/>
  <c r="O53"/>
  <c r="H99"/>
  <c r="L99"/>
  <c r="P99"/>
  <c r="K99"/>
  <c r="O99"/>
  <c r="J99"/>
  <c r="N99"/>
  <c r="I99"/>
  <c r="M99"/>
  <c r="H111"/>
  <c r="L111"/>
  <c r="P111"/>
  <c r="K111"/>
  <c r="O111"/>
  <c r="J111"/>
  <c r="N111"/>
  <c r="I111"/>
  <c r="M111"/>
  <c r="J21"/>
  <c r="N21"/>
  <c r="I21"/>
  <c r="M21"/>
  <c r="H21"/>
  <c r="L21"/>
  <c r="P21"/>
  <c r="K21"/>
  <c r="O21"/>
  <c r="H67"/>
  <c r="L67"/>
  <c r="P67"/>
  <c r="K67"/>
  <c r="O67"/>
  <c r="J67"/>
  <c r="N67"/>
  <c r="I67"/>
  <c r="M67"/>
  <c r="K96"/>
  <c r="O96"/>
  <c r="J96"/>
  <c r="N96"/>
  <c r="I96"/>
  <c r="M96"/>
  <c r="H96"/>
  <c r="L96"/>
  <c r="P96"/>
  <c r="P41"/>
  <c r="I41"/>
  <c r="I154"/>
  <c r="M154"/>
  <c r="H154"/>
  <c r="L154"/>
  <c r="P154"/>
  <c r="K154"/>
  <c r="O154"/>
  <c r="J154"/>
  <c r="N154"/>
  <c r="I146"/>
  <c r="M146"/>
  <c r="H146"/>
  <c r="L146"/>
  <c r="P146"/>
  <c r="K146"/>
  <c r="O146"/>
  <c r="J146"/>
  <c r="N146"/>
  <c r="I138"/>
  <c r="M138"/>
  <c r="H138"/>
  <c r="L138"/>
  <c r="P138"/>
  <c r="K138"/>
  <c r="O138"/>
  <c r="J138"/>
  <c r="N138"/>
  <c r="I122"/>
  <c r="M122"/>
  <c r="H122"/>
  <c r="L122"/>
  <c r="P122"/>
  <c r="K122"/>
  <c r="O122"/>
  <c r="J122"/>
  <c r="N122"/>
  <c r="J145"/>
  <c r="N145"/>
  <c r="I145"/>
  <c r="M145"/>
  <c r="H145"/>
  <c r="L145"/>
  <c r="P145"/>
  <c r="K145"/>
  <c r="O145"/>
  <c r="K160"/>
  <c r="O160"/>
  <c r="J160"/>
  <c r="N160"/>
  <c r="I160"/>
  <c r="M160"/>
  <c r="H160"/>
  <c r="L160"/>
  <c r="P160"/>
  <c r="K152"/>
  <c r="O152"/>
  <c r="J152"/>
  <c r="N152"/>
  <c r="I152"/>
  <c r="M152"/>
  <c r="H152"/>
  <c r="L152"/>
  <c r="P152"/>
  <c r="K132"/>
  <c r="O132"/>
  <c r="J132"/>
  <c r="N132"/>
  <c r="I132"/>
  <c r="M132"/>
  <c r="H132"/>
  <c r="L132"/>
  <c r="P132"/>
  <c r="K92"/>
  <c r="O92"/>
  <c r="J92"/>
  <c r="N92"/>
  <c r="I92"/>
  <c r="M92"/>
  <c r="H92"/>
  <c r="L92"/>
  <c r="P92"/>
  <c r="H71"/>
  <c r="L71"/>
  <c r="P71"/>
  <c r="K71"/>
  <c r="O71"/>
  <c r="J71"/>
  <c r="N71"/>
  <c r="I71"/>
  <c r="M71"/>
  <c r="I10"/>
  <c r="M10"/>
  <c r="H10"/>
  <c r="L10"/>
  <c r="P10"/>
  <c r="K10"/>
  <c r="O10"/>
  <c r="J10"/>
  <c r="N10"/>
  <c r="J77"/>
  <c r="N77"/>
  <c r="I77"/>
  <c r="M77"/>
  <c r="H77"/>
  <c r="L77"/>
  <c r="P77"/>
  <c r="K77"/>
  <c r="O77"/>
  <c r="K56"/>
  <c r="O56"/>
  <c r="J56"/>
  <c r="N56"/>
  <c r="I56"/>
  <c r="M56"/>
  <c r="H56"/>
  <c r="L56"/>
  <c r="P56"/>
  <c r="I62"/>
  <c r="M62"/>
  <c r="H62"/>
  <c r="L62"/>
  <c r="P62"/>
  <c r="K62"/>
  <c r="O62"/>
  <c r="J62"/>
  <c r="N62"/>
  <c r="H127"/>
  <c r="L127"/>
  <c r="P127"/>
  <c r="K127"/>
  <c r="O127"/>
  <c r="J127"/>
  <c r="N127"/>
  <c r="I127"/>
  <c r="M127"/>
  <c r="I158"/>
  <c r="M158"/>
  <c r="H158"/>
  <c r="L158"/>
  <c r="P158"/>
  <c r="K158"/>
  <c r="O158"/>
  <c r="J158"/>
  <c r="N158"/>
  <c r="H123"/>
  <c r="L123"/>
  <c r="P123"/>
  <c r="K123"/>
  <c r="O123"/>
  <c r="J123"/>
  <c r="N123"/>
  <c r="I123"/>
  <c r="M123"/>
  <c r="K52"/>
  <c r="O52"/>
  <c r="J52"/>
  <c r="N52"/>
  <c r="I52"/>
  <c r="M52"/>
  <c r="H52"/>
  <c r="L52"/>
  <c r="P52"/>
  <c r="H31"/>
  <c r="L31"/>
  <c r="P31"/>
  <c r="K31"/>
  <c r="O31"/>
  <c r="J31"/>
  <c r="N31"/>
  <c r="I31"/>
  <c r="M31"/>
  <c r="I98"/>
  <c r="M98"/>
  <c r="H98"/>
  <c r="L98"/>
  <c r="P98"/>
  <c r="K98"/>
  <c r="O98"/>
  <c r="J98"/>
  <c r="N98"/>
  <c r="J37"/>
  <c r="N37"/>
  <c r="I37"/>
  <c r="M37"/>
  <c r="H37"/>
  <c r="L37"/>
  <c r="P37"/>
  <c r="K37"/>
  <c r="O37"/>
  <c r="K16"/>
  <c r="O16"/>
  <c r="J16"/>
  <c r="N16"/>
  <c r="I16"/>
  <c r="M16"/>
  <c r="H16"/>
  <c r="L16"/>
  <c r="P16"/>
  <c r="H83"/>
  <c r="L83"/>
  <c r="P83"/>
  <c r="K83"/>
  <c r="O83"/>
  <c r="J83"/>
  <c r="N83"/>
  <c r="I83"/>
  <c r="M83"/>
  <c r="I22"/>
  <c r="M22"/>
  <c r="H22"/>
  <c r="L22"/>
  <c r="P22"/>
  <c r="K22"/>
  <c r="O22"/>
  <c r="J22"/>
  <c r="N22"/>
  <c r="J89"/>
  <c r="N89"/>
  <c r="I89"/>
  <c r="M89"/>
  <c r="H89"/>
  <c r="L89"/>
  <c r="P89"/>
  <c r="K89"/>
  <c r="O89"/>
  <c r="J117"/>
  <c r="N117"/>
  <c r="I117"/>
  <c r="M117"/>
  <c r="H117"/>
  <c r="L117"/>
  <c r="P117"/>
  <c r="K117"/>
  <c r="O117"/>
  <c r="K148"/>
  <c r="O148"/>
  <c r="J148"/>
  <c r="N148"/>
  <c r="I148"/>
  <c r="M148"/>
  <c r="H148"/>
  <c r="L148"/>
  <c r="P148"/>
  <c r="H87"/>
  <c r="L87"/>
  <c r="P87"/>
  <c r="K87"/>
  <c r="O87"/>
  <c r="J87"/>
  <c r="N87"/>
  <c r="I87"/>
  <c r="M87"/>
  <c r="I26"/>
  <c r="M26"/>
  <c r="H26"/>
  <c r="L26"/>
  <c r="P26"/>
  <c r="K26"/>
  <c r="O26"/>
  <c r="J26"/>
  <c r="N26"/>
  <c r="J93"/>
  <c r="N93"/>
  <c r="I93"/>
  <c r="M93"/>
  <c r="H93"/>
  <c r="L93"/>
  <c r="P93"/>
  <c r="K93"/>
  <c r="O93"/>
  <c r="O7"/>
  <c r="K7"/>
  <c r="P7"/>
  <c r="L7"/>
  <c r="H7"/>
  <c r="M7"/>
  <c r="I7"/>
  <c r="N7"/>
  <c r="J7"/>
  <c r="K72"/>
  <c r="O72"/>
  <c r="J72"/>
  <c r="N72"/>
  <c r="I72"/>
  <c r="M72"/>
  <c r="H72"/>
  <c r="L72"/>
  <c r="P72"/>
  <c r="H11"/>
  <c r="L11"/>
  <c r="P11"/>
  <c r="K11"/>
  <c r="O11"/>
  <c r="J11"/>
  <c r="N11"/>
  <c r="I11"/>
  <c r="M11"/>
  <c r="I78"/>
  <c r="M78"/>
  <c r="H78"/>
  <c r="L78"/>
  <c r="P78"/>
  <c r="K78"/>
  <c r="O78"/>
  <c r="J78"/>
  <c r="N78"/>
  <c r="J17"/>
  <c r="N17"/>
  <c r="I17"/>
  <c r="M17"/>
  <c r="H17"/>
  <c r="L17"/>
  <c r="P17"/>
  <c r="K17"/>
  <c r="O17"/>
  <c r="K100"/>
  <c r="O100"/>
  <c r="J100"/>
  <c r="N100"/>
  <c r="I100"/>
  <c r="M100"/>
  <c r="H100"/>
  <c r="L100"/>
  <c r="P100"/>
  <c r="I70"/>
  <c r="M70"/>
  <c r="H70"/>
  <c r="L70"/>
  <c r="P70"/>
  <c r="K70"/>
  <c r="O70"/>
  <c r="J70"/>
  <c r="N70"/>
  <c r="H139"/>
  <c r="L139"/>
  <c r="P139"/>
  <c r="K139"/>
  <c r="O139"/>
  <c r="J139"/>
  <c r="N139"/>
  <c r="I139"/>
  <c r="M139"/>
  <c r="H47"/>
  <c r="L47"/>
  <c r="P47"/>
  <c r="K47"/>
  <c r="O47"/>
  <c r="J47"/>
  <c r="N47"/>
  <c r="I47"/>
  <c r="M47"/>
  <c r="H107"/>
  <c r="L107"/>
  <c r="P107"/>
  <c r="K107"/>
  <c r="O107"/>
  <c r="J107"/>
  <c r="N107"/>
  <c r="I107"/>
  <c r="M107"/>
  <c r="H15"/>
  <c r="L15"/>
  <c r="P15"/>
  <c r="K15"/>
  <c r="O15"/>
  <c r="J15"/>
  <c r="N15"/>
  <c r="I15"/>
  <c r="M15"/>
  <c r="J141"/>
  <c r="N141"/>
  <c r="I141"/>
  <c r="M141"/>
  <c r="H141"/>
  <c r="L141"/>
  <c r="P141"/>
  <c r="K141"/>
  <c r="O141"/>
  <c r="I102"/>
  <c r="M102"/>
  <c r="H102"/>
  <c r="L102"/>
  <c r="P102"/>
  <c r="K102"/>
  <c r="O102"/>
  <c r="J102"/>
  <c r="N102"/>
  <c r="I50"/>
  <c r="M50"/>
  <c r="H50"/>
  <c r="L50"/>
  <c r="P50"/>
  <c r="K50"/>
  <c r="O50"/>
  <c r="J50"/>
  <c r="N50"/>
  <c r="K41"/>
  <c r="Q138"/>
  <c r="U138" s="1"/>
  <c r="Q122"/>
  <c r="Q145"/>
  <c r="Q160"/>
  <c r="U160" s="1"/>
  <c r="Q152"/>
  <c r="Q132"/>
  <c r="U132" s="1"/>
  <c r="Q92"/>
  <c r="U92" s="1"/>
  <c r="Q71"/>
  <c r="Q77"/>
  <c r="U77" s="1"/>
  <c r="Q56"/>
  <c r="Q62"/>
  <c r="Q127"/>
  <c r="U127" s="1"/>
  <c r="Q158"/>
  <c r="U158" s="1"/>
  <c r="Q123"/>
  <c r="U123" s="1"/>
  <c r="Q52"/>
  <c r="U52" s="1"/>
  <c r="Q98"/>
  <c r="U98" s="1"/>
  <c r="Q37"/>
  <c r="U37" s="1"/>
  <c r="Q83"/>
  <c r="U83" s="1"/>
  <c r="Q89"/>
  <c r="Q117"/>
  <c r="U117" s="1"/>
  <c r="Q148"/>
  <c r="U148" s="1"/>
  <c r="Q87"/>
  <c r="U87" s="1"/>
  <c r="Q93"/>
  <c r="Q72"/>
  <c r="Q78"/>
  <c r="Q100"/>
  <c r="Q70"/>
  <c r="U70" s="1"/>
  <c r="Q139"/>
  <c r="Q47"/>
  <c r="U47" s="1"/>
  <c r="Q107"/>
  <c r="Q141"/>
  <c r="U141" s="1"/>
  <c r="Q102"/>
  <c r="Q50"/>
  <c r="Q41"/>
  <c r="Q154"/>
  <c r="U154" s="1"/>
  <c r="Q130"/>
  <c r="U130" s="1"/>
  <c r="Q106"/>
  <c r="U106" s="1"/>
  <c r="Q128"/>
  <c r="U128" s="1"/>
  <c r="Q120"/>
  <c r="Q104"/>
  <c r="U104" s="1"/>
  <c r="Q135"/>
  <c r="U135" s="1"/>
  <c r="Q131"/>
  <c r="U131" s="1"/>
  <c r="Q60"/>
  <c r="U60" s="1"/>
  <c r="Q39"/>
  <c r="Q45"/>
  <c r="Q91"/>
  <c r="Q97"/>
  <c r="Q126"/>
  <c r="U126" s="1"/>
  <c r="Q157"/>
  <c r="U157" s="1"/>
  <c r="Q66"/>
  <c r="U66" s="1"/>
  <c r="Q51"/>
  <c r="Q57"/>
  <c r="Q151"/>
  <c r="U151" s="1"/>
  <c r="Q116"/>
  <c r="U116" s="1"/>
  <c r="Q147"/>
  <c r="U147" s="1"/>
  <c r="Q76"/>
  <c r="Q55"/>
  <c r="Q61"/>
  <c r="Q40"/>
  <c r="Q46"/>
  <c r="Q140"/>
  <c r="U140" s="1"/>
  <c r="Q64"/>
  <c r="Q68"/>
  <c r="Q38"/>
  <c r="U38" s="1"/>
  <c r="Q142"/>
  <c r="Q82"/>
  <c r="U82" s="1"/>
  <c r="Q110"/>
  <c r="U110" s="1"/>
  <c r="Q114"/>
  <c r="U114" s="1"/>
  <c r="Q137"/>
  <c r="U137" s="1"/>
  <c r="Q161"/>
  <c r="U161" s="1"/>
  <c r="Q153"/>
  <c r="U153" s="1"/>
  <c r="Q113"/>
  <c r="U113" s="1"/>
  <c r="Q144"/>
  <c r="U144" s="1"/>
  <c r="Q134"/>
  <c r="U134" s="1"/>
  <c r="Q74"/>
  <c r="U74" s="1"/>
  <c r="Q59"/>
  <c r="U59" s="1"/>
  <c r="Q65"/>
  <c r="U65" s="1"/>
  <c r="Q136"/>
  <c r="U136" s="1"/>
  <c r="Q125"/>
  <c r="U125" s="1"/>
  <c r="Q156"/>
  <c r="Q95"/>
  <c r="U95" s="1"/>
  <c r="Q101"/>
  <c r="U101" s="1"/>
  <c r="Q80"/>
  <c r="U80" s="1"/>
  <c r="Q86"/>
  <c r="U86" s="1"/>
  <c r="Q119"/>
  <c r="U119" s="1"/>
  <c r="Q150"/>
  <c r="Q115"/>
  <c r="Q44"/>
  <c r="Q90"/>
  <c r="Q75"/>
  <c r="Q81"/>
  <c r="Q85"/>
  <c r="Q108"/>
  <c r="U108" s="1"/>
  <c r="Q73"/>
  <c r="U73" s="1"/>
  <c r="Q146"/>
  <c r="U146" s="1"/>
  <c r="Q105"/>
  <c r="U105" s="1"/>
  <c r="Q129"/>
  <c r="U129" s="1"/>
  <c r="Q121"/>
  <c r="U121" s="1"/>
  <c r="Q112"/>
  <c r="U112" s="1"/>
  <c r="Q133"/>
  <c r="U133" s="1"/>
  <c r="Q103"/>
  <c r="U103" s="1"/>
  <c r="Q42"/>
  <c r="Q88"/>
  <c r="U88" s="1"/>
  <c r="Q94"/>
  <c r="U94" s="1"/>
  <c r="Q159"/>
  <c r="Q124"/>
  <c r="U124" s="1"/>
  <c r="Q155"/>
  <c r="U155" s="1"/>
  <c r="Q84"/>
  <c r="U84" s="1"/>
  <c r="Q63"/>
  <c r="Q69"/>
  <c r="U69" s="1"/>
  <c r="Q48"/>
  <c r="Q54"/>
  <c r="Q118"/>
  <c r="Q149"/>
  <c r="Q58"/>
  <c r="Q43"/>
  <c r="Q49"/>
  <c r="Q109"/>
  <c r="Q79"/>
  <c r="Q143"/>
  <c r="Q53"/>
  <c r="Q99"/>
  <c r="Q111"/>
  <c r="Q67"/>
  <c r="Q96"/>
  <c r="U96" s="1"/>
  <c r="Q7" l="1"/>
  <c r="Q28"/>
  <c r="U28" s="1"/>
  <c r="Q10"/>
  <c r="Q22"/>
  <c r="S22" s="1"/>
  <c r="Q16"/>
  <c r="R16" s="1"/>
  <c r="S67"/>
  <c r="R67"/>
  <c r="S143"/>
  <c r="R143"/>
  <c r="S43"/>
  <c r="R43"/>
  <c r="R54"/>
  <c r="S54"/>
  <c r="R84"/>
  <c r="S84"/>
  <c r="R94"/>
  <c r="S94"/>
  <c r="R133"/>
  <c r="S133"/>
  <c r="R105"/>
  <c r="S105"/>
  <c r="R108"/>
  <c r="S108"/>
  <c r="R90"/>
  <c r="S90"/>
  <c r="S119"/>
  <c r="R119"/>
  <c r="S95"/>
  <c r="R95"/>
  <c r="R65"/>
  <c r="S65"/>
  <c r="R134"/>
  <c r="S134"/>
  <c r="S161"/>
  <c r="R161"/>
  <c r="R82"/>
  <c r="S82"/>
  <c r="R64"/>
  <c r="S64"/>
  <c r="R61"/>
  <c r="S61"/>
  <c r="R116"/>
  <c r="S116"/>
  <c r="R66"/>
  <c r="S66"/>
  <c r="S91"/>
  <c r="R91"/>
  <c r="S131"/>
  <c r="R131"/>
  <c r="R128"/>
  <c r="S128"/>
  <c r="R41"/>
  <c r="S41"/>
  <c r="S107"/>
  <c r="R107"/>
  <c r="R100"/>
  <c r="S100"/>
  <c r="S87"/>
  <c r="R87"/>
  <c r="R22"/>
  <c r="R98"/>
  <c r="S98"/>
  <c r="S127"/>
  <c r="R127"/>
  <c r="R10"/>
  <c r="S10"/>
  <c r="R152"/>
  <c r="S152"/>
  <c r="S138"/>
  <c r="R138"/>
  <c r="R96"/>
  <c r="S96"/>
  <c r="R53"/>
  <c r="S53"/>
  <c r="R49"/>
  <c r="S49"/>
  <c r="R118"/>
  <c r="S118"/>
  <c r="S63"/>
  <c r="R63"/>
  <c r="S159"/>
  <c r="R159"/>
  <c r="S103"/>
  <c r="R103"/>
  <c r="R129"/>
  <c r="S129"/>
  <c r="R73"/>
  <c r="S73"/>
  <c r="S75"/>
  <c r="R75"/>
  <c r="S150"/>
  <c r="R150"/>
  <c r="R101"/>
  <c r="S101"/>
  <c r="R136"/>
  <c r="S136"/>
  <c r="R28"/>
  <c r="R153"/>
  <c r="S153"/>
  <c r="R110"/>
  <c r="S110"/>
  <c r="R68"/>
  <c r="S68"/>
  <c r="R40"/>
  <c r="S40"/>
  <c r="S147"/>
  <c r="R147"/>
  <c r="S51"/>
  <c r="R51"/>
  <c r="R97"/>
  <c r="S97"/>
  <c r="R60"/>
  <c r="S60"/>
  <c r="R120"/>
  <c r="S120"/>
  <c r="S154"/>
  <c r="R154"/>
  <c r="R141"/>
  <c r="S141"/>
  <c r="R70"/>
  <c r="S70"/>
  <c r="R93"/>
  <c r="S93"/>
  <c r="R89"/>
  <c r="S89"/>
  <c r="R37"/>
  <c r="S37"/>
  <c r="R158"/>
  <c r="S158"/>
  <c r="R77"/>
  <c r="S77"/>
  <c r="R132"/>
  <c r="S132"/>
  <c r="S122"/>
  <c r="R122"/>
  <c r="S99"/>
  <c r="R99"/>
  <c r="R109"/>
  <c r="S109"/>
  <c r="R149"/>
  <c r="S149"/>
  <c r="R69"/>
  <c r="S69"/>
  <c r="R124"/>
  <c r="S124"/>
  <c r="R42"/>
  <c r="S42"/>
  <c r="R121"/>
  <c r="S121"/>
  <c r="R81"/>
  <c r="S81"/>
  <c r="S115"/>
  <c r="R115"/>
  <c r="R80"/>
  <c r="S80"/>
  <c r="R125"/>
  <c r="S125"/>
  <c r="R74"/>
  <c r="S74"/>
  <c r="R113"/>
  <c r="S113"/>
  <c r="S114"/>
  <c r="R114"/>
  <c r="R38"/>
  <c r="S38"/>
  <c r="R46"/>
  <c r="S46"/>
  <c r="R76"/>
  <c r="S76"/>
  <c r="R57"/>
  <c r="S57"/>
  <c r="R126"/>
  <c r="S126"/>
  <c r="S39"/>
  <c r="R39"/>
  <c r="R104"/>
  <c r="S104"/>
  <c r="S130"/>
  <c r="R130"/>
  <c r="R102"/>
  <c r="S102"/>
  <c r="S139"/>
  <c r="R139"/>
  <c r="R72"/>
  <c r="S72"/>
  <c r="R117"/>
  <c r="S117"/>
  <c r="S123"/>
  <c r="R123"/>
  <c r="R56"/>
  <c r="S56"/>
  <c r="R92"/>
  <c r="S92"/>
  <c r="R145"/>
  <c r="S145"/>
  <c r="S111"/>
  <c r="R111"/>
  <c r="S79"/>
  <c r="R79"/>
  <c r="R58"/>
  <c r="S58"/>
  <c r="R48"/>
  <c r="S48"/>
  <c r="S155"/>
  <c r="R155"/>
  <c r="R88"/>
  <c r="S88"/>
  <c r="R112"/>
  <c r="S112"/>
  <c r="S146"/>
  <c r="R146"/>
  <c r="R85"/>
  <c r="S85"/>
  <c r="R44"/>
  <c r="S44"/>
  <c r="R86"/>
  <c r="S86"/>
  <c r="R156"/>
  <c r="S156"/>
  <c r="S59"/>
  <c r="R59"/>
  <c r="R144"/>
  <c r="S144"/>
  <c r="R137"/>
  <c r="S137"/>
  <c r="R142"/>
  <c r="S142"/>
  <c r="R140"/>
  <c r="S140"/>
  <c r="S55"/>
  <c r="R55"/>
  <c r="S151"/>
  <c r="R151"/>
  <c r="R157"/>
  <c r="S157"/>
  <c r="R45"/>
  <c r="S45"/>
  <c r="S135"/>
  <c r="R135"/>
  <c r="S106"/>
  <c r="R106"/>
  <c r="R50"/>
  <c r="S50"/>
  <c r="S47"/>
  <c r="R47"/>
  <c r="R78"/>
  <c r="S78"/>
  <c r="R148"/>
  <c r="S148"/>
  <c r="S83"/>
  <c r="R83"/>
  <c r="R52"/>
  <c r="S52"/>
  <c r="R62"/>
  <c r="S62"/>
  <c r="S71"/>
  <c r="R71"/>
  <c r="R160"/>
  <c r="S160"/>
  <c r="U111"/>
  <c r="Q12"/>
  <c r="U12" s="1"/>
  <c r="Q20"/>
  <c r="U20" s="1"/>
  <c r="Q32"/>
  <c r="U32" s="1"/>
  <c r="Q14"/>
  <c r="U14" s="1"/>
  <c r="Q29"/>
  <c r="U29" s="1"/>
  <c r="Q23"/>
  <c r="U23" s="1"/>
  <c r="Q25"/>
  <c r="U25" s="1"/>
  <c r="Q19"/>
  <c r="U19" s="1"/>
  <c r="Q34"/>
  <c r="U34" s="1"/>
  <c r="Q30"/>
  <c r="U30" s="1"/>
  <c r="U67"/>
  <c r="Q26"/>
  <c r="U26" s="1"/>
  <c r="Q8"/>
  <c r="U8" s="1"/>
  <c r="Q36"/>
  <c r="U36" s="1"/>
  <c r="Q24"/>
  <c r="U24" s="1"/>
  <c r="Q17"/>
  <c r="U17" s="1"/>
  <c r="Q21"/>
  <c r="U21" s="1"/>
  <c r="Q18"/>
  <c r="U18" s="1"/>
  <c r="U99"/>
  <c r="U143"/>
  <c r="U63"/>
  <c r="U85"/>
  <c r="U142"/>
  <c r="U61"/>
  <c r="U57"/>
  <c r="U97"/>
  <c r="U145"/>
  <c r="Q13"/>
  <c r="U13" s="1"/>
  <c r="U159"/>
  <c r="Q11"/>
  <c r="U11" s="1"/>
  <c r="U109"/>
  <c r="U75"/>
  <c r="U90"/>
  <c r="U64"/>
  <c r="U55"/>
  <c r="U107"/>
  <c r="U139"/>
  <c r="U100"/>
  <c r="U93"/>
  <c r="U71"/>
  <c r="Q9"/>
  <c r="U9" s="1"/>
  <c r="U79"/>
  <c r="U81"/>
  <c r="U150"/>
  <c r="U62"/>
  <c r="U122"/>
  <c r="U118"/>
  <c r="Q15"/>
  <c r="U15" s="1"/>
  <c r="Q31"/>
  <c r="U31" s="1"/>
  <c r="U53"/>
  <c r="U58"/>
  <c r="U149"/>
  <c r="U54"/>
  <c r="U115"/>
  <c r="U68"/>
  <c r="U76"/>
  <c r="U91"/>
  <c r="U120"/>
  <c r="U102"/>
  <c r="U78"/>
  <c r="U72"/>
  <c r="U89"/>
  <c r="U56"/>
  <c r="U152"/>
  <c r="Q33"/>
  <c r="U33" s="1"/>
  <c r="Q27"/>
  <c r="U27" s="1"/>
  <c r="Q35"/>
  <c r="U156"/>
  <c r="U42"/>
  <c r="U51"/>
  <c r="U49"/>
  <c r="U50"/>
  <c r="U48"/>
  <c r="U44"/>
  <c r="U40"/>
  <c r="U46"/>
  <c r="U45"/>
  <c r="U41"/>
  <c r="U43"/>
  <c r="U39"/>
  <c r="U22"/>
  <c r="U10"/>
  <c r="S16" l="1"/>
  <c r="T16" s="1"/>
  <c r="U16"/>
  <c r="R7"/>
  <c r="T10"/>
  <c r="S28"/>
  <c r="T28" s="1"/>
  <c r="T22"/>
  <c r="T37"/>
  <c r="T38"/>
  <c r="S7"/>
  <c r="R33"/>
  <c r="S33"/>
  <c r="S31"/>
  <c r="R31"/>
  <c r="S11"/>
  <c r="R11"/>
  <c r="R18"/>
  <c r="S18"/>
  <c r="R36"/>
  <c r="S36"/>
  <c r="R30"/>
  <c r="S30"/>
  <c r="S23"/>
  <c r="R23"/>
  <c r="R20"/>
  <c r="S20"/>
  <c r="S27"/>
  <c r="R27"/>
  <c r="R24"/>
  <c r="S24"/>
  <c r="R25"/>
  <c r="S25"/>
  <c r="R32"/>
  <c r="S32"/>
  <c r="S35"/>
  <c r="R35"/>
  <c r="S15"/>
  <c r="R15"/>
  <c r="R13"/>
  <c r="S13"/>
  <c r="R17"/>
  <c r="S17"/>
  <c r="R26"/>
  <c r="S26"/>
  <c r="S19"/>
  <c r="R19"/>
  <c r="R14"/>
  <c r="S14"/>
  <c r="R9"/>
  <c r="S9"/>
  <c r="R21"/>
  <c r="S21"/>
  <c r="R8"/>
  <c r="S8"/>
  <c r="R34"/>
  <c r="S34"/>
  <c r="R29"/>
  <c r="S29"/>
  <c r="R12"/>
  <c r="S12"/>
  <c r="U35"/>
  <c r="U7"/>
  <c r="T7" l="1"/>
  <c r="T36"/>
  <c r="T24"/>
  <c r="T25"/>
  <c r="T27"/>
  <c r="T11"/>
  <c r="T31"/>
  <c r="T14"/>
  <c r="T26"/>
  <c r="T13"/>
  <c r="T21"/>
  <c r="T17"/>
  <c r="T12"/>
  <c r="T30"/>
  <c r="T23"/>
  <c r="T32"/>
  <c r="T33"/>
  <c r="T34"/>
  <c r="T19"/>
  <c r="T35"/>
  <c r="T20"/>
  <c r="T29"/>
  <c r="T8"/>
  <c r="T9"/>
  <c r="T15"/>
  <c r="T18"/>
</calcChain>
</file>

<file path=xl/sharedStrings.xml><?xml version="1.0" encoding="utf-8"?>
<sst xmlns="http://schemas.openxmlformats.org/spreadsheetml/2006/main" count="5352" uniqueCount="1728">
  <si>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</si>
  <si>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</si>
  <si>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</si>
  <si>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</si>
  <si>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</si>
  <si>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</si>
  <si>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</si>
  <si>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</si>
  <si>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</si>
  <si>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</si>
  <si>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</si>
  <si>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</si>
  <si>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</si>
  <si>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</si>
  <si>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</si>
  <si>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</si>
  <si>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</si>
  <si>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</si>
  <si>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</si>
  <si>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</si>
  <si>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</si>
  <si>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</si>
  <si>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</si>
  <si>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</si>
  <si>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</si>
  <si>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</si>
  <si>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</si>
  <si>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</si>
  <si>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</si>
  <si>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</si>
  <si>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</si>
  <si>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</si>
  <si>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</si>
  <si>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</si>
  <si>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</si>
  <si>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</si>
  <si>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</si>
  <si>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</si>
  <si>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</si>
  <si>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</si>
  <si>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</si>
  <si>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</si>
  <si>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</si>
  <si>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</si>
  <si>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</si>
  <si>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</si>
  <si>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</si>
  <si>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</si>
  <si>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</si>
  <si>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</si>
  <si>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</si>
  <si>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</si>
  <si>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</si>
  <si>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</si>
  <si>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</si>
  <si>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</si>
  <si>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</si>
  <si>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</si>
  <si>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</si>
  <si>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</si>
  <si>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</si>
  <si>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</si>
  <si>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</si>
  <si>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</si>
  <si>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</si>
  <si>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</si>
  <si>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</si>
  <si>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</si>
  <si>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</si>
  <si>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</si>
  <si>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</si>
  <si>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</si>
  <si>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</si>
  <si>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</si>
  <si>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</si>
  <si>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Bhavyansh Singh Chouhan</t>
  </si>
  <si>
    <t>Ajit Singh</t>
  </si>
  <si>
    <t>Meena</t>
  </si>
  <si>
    <t>XXXX6488</t>
  </si>
  <si>
    <t>RAMGARH SEDHOTAN ,RAIPUR,SENDRA,306105</t>
  </si>
  <si>
    <t>Bhumika Bagri</t>
  </si>
  <si>
    <t>Mukesh Bagri</t>
  </si>
  <si>
    <t>Seema Bagri</t>
  </si>
  <si>
    <t>XXXX0525</t>
  </si>
  <si>
    <t>MAHAVEER COLONY BAR,RAIPUR,BAR,306105</t>
  </si>
  <si>
    <t>Chitrakshi</t>
  </si>
  <si>
    <t>Girdhari Lal</t>
  </si>
  <si>
    <t>Gayatri</t>
  </si>
  <si>
    <t>SC</t>
  </si>
  <si>
    <t>XXXX7999</t>
  </si>
  <si>
    <t>AADARSH BASTI BEHIND GOVY SCHOOL,RAIPUR,BAR,306105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</si>
  <si>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</si>
  <si>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</si>
  <si>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</si>
  <si>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</si>
  <si>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</si>
  <si>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</si>
  <si>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</si>
  <si>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</si>
  <si>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</si>
  <si>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</si>
  <si>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</si>
  <si>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</si>
  <si>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</si>
  <si>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</si>
  <si>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Guneet Chouhan</t>
  </si>
  <si>
    <t>Kailash Chouhan</t>
  </si>
  <si>
    <t>Pushpa Devi</t>
  </si>
  <si>
    <t>XXXX4626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</si>
  <si>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</si>
  <si>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</si>
  <si>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</si>
  <si>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</si>
  <si>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</si>
  <si>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</si>
  <si>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Jagrat Solanki</t>
  </si>
  <si>
    <t>Krishan Kamal Solanki</t>
  </si>
  <si>
    <t>Geeta Devi</t>
  </si>
  <si>
    <t>XXXX3272</t>
  </si>
  <si>
    <t>SADAR BAZAR SENDRA,RAIPUR,SENDRA,306105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</si>
  <si>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</si>
  <si>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</si>
  <si>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</si>
  <si>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</si>
  <si>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</si>
  <si>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</si>
  <si>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</si>
  <si>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</si>
  <si>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</si>
  <si>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Khushi</t>
  </si>
  <si>
    <t>Sunil Kathat</t>
  </si>
  <si>
    <t>Anisha</t>
  </si>
  <si>
    <t>XXXX4715</t>
  </si>
  <si>
    <t>BADIYA KASIYA CHITTAR,RAUIPUR,CHITTAR,306102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</si>
  <si>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</si>
  <si>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</si>
  <si>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</si>
  <si>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</si>
  <si>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</si>
  <si>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</si>
  <si>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</si>
  <si>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</si>
  <si>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</si>
  <si>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</si>
  <si>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</si>
  <si>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</si>
  <si>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</si>
  <si>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</si>
  <si>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</si>
  <si>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</si>
  <si>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</si>
  <si>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</si>
  <si>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XXXX4163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</si>
  <si>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</si>
  <si>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</si>
  <si>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</si>
  <si>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</si>
  <si>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</si>
  <si>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</si>
  <si>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</si>
  <si>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</si>
  <si>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</si>
  <si>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</si>
  <si>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</si>
  <si>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</si>
  <si>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</si>
  <si>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</si>
  <si>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</si>
  <si>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</si>
  <si>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</si>
  <si>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</si>
  <si>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</si>
  <si>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</si>
  <si>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</si>
  <si>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</si>
  <si>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</si>
  <si>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</si>
  <si>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</si>
  <si>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</si>
  <si>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</si>
  <si>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</si>
  <si>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</t>
  </si>
  <si>
    <t>Kuldeep</t>
  </si>
  <si>
    <t>Khusboo Mali</t>
  </si>
  <si>
    <t>REL MAGRA,RAIPUR,BAR,306105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</si>
  <si>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</si>
  <si>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</si>
  <si>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</si>
  <si>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</si>
  <si>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</si>
  <si>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</si>
  <si>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</si>
  <si>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</si>
  <si>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</si>
  <si>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</si>
  <si>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</si>
  <si>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</si>
  <si>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</si>
  <si>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</si>
  <si>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</si>
  <si>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</si>
  <si>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</si>
  <si>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</si>
  <si>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</si>
  <si>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Zeenat Sheikh</t>
  </si>
  <si>
    <t>Sameer Sheikh</t>
  </si>
  <si>
    <t>Shabnam Khnam</t>
  </si>
  <si>
    <t>XXXX6896</t>
  </si>
  <si>
    <t>BAGGAR MOHALLA RAIPUR,RAIPUR,RAIPUR,306105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</si>
  <si>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</si>
  <si>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</si>
  <si>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</si>
  <si>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</si>
  <si>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</si>
  <si>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</si>
  <si>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</si>
  <si>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</si>
  <si>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</si>
  <si>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Anmol Sharma</t>
  </si>
  <si>
    <t>Chandrakanta Sharma</t>
  </si>
  <si>
    <t>XXXX6543</t>
  </si>
  <si>
    <t>RAMDEV NAGAR JODHPUR ROAD ,RAIPUR,BAR,306105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</si>
  <si>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</si>
  <si>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</si>
  <si>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</si>
  <si>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</si>
  <si>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</si>
  <si>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</si>
  <si>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</si>
  <si>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</si>
  <si>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</si>
  <si>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</si>
  <si>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</si>
  <si>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</si>
  <si>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</si>
  <si>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</si>
  <si>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</si>
  <si>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Bhagya Shree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</si>
  <si>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</si>
  <si>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</si>
  <si>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</si>
  <si>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</si>
  <si>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</si>
  <si>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</si>
  <si>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</si>
  <si>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</si>
  <si>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</si>
  <si>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Devendra</t>
  </si>
  <si>
    <t>Aala Ram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</si>
  <si>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</si>
  <si>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</si>
  <si>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</si>
  <si>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</si>
  <si>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</si>
  <si>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</si>
  <si>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</si>
  <si>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</si>
  <si>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</si>
  <si>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</si>
  <si>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</si>
  <si>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</si>
  <si>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</si>
  <si>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</si>
  <si>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</si>
  <si>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</si>
  <si>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</si>
  <si>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</si>
  <si>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</si>
  <si>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Ghansham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</si>
  <si>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</si>
  <si>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</si>
  <si>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</si>
  <si>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</si>
  <si>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</si>
  <si>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</si>
  <si>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</si>
  <si>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</si>
  <si>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</si>
  <si>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</si>
  <si>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</si>
  <si>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</si>
  <si>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</si>
  <si>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</si>
  <si>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</si>
  <si>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</si>
  <si>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</si>
  <si>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</si>
  <si>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</si>
  <si>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</si>
  <si>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</si>
  <si>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</si>
  <si>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Himanshi</t>
  </si>
  <si>
    <t>Shiv Lal</t>
  </si>
  <si>
    <t>XXXX9892</t>
  </si>
  <si>
    <t>BAR,RAIPUR,BAE,306105</t>
  </si>
  <si>
    <t>Y</t>
  </si>
  <si>
    <t>Karishma Jain</t>
  </si>
  <si>
    <t>Rajendra Kumar</t>
  </si>
  <si>
    <t>Neetu jain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</si>
  <si>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</si>
  <si>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</si>
  <si>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</si>
  <si>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</si>
  <si>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</si>
  <si>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</si>
  <si>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</si>
  <si>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</si>
  <si>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</si>
  <si>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</si>
  <si>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</si>
  <si>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</si>
  <si>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Rajuram</t>
  </si>
  <si>
    <t>Pintu</t>
  </si>
  <si>
    <t>XXXX8007</t>
  </si>
  <si>
    <t>NEW COLONY,RAIPUR,BAR,306105</t>
  </si>
  <si>
    <t>Lalit</t>
  </si>
  <si>
    <t>Suraj</t>
  </si>
  <si>
    <t>Asha</t>
  </si>
  <si>
    <t>XXXX2873</t>
  </si>
  <si>
    <t>MAHAVEER COLONY,RAIPUR,BAR,306105</t>
  </si>
  <si>
    <t>LEKHIKA</t>
  </si>
  <si>
    <t>YOGENDRA</t>
  </si>
  <si>
    <t>ANITA DEVI</t>
  </si>
  <si>
    <t>XXXX4138</t>
  </si>
  <si>
    <t>NEAR POST OFFICE,RAIPUR,BAR,306105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</si>
  <si>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</si>
  <si>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</si>
  <si>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</si>
  <si>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</si>
  <si>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</si>
  <si>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</si>
  <si>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</si>
  <si>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</si>
  <si>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</si>
  <si>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</si>
  <si>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</si>
  <si>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</si>
  <si>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</si>
  <si>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</si>
  <si>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</si>
  <si>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</si>
  <si>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</si>
  <si>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</si>
  <si>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</si>
  <si>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</si>
  <si>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</si>
  <si>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</si>
  <si>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</si>
  <si>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</si>
  <si>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</si>
  <si>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</si>
  <si>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</si>
  <si>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</si>
  <si>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</si>
  <si>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</si>
  <si>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POOJA GURJER</t>
  </si>
  <si>
    <t>XXXX8777</t>
  </si>
  <si>
    <t>GURJARO KA BAS BAR,RAIPUR,BAR ,306105</t>
  </si>
  <si>
    <t>POORAV SHARMA</t>
  </si>
  <si>
    <t>SHARAD SHARMA</t>
  </si>
  <si>
    <t>JYOTI KUMARI ACHARYA</t>
  </si>
  <si>
    <t>XXXX0052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</si>
  <si>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</si>
  <si>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</si>
  <si>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</si>
  <si>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</si>
  <si>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</si>
  <si>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</si>
  <si>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</si>
  <si>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</si>
  <si>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</si>
  <si>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Prsoon Singariya</t>
  </si>
  <si>
    <t>Lalit Singariya</t>
  </si>
  <si>
    <t>Deepanjali</t>
  </si>
  <si>
    <t>XXXX6850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</si>
  <si>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</si>
  <si>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</si>
  <si>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</si>
  <si>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</si>
  <si>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</si>
  <si>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</si>
  <si>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</si>
  <si>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</si>
  <si>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</si>
  <si>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</si>
  <si>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</si>
  <si>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</si>
  <si>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</si>
  <si>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</si>
  <si>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</si>
  <si>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</si>
  <si>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</si>
  <si>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</si>
  <si>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</si>
  <si>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</si>
  <si>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</si>
  <si>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</si>
  <si>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</si>
  <si>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</si>
  <si>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</si>
  <si>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</si>
  <si>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</si>
  <si>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</si>
  <si>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</si>
  <si>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</si>
  <si>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</si>
  <si>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</si>
  <si>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</si>
  <si>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Vansh Gurjar</t>
  </si>
  <si>
    <t>Kamlesh Kumar Gurjar</t>
  </si>
  <si>
    <t>Nirmala Kumari Gurjar</t>
  </si>
  <si>
    <t>XXXX7471</t>
  </si>
  <si>
    <t>Vasil Murtuja</t>
  </si>
  <si>
    <t>XXXX8250</t>
  </si>
  <si>
    <t>Yogita</t>
  </si>
  <si>
    <t>XXXX4470</t>
  </si>
  <si>
    <t>YSGQUFK</t>
  </si>
  <si>
    <t>-,RAIPUR,-,306105</t>
  </si>
  <si>
    <t>AADIL HUSAIN</t>
  </si>
  <si>
    <t>JAKEER HUSAIN</t>
  </si>
  <si>
    <t>SOLUNISHA</t>
  </si>
  <si>
    <t>XXXX4652</t>
  </si>
  <si>
    <t>JODHPUR ROAD ,RAIPUR,BAR ,306105</t>
  </si>
  <si>
    <t>AALIYA</t>
  </si>
  <si>
    <t>ASLAM KHAN</t>
  </si>
  <si>
    <t>SHABNAM</t>
  </si>
  <si>
    <t>XXXX2541</t>
  </si>
  <si>
    <t>KHINIYA KI BERI,BAR,bar,306105</t>
  </si>
  <si>
    <t>ANJU</t>
  </si>
  <si>
    <t>BASTA RAM</t>
  </si>
  <si>
    <t>GITA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</si>
  <si>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</si>
  <si>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</si>
  <si>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</si>
  <si>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</si>
  <si>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</si>
  <si>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</si>
  <si>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</si>
  <si>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</si>
  <si>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</si>
  <si>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</si>
  <si>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</si>
  <si>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</si>
  <si>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</si>
  <si>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</si>
  <si>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</si>
  <si>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</si>
  <si>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</si>
  <si>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</si>
  <si>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</si>
  <si>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</si>
  <si>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</si>
  <si>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</si>
  <si>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DEEPIKA KANWAR</t>
  </si>
  <si>
    <t>BABULAL</t>
  </si>
  <si>
    <t>BHURI DEVI</t>
  </si>
  <si>
    <t>XXXX7050</t>
  </si>
  <si>
    <t>vhvsvov</t>
  </si>
  <si>
    <t>BHERU JI KA BADIYA,RAIPUR,BIRANTIYA KHURD,306105</t>
  </si>
  <si>
    <t>Dhanraj Vaishnav</t>
  </si>
  <si>
    <t>Sugan Das</t>
  </si>
  <si>
    <t>XXXX0650</t>
  </si>
  <si>
    <t>BIRANTIYA KALAN ,RAIPUR,BIRANTIYA KALAN ,306304</t>
  </si>
  <si>
    <t>EHSAAN MOHAMMAD</t>
  </si>
  <si>
    <t>ANVAR ALI</t>
  </si>
  <si>
    <t>MADINA BANU</t>
  </si>
  <si>
    <t>YWFIUOD</t>
  </si>
  <si>
    <t>MOYLO KA BAS ,JAITARAN,DEVRIYA,306302</t>
  </si>
  <si>
    <t>GOVIND VARESA</t>
  </si>
  <si>
    <t>JAYANTI LAL VARESA</t>
  </si>
  <si>
    <t>RAKHI VARESA</t>
  </si>
  <si>
    <t>vzxnrwn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</si>
  <si>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</si>
  <si>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</si>
  <si>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</si>
  <si>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</si>
  <si>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</si>
  <si>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</si>
  <si>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</si>
  <si>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</si>
  <si>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</si>
  <si>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</si>
  <si>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</si>
  <si>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</si>
  <si>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</si>
  <si>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</si>
  <si>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KHUSHI</t>
  </si>
  <si>
    <t>SURAJ</t>
  </si>
  <si>
    <t>ASHA DEVI</t>
  </si>
  <si>
    <t>MAHAVEER COLONY MEGHRDA ROAD ,RAIPUR,BAR,306105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</si>
  <si>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</si>
  <si>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</si>
  <si>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</si>
  <si>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</si>
  <si>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</si>
  <si>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</si>
  <si>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</si>
  <si>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</si>
  <si>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</si>
  <si>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</si>
  <si>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</si>
  <si>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</si>
  <si>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</si>
  <si>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</si>
  <si>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</si>
  <si>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</si>
  <si>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</si>
  <si>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</si>
  <si>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MOHITA BHAYAL</t>
  </si>
  <si>
    <t>RANJEET BHAYAL</t>
  </si>
  <si>
    <t>PUSHPANJALI DEPAL</t>
  </si>
  <si>
    <t>XXXX1387</t>
  </si>
  <si>
    <t>VVNVNTH</t>
  </si>
  <si>
    <t>JODHPUR ROAD BHAYAL NIWAS ,RAIPUR,BAR,306105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</si>
  <si>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</si>
  <si>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</si>
  <si>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</si>
  <si>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</si>
  <si>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</si>
  <si>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</si>
  <si>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</si>
  <si>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</si>
  <si>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</si>
  <si>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</si>
  <si>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</si>
  <si>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</si>
  <si>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</si>
  <si>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</si>
  <si>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</si>
  <si>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</si>
  <si>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</si>
  <si>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</si>
  <si>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</si>
  <si>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</si>
  <si>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PRIYANSI</t>
  </si>
  <si>
    <t>MUKESH SARGARA</t>
  </si>
  <si>
    <t>PINKI</t>
  </si>
  <si>
    <t>VZSSZSH</t>
  </si>
  <si>
    <t>NYA BAS ,RAIPAUR,KHARIYA MITHAPUR,342602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</si>
  <si>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</si>
  <si>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</si>
  <si>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</si>
  <si>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</si>
  <si>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</si>
  <si>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</si>
  <si>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</si>
  <si>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</si>
  <si>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</si>
  <si>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</si>
  <si>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</si>
  <si>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</si>
  <si>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</si>
  <si>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</si>
  <si>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</si>
  <si>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</si>
  <si>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</si>
  <si>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</si>
  <si>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</si>
  <si>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</si>
  <si>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</si>
  <si>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</si>
  <si>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</si>
  <si>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</si>
  <si>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</si>
  <si>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</si>
  <si>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MANIRAJ SINGH</t>
  </si>
  <si>
    <t>SUMAN KANWAR</t>
  </si>
  <si>
    <t>CHARNO KI COLONY ,JAITARAN,NIMAJ,306303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</si>
  <si>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</si>
  <si>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</si>
  <si>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</si>
  <si>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</si>
  <si>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</si>
  <si>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</si>
  <si>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</si>
  <si>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</si>
  <si>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</si>
  <si>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</si>
  <si>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</si>
  <si>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Mr MOHD IQBAL</t>
  </si>
  <si>
    <t>Mrs ZAREENA BANO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</si>
  <si>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</si>
  <si>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</si>
  <si>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</si>
  <si>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</si>
  <si>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</si>
  <si>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</si>
  <si>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</si>
  <si>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</si>
  <si>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</si>
  <si>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</si>
  <si>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</si>
  <si>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</si>
  <si>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</si>
  <si>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</si>
  <si>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</si>
  <si>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</si>
  <si>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</si>
  <si>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</si>
  <si>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</si>
  <si>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</si>
  <si>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</si>
  <si>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</si>
  <si>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</si>
  <si>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</si>
  <si>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</si>
  <si>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</si>
  <si>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</si>
  <si>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</si>
  <si>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</si>
  <si>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</si>
  <si>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</si>
  <si>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</si>
  <si>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</si>
  <si>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</si>
  <si>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MANOHAR PANWAR</t>
  </si>
  <si>
    <t>PADAMA</t>
  </si>
  <si>
    <t>XXXX4142</t>
  </si>
  <si>
    <t>VVNSCCN</t>
  </si>
  <si>
    <t>GAJANAND MOHALLA,BAR,BAR,306105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</si>
  <si>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</si>
  <si>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</si>
  <si>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</si>
  <si>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</si>
  <si>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</si>
  <si>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</si>
  <si>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</si>
  <si>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</si>
  <si>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</si>
  <si>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</si>
  <si>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</si>
  <si>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</si>
  <si>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</si>
  <si>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</si>
  <si>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</si>
  <si>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</si>
  <si>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</si>
  <si>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</si>
  <si>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</si>
  <si>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</si>
  <si>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</si>
  <si>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</si>
  <si>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MAHAVEER DAS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</si>
  <si>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</si>
  <si>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</si>
  <si>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</si>
  <si>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</si>
  <si>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</si>
  <si>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</si>
  <si>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</si>
  <si>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</si>
  <si>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</si>
  <si>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</si>
  <si>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</si>
  <si>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</si>
  <si>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</si>
  <si>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</si>
  <si>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</si>
  <si>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</si>
  <si>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</si>
  <si>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</si>
  <si>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</si>
  <si>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</si>
  <si>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</si>
  <si>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</si>
  <si>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</si>
  <si>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</si>
  <si>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SABNAM BANOO</t>
  </si>
  <si>
    <t>XXXX6366</t>
  </si>
  <si>
    <t>VXRCNPX</t>
  </si>
  <si>
    <t>SIMRAN</t>
  </si>
  <si>
    <t>XXXX4297</t>
  </si>
  <si>
    <t>YAIBSCK</t>
  </si>
  <si>
    <t>SUHANA BANO</t>
  </si>
  <si>
    <t>IQBALSANKHLA</t>
  </si>
  <si>
    <t>RABIYA</t>
  </si>
  <si>
    <t>XXXX0290</t>
  </si>
  <si>
    <t>VBBIUSG</t>
  </si>
  <si>
    <t>MIYA MANGARI,RAIPUR,BAR,306105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</si>
  <si>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</si>
  <si>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</si>
  <si>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</si>
  <si>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</si>
  <si>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</si>
  <si>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</si>
  <si>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</si>
  <si>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</si>
  <si>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</si>
  <si>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</si>
  <si>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</si>
  <si>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</si>
  <si>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</si>
  <si>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</si>
  <si>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</si>
  <si>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</si>
  <si>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</si>
  <si>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</si>
  <si>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</si>
  <si>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</si>
  <si>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</si>
  <si>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</si>
  <si>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VANDANA DEVI</t>
  </si>
  <si>
    <t>PADMA</t>
  </si>
  <si>
    <t>VEDANSHU PRAJAPAT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</si>
  <si>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</si>
  <si>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</si>
  <si>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</si>
  <si>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</si>
  <si>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</si>
  <si>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</si>
  <si>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</si>
  <si>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</si>
  <si>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</si>
  <si>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Yashsvi Deenwal</t>
  </si>
  <si>
    <t>Indraj Deenwal</t>
  </si>
  <si>
    <t>Saroj</t>
  </si>
  <si>
    <t>XXXX9435</t>
  </si>
  <si>
    <t>NEW COLONY BAR ,RAIPUR,BAR,306304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</si>
  <si>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</si>
  <si>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</si>
  <si>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</si>
  <si>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</si>
  <si>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</si>
  <si>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</si>
  <si>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MR MAHESH KUMAR CHHAPARAWAL</t>
  </si>
  <si>
    <t>MRS PREETI KICHARA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</si>
  <si>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</si>
  <si>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</si>
  <si>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</si>
  <si>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</si>
  <si>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</si>
  <si>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</si>
  <si>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behind gram panchayat bar,raipur,bar,306105</t>
  </si>
  <si>
    <t>AKSA TEBA</t>
  </si>
  <si>
    <t>FAKHRUDDEN KURESHI</t>
  </si>
  <si>
    <t>AYASHA SHANKHALA</t>
  </si>
  <si>
    <t>XXXX8184</t>
  </si>
  <si>
    <t>PURANA RAILWAY STATION BAR,RAIPUR,BAR,306105</t>
  </si>
  <si>
    <t>AKSHITA SHARMA</t>
  </si>
  <si>
    <t>MUKESH KUMAR</t>
  </si>
  <si>
    <t>CHANDRA KANTA SHARMA</t>
  </si>
  <si>
    <t>XXXX2899</t>
  </si>
  <si>
    <t>YDWQDFG</t>
  </si>
  <si>
    <t>Bari,Masuda,Bari,305624</t>
  </si>
  <si>
    <t>BHUMIKA DAGDI</t>
  </si>
  <si>
    <t>ASHOK DAGDI</t>
  </si>
  <si>
    <t>REKHA DAGDI</t>
  </si>
  <si>
    <t>XXXX8581</t>
  </si>
  <si>
    <t>VSZNNZV</t>
  </si>
  <si>
    <t>NEW COLONY BUS STAN,RAIPUR,BAR,306105</t>
  </si>
  <si>
    <t>CHANCHAL</t>
  </si>
  <si>
    <t>SURESH KUMAR</t>
  </si>
  <si>
    <t>MEENA DEVI</t>
  </si>
  <si>
    <t>XXXX8472</t>
  </si>
  <si>
    <t>MEGHRDA ROAD,RAIPUR,BAR,306105</t>
  </si>
  <si>
    <t>CHHAVIRAJ PANWAR</t>
  </si>
  <si>
    <t>MOHAN LAL PANWAR</t>
  </si>
  <si>
    <t>LAXMI DEVI</t>
  </si>
  <si>
    <t>XXXX8730</t>
  </si>
  <si>
    <t>DHOLIDHED ,RAIPUR,BAR,306105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</si>
  <si>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</si>
  <si>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</si>
  <si>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</si>
  <si>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</si>
  <si>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</si>
  <si>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</si>
  <si>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</si>
  <si>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</si>
  <si>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</si>
  <si>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</si>
  <si>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</si>
  <si>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</si>
  <si>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</si>
  <si>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</si>
  <si>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</si>
  <si>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</si>
  <si>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</si>
  <si>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</si>
  <si>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</si>
  <si>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</si>
  <si>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</si>
  <si>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HIMALAYA RAJ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</si>
  <si>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</si>
  <si>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</si>
  <si>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</si>
  <si>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</si>
  <si>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</si>
  <si>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</si>
  <si>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</si>
  <si>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</si>
  <si>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</si>
  <si>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</si>
  <si>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</si>
  <si>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</si>
  <si>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</si>
  <si>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berra redai bar,raipur,bar,306105</t>
  </si>
  <si>
    <t>KRISHNA NAYAK</t>
  </si>
  <si>
    <t>OM PRAKASH NAYAK</t>
  </si>
  <si>
    <t>SUNITA DEVI</t>
  </si>
  <si>
    <t>XXXX7845</t>
  </si>
  <si>
    <t>RAMDEV COLONY BAR,RAIPUR, BAR,306105</t>
  </si>
  <si>
    <t>KUMARI DEEKSHA PRAJAPATI</t>
  </si>
  <si>
    <t>RUKMA DEVI</t>
  </si>
  <si>
    <t>XXXX8812</t>
  </si>
  <si>
    <t>yaccfyw</t>
  </si>
  <si>
    <t>jodhpur road bar,raipur,bar,306105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</si>
  <si>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</si>
  <si>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</si>
  <si>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</si>
  <si>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</si>
  <si>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</si>
  <si>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</si>
  <si>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</si>
  <si>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</si>
  <si>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</si>
  <si>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</si>
  <si>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GURJARO KA BAS BAR,RAIPUR,BAR,306105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</si>
  <si>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</si>
  <si>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</si>
  <si>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</si>
  <si>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</si>
  <si>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</si>
  <si>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</si>
  <si>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DANIYA NADA BAR,RAIPUR,BAR ,306105</t>
  </si>
  <si>
    <t>MUSKAN BANO</t>
  </si>
  <si>
    <t>IQBAL</t>
  </si>
  <si>
    <t>RABIYA BANO</t>
  </si>
  <si>
    <t>XXXX2585</t>
  </si>
  <si>
    <t>MIYAN MAGRI BAR,RAIPUR,BAR,306105</t>
  </si>
  <si>
    <t>NAKUL SAHU</t>
  </si>
  <si>
    <t>SHANKAR LAL</t>
  </si>
  <si>
    <t>MAYA DEVI</t>
  </si>
  <si>
    <t>XXXX9715</t>
  </si>
  <si>
    <t>NEW COLONY BAR,RAIPUR,BAR,306105</t>
  </si>
  <si>
    <t>NIKITA</t>
  </si>
  <si>
    <t>BHERA RAM</t>
  </si>
  <si>
    <t>PUSHPA DEVI</t>
  </si>
  <si>
    <t>XXXX0710</t>
  </si>
  <si>
    <t>YSODKFF</t>
  </si>
  <si>
    <t>RAILEAY STATION K.K. COLONY,RAIPUR,BAR,306105</t>
  </si>
  <si>
    <t>NILOFAR BANU</t>
  </si>
  <si>
    <t>ASHRAF SHAH</t>
  </si>
  <si>
    <t>FARJANA BANU</t>
  </si>
  <si>
    <t>XXXX1422</t>
  </si>
  <si>
    <t>behind panchayat bar,raipur,bar,306105</t>
  </si>
  <si>
    <t>PAVAR SHAKTI DEVILAL</t>
  </si>
  <si>
    <t>DEVILAL</t>
  </si>
  <si>
    <t>MEENA</t>
  </si>
  <si>
    <t>XXXX7241</t>
  </si>
  <si>
    <t>RAMDEV NAGAR ,RAIPUR,BAR,306105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</si>
  <si>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</si>
  <si>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</si>
  <si>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</si>
  <si>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</si>
  <si>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</si>
  <si>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</si>
  <si>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</si>
  <si>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</si>
  <si>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</si>
  <si>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NAYKO KA BADIYA,RAIPUR,BAR,306105</t>
  </si>
  <si>
    <t>SAYBA BANO</t>
  </si>
  <si>
    <t>XXXX1575</t>
  </si>
  <si>
    <t>BIHIND GRAM PANCHAYAT BAR,RAIPUR,BAR,306105</t>
  </si>
  <si>
    <t>SHARIF SHAH</t>
  </si>
  <si>
    <t>YASHIN SHAH</t>
  </si>
  <si>
    <t>AMINA BANU</t>
  </si>
  <si>
    <t>XXXX7302</t>
  </si>
  <si>
    <t>takiya ka bas bar,raipur,bar,306105</t>
  </si>
  <si>
    <t>SUHANA</t>
  </si>
  <si>
    <t>RAJU SHAH</t>
  </si>
  <si>
    <t>XXXX8511</t>
  </si>
  <si>
    <t>YAOOFQC</t>
  </si>
  <si>
    <t>VANSHIKA KHICHI</t>
  </si>
  <si>
    <t>MAHENDRA SINGH</t>
  </si>
  <si>
    <t>PRINKA</t>
  </si>
  <si>
    <t>XXXX1374</t>
  </si>
  <si>
    <t>vtwrpgx</t>
  </si>
  <si>
    <t>DHOLIDHED,RAIPUR,BAR,306105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</si>
  <si>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</si>
  <si>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</si>
  <si>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</si>
  <si>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</si>
  <si>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</si>
  <si>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</si>
  <si>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</si>
  <si>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</si>
  <si>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</si>
  <si>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</si>
  <si>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</si>
  <si>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</si>
  <si>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</si>
  <si>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</si>
  <si>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Balkishan</t>
  </si>
  <si>
    <t>Meetha Lal</t>
  </si>
  <si>
    <t>XXXX0104</t>
  </si>
  <si>
    <t>WZHXPSH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</si>
  <si>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</si>
  <si>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</si>
  <si>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</si>
  <si>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</si>
  <si>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</si>
  <si>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</si>
  <si>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</si>
  <si>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</si>
  <si>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</si>
  <si>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Deepak</t>
  </si>
  <si>
    <t>Suresh Kumar</t>
  </si>
  <si>
    <t>Meena Devi</t>
  </si>
  <si>
    <t>XXXX0246</t>
  </si>
  <si>
    <t>MEGHARDA ROAD, BAR,RAIPUR,BAR,306105</t>
  </si>
  <si>
    <t>DILSHAN TANWAR</t>
  </si>
  <si>
    <t>XXXX8026</t>
  </si>
  <si>
    <t>MEGWALO KA BAAS ,RAIPUR,MEGARDA,306304</t>
  </si>
  <si>
    <t>Gargi Singh</t>
  </si>
  <si>
    <t>Narayan Singh</t>
  </si>
  <si>
    <t>Baby Kanwar</t>
  </si>
  <si>
    <t>XXXX2925</t>
  </si>
  <si>
    <t>CHARANO KI COLONY , NIMAJ,JAITARAN,NIMAJ,306303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</si>
  <si>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</si>
  <si>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</si>
  <si>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</si>
  <si>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</si>
  <si>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</si>
  <si>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</si>
  <si>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</si>
  <si>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</si>
  <si>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</si>
  <si>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</si>
  <si>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</si>
  <si>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OMPRAKASH</t>
  </si>
  <si>
    <t>XXXX8954</t>
  </si>
  <si>
    <t>YBKBEKB</t>
  </si>
  <si>
    <t>REL MAGARA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</si>
  <si>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</si>
  <si>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</si>
  <si>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</si>
  <si>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</si>
  <si>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</si>
  <si>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</si>
  <si>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</si>
  <si>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</si>
  <si>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</si>
  <si>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</si>
  <si>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</si>
  <si>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</si>
  <si>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</si>
  <si>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</si>
  <si>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</si>
  <si>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</si>
  <si>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RAJURAM DAGDI</t>
  </si>
  <si>
    <t>PINTU DEVI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</si>
  <si>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</si>
  <si>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</si>
  <si>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</si>
  <si>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</si>
  <si>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</si>
  <si>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</si>
  <si>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MANISHA MEGHWAL</t>
  </si>
  <si>
    <t>XXXX7498</t>
  </si>
  <si>
    <t>ysgqufk</t>
  </si>
  <si>
    <t>MEGHWALO KA BAS,RAIPUR,NANANA,306102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</si>
  <si>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</si>
  <si>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</si>
  <si>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</si>
  <si>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</si>
  <si>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</si>
  <si>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</si>
  <si>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</si>
  <si>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</si>
  <si>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</si>
  <si>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</si>
  <si>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PRAKASH NAYAK</t>
  </si>
  <si>
    <t>JAGDISH NAYAK</t>
  </si>
  <si>
    <t>PREM DEVI</t>
  </si>
  <si>
    <t>XXXX3643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</si>
  <si>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</si>
  <si>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</si>
  <si>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</si>
  <si>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</si>
  <si>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</si>
  <si>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</si>
  <si>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</si>
  <si>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</si>
  <si>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</si>
  <si>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</si>
  <si>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</si>
  <si>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</si>
  <si>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</si>
  <si>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</si>
  <si>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</si>
  <si>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</si>
  <si>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</si>
  <si>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</si>
  <si>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</si>
  <si>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</si>
  <si>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</si>
  <si>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</si>
  <si>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</si>
  <si>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</si>
  <si>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</si>
  <si>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</si>
  <si>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SHARAWAN NAYAK</t>
  </si>
  <si>
    <t>XXXX5727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</si>
  <si>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</si>
  <si>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</si>
  <si>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</si>
  <si>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</si>
  <si>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</si>
  <si>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</si>
  <si>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</si>
  <si>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</si>
  <si>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</si>
  <si>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</si>
  <si>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</si>
  <si>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</si>
  <si>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</si>
  <si>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</si>
  <si>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</si>
  <si>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</si>
  <si>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</si>
  <si>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</si>
  <si>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</si>
  <si>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</si>
  <si>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</si>
  <si>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</si>
  <si>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</si>
  <si>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</si>
  <si>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</si>
  <si>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</si>
  <si>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</si>
  <si>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</si>
  <si>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</si>
  <si>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</si>
  <si>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AKARAM KHAN</t>
  </si>
  <si>
    <t>DHAGLU KHAN</t>
  </si>
  <si>
    <t>KAMLA BANO</t>
  </si>
  <si>
    <t>XXXX0212</t>
  </si>
  <si>
    <t>VHOROCJ</t>
  </si>
  <si>
    <t>ALTAF SANKHALA</t>
  </si>
  <si>
    <t>RAZIYA</t>
  </si>
  <si>
    <t>XXXX5012</t>
  </si>
  <si>
    <t>dcubyoo</t>
  </si>
  <si>
    <t>ANITA</t>
  </si>
  <si>
    <t>MEEMA DEVI</t>
  </si>
  <si>
    <t>XXXX6298</t>
  </si>
  <si>
    <t>VBBGVNT</t>
  </si>
  <si>
    <t>Gehloto ka Bera,RAIPUR,BAR,306105</t>
  </si>
  <si>
    <t>BHAGWATI</t>
  </si>
  <si>
    <t>XXXX5822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</si>
  <si>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</si>
  <si>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</si>
  <si>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</si>
  <si>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</si>
  <si>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</si>
  <si>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</si>
  <si>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</si>
  <si>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</si>
  <si>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</si>
  <si>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</si>
  <si>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</si>
  <si>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</si>
  <si>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</si>
  <si>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</si>
  <si>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</si>
  <si>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</si>
  <si>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</si>
  <si>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</si>
  <si>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</si>
  <si>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</si>
  <si>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FEJAN SHAH</t>
  </si>
  <si>
    <t>YASEEN SHAH</t>
  </si>
  <si>
    <t>AMEENA BANO</t>
  </si>
  <si>
    <t>XXXX8973</t>
  </si>
  <si>
    <t>Jodhpur road,RAIPUR,BAR,306105</t>
  </si>
  <si>
    <t>GOPAL LAL</t>
  </si>
  <si>
    <t>GANPAT LAL</t>
  </si>
  <si>
    <t>XXXX2968</t>
  </si>
  <si>
    <t>KALALO KA BAS BAR,RAIPUR,BAR,306105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</si>
  <si>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</si>
  <si>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</si>
  <si>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</si>
  <si>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</si>
  <si>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</si>
  <si>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</si>
  <si>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</si>
  <si>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</si>
  <si>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</si>
  <si>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</si>
  <si>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Jaiditya Phulwari</t>
  </si>
  <si>
    <t>Rajendra Phulwari</t>
  </si>
  <si>
    <t>Munni Phulwari</t>
  </si>
  <si>
    <t>XXXX0190</t>
  </si>
  <si>
    <t>VWPJSKN</t>
  </si>
  <si>
    <t>NEAR GANGA MAIYA TEMPLE ,RAIPUR,VP GIRI,306102</t>
  </si>
  <si>
    <t>JANNAT BANO</t>
  </si>
  <si>
    <t>GALKAI DEVI</t>
  </si>
  <si>
    <t>XXXX0938</t>
  </si>
  <si>
    <t>miyan magri,RAIPUR,BAR,306105</t>
  </si>
  <si>
    <t>JASMIN BANO</t>
  </si>
  <si>
    <t>XXXX8773</t>
  </si>
  <si>
    <t>KANCHAN GURJAR</t>
  </si>
  <si>
    <t>DURGA RAM GURJAR</t>
  </si>
  <si>
    <t>REKHA DEVI</t>
  </si>
  <si>
    <t>XXXX5138</t>
  </si>
  <si>
    <t>Gurjaro ka bas,RAIPUR,BAR,306105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</si>
  <si>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</si>
  <si>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</si>
  <si>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</si>
  <si>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</si>
  <si>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</si>
  <si>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</si>
  <si>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</si>
  <si>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</si>
  <si>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</si>
  <si>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</si>
  <si>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MANISHA BANO</t>
  </si>
  <si>
    <t>XXXX9842</t>
  </si>
  <si>
    <t>Miyan magri,Raipur,Bar,306105</t>
  </si>
  <si>
    <t>MAYA GURJAR</t>
  </si>
  <si>
    <t>SHIV LAL GURJAR</t>
  </si>
  <si>
    <t>XXXX5428</t>
  </si>
  <si>
    <t>gurjaro ka mohalla,Raipur,Bar,306105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</si>
  <si>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</si>
  <si>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</si>
  <si>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</si>
  <si>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</si>
  <si>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</si>
  <si>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</si>
  <si>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</si>
  <si>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</si>
  <si>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</si>
  <si>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</si>
  <si>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MOHAMMAD TAUFIQ</t>
  </si>
  <si>
    <t>FAKHRUDDIN</t>
  </si>
  <si>
    <t>AYASHA SANKHLA</t>
  </si>
  <si>
    <t>XXXX4204</t>
  </si>
  <si>
    <t>purana railay station,RAIPUR,BAR,306105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</si>
  <si>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</si>
  <si>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</si>
  <si>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</si>
  <si>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</si>
  <si>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</si>
  <si>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</si>
  <si>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</si>
  <si>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NASEEMA</t>
  </si>
  <si>
    <t>ROSHAN DEVI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</si>
  <si>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</si>
  <si>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</si>
  <si>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</si>
  <si>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</si>
  <si>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</si>
  <si>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</si>
  <si>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</si>
  <si>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</si>
  <si>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</si>
  <si>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</si>
  <si>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</si>
  <si>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</si>
  <si>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</si>
  <si>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Rekha Dagdi</t>
  </si>
  <si>
    <t>XXXX6162</t>
  </si>
  <si>
    <t>village bar,raipur,bar,306105</t>
  </si>
  <si>
    <t>RAVI KUMAR JALWANIYA</t>
  </si>
  <si>
    <t>XXXX1139</t>
  </si>
  <si>
    <t>Meghwalo ka bas,Raipur,Bar,306105</t>
  </si>
  <si>
    <t>SAROJ VARESA</t>
  </si>
  <si>
    <t>XXXX0902</t>
  </si>
  <si>
    <t>NAYKO KA BAS BAR,RAIPUR,BAR,306105</t>
  </si>
  <si>
    <t>SEEMA JALWANIYA</t>
  </si>
  <si>
    <t>XXXX5471</t>
  </si>
  <si>
    <t>MEGHWALO KA BAS,RAIPUR,BAR,306105</t>
  </si>
  <si>
    <t>SUNIL</t>
  </si>
  <si>
    <t>JAGDISH</t>
  </si>
  <si>
    <t>NORTI</t>
  </si>
  <si>
    <t>XXXX5193</t>
  </si>
  <si>
    <t>MEGHARDA ROAD,RAIPUR,BAR,306105</t>
  </si>
  <si>
    <t>VINOD GURJAR</t>
  </si>
  <si>
    <t>RAM CHANDAR GURJAR</t>
  </si>
  <si>
    <t>SUMITRA DEVI</t>
  </si>
  <si>
    <t>XXXX4406</t>
  </si>
  <si>
    <t>bas station ke pas,RAIPUR,BAR,306105</t>
  </si>
  <si>
    <t>YASMIN BANO</t>
  </si>
  <si>
    <t>BARKAT ALI</t>
  </si>
  <si>
    <t>MADINA BANO</t>
  </si>
  <si>
    <t>XXXX4139</t>
  </si>
  <si>
    <t>Yogeeta Dagdi</t>
  </si>
  <si>
    <t>Rajuram Dagdi</t>
  </si>
  <si>
    <t>Pintu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</si>
  <si>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</si>
  <si>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</si>
  <si>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</si>
  <si>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</si>
  <si>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</si>
  <si>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</si>
  <si>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</si>
  <si>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</si>
  <si>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AKSHITA</t>
  </si>
  <si>
    <t>MAHESH KUMAR</t>
  </si>
  <si>
    <t>SANTOSH PARIHAR</t>
  </si>
  <si>
    <t>XXXX0092</t>
  </si>
  <si>
    <t>VZJCZSJ</t>
  </si>
  <si>
    <t>NIMAJ,JAITARAN,NIMAJ,306303</t>
  </si>
  <si>
    <t>BEENA KUMARI</t>
  </si>
  <si>
    <t>SOHAN LAL</t>
  </si>
  <si>
    <t>XXXX3862</t>
  </si>
  <si>
    <t>AADARSH MOHALLA BAR,RAIPUR,BAR,306105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</si>
  <si>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</si>
  <si>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</si>
  <si>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</si>
  <si>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</si>
  <si>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</si>
  <si>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</si>
  <si>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</si>
  <si>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</si>
  <si>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</si>
  <si>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BHUMIKA JALWANIYA</t>
  </si>
  <si>
    <t>POORAN CHAND</t>
  </si>
  <si>
    <t>XXXX1177</t>
  </si>
  <si>
    <t>VRCWRSP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</si>
  <si>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</si>
  <si>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</si>
  <si>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</si>
  <si>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</si>
  <si>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</si>
  <si>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</si>
  <si>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</si>
  <si>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GUDDI</t>
  </si>
  <si>
    <t>DEENU KHAN</t>
  </si>
  <si>
    <t>HASEENA</t>
  </si>
  <si>
    <t>XXXX0502</t>
  </si>
  <si>
    <t>YAWGFSK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</si>
  <si>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</si>
  <si>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</si>
  <si>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</si>
  <si>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</si>
  <si>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</si>
  <si>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</si>
  <si>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</si>
  <si>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</si>
  <si>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</si>
  <si>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</si>
  <si>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JENI CHOUHAN</t>
  </si>
  <si>
    <t>MUKESH CHOUHAN</t>
  </si>
  <si>
    <t>XXXX5936</t>
  </si>
  <si>
    <t>NEAR DAK BANGLA ,RAIPUR,BAR,306105</t>
  </si>
  <si>
    <t>JYOTI CHOUHAN</t>
  </si>
  <si>
    <t>MANA RAM</t>
  </si>
  <si>
    <t>XXXX5907</t>
  </si>
  <si>
    <t>YAKDBOW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</si>
  <si>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</si>
  <si>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</si>
  <si>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</si>
  <si>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</si>
  <si>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</si>
  <si>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</si>
  <si>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</si>
  <si>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</si>
  <si>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</si>
  <si>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</si>
  <si>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</si>
  <si>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</si>
  <si>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</si>
  <si>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</si>
  <si>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</si>
  <si>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</si>
  <si>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</si>
  <si>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</si>
  <si>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</si>
  <si>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MAYA KUMARI</t>
  </si>
  <si>
    <t>XXXX2223</t>
  </si>
  <si>
    <t>Aangan badi center -1 ke pas,Raipur,Bar,306105</t>
  </si>
  <si>
    <t>MOHD SABIR</t>
  </si>
  <si>
    <t>XXXX3444</t>
  </si>
  <si>
    <t>MONA NAYAK</t>
  </si>
  <si>
    <t>POONA RAM NAYAK</t>
  </si>
  <si>
    <t>SHARDA</t>
  </si>
  <si>
    <t>XXXX7860</t>
  </si>
  <si>
    <t>YAOOCNG</t>
  </si>
  <si>
    <t>Nayako ka badiya,Raipur,Bar,306105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</si>
  <si>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</si>
  <si>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</si>
  <si>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</si>
  <si>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</si>
  <si>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</si>
  <si>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</si>
  <si>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</si>
  <si>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</si>
  <si>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NISHA MEGHWAL</t>
  </si>
  <si>
    <t>GOVIND LAL</t>
  </si>
  <si>
    <t>KUKLI</t>
  </si>
  <si>
    <t>XXXX1474</t>
  </si>
  <si>
    <t>VOTZKGX</t>
  </si>
  <si>
    <t>MEGWALO KA BAS,JAITARAN,NIMAJ,306303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</si>
  <si>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</si>
  <si>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</si>
  <si>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</si>
  <si>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</si>
  <si>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</si>
  <si>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</si>
  <si>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</si>
  <si>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</si>
  <si>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</si>
  <si>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</si>
  <si>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</si>
  <si>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</si>
  <si>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</si>
  <si>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</si>
  <si>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</si>
  <si>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</si>
  <si>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</si>
  <si>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</si>
  <si>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</si>
  <si>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</si>
  <si>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</si>
  <si>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</si>
  <si>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</si>
  <si>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</si>
  <si>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</si>
  <si>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</si>
  <si>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</si>
  <si>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</si>
  <si>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</si>
  <si>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</si>
  <si>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RAFIQ SHAH</t>
  </si>
  <si>
    <t>RAHMAT BANO</t>
  </si>
  <si>
    <t>XXXX0448</t>
  </si>
  <si>
    <t>YWCSWGS</t>
  </si>
  <si>
    <t>Vyapariyo ka bas,Raipur,Bar,306105</t>
  </si>
  <si>
    <t>SUMAN KEER</t>
  </si>
  <si>
    <t>BUDHA RAM KEER</t>
  </si>
  <si>
    <t>XXXX6055</t>
  </si>
  <si>
    <t>YWFFQYK</t>
  </si>
  <si>
    <t>KEERO KA BASS,BAR,BAR,306105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</si>
  <si>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</si>
  <si>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</si>
  <si>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</si>
  <si>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</si>
  <si>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</si>
  <si>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</si>
  <si>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</si>
  <si>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</si>
  <si>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</si>
  <si>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BASANTI DEVI</t>
  </si>
  <si>
    <t>RAMESH MEGHWAL</t>
  </si>
  <si>
    <t>XXXX6785</t>
  </si>
  <si>
    <t>VONZZTN</t>
  </si>
  <si>
    <t>Ramdev colony,Raipur,Bar,306105</t>
  </si>
  <si>
    <t>Bipasa Parihar</t>
  </si>
  <si>
    <t>Hira Lal Parihar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</si>
  <si>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</si>
  <si>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</si>
  <si>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</si>
  <si>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</si>
  <si>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</si>
  <si>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</si>
  <si>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</t>
  </si>
  <si>
    <t>XXXX7510</t>
  </si>
  <si>
    <t>Gehloto ka bera,Raipur,Bar,306105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</si>
  <si>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</si>
  <si>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</si>
  <si>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</si>
  <si>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</si>
  <si>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</si>
  <si>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</si>
  <si>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</si>
  <si>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</si>
  <si>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</si>
  <si>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GAYATRI SOLANKI</t>
  </si>
  <si>
    <t>LAXMINARAYAN</t>
  </si>
  <si>
    <t>XXXX0450</t>
  </si>
  <si>
    <t>Harshvardhan Singh Rajawat</t>
  </si>
  <si>
    <t>Kiran Kanwar</t>
  </si>
  <si>
    <t>XXXX0526</t>
  </si>
  <si>
    <t>GAYTRI NAGAR RAIPUR ROAD,RAIPUR,BAR,306105</t>
  </si>
  <si>
    <t>HEENA BANO</t>
  </si>
  <si>
    <t>LALU KHAN</t>
  </si>
  <si>
    <t>XXXX5351</t>
  </si>
  <si>
    <t>VZXNOJN</t>
  </si>
  <si>
    <t>Irfan Kathat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</si>
  <si>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</si>
  <si>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</si>
  <si>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</si>
  <si>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</si>
  <si>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</si>
  <si>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</si>
  <si>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</si>
  <si>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</si>
  <si>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</si>
  <si>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JAI KRISHANA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</si>
  <si>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</si>
  <si>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</si>
  <si>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</si>
  <si>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</si>
  <si>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</si>
  <si>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</si>
  <si>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</si>
  <si>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</si>
  <si>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</si>
  <si>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</si>
  <si>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</si>
  <si>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</si>
  <si>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</si>
  <si>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</si>
  <si>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</si>
  <si>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</si>
  <si>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</si>
  <si>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</si>
  <si>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</si>
  <si>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</si>
  <si>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</si>
  <si>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</si>
  <si>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</si>
  <si>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MEENU</t>
  </si>
  <si>
    <t>MAYA</t>
  </si>
  <si>
    <t>XXXX9242</t>
  </si>
  <si>
    <t>VXGNXWV</t>
  </si>
  <si>
    <t>XXXX8596</t>
  </si>
  <si>
    <t>Panchayat ke pichhe,RAIPUR,BAR,306105</t>
  </si>
  <si>
    <t>XXXX7351</t>
  </si>
  <si>
    <t>Ravindra Bagri</t>
  </si>
  <si>
    <t>Omprakash</t>
  </si>
  <si>
    <t>XXXX0686</t>
  </si>
  <si>
    <t>RAIL MAGARA ,RAIPUR,V-P BAR,306105</t>
  </si>
  <si>
    <t>SHAHANAJ BANO</t>
  </si>
  <si>
    <t>SULTAN KHAN</t>
  </si>
  <si>
    <t>XXXX9240</t>
  </si>
  <si>
    <t>VTZCHGP</t>
  </si>
  <si>
    <t>SUJIT CHOUHAN</t>
  </si>
  <si>
    <t>LAXMI CHAND MALI</t>
  </si>
  <si>
    <t>MADHURI</t>
  </si>
  <si>
    <t>XXXX0496</t>
  </si>
  <si>
    <t>SURYAPRATAP SINGH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</si>
  <si>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</si>
  <si>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</si>
  <si>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</si>
  <si>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</si>
  <si>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</si>
  <si>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</si>
  <si>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</si>
  <si>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Tara Gehlot</t>
  </si>
  <si>
    <t>Late Ashok Gehlot</t>
  </si>
  <si>
    <t>Santosh Devi</t>
  </si>
  <si>
    <t>XXXX3349</t>
  </si>
  <si>
    <t>GUJRO KA BAS MAIN MARKET,RAIPUR,BAR,306105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</si>
  <si>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</si>
  <si>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</si>
  <si>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</si>
  <si>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</si>
  <si>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</si>
  <si>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</si>
  <si>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</si>
  <si>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</si>
  <si>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</si>
  <si>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</si>
  <si>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</si>
  <si>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</si>
  <si>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</si>
  <si>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</si>
  <si>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</si>
  <si>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</si>
  <si>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</si>
  <si>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</si>
  <si>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</si>
  <si>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</si>
  <si>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</si>
  <si>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AASHA</t>
  </si>
  <si>
    <t>HANSA DEVI</t>
  </si>
  <si>
    <t>XXXX1055</t>
  </si>
  <si>
    <t>BERA CHARNIYA ,RAIPUR,KUSHALPURA,306105</t>
  </si>
  <si>
    <t>BHAWNA MEGHWAL</t>
  </si>
  <si>
    <t>PRAHLAD RAM</t>
  </si>
  <si>
    <t>SOHANI DEVI</t>
  </si>
  <si>
    <t>XXXX4355</t>
  </si>
  <si>
    <t>YDFWFWS</t>
  </si>
  <si>
    <t>MEGHWALO KA BAS BAR,RAIPUR,BAR,306105</t>
  </si>
  <si>
    <t>BHUMIKA</t>
  </si>
  <si>
    <t>MADAN LAL GARG</t>
  </si>
  <si>
    <t>PINKI DEVI</t>
  </si>
  <si>
    <t>XXXX5972</t>
  </si>
  <si>
    <t>VSGZJHP</t>
  </si>
  <si>
    <t>bar,Raipur,Bar,306105</t>
  </si>
  <si>
    <t>SHIV LAL</t>
  </si>
  <si>
    <t>XXXX3889</t>
  </si>
  <si>
    <t>YSOMGEB</t>
  </si>
  <si>
    <t>SHARWAN DEWASI</t>
  </si>
  <si>
    <t>MUNNY DEVI</t>
  </si>
  <si>
    <t>XXXX1338</t>
  </si>
  <si>
    <t>KHOKHARI,RAIPUR,RAIPUR,306105</t>
  </si>
  <si>
    <t>DIMPLE</t>
  </si>
  <si>
    <t>BHUNDA RAM</t>
  </si>
  <si>
    <t>SEETA DEVI</t>
  </si>
  <si>
    <t>XXXX8356</t>
  </si>
  <si>
    <t>VOSRJCR</t>
  </si>
  <si>
    <t>DIVYA</t>
  </si>
  <si>
    <t>NARAYAN SINGH</t>
  </si>
  <si>
    <t>NAINA DEVI</t>
  </si>
  <si>
    <t>XXXX9075</t>
  </si>
  <si>
    <t>VRRNXSP</t>
  </si>
  <si>
    <t>KANUJA,RAIPUR,KANUJA,306102</t>
  </si>
  <si>
    <t>GEETANJALI</t>
  </si>
  <si>
    <t>NANDKISHOR</t>
  </si>
  <si>
    <t>XXXX9955</t>
  </si>
  <si>
    <t>AYDHYA KAALNI BAR,RAIPUR,BAR,306105</t>
  </si>
  <si>
    <t>HEMLATA BAGRI</t>
  </si>
  <si>
    <t>OM PRAKASH BAGRI</t>
  </si>
  <si>
    <t>XXXX9972</t>
  </si>
  <si>
    <t>VVXOBOJ</t>
  </si>
  <si>
    <t>Redayi bera,Raipur,Bar,306105</t>
  </si>
  <si>
    <t>HADMAN RAM</t>
  </si>
  <si>
    <t>BALI DEVI</t>
  </si>
  <si>
    <t>XXXX4585</t>
  </si>
  <si>
    <t>KHOKHARI,RAIPUR,KHOKHARI,306102</t>
  </si>
  <si>
    <t>SUAA LAL</t>
  </si>
  <si>
    <t>MAINA DEVI</t>
  </si>
  <si>
    <t>XXXX1392</t>
  </si>
  <si>
    <t>HARIPUR,RAIPUR,HARIPUR,306105</t>
  </si>
  <si>
    <t>KANWRAI</t>
  </si>
  <si>
    <t>BHAGWAN RAM</t>
  </si>
  <si>
    <t>XXXX6167</t>
  </si>
  <si>
    <t>VILLAGE LASANI,JAITARAN,LASANI,306302</t>
  </si>
  <si>
    <t>KAVITA CHOUHAN</t>
  </si>
  <si>
    <t>RAJU RAM CHOUHAN</t>
  </si>
  <si>
    <t>PATASI DEVI</t>
  </si>
  <si>
    <t>XXXX4660</t>
  </si>
  <si>
    <t>DHOLIDHED,RAIPUR,DHOLIDHED,306105</t>
  </si>
  <si>
    <t>KHUSHBOO</t>
  </si>
  <si>
    <t>XXXX0764</t>
  </si>
  <si>
    <t>Laxita Chouhan</t>
  </si>
  <si>
    <t>Panchu Ram</t>
  </si>
  <si>
    <t>XXXX2402</t>
  </si>
  <si>
    <t>Bera - Dhimari , Jodhpur Road ,Bar,Raipur,Bar,306105</t>
  </si>
  <si>
    <t>GORDHAN LAL</t>
  </si>
  <si>
    <t>XXXX4583</t>
  </si>
  <si>
    <t>BAORIYA KA BAS ,RAIPUR,VILLAGE PIPLIYA KALA,306105</t>
  </si>
  <si>
    <t>GANESH RAM</t>
  </si>
  <si>
    <t>RADHA DEVI</t>
  </si>
  <si>
    <t>XXXX7365</t>
  </si>
  <si>
    <t>RAMAWAS,JAWAJA,RAMAWAS, POST- JALIYA-1,305901</t>
  </si>
  <si>
    <t>NEETA KUMARI</t>
  </si>
  <si>
    <t>BHANWAR SINGH</t>
  </si>
  <si>
    <t>AASHA DEVI</t>
  </si>
  <si>
    <t>XXXX1629</t>
  </si>
  <si>
    <t>BELOLA KA BADIYA,RAIPUR,RAIPUR,306105</t>
  </si>
  <si>
    <t>NIRALI TANWAR</t>
  </si>
  <si>
    <t>XXXX1958</t>
  </si>
  <si>
    <t>bhsjosv</t>
  </si>
  <si>
    <t>MEGHWAL VAS ,RAIPUR,BAR,306105</t>
  </si>
  <si>
    <t>NITIKA PARIHAR</t>
  </si>
  <si>
    <t>XXXX9721</t>
  </si>
  <si>
    <t>MEGVALO KA MOHALLA,JAITARAN,NIMAJ,306303</t>
  </si>
  <si>
    <t>XXXX3346</t>
  </si>
  <si>
    <t>PAYAL</t>
  </si>
  <si>
    <t>NORAT MAL</t>
  </si>
  <si>
    <t>XXXX9930</t>
  </si>
  <si>
    <t>SEEMA</t>
  </si>
  <si>
    <t>XXXX1707</t>
  </si>
  <si>
    <t>YYFAYGO</t>
  </si>
  <si>
    <t>SUGALIYA,RAIPUR,CHITAR,306102</t>
  </si>
  <si>
    <t>POOJA BAGRI</t>
  </si>
  <si>
    <t>XXXX5571</t>
  </si>
  <si>
    <t>DHOLIDHED,RAIPUR,BIRATIYA KALA,306105</t>
  </si>
  <si>
    <t>XXXX6734</t>
  </si>
  <si>
    <t>PRAMILA</t>
  </si>
  <si>
    <t>AMAR SINGH</t>
  </si>
  <si>
    <t>SUSHILA DEVI</t>
  </si>
  <si>
    <t>XXXX7049</t>
  </si>
  <si>
    <t>LUCKY TALAB ,RAIPUR,RAIPUR,306105</t>
  </si>
  <si>
    <t>PRATAP SINGH</t>
  </si>
  <si>
    <t>SONI DEVI</t>
  </si>
  <si>
    <t>XXXX5837</t>
  </si>
  <si>
    <t>JHOONTHA KA BADIYA,RAIPUR,KJOONTHA KA BADIYA,306105</t>
  </si>
  <si>
    <t>RAVINA</t>
  </si>
  <si>
    <t>SURESH KATHAT</t>
  </si>
  <si>
    <t>XXXX9592</t>
  </si>
  <si>
    <t>KANPURA,RAIPUR,KANPURA,306105</t>
  </si>
  <si>
    <t>REENA CHOUHAN</t>
  </si>
  <si>
    <t>GORDHAN SINGH</t>
  </si>
  <si>
    <t>XXXX6117</t>
  </si>
  <si>
    <t>LUCKY TALAB,RAIPUR,RAIPUR,306105</t>
  </si>
  <si>
    <t>RESHMA BANO</t>
  </si>
  <si>
    <t>XXXX6383</t>
  </si>
  <si>
    <t>VRGNCCV</t>
  </si>
  <si>
    <t>RINKU BHATI</t>
  </si>
  <si>
    <t>KUNA RAM BHATI</t>
  </si>
  <si>
    <t>XXXX7481</t>
  </si>
  <si>
    <t>VHOHRZR</t>
  </si>
  <si>
    <t>BHATIYO KA BERA BAR,RAIPUR,BAR,306105</t>
  </si>
  <si>
    <t>RINKU GURJAR</t>
  </si>
  <si>
    <t>MADAN LAL GURJAR</t>
  </si>
  <si>
    <t>RAJU DEVI</t>
  </si>
  <si>
    <t>XXXX2700</t>
  </si>
  <si>
    <t>YWQBUKC</t>
  </si>
  <si>
    <t>RIYANA KATHAT</t>
  </si>
  <si>
    <t>JALAL KATHAT</t>
  </si>
  <si>
    <t>SUNITA KATHAT</t>
  </si>
  <si>
    <t>XXXX7476</t>
  </si>
  <si>
    <t>VNSBCRT</t>
  </si>
  <si>
    <t>KACHARWALA,RAIPUR,JHITRA,306105</t>
  </si>
  <si>
    <t>SANIYA KATHAT</t>
  </si>
  <si>
    <t>SABIR KATHAT</t>
  </si>
  <si>
    <t>JAMILA BANO</t>
  </si>
  <si>
    <t>XXXX3641</t>
  </si>
  <si>
    <t>BADIYA KASIYA,RAIPUR,CHITTAD,306102</t>
  </si>
  <si>
    <t>SANTOSH KUMARI</t>
  </si>
  <si>
    <t>AJIT SINGH</t>
  </si>
  <si>
    <t>SITA DEVI</t>
  </si>
  <si>
    <t>XXXX6930</t>
  </si>
  <si>
    <t>VTBXGKT</t>
  </si>
  <si>
    <t>BADIYA MOTA,JAWAJA,BADIYA MOTA,305927</t>
  </si>
  <si>
    <t>SAROJ DEWASI</t>
  </si>
  <si>
    <t>HARMAN DEWASI</t>
  </si>
  <si>
    <t>BUDHI DEVI</t>
  </si>
  <si>
    <t>XXXX6957</t>
  </si>
  <si>
    <t>KHOKHARI,RAIPUR,KHOKHARI,306105</t>
  </si>
  <si>
    <t>SOMIYA</t>
  </si>
  <si>
    <t>XXXX7315</t>
  </si>
  <si>
    <t>DAK BANGLA, BAR , PALI,PALI,BAR,306105</t>
  </si>
  <si>
    <t>SONU BAGRI</t>
  </si>
  <si>
    <t>KALLU DEVI</t>
  </si>
  <si>
    <t>SUMAN BAGRI</t>
  </si>
  <si>
    <t>RAMAKISHAN</t>
  </si>
  <si>
    <t>XXXX9173</t>
  </si>
  <si>
    <t>VHCRCVX</t>
  </si>
  <si>
    <t>KANAWATO KA BERA,RAIPUR,BAR,306105</t>
  </si>
  <si>
    <t>SUNITA</t>
  </si>
  <si>
    <t>KISHOR BHATI</t>
  </si>
  <si>
    <t>XXXX9028</t>
  </si>
  <si>
    <t>SOLA PALADIYA ROAD BAWARIYO KA BAS,RAIPUR,PIPLIYA KALAL,306105</t>
  </si>
  <si>
    <t>JAGDISH RAM</t>
  </si>
  <si>
    <t>DARIYAV</t>
  </si>
  <si>
    <t>XXXX3279</t>
  </si>
  <si>
    <t>VGBPTSN</t>
  </si>
  <si>
    <t>MEGHWALO KA BAS,JAITARAN,SINLA,306308</t>
  </si>
  <si>
    <t>SUNITA BHATI</t>
  </si>
  <si>
    <t>RAMLAL BHATI</t>
  </si>
  <si>
    <t>XXXX3728</t>
  </si>
  <si>
    <t>SUNITA NUT</t>
  </si>
  <si>
    <t>PARASMAL NUT</t>
  </si>
  <si>
    <t>XXXX2372</t>
  </si>
  <si>
    <t>BALAIKHERA,BEAWER,BALAIKHERA,305921</t>
  </si>
  <si>
    <t>TINA CHOUHAN</t>
  </si>
  <si>
    <t>NEM SINGH</t>
  </si>
  <si>
    <t>XXXX5682</t>
  </si>
  <si>
    <t>USHA KEER</t>
  </si>
  <si>
    <t>MAHADEV PRASAD</t>
  </si>
  <si>
    <t>DEVI</t>
  </si>
  <si>
    <t>XXXX8290</t>
  </si>
  <si>
    <t>YAIOGBS</t>
  </si>
  <si>
    <t>ASKAR SHAH</t>
  </si>
  <si>
    <t>BANO</t>
  </si>
  <si>
    <t>XXXX9093</t>
  </si>
  <si>
    <t>YAOOKWF</t>
  </si>
  <si>
    <t xml:space="preserve">कक्षा  :-  </t>
  </si>
  <si>
    <t>B</t>
  </si>
  <si>
    <t>C</t>
  </si>
  <si>
    <t>D</t>
  </si>
  <si>
    <t>E</t>
  </si>
  <si>
    <t>G</t>
  </si>
  <si>
    <t>H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</si>
  <si>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</si>
  <si>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</si>
  <si>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</si>
  <si>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</si>
  <si>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</si>
  <si>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Subject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</si>
  <si>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</si>
  <si>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</si>
  <si>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</si>
  <si>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</si>
  <si>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</si>
  <si>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</si>
  <si>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</si>
  <si>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</si>
  <si>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</si>
  <si>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</si>
  <si>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</si>
  <si>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सत्र 2022-23 परीक्षा हेतु कक्षा 08 के सत्रांक निर्धारण संबंध में जानकारी 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</si>
  <si>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31-01-2023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</si>
  <si>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1. प्रारम्भिक  शिक्षा  पूर्णता प्रमाण  पत्र परीक्षा (कक्षा </t>
    </r>
    <r>
      <rPr>
        <b/>
        <sz val="12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</si>
  <si>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>जिसके अंतर्गत नियमित विद्यार्थियों के लिए विद्यालय द्वारा की गई प्रथम रख (10 अक), द्वितीय परख (10 अंक) व अर्द्धवार्षिक परीक्षा (</t>
    </r>
    <r>
      <rPr>
        <b/>
        <sz val="12"/>
        <color rgb="FF006600"/>
        <rFont val="Calibri"/>
        <family val="2"/>
        <scheme val="minor"/>
      </rPr>
      <t>70</t>
    </r>
    <r>
      <rPr>
        <b/>
        <sz val="11"/>
        <color rgb="FF006600"/>
        <rFont val="Calibri"/>
        <family val="2"/>
        <scheme val="minor"/>
      </rPr>
      <t xml:space="preserve"> अंक) तथा नो बैग डे  के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</si>
  <si>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2. इसको तीन भागों में बाटा गया है , जो इस प्रकार है 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</si>
  <si>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</si>
  <si>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(ii) सत्रांक के लिए पहला प्रपत्र - 2 'ब' होगा I  यह प्रपत्र उन तीन विषयों के लिये है , जिनके RKSMBK के तहत आंकलन हुआ है I  उनके लिए 20 अंकों के सत्रांक का निर्धारण किया गया है</t>
  </si>
  <si>
    <t>(iii) जिन विषयों में RKSMBK परीक्षा का आयोजन नहीं हुआ  है उन विषयों के लिए प्रपत्र - 2 'स' के द्वारा सत्रांक निर्धारण में प्रथम रख (10 अक), द्वितीय परख (10 अंक) व अर्द्धवार्षिक परीक्षा (70 अंक) तथा नो बैग डे  के (10 अंक) कुल 100 अंकों के  योग का 15 % तथा 5 अंक उपस्थिति के आधार पर गणना होगी  I</t>
  </si>
  <si>
    <t>Password Of Satrank Sheet  :-             08Strank2023</t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</si>
  <si>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</si>
  <si>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उपस्थिति का निर्धारण इस प्रकार है :-
</t>
    </r>
    <r>
      <rPr>
        <b/>
        <sz val="12"/>
        <color rgb="FF0000CC"/>
        <rFont val="Calibri"/>
        <family val="2"/>
        <scheme val="minor"/>
      </rPr>
      <t>65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 </t>
    </r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</si>
  <si>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</si>
  <si>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लिखित आंकलन (SA-1, SA-2)</t>
  </si>
  <si>
    <t xml:space="preserve">पोर्टफोलियो स्थिति </t>
  </si>
  <si>
    <t xml:space="preserve">चैक लिस्ट आकलन </t>
  </si>
  <si>
    <t xml:space="preserve">अवलोकन एव मौखिक गतिविधि </t>
  </si>
  <si>
    <t xml:space="preserve">नियमितता एवं सम्बंद्धता </t>
  </si>
  <si>
    <t xml:space="preserve">वर्तनी उच्च्चारण एवं सुलेख सुधार </t>
  </si>
  <si>
    <t xml:space="preserve">व्यक्तिगत गुण एवं अभिवृति </t>
  </si>
  <si>
    <t xml:space="preserve">स्वास्थ्य एवं शारीरिक शिक्षा स्वच्छता </t>
  </si>
  <si>
    <t xml:space="preserve">नौ बैग डे गतिविधियाँ </t>
  </si>
  <si>
    <t>हिन्दी</t>
  </si>
  <si>
    <t xml:space="preserve">उपस्थिति </t>
  </si>
  <si>
    <t>कुल मिटिग्स</t>
  </si>
  <si>
    <t xml:space="preserve">कुल उपस्थिति </t>
  </si>
  <si>
    <t xml:space="preserve">अंग्रेजी </t>
  </si>
  <si>
    <t xml:space="preserve">तृतीय भाषा </t>
  </si>
  <si>
    <t xml:space="preserve">गणित </t>
  </si>
  <si>
    <t xml:space="preserve">विज्ञान </t>
  </si>
  <si>
    <t xml:space="preserve">सामाजिक विज्ञान </t>
  </si>
  <si>
    <t>सत्रांक वर्कशीट 2022-2023</t>
  </si>
  <si>
    <t xml:space="preserve">शिक्षण अधिगम एवं कक्षा कक्षीय प्रक्रिया </t>
  </si>
  <si>
    <t xml:space="preserve">प्रदत्त कार्य एवं प्रतिपुष्टि </t>
  </si>
  <si>
    <t xml:space="preserve">व्यक्तिगत गुण एवं अभिवृतियों पर आधारित गतिविधि  </t>
  </si>
  <si>
    <t>कुल योग</t>
  </si>
  <si>
    <t xml:space="preserve">सत्रांक </t>
  </si>
  <si>
    <t xml:space="preserve">कक्षा कक्षीय प्रक्रिया के सत्रांक </t>
  </si>
  <si>
    <t>योग सत्रांक</t>
  </si>
  <si>
    <t xml:space="preserve">विशेष विवरण </t>
  </si>
  <si>
    <t xml:space="preserve">उपस्थिति प्रतिशत </t>
  </si>
  <si>
    <t>गणित</t>
  </si>
  <si>
    <t>संस्कृत</t>
  </si>
  <si>
    <t>उर्दू</t>
  </si>
  <si>
    <t>पंजाबी</t>
  </si>
  <si>
    <t>गुजराती</t>
  </si>
  <si>
    <t>सिन्धी</t>
  </si>
  <si>
    <t>प्रपत्र :-</t>
  </si>
  <si>
    <t xml:space="preserve"> 'अ '</t>
  </si>
  <si>
    <r>
      <t xml:space="preserve">For </t>
    </r>
    <r>
      <rPr>
        <b/>
        <u/>
        <sz val="12"/>
        <color theme="1"/>
        <rFont val="Calibri"/>
        <family val="2"/>
        <scheme val="minor"/>
      </rPr>
      <t xml:space="preserve">CCE </t>
    </r>
    <r>
      <rPr>
        <b/>
        <i/>
        <u/>
        <sz val="12"/>
        <color theme="1"/>
        <rFont val="Calibri"/>
        <family val="2"/>
        <scheme val="minor"/>
      </rPr>
      <t>Pattern</t>
    </r>
  </si>
  <si>
    <t>08Strank2023</t>
  </si>
  <si>
    <t>Sheet Password</t>
  </si>
  <si>
    <t>https://youtu.be/_c3V1R6IWn0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</si>
</sst>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3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sz val="12"/>
      <color theme="0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tted">
        <color rgb="FFC00000"/>
      </left>
      <right/>
      <top style="dotted">
        <color rgb="FFC00000"/>
      </top>
      <bottom style="dotted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</borders>
  <cellStyleXfs count="3">
    <xf numFmtId="0" fontId="0" fillId="0" borderId="0"/>
    <xf numFmtId="0" fontId="28" fillId="20" borderId="19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25" fillId="8" borderId="0" xfId="0" applyFont="1" applyFill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1" borderId="0" xfId="0" applyFill="1"/>
    <xf numFmtId="0" fontId="11" fillId="0" borderId="22" xfId="0" applyFont="1" applyBorder="1" applyAlignment="1">
      <alignment horizontal="justify" vertical="center" wrapText="1"/>
    </xf>
    <xf numFmtId="0" fontId="33" fillId="0" borderId="22" xfId="0" applyFont="1" applyBorder="1" applyAlignment="1">
      <alignment horizontal="justify" vertical="center" wrapText="1"/>
    </xf>
    <xf numFmtId="0" fontId="32" fillId="0" borderId="22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34" fillId="2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7" borderId="3" xfId="0" applyFont="1" applyFill="1" applyBorder="1" applyAlignment="1" applyProtection="1">
      <alignment horizontal="center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4" borderId="23" xfId="0" applyFont="1" applyFill="1" applyBorder="1" applyAlignment="1">
      <alignment horizontal="justify" vertical="center" wrapText="1"/>
    </xf>
    <xf numFmtId="0" fontId="7" fillId="25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8" fillId="0" borderId="0" xfId="2" applyFont="1" applyAlignment="1" applyProtection="1">
      <alignment horizontal="center" vertical="center"/>
    </xf>
    <xf numFmtId="0" fontId="0" fillId="0" borderId="0" xfId="0" applyFill="1"/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8" fillId="12" borderId="14" xfId="0" applyFont="1" applyFill="1" applyBorder="1" applyAlignment="1" applyProtection="1">
      <alignment horizontal="center" vertical="center" textRotation="90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4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42" fillId="22" borderId="0" xfId="0" applyFont="1" applyFill="1" applyAlignment="1">
      <alignment horizontal="center" vertical="center" wrapText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3" fillId="11" borderId="0" xfId="0" applyFont="1" applyFill="1" applyAlignment="1" applyProtection="1">
      <alignment vertical="center" wrapText="1"/>
      <protection hidden="1"/>
    </xf>
    <xf numFmtId="0" fontId="7" fillId="15" borderId="25" xfId="0" applyFont="1" applyFill="1" applyBorder="1" applyAlignment="1" applyProtection="1">
      <alignment vertical="center" wrapText="1"/>
      <protection hidden="1"/>
    </xf>
    <xf numFmtId="0" fontId="13" fillId="11" borderId="25" xfId="0" applyFont="1" applyFill="1" applyBorder="1" applyAlignment="1" applyProtection="1">
      <alignment vertical="center" wrapText="1"/>
      <protection hidden="1"/>
    </xf>
    <xf numFmtId="0" fontId="45" fillId="0" borderId="22" xfId="0" applyFont="1" applyBorder="1" applyAlignment="1">
      <alignment horizontal="left" vertical="center" wrapText="1"/>
    </xf>
    <xf numFmtId="0" fontId="46" fillId="0" borderId="22" xfId="0" applyFont="1" applyBorder="1" applyAlignment="1">
      <alignment horizontal="justify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8" xfId="0" applyFont="1" applyFill="1" applyBorder="1" applyAlignment="1" applyProtection="1">
      <alignment horizontal="center" vertical="center" textRotation="90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6" fillId="0" borderId="33" xfId="0" applyFont="1" applyFill="1" applyBorder="1" applyAlignment="1" applyProtection="1">
      <alignment horizontal="center" vertical="center" wrapText="1"/>
      <protection locked="0"/>
    </xf>
    <xf numFmtId="0" fontId="26" fillId="0" borderId="34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37" xfId="0" applyFont="1" applyFill="1" applyBorder="1" applyAlignment="1" applyProtection="1">
      <alignment horizontal="center" vertical="center" wrapText="1"/>
      <protection locked="0"/>
    </xf>
    <xf numFmtId="0" fontId="26" fillId="0" borderId="38" xfId="0" applyFont="1" applyFill="1" applyBorder="1" applyAlignment="1" applyProtection="1">
      <alignment horizontal="center" vertical="center" wrapText="1"/>
      <protection locked="0"/>
    </xf>
    <xf numFmtId="0" fontId="26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20" fillId="17" borderId="45" xfId="0" applyFont="1" applyFill="1" applyBorder="1" applyAlignment="1" applyProtection="1">
      <alignment horizontal="right" vertical="center" wrapText="1"/>
      <protection hidden="1"/>
    </xf>
    <xf numFmtId="0" fontId="25" fillId="18" borderId="4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7" fillId="0" borderId="8" xfId="0" applyFont="1" applyFill="1" applyBorder="1" applyAlignment="1" applyProtection="1">
      <alignment horizontal="center" vertical="center" textRotation="90" wrapText="1"/>
      <protection hidden="1"/>
    </xf>
    <xf numFmtId="0" fontId="47" fillId="0" borderId="15" xfId="0" applyFont="1" applyFill="1" applyBorder="1" applyAlignment="1" applyProtection="1">
      <alignment horizontal="center" vertical="center" textRotation="90" wrapText="1"/>
      <protection hidden="1"/>
    </xf>
    <xf numFmtId="0" fontId="47" fillId="0" borderId="2" xfId="0" applyFont="1" applyFill="1" applyBorder="1" applyAlignment="1" applyProtection="1">
      <alignment horizontal="center" vertical="center" textRotation="90" wrapText="1"/>
      <protection hidden="1"/>
    </xf>
    <xf numFmtId="0" fontId="48" fillId="3" borderId="5" xfId="0" applyFont="1" applyFill="1" applyBorder="1" applyAlignment="1" applyProtection="1">
      <alignment horizontal="center" vertical="center"/>
      <protection hidden="1"/>
    </xf>
    <xf numFmtId="165" fontId="45" fillId="7" borderId="6" xfId="0" applyNumberFormat="1" applyFont="1" applyFill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4" fillId="0" borderId="1" xfId="0" applyFont="1" applyFill="1" applyBorder="1" applyAlignment="1" applyProtection="1">
      <alignment horizontal="center" vertical="center" wrapText="1"/>
      <protection hidden="1"/>
    </xf>
    <xf numFmtId="0" fontId="39" fillId="28" borderId="0" xfId="0" applyFont="1" applyFill="1" applyAlignment="1" applyProtection="1">
      <alignment horizontal="center" vertical="center" wrapText="1"/>
      <protection hidden="1"/>
    </xf>
    <xf numFmtId="0" fontId="40" fillId="28" borderId="0" xfId="0" applyFont="1" applyFill="1" applyAlignment="1" applyProtection="1">
      <alignment horizontal="center" vertical="center" wrapText="1"/>
      <protection hidden="1"/>
    </xf>
    <xf numFmtId="0" fontId="41" fillId="28" borderId="0" xfId="0" applyFont="1" applyFill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3" fillId="3" borderId="6" xfId="0" applyFont="1" applyFill="1" applyBorder="1" applyAlignment="1" applyProtection="1">
      <alignment vertical="center" wrapText="1"/>
      <protection hidden="1"/>
    </xf>
    <xf numFmtId="0" fontId="13" fillId="0" borderId="6" xfId="0" applyFont="1" applyFill="1" applyBorder="1" applyAlignment="1" applyProtection="1">
      <alignment horizontal="left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6" fillId="27" borderId="3" xfId="0" applyFont="1" applyFill="1" applyBorder="1" applyAlignment="1" applyProtection="1">
      <alignment horizontal="center" vertical="center"/>
      <protection locked="0"/>
    </xf>
    <xf numFmtId="0" fontId="10" fillId="27" borderId="48" xfId="0" applyFont="1" applyFill="1" applyBorder="1" applyAlignment="1" applyProtection="1">
      <alignment horizontal="center" vertical="center"/>
      <protection locked="0"/>
    </xf>
    <xf numFmtId="0" fontId="46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37" fillId="0" borderId="0" xfId="0" applyFont="1" applyFill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36" fillId="0" borderId="0" xfId="2" applyFont="1" applyAlignment="1" applyProtection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27" fillId="20" borderId="40" xfId="1" applyFont="1" applyBorder="1" applyAlignment="1" applyProtection="1">
      <alignment horizontal="center" vertical="center" wrapText="1"/>
      <protection locked="0"/>
    </xf>
    <xf numFmtId="0" fontId="27" fillId="20" borderId="41" xfId="1" applyFont="1" applyBorder="1" applyAlignment="1" applyProtection="1">
      <alignment horizontal="center" vertical="center" wrapText="1"/>
      <protection locked="0"/>
    </xf>
    <xf numFmtId="0" fontId="27" fillId="20" borderId="42" xfId="1" applyFont="1" applyBorder="1" applyAlignment="1" applyProtection="1">
      <alignment horizontal="center" vertical="center" wrapText="1"/>
      <protection locked="0"/>
    </xf>
    <xf numFmtId="0" fontId="18" fillId="16" borderId="40" xfId="0" applyFont="1" applyFill="1" applyBorder="1" applyAlignment="1" applyProtection="1">
      <alignment horizontal="center" vertical="center" wrapText="1"/>
      <protection locked="0"/>
    </xf>
    <xf numFmtId="0" fontId="18" fillId="16" borderId="41" xfId="0" applyFont="1" applyFill="1" applyBorder="1" applyAlignment="1" applyProtection="1">
      <alignment horizontal="center" vertical="center" wrapText="1"/>
      <protection locked="0"/>
    </xf>
    <xf numFmtId="0" fontId="18" fillId="16" borderId="42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 wrapText="1"/>
      <protection hidden="1"/>
    </xf>
    <xf numFmtId="0" fontId="5" fillId="4" borderId="18" xfId="0" applyFont="1" applyFill="1" applyBorder="1" applyAlignment="1" applyProtection="1">
      <alignment horizontal="center" vertical="center" wrapText="1"/>
      <protection hidden="1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9" fillId="17" borderId="43" xfId="0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51" fillId="10" borderId="14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vertical="center" wrapText="1"/>
      <protection hidden="1"/>
    </xf>
    <xf numFmtId="0" fontId="13" fillId="26" borderId="46" xfId="0" applyFont="1" applyFill="1" applyBorder="1" applyAlignment="1" applyProtection="1">
      <alignment horizontal="center" vertical="center" wrapText="1"/>
      <protection hidden="1"/>
    </xf>
    <xf numFmtId="0" fontId="13" fillId="26" borderId="0" xfId="0" applyFont="1" applyFill="1" applyBorder="1" applyAlignment="1" applyProtection="1">
      <alignment horizontal="center" vertical="center" wrapText="1"/>
      <protection hidden="1"/>
    </xf>
    <xf numFmtId="0" fontId="13" fillId="26" borderId="47" xfId="0" applyFont="1" applyFill="1" applyBorder="1" applyAlignment="1" applyProtection="1">
      <alignment horizontal="center" vertical="center" wrapText="1"/>
      <protection hidden="1"/>
    </xf>
    <xf numFmtId="0" fontId="5" fillId="5" borderId="16" xfId="0" applyFont="1" applyFill="1" applyBorder="1" applyAlignment="1" applyProtection="1">
      <alignment horizontal="center" vertical="center" wrapText="1"/>
      <protection hidden="1"/>
    </xf>
    <xf numFmtId="0" fontId="5" fillId="5" borderId="17" xfId="0" applyFont="1" applyFill="1" applyBorder="1" applyAlignment="1" applyProtection="1">
      <alignment horizontal="center" vertical="center" wrapText="1"/>
      <protection hidden="1"/>
    </xf>
    <xf numFmtId="0" fontId="5" fillId="5" borderId="18" xfId="0" applyFont="1" applyFill="1" applyBorder="1" applyAlignment="1" applyProtection="1">
      <alignment horizontal="center" vertical="center" wrapText="1"/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19" fillId="12" borderId="17" xfId="0" applyFont="1" applyFill="1" applyBorder="1" applyAlignment="1" applyProtection="1">
      <alignment horizontal="center" vertical="center" wrapText="1"/>
      <protection hidden="1"/>
    </xf>
    <xf numFmtId="0" fontId="19" fillId="12" borderId="18" xfId="0" applyFont="1" applyFill="1" applyBorder="1" applyAlignment="1" applyProtection="1">
      <alignment horizontal="center" vertical="center" wrapText="1"/>
      <protection hidden="1"/>
    </xf>
    <xf numFmtId="0" fontId="15" fillId="14" borderId="11" xfId="0" applyFont="1" applyFill="1" applyBorder="1" applyAlignment="1" applyProtection="1">
      <alignment horizontal="center"/>
      <protection hidden="1"/>
    </xf>
    <xf numFmtId="0" fontId="15" fillId="14" borderId="0" xfId="0" applyFont="1" applyFill="1" applyBorder="1" applyAlignment="1" applyProtection="1">
      <alignment horizontal="center"/>
      <protection hidden="1"/>
    </xf>
    <xf numFmtId="0" fontId="31" fillId="14" borderId="11" xfId="0" applyFont="1" applyFill="1" applyBorder="1" applyAlignment="1" applyProtection="1">
      <alignment horizontal="center" vertical="center"/>
      <protection hidden="1"/>
    </xf>
    <xf numFmtId="0" fontId="31" fillId="14" borderId="0" xfId="0" applyFont="1" applyFill="1" applyBorder="1" applyAlignment="1" applyProtection="1">
      <alignment horizontal="center" vertical="center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0" fontId="30" fillId="13" borderId="9" xfId="0" applyFont="1" applyFill="1" applyBorder="1" applyAlignment="1" applyProtection="1">
      <alignment horizontal="center" vertical="center"/>
      <protection hidden="1"/>
    </xf>
    <xf numFmtId="0" fontId="30" fillId="13" borderId="0" xfId="0" applyFont="1" applyFill="1" applyBorder="1" applyAlignment="1" applyProtection="1">
      <alignment horizontal="center" vertical="center"/>
      <protection hidden="1"/>
    </xf>
    <xf numFmtId="0" fontId="36" fillId="8" borderId="0" xfId="2" applyFont="1" applyFill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9" xfId="0" applyFont="1" applyFill="1" applyBorder="1" applyAlignment="1" applyProtection="1">
      <alignment horizontal="center" vertical="center" textRotation="90" wrapText="1"/>
      <protection hidden="1"/>
    </xf>
    <xf numFmtId="0" fontId="13" fillId="26" borderId="31" xfId="0" applyFont="1" applyFill="1" applyBorder="1" applyAlignment="1" applyProtection="1">
      <alignment horizontal="center" vertical="center" textRotation="90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3" fillId="2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29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6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49" fillId="0" borderId="6" xfId="0" applyFont="1" applyBorder="1" applyAlignment="1" applyProtection="1">
      <alignment horizontal="left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</dxfs>
  <tableStyles count="1" defaultTableStyle="TableStyleMedium9" defaultPivotStyle="PivotStyleLight16">
    <tableStyle name="Table Style 1" pivot="0" count="0"/>
  </tableStyles>
  <colors>
    <mruColors>
      <color rgb="FF0000CC"/>
      <color rgb="FFCC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9525</xdr:colOff>
      <xdr:row>1</xdr:row>
      <xdr:rowOff>304800</xdr:rowOff>
    </xdr:from>
    <xdr:to>
      <xdr:col>67</xdr:col>
      <xdr:colOff>1809750</xdr:colOff>
      <xdr:row>3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P19:BP65" totalsRowShown="0" headerRowDxfId="2" dataDxfId="1">
  <tableColumns count="1">
    <tableColumn id="1" name="Subject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rOW86gd-HE" TargetMode="External"/><Relationship Id="rId2" Type="http://schemas.openxmlformats.org/officeDocument/2006/relationships/hyperlink" Target="https://youtu.be/_c3V1R6IWn0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_c3V1R6IWn0" TargetMode="Externa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6"/>
  <sheetViews>
    <sheetView showGridLines="0" showRowColHeaders="0" tabSelected="1" topLeftCell="B1" workbookViewId="0">
      <selection activeCell="F12" sqref="F12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1"/>
      <c r="C2" s="41"/>
      <c r="D2" s="41"/>
    </row>
    <row r="3" spans="2:9" ht="27" customHeight="1">
      <c r="B3" s="41"/>
      <c r="C3" s="69" t="s">
        <v>1676</v>
      </c>
      <c r="D3" s="41"/>
      <c r="G3" s="132" t="s">
        <v>1674</v>
      </c>
      <c r="H3" s="132"/>
      <c r="I3" s="132"/>
    </row>
    <row r="4" spans="2:9" ht="21" customHeight="1" thickBot="1">
      <c r="B4" s="41"/>
      <c r="C4" s="47" t="s">
        <v>1677</v>
      </c>
      <c r="D4" s="41"/>
      <c r="G4" s="132"/>
      <c r="H4" s="132"/>
      <c r="I4" s="132"/>
    </row>
    <row r="5" spans="2:9" ht="39.950000000000003" customHeight="1">
      <c r="B5" s="41"/>
      <c r="C5" s="46" t="s">
        <v>1678</v>
      </c>
      <c r="D5" s="41"/>
      <c r="G5" s="131" t="s">
        <v>1727</v>
      </c>
      <c r="H5" s="131"/>
      <c r="I5" s="131"/>
    </row>
    <row r="6" spans="2:9" ht="39.950000000000003" customHeight="1">
      <c r="B6" s="41"/>
      <c r="C6" s="44" t="s">
        <v>1679</v>
      </c>
      <c r="D6" s="41"/>
    </row>
    <row r="7" spans="2:9" ht="30" customHeight="1">
      <c r="B7" s="41"/>
      <c r="C7" s="42" t="s">
        <v>1680</v>
      </c>
      <c r="D7" s="41"/>
    </row>
    <row r="8" spans="2:9" ht="32.25" customHeight="1">
      <c r="B8" s="41"/>
      <c r="C8" s="43" t="s">
        <v>1681</v>
      </c>
      <c r="D8" s="41"/>
    </row>
    <row r="9" spans="2:9" ht="39.950000000000003" customHeight="1">
      <c r="B9" s="41"/>
      <c r="C9" s="44" t="s">
        <v>1682</v>
      </c>
      <c r="D9" s="41"/>
      <c r="G9" s="60"/>
      <c r="H9" s="60"/>
      <c r="I9" s="60"/>
    </row>
    <row r="10" spans="2:9" ht="52.5" customHeight="1">
      <c r="B10" s="41"/>
      <c r="C10" s="45" t="s">
        <v>1683</v>
      </c>
      <c r="D10" s="41"/>
    </row>
    <row r="11" spans="2:9" ht="21.75" customHeight="1">
      <c r="B11" s="41"/>
      <c r="C11" s="75" t="s">
        <v>1687</v>
      </c>
      <c r="D11" s="41"/>
    </row>
    <row r="12" spans="2:9" ht="84.75" customHeight="1">
      <c r="B12" s="41"/>
      <c r="C12" s="74" t="s">
        <v>1686</v>
      </c>
      <c r="D12" s="41"/>
    </row>
    <row r="13" spans="2:9" ht="39.950000000000003" customHeight="1" thickBot="1">
      <c r="B13" s="41"/>
      <c r="C13" s="56" t="s">
        <v>1685</v>
      </c>
      <c r="D13" s="41"/>
    </row>
    <row r="14" spans="2:9">
      <c r="B14" s="41"/>
      <c r="C14" s="41"/>
      <c r="D14" s="41"/>
    </row>
    <row r="15" spans="2:9" ht="15.75" thickBot="1"/>
    <row r="16" spans="2:9" ht="26.25" customHeight="1" thickBot="1">
      <c r="C16" s="57" t="s">
        <v>1684</v>
      </c>
    </row>
    <row r="18" spans="3:3" ht="24.95" customHeight="1">
      <c r="C18" s="48" t="s">
        <v>1668</v>
      </c>
    </row>
    <row r="19" spans="3:3" ht="24.95" customHeight="1">
      <c r="C19" s="49" t="s">
        <v>1669</v>
      </c>
    </row>
    <row r="20" spans="3:3" ht="24.95" customHeight="1">
      <c r="C20" s="50" t="s">
        <v>1670</v>
      </c>
    </row>
    <row r="21" spans="3:3" ht="24.95" customHeight="1">
      <c r="C21" s="51" t="s">
        <v>1671</v>
      </c>
    </row>
    <row r="22" spans="3:3" ht="23.25" customHeight="1">
      <c r="C22" s="59" t="s">
        <v>1672</v>
      </c>
    </row>
    <row r="25" spans="3:3" ht="22.5" customHeight="1">
      <c r="C25" s="58" t="s">
        <v>1675</v>
      </c>
    </row>
    <row r="26" spans="3:3" ht="18.75">
      <c r="C26" s="59" t="s">
        <v>1673</v>
      </c>
    </row>
  </sheetData>
  <sheetProtection password="C1FB" sheet="1" objects="1" scenarios="1" selectLockedCells="1"/>
  <mergeCells count="2">
    <mergeCell ref="G5:I5"/>
    <mergeCell ref="G3:I4"/>
  </mergeCells>
  <hyperlinks>
    <hyperlink ref="C22" r:id="rId1"/>
    <hyperlink ref="G5" r:id="rId2"/>
    <hyperlink ref="C26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60"/>
  <sheetViews>
    <sheetView topLeftCell="A185" workbookViewId="0">
      <selection activeCell="L194" sqref="L194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</row>
    <row r="2" spans="1:30" ht="30">
      <c r="A2" s="20">
        <v>1</v>
      </c>
      <c r="B2" s="20" t="s">
        <v>45</v>
      </c>
      <c r="C2" s="20">
        <v>936</v>
      </c>
      <c r="D2" s="21">
        <v>44397</v>
      </c>
      <c r="E2" s="20" t="s">
        <v>46</v>
      </c>
      <c r="F2" s="20"/>
      <c r="G2" s="20" t="s">
        <v>47</v>
      </c>
      <c r="H2" s="20" t="s">
        <v>48</v>
      </c>
      <c r="I2" s="20" t="s">
        <v>49</v>
      </c>
      <c r="J2" s="21">
        <v>41940</v>
      </c>
      <c r="K2" s="20">
        <v>101</v>
      </c>
      <c r="L2" s="20">
        <v>11224455</v>
      </c>
      <c r="M2" s="20">
        <v>41</v>
      </c>
      <c r="N2" s="20">
        <v>14</v>
      </c>
      <c r="O2" s="20" t="s">
        <v>50</v>
      </c>
      <c r="P2" s="20" t="s">
        <v>51</v>
      </c>
      <c r="Q2" s="20"/>
      <c r="R2" s="20" t="s">
        <v>52</v>
      </c>
      <c r="S2" s="20">
        <v>8200204302</v>
      </c>
      <c r="T2" s="20" t="s">
        <v>53</v>
      </c>
      <c r="U2" s="20"/>
      <c r="V2" s="20">
        <v>7891611094</v>
      </c>
      <c r="W2" s="20" t="s">
        <v>54</v>
      </c>
      <c r="X2" s="20">
        <v>100000</v>
      </c>
      <c r="Y2" s="20" t="s">
        <v>55</v>
      </c>
      <c r="Z2" s="20" t="s">
        <v>55</v>
      </c>
      <c r="AA2" s="20" t="s">
        <v>56</v>
      </c>
      <c r="AB2" s="20">
        <v>8</v>
      </c>
      <c r="AC2" s="20" t="s">
        <v>57</v>
      </c>
      <c r="AD2" s="20">
        <v>1</v>
      </c>
    </row>
    <row r="3" spans="1:30" ht="30">
      <c r="A3" s="20">
        <v>1</v>
      </c>
      <c r="B3" s="20" t="s">
        <v>45</v>
      </c>
      <c r="C3" s="20">
        <v>944</v>
      </c>
      <c r="D3" s="21">
        <v>44397</v>
      </c>
      <c r="E3" s="20" t="s">
        <v>58</v>
      </c>
      <c r="F3" s="20"/>
      <c r="G3" s="20" t="s">
        <v>59</v>
      </c>
      <c r="H3" s="20" t="s">
        <v>60</v>
      </c>
      <c r="I3" s="20" t="s">
        <v>61</v>
      </c>
      <c r="J3" s="21">
        <v>42005</v>
      </c>
      <c r="K3" s="20">
        <v>102</v>
      </c>
      <c r="L3" s="20"/>
      <c r="M3" s="20">
        <v>41</v>
      </c>
      <c r="N3" s="20">
        <v>12</v>
      </c>
      <c r="O3" s="20" t="s">
        <v>50</v>
      </c>
      <c r="P3" s="20" t="s">
        <v>62</v>
      </c>
      <c r="Q3" s="20"/>
      <c r="R3" s="20" t="s">
        <v>52</v>
      </c>
      <c r="S3" s="20">
        <v>8200204302</v>
      </c>
      <c r="T3" s="20" t="s">
        <v>63</v>
      </c>
      <c r="U3" s="20"/>
      <c r="V3" s="20">
        <v>9829969405</v>
      </c>
      <c r="W3" s="20" t="s">
        <v>64</v>
      </c>
      <c r="X3" s="20">
        <v>42000</v>
      </c>
      <c r="Y3" s="20" t="s">
        <v>55</v>
      </c>
      <c r="Z3" s="20" t="s">
        <v>55</v>
      </c>
      <c r="AA3" s="20" t="s">
        <v>65</v>
      </c>
      <c r="AB3" s="20">
        <v>7</v>
      </c>
      <c r="AC3" s="20" t="s">
        <v>57</v>
      </c>
      <c r="AD3" s="20">
        <v>10</v>
      </c>
    </row>
    <row r="4" spans="1:30" ht="30">
      <c r="A4" s="20">
        <v>1</v>
      </c>
      <c r="B4" s="20" t="s">
        <v>45</v>
      </c>
      <c r="C4" s="20">
        <v>934</v>
      </c>
      <c r="D4" s="21">
        <v>44397</v>
      </c>
      <c r="E4" s="20" t="s">
        <v>66</v>
      </c>
      <c r="F4" s="20"/>
      <c r="G4" s="20" t="s">
        <v>67</v>
      </c>
      <c r="H4" s="20" t="s">
        <v>68</v>
      </c>
      <c r="I4" s="20" t="s">
        <v>61</v>
      </c>
      <c r="J4" s="21">
        <v>42289</v>
      </c>
      <c r="K4" s="20">
        <v>103</v>
      </c>
      <c r="L4" s="20"/>
      <c r="M4" s="20">
        <v>41</v>
      </c>
      <c r="N4" s="20">
        <v>18</v>
      </c>
      <c r="O4" s="20" t="s">
        <v>50</v>
      </c>
      <c r="P4" s="20" t="s">
        <v>51</v>
      </c>
      <c r="Q4" s="20"/>
      <c r="R4" s="20" t="s">
        <v>52</v>
      </c>
      <c r="S4" s="20">
        <v>8200204302</v>
      </c>
      <c r="T4" s="20" t="s">
        <v>69</v>
      </c>
      <c r="U4" s="20"/>
      <c r="V4" s="20">
        <v>7014906522</v>
      </c>
      <c r="W4" s="20" t="s">
        <v>70</v>
      </c>
      <c r="X4" s="20">
        <v>60000</v>
      </c>
      <c r="Y4" s="20" t="s">
        <v>55</v>
      </c>
      <c r="Z4" s="20" t="s">
        <v>55</v>
      </c>
      <c r="AA4" s="20" t="s">
        <v>56</v>
      </c>
      <c r="AB4" s="20">
        <v>7</v>
      </c>
      <c r="AC4" s="20" t="s">
        <v>57</v>
      </c>
      <c r="AD4" s="20">
        <v>1</v>
      </c>
    </row>
    <row r="5" spans="1:30" ht="30">
      <c r="A5" s="20">
        <v>1</v>
      </c>
      <c r="B5" s="20" t="s">
        <v>45</v>
      </c>
      <c r="C5" s="20">
        <v>926</v>
      </c>
      <c r="D5" s="21">
        <v>44397</v>
      </c>
      <c r="E5" s="20" t="s">
        <v>71</v>
      </c>
      <c r="F5" s="20"/>
      <c r="G5" s="20" t="s">
        <v>72</v>
      </c>
      <c r="H5" s="20" t="s">
        <v>73</v>
      </c>
      <c r="I5" s="20" t="s">
        <v>61</v>
      </c>
      <c r="J5" s="21">
        <v>42374</v>
      </c>
      <c r="K5" s="20">
        <v>104</v>
      </c>
      <c r="L5" s="20"/>
      <c r="M5" s="20">
        <v>41</v>
      </c>
      <c r="N5" s="20">
        <v>18</v>
      </c>
      <c r="O5" s="20" t="s">
        <v>50</v>
      </c>
      <c r="P5" s="20" t="s">
        <v>51</v>
      </c>
      <c r="Q5" s="20"/>
      <c r="R5" s="20" t="s">
        <v>52</v>
      </c>
      <c r="S5" s="20">
        <v>8200204302</v>
      </c>
      <c r="T5" s="20"/>
      <c r="U5" s="20"/>
      <c r="V5" s="20">
        <v>9784456024</v>
      </c>
      <c r="W5" s="20" t="s">
        <v>74</v>
      </c>
      <c r="X5" s="20">
        <v>72000</v>
      </c>
      <c r="Y5" s="20" t="s">
        <v>55</v>
      </c>
      <c r="Z5" s="20" t="s">
        <v>55</v>
      </c>
      <c r="AA5" s="20" t="s">
        <v>56</v>
      </c>
      <c r="AB5" s="20">
        <v>6</v>
      </c>
      <c r="AC5" s="20" t="s">
        <v>57</v>
      </c>
      <c r="AD5" s="20">
        <v>1</v>
      </c>
    </row>
    <row r="6" spans="1:30" ht="30">
      <c r="A6" s="20">
        <v>1</v>
      </c>
      <c r="B6" s="20" t="s">
        <v>45</v>
      </c>
      <c r="C6" s="20">
        <v>951</v>
      </c>
      <c r="D6" s="21">
        <v>44397</v>
      </c>
      <c r="E6" s="20" t="s">
        <v>75</v>
      </c>
      <c r="F6" s="20"/>
      <c r="G6" s="20" t="s">
        <v>76</v>
      </c>
      <c r="H6" s="20" t="s">
        <v>77</v>
      </c>
      <c r="I6" s="20" t="s">
        <v>61</v>
      </c>
      <c r="J6" s="21">
        <v>42241</v>
      </c>
      <c r="K6" s="20">
        <v>105</v>
      </c>
      <c r="L6" s="20"/>
      <c r="M6" s="20">
        <v>41</v>
      </c>
      <c r="N6" s="20">
        <v>0</v>
      </c>
      <c r="O6" s="20" t="s">
        <v>50</v>
      </c>
      <c r="P6" s="20" t="s">
        <v>62</v>
      </c>
      <c r="Q6" s="20"/>
      <c r="R6" s="20" t="s">
        <v>52</v>
      </c>
      <c r="S6" s="20">
        <v>8200204302</v>
      </c>
      <c r="T6" s="20" t="s">
        <v>78</v>
      </c>
      <c r="U6" s="20"/>
      <c r="V6" s="20">
        <v>9414391387</v>
      </c>
      <c r="W6" s="20" t="s">
        <v>79</v>
      </c>
      <c r="X6" s="20">
        <v>600000</v>
      </c>
      <c r="Y6" s="20" t="s">
        <v>55</v>
      </c>
      <c r="Z6" s="20" t="s">
        <v>55</v>
      </c>
      <c r="AA6" s="20" t="s">
        <v>65</v>
      </c>
      <c r="AB6" s="20">
        <v>7</v>
      </c>
      <c r="AC6" s="20" t="s">
        <v>57</v>
      </c>
      <c r="AD6" s="20">
        <v>12</v>
      </c>
    </row>
    <row r="7" spans="1:30" ht="30">
      <c r="A7" s="20">
        <v>1</v>
      </c>
      <c r="B7" s="20" t="s">
        <v>45</v>
      </c>
      <c r="C7" s="20">
        <v>939</v>
      </c>
      <c r="D7" s="21">
        <v>44397</v>
      </c>
      <c r="E7" s="20" t="s">
        <v>80</v>
      </c>
      <c r="F7" s="20"/>
      <c r="G7" s="20" t="s">
        <v>81</v>
      </c>
      <c r="H7" s="20" t="s">
        <v>82</v>
      </c>
      <c r="I7" s="20" t="s">
        <v>49</v>
      </c>
      <c r="J7" s="21">
        <v>41806</v>
      </c>
      <c r="K7" s="20">
        <v>106</v>
      </c>
      <c r="L7" s="20"/>
      <c r="M7" s="20">
        <v>41</v>
      </c>
      <c r="N7" s="20">
        <v>13</v>
      </c>
      <c r="O7" s="20" t="s">
        <v>50</v>
      </c>
      <c r="P7" s="20" t="s">
        <v>62</v>
      </c>
      <c r="Q7" s="20"/>
      <c r="R7" s="20" t="s">
        <v>52</v>
      </c>
      <c r="S7" s="20">
        <v>8200204302</v>
      </c>
      <c r="T7" s="20" t="s">
        <v>83</v>
      </c>
      <c r="U7" s="20"/>
      <c r="V7" s="20">
        <v>9799366805</v>
      </c>
      <c r="W7" s="20" t="s">
        <v>84</v>
      </c>
      <c r="X7" s="20">
        <v>144000</v>
      </c>
      <c r="Y7" s="20" t="s">
        <v>55</v>
      </c>
      <c r="Z7" s="20" t="s">
        <v>55</v>
      </c>
      <c r="AA7" s="20" t="s">
        <v>65</v>
      </c>
      <c r="AB7" s="20">
        <v>8</v>
      </c>
      <c r="AC7" s="20" t="s">
        <v>57</v>
      </c>
      <c r="AD7" s="20">
        <v>1</v>
      </c>
    </row>
    <row r="8" spans="1:30" ht="30">
      <c r="A8" s="20">
        <v>1</v>
      </c>
      <c r="B8" s="20" t="s">
        <v>45</v>
      </c>
      <c r="C8" s="20">
        <v>922</v>
      </c>
      <c r="D8" s="21">
        <v>44397</v>
      </c>
      <c r="E8" s="20" t="s">
        <v>85</v>
      </c>
      <c r="F8" s="20"/>
      <c r="G8" s="20" t="s">
        <v>86</v>
      </c>
      <c r="H8" s="20" t="s">
        <v>87</v>
      </c>
      <c r="I8" s="20" t="s">
        <v>49</v>
      </c>
      <c r="J8" s="21">
        <v>42221</v>
      </c>
      <c r="K8" s="20">
        <v>107</v>
      </c>
      <c r="L8" s="20"/>
      <c r="M8" s="20">
        <v>41</v>
      </c>
      <c r="N8" s="20">
        <v>3</v>
      </c>
      <c r="O8" s="20" t="s">
        <v>88</v>
      </c>
      <c r="P8" s="20" t="s">
        <v>62</v>
      </c>
      <c r="Q8" s="20"/>
      <c r="R8" s="20" t="s">
        <v>52</v>
      </c>
      <c r="S8" s="20">
        <v>8200204302</v>
      </c>
      <c r="T8" s="20" t="s">
        <v>89</v>
      </c>
      <c r="U8" s="20"/>
      <c r="V8" s="20">
        <v>8290682099</v>
      </c>
      <c r="W8" s="20" t="s">
        <v>90</v>
      </c>
      <c r="X8" s="20">
        <v>0</v>
      </c>
      <c r="Y8" s="20" t="s">
        <v>55</v>
      </c>
      <c r="Z8" s="20" t="s">
        <v>55</v>
      </c>
      <c r="AA8" s="20" t="s">
        <v>65</v>
      </c>
      <c r="AB8" s="20">
        <v>7</v>
      </c>
      <c r="AC8" s="20" t="s">
        <v>57</v>
      </c>
      <c r="AD8" s="20">
        <v>1</v>
      </c>
    </row>
    <row r="9" spans="1:30" ht="30">
      <c r="A9" s="20">
        <v>1</v>
      </c>
      <c r="B9" s="20" t="s">
        <v>45</v>
      </c>
      <c r="C9" s="20">
        <v>942</v>
      </c>
      <c r="D9" s="21">
        <v>44397</v>
      </c>
      <c r="E9" s="20" t="s">
        <v>91</v>
      </c>
      <c r="F9" s="20"/>
      <c r="G9" s="20" t="s">
        <v>92</v>
      </c>
      <c r="H9" s="20" t="s">
        <v>93</v>
      </c>
      <c r="I9" s="20" t="s">
        <v>61</v>
      </c>
      <c r="J9" s="21">
        <v>42275</v>
      </c>
      <c r="K9" s="20">
        <v>108</v>
      </c>
      <c r="L9" s="20"/>
      <c r="M9" s="20">
        <v>41</v>
      </c>
      <c r="N9" s="20">
        <v>18</v>
      </c>
      <c r="O9" s="20" t="s">
        <v>50</v>
      </c>
      <c r="P9" s="20" t="s">
        <v>62</v>
      </c>
      <c r="Q9" s="20"/>
      <c r="R9" s="20" t="s">
        <v>52</v>
      </c>
      <c r="S9" s="20">
        <v>8200204302</v>
      </c>
      <c r="T9" s="20" t="s">
        <v>94</v>
      </c>
      <c r="U9" s="20"/>
      <c r="V9" s="20">
        <v>9269749899</v>
      </c>
      <c r="W9" s="20" t="s">
        <v>95</v>
      </c>
      <c r="X9" s="20">
        <v>240000</v>
      </c>
      <c r="Y9" s="20" t="s">
        <v>55</v>
      </c>
      <c r="Z9" s="20" t="s">
        <v>55</v>
      </c>
      <c r="AA9" s="20" t="s">
        <v>65</v>
      </c>
      <c r="AB9" s="20">
        <v>7</v>
      </c>
      <c r="AC9" s="20" t="s">
        <v>57</v>
      </c>
      <c r="AD9" s="20">
        <v>1</v>
      </c>
    </row>
    <row r="10" spans="1:30" ht="30">
      <c r="A10" s="20">
        <v>1</v>
      </c>
      <c r="B10" s="20" t="s">
        <v>45</v>
      </c>
      <c r="C10" s="20">
        <v>925</v>
      </c>
      <c r="D10" s="21">
        <v>44397</v>
      </c>
      <c r="E10" s="20" t="s">
        <v>96</v>
      </c>
      <c r="F10" s="20"/>
      <c r="G10" s="20" t="s">
        <v>97</v>
      </c>
      <c r="H10" s="20" t="s">
        <v>98</v>
      </c>
      <c r="I10" s="20" t="s">
        <v>49</v>
      </c>
      <c r="J10" s="21">
        <v>42303</v>
      </c>
      <c r="K10" s="20">
        <v>109</v>
      </c>
      <c r="L10" s="20"/>
      <c r="M10" s="20">
        <v>41</v>
      </c>
      <c r="N10" s="20">
        <v>14</v>
      </c>
      <c r="O10" s="20" t="s">
        <v>50</v>
      </c>
      <c r="P10" s="20" t="s">
        <v>62</v>
      </c>
      <c r="Q10" s="20"/>
      <c r="R10" s="20" t="s">
        <v>52</v>
      </c>
      <c r="S10" s="20">
        <v>8200204302</v>
      </c>
      <c r="T10" s="20"/>
      <c r="U10" s="20"/>
      <c r="V10" s="20">
        <v>9799366805</v>
      </c>
      <c r="W10" s="20" t="s">
        <v>99</v>
      </c>
      <c r="X10" s="20">
        <v>0</v>
      </c>
      <c r="Y10" s="20" t="s">
        <v>55</v>
      </c>
      <c r="Z10" s="20" t="s">
        <v>55</v>
      </c>
      <c r="AA10" s="20" t="s">
        <v>65</v>
      </c>
      <c r="AB10" s="20">
        <v>7</v>
      </c>
      <c r="AC10" s="20" t="s">
        <v>57</v>
      </c>
      <c r="AD10" s="20">
        <v>1</v>
      </c>
    </row>
    <row r="11" spans="1:30" ht="30">
      <c r="A11" s="20">
        <v>1</v>
      </c>
      <c r="B11" s="20" t="s">
        <v>45</v>
      </c>
      <c r="C11" s="20">
        <v>952</v>
      </c>
      <c r="D11" s="21">
        <v>44397</v>
      </c>
      <c r="E11" s="20" t="s">
        <v>100</v>
      </c>
      <c r="F11" s="20"/>
      <c r="G11" s="20" t="s">
        <v>101</v>
      </c>
      <c r="H11" s="20" t="s">
        <v>102</v>
      </c>
      <c r="I11" s="20" t="s">
        <v>61</v>
      </c>
      <c r="J11" s="21">
        <v>42340</v>
      </c>
      <c r="K11" s="20">
        <v>110</v>
      </c>
      <c r="L11" s="20"/>
      <c r="M11" s="20">
        <v>41</v>
      </c>
      <c r="N11" s="20">
        <v>9</v>
      </c>
      <c r="O11" s="20" t="s">
        <v>88</v>
      </c>
      <c r="P11" s="20" t="s">
        <v>62</v>
      </c>
      <c r="Q11" s="20"/>
      <c r="R11" s="20" t="s">
        <v>52</v>
      </c>
      <c r="S11" s="20">
        <v>8200204302</v>
      </c>
      <c r="T11" s="20" t="s">
        <v>103</v>
      </c>
      <c r="U11" s="20"/>
      <c r="V11" s="20">
        <v>7023129868</v>
      </c>
      <c r="W11" s="20" t="s">
        <v>104</v>
      </c>
      <c r="X11" s="20">
        <v>120000</v>
      </c>
      <c r="Y11" s="20" t="s">
        <v>55</v>
      </c>
      <c r="Z11" s="20" t="s">
        <v>55</v>
      </c>
      <c r="AA11" s="20" t="s">
        <v>65</v>
      </c>
      <c r="AB11" s="20">
        <v>7</v>
      </c>
      <c r="AC11" s="20" t="s">
        <v>57</v>
      </c>
      <c r="AD11" s="20">
        <v>1</v>
      </c>
    </row>
    <row r="12" spans="1:30" ht="30">
      <c r="A12" s="20">
        <v>1</v>
      </c>
      <c r="B12" s="20" t="s">
        <v>45</v>
      </c>
      <c r="C12" s="20">
        <v>931</v>
      </c>
      <c r="D12" s="21">
        <v>44397</v>
      </c>
      <c r="E12" s="20" t="s">
        <v>105</v>
      </c>
      <c r="F12" s="20"/>
      <c r="G12" s="20" t="s">
        <v>106</v>
      </c>
      <c r="H12" s="20" t="s">
        <v>107</v>
      </c>
      <c r="I12" s="20" t="s">
        <v>61</v>
      </c>
      <c r="J12" s="21">
        <v>42300</v>
      </c>
      <c r="K12" s="20">
        <v>111</v>
      </c>
      <c r="L12" s="20"/>
      <c r="M12" s="20">
        <v>41</v>
      </c>
      <c r="N12" s="20">
        <v>18</v>
      </c>
      <c r="O12" s="20" t="s">
        <v>50</v>
      </c>
      <c r="P12" s="20"/>
      <c r="Q12" s="20"/>
      <c r="R12" s="20" t="s">
        <v>52</v>
      </c>
      <c r="S12" s="20">
        <v>8200204302</v>
      </c>
      <c r="T12" s="20" t="s">
        <v>108</v>
      </c>
      <c r="U12" s="20"/>
      <c r="V12" s="20">
        <v>9782630108</v>
      </c>
      <c r="W12" s="20" t="s">
        <v>109</v>
      </c>
      <c r="X12" s="20">
        <v>72000</v>
      </c>
      <c r="Y12" s="20" t="s">
        <v>55</v>
      </c>
      <c r="Z12" s="20" t="s">
        <v>55</v>
      </c>
      <c r="AA12" s="20"/>
      <c r="AB12" s="20">
        <v>7</v>
      </c>
      <c r="AC12" s="20" t="s">
        <v>57</v>
      </c>
      <c r="AD12" s="20">
        <v>1</v>
      </c>
    </row>
    <row r="13" spans="1:30" ht="30">
      <c r="A13" s="20">
        <v>1</v>
      </c>
      <c r="B13" s="20" t="s">
        <v>45</v>
      </c>
      <c r="C13" s="20">
        <v>923</v>
      </c>
      <c r="D13" s="21">
        <v>44397</v>
      </c>
      <c r="E13" s="20" t="s">
        <v>110</v>
      </c>
      <c r="F13" s="20"/>
      <c r="G13" s="20" t="s">
        <v>111</v>
      </c>
      <c r="H13" s="20" t="s">
        <v>112</v>
      </c>
      <c r="I13" s="20" t="s">
        <v>49</v>
      </c>
      <c r="J13" s="21">
        <v>42300</v>
      </c>
      <c r="K13" s="20">
        <v>112</v>
      </c>
      <c r="L13" s="20"/>
      <c r="M13" s="20">
        <v>41</v>
      </c>
      <c r="N13" s="20">
        <v>14</v>
      </c>
      <c r="O13" s="20" t="s">
        <v>50</v>
      </c>
      <c r="P13" s="20"/>
      <c r="Q13" s="20"/>
      <c r="R13" s="20" t="s">
        <v>52</v>
      </c>
      <c r="S13" s="20">
        <v>8200204302</v>
      </c>
      <c r="T13" s="20" t="s">
        <v>113</v>
      </c>
      <c r="U13" s="20"/>
      <c r="V13" s="20">
        <v>9784035188</v>
      </c>
      <c r="W13" s="20" t="s">
        <v>114</v>
      </c>
      <c r="X13" s="20">
        <v>140000</v>
      </c>
      <c r="Y13" s="20" t="s">
        <v>55</v>
      </c>
      <c r="Z13" s="20" t="s">
        <v>55</v>
      </c>
      <c r="AA13" s="20"/>
      <c r="AB13" s="20">
        <v>7</v>
      </c>
      <c r="AC13" s="20" t="s">
        <v>57</v>
      </c>
      <c r="AD13" s="20">
        <v>12</v>
      </c>
    </row>
    <row r="14" spans="1:30" ht="30">
      <c r="A14" s="20">
        <v>1</v>
      </c>
      <c r="B14" s="20" t="s">
        <v>45</v>
      </c>
      <c r="C14" s="20">
        <v>949</v>
      </c>
      <c r="D14" s="21">
        <v>44397</v>
      </c>
      <c r="E14" s="20" t="s">
        <v>115</v>
      </c>
      <c r="F14" s="20"/>
      <c r="G14" s="20" t="s">
        <v>116</v>
      </c>
      <c r="H14" s="20" t="s">
        <v>117</v>
      </c>
      <c r="I14" s="20" t="s">
        <v>61</v>
      </c>
      <c r="J14" s="21">
        <v>41942</v>
      </c>
      <c r="K14" s="20">
        <v>113</v>
      </c>
      <c r="L14" s="20"/>
      <c r="M14" s="20">
        <v>41</v>
      </c>
      <c r="N14" s="20">
        <v>6</v>
      </c>
      <c r="O14" s="20" t="s">
        <v>50</v>
      </c>
      <c r="P14" s="20" t="s">
        <v>62</v>
      </c>
      <c r="Q14" s="20"/>
      <c r="R14" s="20" t="s">
        <v>52</v>
      </c>
      <c r="S14" s="20">
        <v>8200204302</v>
      </c>
      <c r="T14" s="20" t="s">
        <v>118</v>
      </c>
      <c r="U14" s="20"/>
      <c r="V14" s="20">
        <v>9033891457</v>
      </c>
      <c r="W14" s="20" t="s">
        <v>119</v>
      </c>
      <c r="X14" s="20">
        <v>300000</v>
      </c>
      <c r="Y14" s="20" t="s">
        <v>55</v>
      </c>
      <c r="Z14" s="20" t="s">
        <v>55</v>
      </c>
      <c r="AA14" s="20" t="s">
        <v>65</v>
      </c>
      <c r="AB14" s="20">
        <v>8</v>
      </c>
      <c r="AC14" s="20" t="s">
        <v>57</v>
      </c>
      <c r="AD14" s="20">
        <v>12</v>
      </c>
    </row>
    <row r="15" spans="1:30" ht="30">
      <c r="A15" s="20">
        <v>1</v>
      </c>
      <c r="B15" s="20" t="s">
        <v>45</v>
      </c>
      <c r="C15" s="20">
        <v>933</v>
      </c>
      <c r="D15" s="21">
        <v>44397</v>
      </c>
      <c r="E15" s="20" t="s">
        <v>120</v>
      </c>
      <c r="F15" s="20"/>
      <c r="G15" s="20" t="s">
        <v>121</v>
      </c>
      <c r="H15" s="20" t="s">
        <v>122</v>
      </c>
      <c r="I15" s="20" t="s">
        <v>49</v>
      </c>
      <c r="J15" s="21">
        <v>41785</v>
      </c>
      <c r="K15" s="20">
        <v>114</v>
      </c>
      <c r="L15" s="20"/>
      <c r="M15" s="20">
        <v>41</v>
      </c>
      <c r="N15" s="20">
        <v>11</v>
      </c>
      <c r="O15" s="20" t="s">
        <v>50</v>
      </c>
      <c r="P15" s="20" t="s">
        <v>51</v>
      </c>
      <c r="Q15" s="20"/>
      <c r="R15" s="20" t="s">
        <v>52</v>
      </c>
      <c r="S15" s="20">
        <v>8200204302</v>
      </c>
      <c r="T15" s="20" t="s">
        <v>123</v>
      </c>
      <c r="U15" s="20"/>
      <c r="V15" s="20">
        <v>7742805507</v>
      </c>
      <c r="W15" s="20" t="s">
        <v>124</v>
      </c>
      <c r="X15" s="20">
        <v>24000</v>
      </c>
      <c r="Y15" s="20" t="s">
        <v>55</v>
      </c>
      <c r="Z15" s="20" t="s">
        <v>55</v>
      </c>
      <c r="AA15" s="20" t="s">
        <v>56</v>
      </c>
      <c r="AB15" s="20">
        <v>8</v>
      </c>
      <c r="AC15" s="20" t="s">
        <v>57</v>
      </c>
      <c r="AD15" s="20">
        <v>1</v>
      </c>
    </row>
    <row r="16" spans="1:30" ht="30">
      <c r="A16" s="20">
        <v>1</v>
      </c>
      <c r="B16" s="20" t="s">
        <v>45</v>
      </c>
      <c r="C16" s="20">
        <v>946</v>
      </c>
      <c r="D16" s="21">
        <v>44397</v>
      </c>
      <c r="E16" s="20" t="s">
        <v>120</v>
      </c>
      <c r="F16" s="20"/>
      <c r="G16" s="20" t="s">
        <v>125</v>
      </c>
      <c r="H16" s="20" t="s">
        <v>126</v>
      </c>
      <c r="I16" s="20" t="s">
        <v>49</v>
      </c>
      <c r="J16" s="21">
        <v>42053</v>
      </c>
      <c r="K16" s="20">
        <v>115</v>
      </c>
      <c r="L16" s="20"/>
      <c r="M16" s="20">
        <v>41</v>
      </c>
      <c r="N16" s="20">
        <v>20</v>
      </c>
      <c r="O16" s="20" t="s">
        <v>50</v>
      </c>
      <c r="P16" s="20" t="s">
        <v>51</v>
      </c>
      <c r="Q16" s="20"/>
      <c r="R16" s="20" t="s">
        <v>52</v>
      </c>
      <c r="S16" s="20">
        <v>8200204302</v>
      </c>
      <c r="T16" s="20" t="s">
        <v>127</v>
      </c>
      <c r="U16" s="20"/>
      <c r="V16" s="20">
        <v>7019532711</v>
      </c>
      <c r="W16" s="20" t="s">
        <v>128</v>
      </c>
      <c r="X16" s="20">
        <v>180000</v>
      </c>
      <c r="Y16" s="20" t="s">
        <v>55</v>
      </c>
      <c r="Z16" s="20" t="s">
        <v>55</v>
      </c>
      <c r="AA16" s="20" t="s">
        <v>56</v>
      </c>
      <c r="AB16" s="20">
        <v>7</v>
      </c>
      <c r="AC16" s="20" t="s">
        <v>57</v>
      </c>
      <c r="AD16" s="20">
        <v>1</v>
      </c>
    </row>
    <row r="17" spans="1:30" ht="30">
      <c r="A17" s="20">
        <v>1</v>
      </c>
      <c r="B17" s="20" t="s">
        <v>45</v>
      </c>
      <c r="C17" s="20">
        <v>937</v>
      </c>
      <c r="D17" s="21">
        <v>44397</v>
      </c>
      <c r="E17" s="20" t="s">
        <v>129</v>
      </c>
      <c r="F17" s="20"/>
      <c r="G17" s="20" t="s">
        <v>130</v>
      </c>
      <c r="H17" s="20" t="s">
        <v>131</v>
      </c>
      <c r="I17" s="20" t="s">
        <v>49</v>
      </c>
      <c r="J17" s="21">
        <v>42096</v>
      </c>
      <c r="K17" s="20">
        <v>116</v>
      </c>
      <c r="L17" s="20"/>
      <c r="M17" s="20">
        <v>41</v>
      </c>
      <c r="N17" s="20">
        <v>1</v>
      </c>
      <c r="O17" s="20" t="s">
        <v>50</v>
      </c>
      <c r="P17" s="20" t="s">
        <v>62</v>
      </c>
      <c r="Q17" s="20"/>
      <c r="R17" s="20" t="s">
        <v>52</v>
      </c>
      <c r="S17" s="20">
        <v>8200204302</v>
      </c>
      <c r="T17" s="20" t="s">
        <v>132</v>
      </c>
      <c r="U17" s="20"/>
      <c r="V17" s="20">
        <v>8290814806</v>
      </c>
      <c r="W17" s="20" t="s">
        <v>133</v>
      </c>
      <c r="X17" s="20">
        <v>180000</v>
      </c>
      <c r="Y17" s="20" t="s">
        <v>55</v>
      </c>
      <c r="Z17" s="20" t="s">
        <v>55</v>
      </c>
      <c r="AA17" s="20" t="s">
        <v>65</v>
      </c>
      <c r="AB17" s="20">
        <v>7</v>
      </c>
      <c r="AC17" s="20" t="s">
        <v>57</v>
      </c>
      <c r="AD17" s="20">
        <v>1</v>
      </c>
    </row>
    <row r="18" spans="1:30" ht="30">
      <c r="A18" s="20">
        <v>1</v>
      </c>
      <c r="B18" s="20" t="s">
        <v>45</v>
      </c>
      <c r="C18" s="20">
        <v>935</v>
      </c>
      <c r="D18" s="21">
        <v>44397</v>
      </c>
      <c r="E18" s="20" t="s">
        <v>134</v>
      </c>
      <c r="F18" s="20"/>
      <c r="G18" s="20" t="s">
        <v>135</v>
      </c>
      <c r="H18" s="20" t="s">
        <v>136</v>
      </c>
      <c r="I18" s="20" t="s">
        <v>61</v>
      </c>
      <c r="J18" s="21">
        <v>42271</v>
      </c>
      <c r="K18" s="20">
        <v>117</v>
      </c>
      <c r="L18" s="20"/>
      <c r="M18" s="20">
        <v>41</v>
      </c>
      <c r="N18" s="20">
        <v>2</v>
      </c>
      <c r="O18" s="20" t="s">
        <v>88</v>
      </c>
      <c r="P18" s="20" t="s">
        <v>62</v>
      </c>
      <c r="Q18" s="20"/>
      <c r="R18" s="20" t="s">
        <v>52</v>
      </c>
      <c r="S18" s="20">
        <v>8200204302</v>
      </c>
      <c r="T18" s="20" t="s">
        <v>137</v>
      </c>
      <c r="U18" s="20"/>
      <c r="V18" s="20">
        <v>8058730460</v>
      </c>
      <c r="W18" s="20" t="s">
        <v>138</v>
      </c>
      <c r="X18" s="20">
        <v>60000</v>
      </c>
      <c r="Y18" s="20" t="s">
        <v>55</v>
      </c>
      <c r="Z18" s="20" t="s">
        <v>55</v>
      </c>
      <c r="AA18" s="20" t="s">
        <v>65</v>
      </c>
      <c r="AB18" s="20">
        <v>7</v>
      </c>
      <c r="AC18" s="20" t="s">
        <v>57</v>
      </c>
      <c r="AD18" s="20">
        <v>1</v>
      </c>
    </row>
    <row r="19" spans="1:30" ht="30">
      <c r="A19" s="20">
        <v>1</v>
      </c>
      <c r="B19" s="20" t="s">
        <v>45</v>
      </c>
      <c r="C19" s="20">
        <v>940</v>
      </c>
      <c r="D19" s="21">
        <v>44397</v>
      </c>
      <c r="E19" s="20" t="s">
        <v>139</v>
      </c>
      <c r="F19" s="20"/>
      <c r="G19" s="20" t="s">
        <v>140</v>
      </c>
      <c r="H19" s="20" t="s">
        <v>107</v>
      </c>
      <c r="I19" s="20" t="s">
        <v>49</v>
      </c>
      <c r="J19" s="21">
        <v>42390</v>
      </c>
      <c r="K19" s="20">
        <v>118</v>
      </c>
      <c r="L19" s="20"/>
      <c r="M19" s="20">
        <v>41</v>
      </c>
      <c r="N19" s="20">
        <v>13</v>
      </c>
      <c r="O19" s="20" t="s">
        <v>50</v>
      </c>
      <c r="P19" s="20" t="s">
        <v>62</v>
      </c>
      <c r="Q19" s="20"/>
      <c r="R19" s="20" t="s">
        <v>52</v>
      </c>
      <c r="S19" s="20">
        <v>8200204302</v>
      </c>
      <c r="T19" s="20" t="s">
        <v>141</v>
      </c>
      <c r="U19" s="20"/>
      <c r="V19" s="20">
        <v>9829959678</v>
      </c>
      <c r="W19" s="20" t="s">
        <v>142</v>
      </c>
      <c r="X19" s="20">
        <v>454000</v>
      </c>
      <c r="Y19" s="20" t="s">
        <v>55</v>
      </c>
      <c r="Z19" s="20" t="s">
        <v>55</v>
      </c>
      <c r="AA19" s="20" t="s">
        <v>65</v>
      </c>
      <c r="AB19" s="20">
        <v>6</v>
      </c>
      <c r="AC19" s="20" t="s">
        <v>57</v>
      </c>
      <c r="AD19" s="20">
        <v>1</v>
      </c>
    </row>
    <row r="20" spans="1:30" ht="30">
      <c r="A20" s="20">
        <v>1</v>
      </c>
      <c r="B20" s="20" t="s">
        <v>45</v>
      </c>
      <c r="C20" s="20">
        <v>924</v>
      </c>
      <c r="D20" s="21">
        <v>44397</v>
      </c>
      <c r="E20" s="20" t="s">
        <v>143</v>
      </c>
      <c r="F20" s="20"/>
      <c r="G20" s="20" t="s">
        <v>144</v>
      </c>
      <c r="H20" s="20" t="s">
        <v>145</v>
      </c>
      <c r="I20" s="20" t="s">
        <v>61</v>
      </c>
      <c r="J20" s="21">
        <v>42414</v>
      </c>
      <c r="K20" s="20">
        <v>119</v>
      </c>
      <c r="L20" s="20"/>
      <c r="M20" s="20">
        <v>41</v>
      </c>
      <c r="N20" s="20">
        <v>19</v>
      </c>
      <c r="O20" s="20" t="s">
        <v>50</v>
      </c>
      <c r="P20" s="20" t="s">
        <v>62</v>
      </c>
      <c r="Q20" s="20"/>
      <c r="R20" s="20" t="s">
        <v>52</v>
      </c>
      <c r="S20" s="20">
        <v>8200204302</v>
      </c>
      <c r="T20" s="20" t="s">
        <v>146</v>
      </c>
      <c r="U20" s="20"/>
      <c r="V20" s="20">
        <v>6377065395</v>
      </c>
      <c r="W20" s="20" t="s">
        <v>147</v>
      </c>
      <c r="X20" s="20">
        <v>96000</v>
      </c>
      <c r="Y20" s="20" t="s">
        <v>55</v>
      </c>
      <c r="Z20" s="20" t="s">
        <v>55</v>
      </c>
      <c r="AA20" s="20" t="s">
        <v>65</v>
      </c>
      <c r="AB20" s="20">
        <v>6</v>
      </c>
      <c r="AC20" s="20" t="s">
        <v>57</v>
      </c>
      <c r="AD20" s="20">
        <v>1</v>
      </c>
    </row>
    <row r="21" spans="1:30" ht="30">
      <c r="A21" s="20">
        <v>1</v>
      </c>
      <c r="B21" s="20" t="s">
        <v>45</v>
      </c>
      <c r="C21" s="20">
        <v>921</v>
      </c>
      <c r="D21" s="21">
        <v>44397</v>
      </c>
      <c r="E21" s="20" t="s">
        <v>148</v>
      </c>
      <c r="F21" s="20"/>
      <c r="G21" s="20" t="s">
        <v>149</v>
      </c>
      <c r="H21" s="20" t="s">
        <v>150</v>
      </c>
      <c r="I21" s="20" t="s">
        <v>61</v>
      </c>
      <c r="J21" s="21">
        <v>42095</v>
      </c>
      <c r="K21" s="20">
        <v>120</v>
      </c>
      <c r="L21" s="20"/>
      <c r="M21" s="20">
        <v>41</v>
      </c>
      <c r="N21" s="20">
        <v>11</v>
      </c>
      <c r="O21" s="20" t="s">
        <v>151</v>
      </c>
      <c r="P21" s="20" t="s">
        <v>62</v>
      </c>
      <c r="Q21" s="20"/>
      <c r="R21" s="20" t="s">
        <v>52</v>
      </c>
      <c r="S21" s="20">
        <v>8200204302</v>
      </c>
      <c r="T21" s="20" t="s">
        <v>152</v>
      </c>
      <c r="U21" s="20"/>
      <c r="V21" s="20">
        <v>9352208109</v>
      </c>
      <c r="W21" s="20" t="s">
        <v>153</v>
      </c>
      <c r="X21" s="20">
        <v>372000</v>
      </c>
      <c r="Y21" s="20" t="s">
        <v>55</v>
      </c>
      <c r="Z21" s="20" t="s">
        <v>55</v>
      </c>
      <c r="AA21" s="20" t="s">
        <v>65</v>
      </c>
      <c r="AB21" s="20">
        <v>7</v>
      </c>
      <c r="AC21" s="20" t="s">
        <v>57</v>
      </c>
      <c r="AD21" s="20">
        <v>1</v>
      </c>
    </row>
    <row r="22" spans="1:30" ht="30">
      <c r="A22" s="20">
        <v>1</v>
      </c>
      <c r="B22" s="20" t="s">
        <v>45</v>
      </c>
      <c r="C22" s="20">
        <v>948</v>
      </c>
      <c r="D22" s="21">
        <v>44397</v>
      </c>
      <c r="E22" s="20" t="s">
        <v>154</v>
      </c>
      <c r="F22" s="20"/>
      <c r="G22" s="20" t="s">
        <v>155</v>
      </c>
      <c r="H22" s="20" t="s">
        <v>156</v>
      </c>
      <c r="I22" s="20" t="s">
        <v>61</v>
      </c>
      <c r="J22" s="21">
        <v>42286</v>
      </c>
      <c r="K22" s="20">
        <v>121</v>
      </c>
      <c r="L22" s="20"/>
      <c r="M22" s="20">
        <v>41</v>
      </c>
      <c r="N22" s="20">
        <v>12</v>
      </c>
      <c r="O22" s="20" t="s">
        <v>157</v>
      </c>
      <c r="P22" s="20" t="s">
        <v>62</v>
      </c>
      <c r="Q22" s="20"/>
      <c r="R22" s="20" t="s">
        <v>52</v>
      </c>
      <c r="S22" s="20">
        <v>8200204302</v>
      </c>
      <c r="T22" s="20"/>
      <c r="U22" s="20"/>
      <c r="V22" s="20">
        <v>6378338871</v>
      </c>
      <c r="W22" s="20" t="s">
        <v>158</v>
      </c>
      <c r="X22" s="20">
        <v>144000</v>
      </c>
      <c r="Y22" s="20" t="s">
        <v>55</v>
      </c>
      <c r="Z22" s="20" t="s">
        <v>55</v>
      </c>
      <c r="AA22" s="20" t="s">
        <v>65</v>
      </c>
      <c r="AB22" s="20">
        <v>7</v>
      </c>
      <c r="AC22" s="20" t="s">
        <v>57</v>
      </c>
      <c r="AD22" s="20">
        <v>1</v>
      </c>
    </row>
    <row r="23" spans="1:30" ht="30">
      <c r="A23" s="20">
        <v>1</v>
      </c>
      <c r="B23" s="20" t="s">
        <v>45</v>
      </c>
      <c r="C23" s="20">
        <v>943</v>
      </c>
      <c r="D23" s="21">
        <v>44397</v>
      </c>
      <c r="E23" s="20" t="s">
        <v>159</v>
      </c>
      <c r="F23" s="20"/>
      <c r="G23" s="20" t="s">
        <v>160</v>
      </c>
      <c r="H23" s="20" t="s">
        <v>161</v>
      </c>
      <c r="I23" s="20" t="s">
        <v>49</v>
      </c>
      <c r="J23" s="21">
        <v>42017</v>
      </c>
      <c r="K23" s="20">
        <v>122</v>
      </c>
      <c r="L23" s="20"/>
      <c r="M23" s="20">
        <v>41</v>
      </c>
      <c r="N23" s="20">
        <v>8</v>
      </c>
      <c r="O23" s="20" t="s">
        <v>88</v>
      </c>
      <c r="P23" s="20" t="s">
        <v>62</v>
      </c>
      <c r="Q23" s="20"/>
      <c r="R23" s="20" t="s">
        <v>52</v>
      </c>
      <c r="S23" s="20">
        <v>8200204302</v>
      </c>
      <c r="T23" s="20" t="s">
        <v>162</v>
      </c>
      <c r="U23" s="20"/>
      <c r="V23" s="20">
        <v>9252486288</v>
      </c>
      <c r="W23" s="20" t="s">
        <v>138</v>
      </c>
      <c r="X23" s="20">
        <v>60000</v>
      </c>
      <c r="Y23" s="20" t="s">
        <v>55</v>
      </c>
      <c r="Z23" s="20" t="s">
        <v>55</v>
      </c>
      <c r="AA23" s="20" t="s">
        <v>65</v>
      </c>
      <c r="AB23" s="20">
        <v>7</v>
      </c>
      <c r="AC23" s="20" t="s">
        <v>57</v>
      </c>
      <c r="AD23" s="20">
        <v>1</v>
      </c>
    </row>
    <row r="24" spans="1:30" ht="30">
      <c r="A24" s="20">
        <v>1</v>
      </c>
      <c r="B24" s="20" t="s">
        <v>45</v>
      </c>
      <c r="C24" s="20">
        <v>929</v>
      </c>
      <c r="D24" s="21">
        <v>44397</v>
      </c>
      <c r="E24" s="20" t="s">
        <v>163</v>
      </c>
      <c r="F24" s="20"/>
      <c r="G24" s="20" t="s">
        <v>164</v>
      </c>
      <c r="H24" s="20" t="s">
        <v>165</v>
      </c>
      <c r="I24" s="20" t="s">
        <v>61</v>
      </c>
      <c r="J24" s="21">
        <v>41933</v>
      </c>
      <c r="K24" s="20">
        <v>123</v>
      </c>
      <c r="L24" s="20"/>
      <c r="M24" s="20">
        <v>41</v>
      </c>
      <c r="N24" s="20">
        <v>17</v>
      </c>
      <c r="O24" s="20" t="s">
        <v>50</v>
      </c>
      <c r="P24" s="20" t="s">
        <v>62</v>
      </c>
      <c r="Q24" s="20"/>
      <c r="R24" s="20" t="s">
        <v>52</v>
      </c>
      <c r="S24" s="20">
        <v>8200204302</v>
      </c>
      <c r="T24" s="20"/>
      <c r="U24" s="20"/>
      <c r="V24" s="20">
        <v>7740947773</v>
      </c>
      <c r="W24" s="20" t="s">
        <v>166</v>
      </c>
      <c r="X24" s="20">
        <v>250000</v>
      </c>
      <c r="Y24" s="20" t="s">
        <v>55</v>
      </c>
      <c r="Z24" s="20" t="s">
        <v>55</v>
      </c>
      <c r="AA24" s="20" t="s">
        <v>65</v>
      </c>
      <c r="AB24" s="20">
        <v>8</v>
      </c>
      <c r="AC24" s="20" t="s">
        <v>57</v>
      </c>
      <c r="AD24" s="20">
        <v>1</v>
      </c>
    </row>
    <row r="25" spans="1:30" ht="30">
      <c r="A25" s="20">
        <v>1</v>
      </c>
      <c r="B25" s="20" t="s">
        <v>45</v>
      </c>
      <c r="C25" s="20">
        <v>932</v>
      </c>
      <c r="D25" s="21">
        <v>44397</v>
      </c>
      <c r="E25" s="20" t="s">
        <v>167</v>
      </c>
      <c r="F25" s="20"/>
      <c r="G25" s="20" t="s">
        <v>168</v>
      </c>
      <c r="H25" s="20" t="s">
        <v>169</v>
      </c>
      <c r="I25" s="20" t="s">
        <v>49</v>
      </c>
      <c r="J25" s="21">
        <v>41958</v>
      </c>
      <c r="K25" s="20">
        <v>124</v>
      </c>
      <c r="L25" s="20"/>
      <c r="M25" s="20">
        <v>41</v>
      </c>
      <c r="N25" s="20">
        <v>11</v>
      </c>
      <c r="O25" s="20" t="s">
        <v>50</v>
      </c>
      <c r="P25" s="20" t="s">
        <v>62</v>
      </c>
      <c r="Q25" s="20"/>
      <c r="R25" s="20" t="s">
        <v>52</v>
      </c>
      <c r="S25" s="20">
        <v>8200204302</v>
      </c>
      <c r="T25" s="20" t="s">
        <v>170</v>
      </c>
      <c r="U25" s="20"/>
      <c r="V25" s="20">
        <v>9636363969</v>
      </c>
      <c r="W25" s="20" t="s">
        <v>171</v>
      </c>
      <c r="X25" s="20">
        <v>120000</v>
      </c>
      <c r="Y25" s="20" t="s">
        <v>55</v>
      </c>
      <c r="Z25" s="20" t="s">
        <v>55</v>
      </c>
      <c r="AA25" s="20" t="s">
        <v>65</v>
      </c>
      <c r="AB25" s="20">
        <v>8</v>
      </c>
      <c r="AC25" s="20" t="s">
        <v>57</v>
      </c>
      <c r="AD25" s="20">
        <v>1</v>
      </c>
    </row>
    <row r="26" spans="1:30" ht="30">
      <c r="A26" s="20">
        <v>1</v>
      </c>
      <c r="B26" s="20" t="s">
        <v>45</v>
      </c>
      <c r="C26" s="20">
        <v>927</v>
      </c>
      <c r="D26" s="21">
        <v>44397</v>
      </c>
      <c r="E26" s="20" t="s">
        <v>172</v>
      </c>
      <c r="F26" s="20"/>
      <c r="G26" s="20" t="s">
        <v>173</v>
      </c>
      <c r="H26" s="20" t="s">
        <v>174</v>
      </c>
      <c r="I26" s="20" t="s">
        <v>61</v>
      </c>
      <c r="J26" s="21">
        <v>42400</v>
      </c>
      <c r="K26" s="20">
        <v>125</v>
      </c>
      <c r="L26" s="20"/>
      <c r="M26" s="20">
        <v>41</v>
      </c>
      <c r="N26" s="20">
        <v>16</v>
      </c>
      <c r="O26" s="20" t="s">
        <v>50</v>
      </c>
      <c r="P26" s="20" t="s">
        <v>62</v>
      </c>
      <c r="Q26" s="20"/>
      <c r="R26" s="20" t="s">
        <v>52</v>
      </c>
      <c r="S26" s="20">
        <v>8200204302</v>
      </c>
      <c r="T26" s="20" t="s">
        <v>175</v>
      </c>
      <c r="U26" s="20"/>
      <c r="V26" s="20">
        <v>9001102701</v>
      </c>
      <c r="W26" s="20" t="s">
        <v>176</v>
      </c>
      <c r="X26" s="20">
        <v>144000</v>
      </c>
      <c r="Y26" s="20" t="s">
        <v>55</v>
      </c>
      <c r="Z26" s="20" t="s">
        <v>55</v>
      </c>
      <c r="AA26" s="20" t="s">
        <v>65</v>
      </c>
      <c r="AB26" s="20">
        <v>6</v>
      </c>
      <c r="AC26" s="20" t="s">
        <v>57</v>
      </c>
      <c r="AD26" s="20">
        <v>1</v>
      </c>
    </row>
    <row r="27" spans="1:30" ht="30">
      <c r="A27" s="20">
        <v>1</v>
      </c>
      <c r="B27" s="20" t="s">
        <v>45</v>
      </c>
      <c r="C27" s="20">
        <v>938</v>
      </c>
      <c r="D27" s="21">
        <v>44397</v>
      </c>
      <c r="E27" s="20" t="s">
        <v>177</v>
      </c>
      <c r="F27" s="20"/>
      <c r="G27" s="20" t="s">
        <v>178</v>
      </c>
      <c r="H27" s="20" t="s">
        <v>179</v>
      </c>
      <c r="I27" s="20" t="s">
        <v>61</v>
      </c>
      <c r="J27" s="21">
        <v>42179</v>
      </c>
      <c r="K27" s="20">
        <v>126</v>
      </c>
      <c r="L27" s="20"/>
      <c r="M27" s="20">
        <v>41</v>
      </c>
      <c r="N27" s="20">
        <v>10</v>
      </c>
      <c r="O27" s="20" t="s">
        <v>157</v>
      </c>
      <c r="P27" s="20" t="s">
        <v>62</v>
      </c>
      <c r="Q27" s="20"/>
      <c r="R27" s="20" t="s">
        <v>52</v>
      </c>
      <c r="S27" s="20">
        <v>8200204302</v>
      </c>
      <c r="T27" s="20"/>
      <c r="U27" s="20"/>
      <c r="V27" s="20">
        <v>7737969735</v>
      </c>
      <c r="W27" s="20" t="s">
        <v>180</v>
      </c>
      <c r="X27" s="20">
        <v>120000</v>
      </c>
      <c r="Y27" s="20" t="s">
        <v>55</v>
      </c>
      <c r="Z27" s="20" t="s">
        <v>55</v>
      </c>
      <c r="AA27" s="20" t="s">
        <v>65</v>
      </c>
      <c r="AB27" s="20">
        <v>7</v>
      </c>
      <c r="AC27" s="20" t="s">
        <v>57</v>
      </c>
      <c r="AD27" s="20">
        <v>1</v>
      </c>
    </row>
    <row r="28" spans="1:30" ht="30">
      <c r="A28" s="20">
        <v>1</v>
      </c>
      <c r="B28" s="20" t="s">
        <v>45</v>
      </c>
      <c r="C28" s="20">
        <v>950</v>
      </c>
      <c r="D28" s="21">
        <v>44397</v>
      </c>
      <c r="E28" s="20" t="s">
        <v>181</v>
      </c>
      <c r="F28" s="20"/>
      <c r="G28" s="20" t="s">
        <v>182</v>
      </c>
      <c r="H28" s="20" t="s">
        <v>183</v>
      </c>
      <c r="I28" s="20" t="s">
        <v>61</v>
      </c>
      <c r="J28" s="21">
        <v>42427</v>
      </c>
      <c r="K28" s="20">
        <v>127</v>
      </c>
      <c r="L28" s="20"/>
      <c r="M28" s="20">
        <v>41</v>
      </c>
      <c r="N28" s="20">
        <v>6</v>
      </c>
      <c r="O28" s="20" t="s">
        <v>50</v>
      </c>
      <c r="P28" s="20" t="s">
        <v>62</v>
      </c>
      <c r="Q28" s="20"/>
      <c r="R28" s="20" t="s">
        <v>52</v>
      </c>
      <c r="S28" s="20">
        <v>8200204302</v>
      </c>
      <c r="T28" s="20"/>
      <c r="U28" s="20"/>
      <c r="V28" s="20">
        <v>6375404158</v>
      </c>
      <c r="W28" s="20" t="s">
        <v>184</v>
      </c>
      <c r="X28" s="20">
        <v>120000</v>
      </c>
      <c r="Y28" s="20" t="s">
        <v>55</v>
      </c>
      <c r="Z28" s="20" t="s">
        <v>55</v>
      </c>
      <c r="AA28" s="20" t="s">
        <v>65</v>
      </c>
      <c r="AB28" s="20">
        <v>6</v>
      </c>
      <c r="AC28" s="20" t="s">
        <v>57</v>
      </c>
      <c r="AD28" s="20">
        <v>3</v>
      </c>
    </row>
    <row r="29" spans="1:30" ht="30">
      <c r="A29" s="20">
        <v>1</v>
      </c>
      <c r="B29" s="20" t="s">
        <v>45</v>
      </c>
      <c r="C29" s="20">
        <v>945</v>
      </c>
      <c r="D29" s="21">
        <v>44397</v>
      </c>
      <c r="E29" s="20" t="s">
        <v>185</v>
      </c>
      <c r="F29" s="20"/>
      <c r="G29" s="20" t="s">
        <v>186</v>
      </c>
      <c r="H29" s="20" t="s">
        <v>187</v>
      </c>
      <c r="I29" s="20" t="s">
        <v>61</v>
      </c>
      <c r="J29" s="21">
        <v>42207</v>
      </c>
      <c r="K29" s="20">
        <v>128</v>
      </c>
      <c r="L29" s="20"/>
      <c r="M29" s="20">
        <v>41</v>
      </c>
      <c r="N29" s="20">
        <v>11</v>
      </c>
      <c r="O29" s="20" t="s">
        <v>50</v>
      </c>
      <c r="P29" s="20" t="s">
        <v>62</v>
      </c>
      <c r="Q29" s="20"/>
      <c r="R29" s="20" t="s">
        <v>52</v>
      </c>
      <c r="S29" s="20">
        <v>8200204302</v>
      </c>
      <c r="T29" s="20" t="s">
        <v>188</v>
      </c>
      <c r="U29" s="20"/>
      <c r="V29" s="20">
        <v>8209451757</v>
      </c>
      <c r="W29" s="20" t="s">
        <v>176</v>
      </c>
      <c r="X29" s="20">
        <v>72000</v>
      </c>
      <c r="Y29" s="20" t="s">
        <v>55</v>
      </c>
      <c r="Z29" s="20" t="s">
        <v>55</v>
      </c>
      <c r="AA29" s="20" t="s">
        <v>65</v>
      </c>
      <c r="AB29" s="20">
        <v>7</v>
      </c>
      <c r="AC29" s="20" t="s">
        <v>57</v>
      </c>
      <c r="AD29" s="20">
        <v>1</v>
      </c>
    </row>
    <row r="30" spans="1:30" ht="30">
      <c r="A30" s="20">
        <v>1</v>
      </c>
      <c r="B30" s="20" t="s">
        <v>45</v>
      </c>
      <c r="C30" s="20">
        <v>928</v>
      </c>
      <c r="D30" s="21">
        <v>44397</v>
      </c>
      <c r="E30" s="20" t="s">
        <v>189</v>
      </c>
      <c r="F30" s="20"/>
      <c r="G30" s="20" t="s">
        <v>190</v>
      </c>
      <c r="H30" s="20" t="s">
        <v>191</v>
      </c>
      <c r="I30" s="20" t="s">
        <v>61</v>
      </c>
      <c r="J30" s="21">
        <v>42411</v>
      </c>
      <c r="K30" s="20">
        <v>129</v>
      </c>
      <c r="L30" s="20"/>
      <c r="M30" s="20">
        <v>41</v>
      </c>
      <c r="N30" s="20">
        <v>12</v>
      </c>
      <c r="O30" s="20" t="s">
        <v>50</v>
      </c>
      <c r="P30" s="20" t="s">
        <v>62</v>
      </c>
      <c r="Q30" s="20"/>
      <c r="R30" s="20" t="s">
        <v>52</v>
      </c>
      <c r="S30" s="20">
        <v>8200204302</v>
      </c>
      <c r="T30" s="20" t="s">
        <v>192</v>
      </c>
      <c r="U30" s="20"/>
      <c r="V30" s="20">
        <v>8104771274</v>
      </c>
      <c r="W30" s="20" t="s">
        <v>193</v>
      </c>
      <c r="X30" s="20">
        <v>140000</v>
      </c>
      <c r="Y30" s="20" t="s">
        <v>55</v>
      </c>
      <c r="Z30" s="20" t="s">
        <v>55</v>
      </c>
      <c r="AA30" s="20" t="s">
        <v>65</v>
      </c>
      <c r="AB30" s="20">
        <v>6</v>
      </c>
      <c r="AC30" s="20" t="s">
        <v>57</v>
      </c>
      <c r="AD30" s="20">
        <v>1</v>
      </c>
    </row>
    <row r="31" spans="1:30" ht="30">
      <c r="A31" s="20">
        <v>1</v>
      </c>
      <c r="B31" s="20" t="s">
        <v>45</v>
      </c>
      <c r="C31" s="20">
        <v>947</v>
      </c>
      <c r="D31" s="21">
        <v>44397</v>
      </c>
      <c r="E31" s="20" t="s">
        <v>194</v>
      </c>
      <c r="F31" s="20"/>
      <c r="G31" s="20" t="s">
        <v>195</v>
      </c>
      <c r="H31" s="20" t="s">
        <v>196</v>
      </c>
      <c r="I31" s="20" t="s">
        <v>61</v>
      </c>
      <c r="J31" s="21">
        <v>42203</v>
      </c>
      <c r="K31" s="20">
        <v>130</v>
      </c>
      <c r="L31" s="20"/>
      <c r="M31" s="20">
        <v>41</v>
      </c>
      <c r="N31" s="20">
        <v>10</v>
      </c>
      <c r="O31" s="20" t="s">
        <v>50</v>
      </c>
      <c r="P31" s="20" t="s">
        <v>62</v>
      </c>
      <c r="Q31" s="20"/>
      <c r="R31" s="20" t="s">
        <v>52</v>
      </c>
      <c r="S31" s="20">
        <v>8200204302</v>
      </c>
      <c r="T31" s="20" t="s">
        <v>197</v>
      </c>
      <c r="U31" s="20"/>
      <c r="V31" s="20">
        <v>9829470240</v>
      </c>
      <c r="W31" s="20" t="s">
        <v>198</v>
      </c>
      <c r="X31" s="20">
        <v>360000</v>
      </c>
      <c r="Y31" s="20" t="s">
        <v>55</v>
      </c>
      <c r="Z31" s="20" t="s">
        <v>55</v>
      </c>
      <c r="AA31" s="20" t="s">
        <v>65</v>
      </c>
      <c r="AB31" s="20">
        <v>7</v>
      </c>
      <c r="AC31" s="20" t="s">
        <v>57</v>
      </c>
      <c r="AD31" s="20">
        <v>1</v>
      </c>
    </row>
    <row r="32" spans="1:30" ht="30">
      <c r="A32" s="20">
        <v>1</v>
      </c>
      <c r="B32" s="20" t="s">
        <v>45</v>
      </c>
      <c r="C32" s="20">
        <v>930</v>
      </c>
      <c r="D32" s="21">
        <v>44397</v>
      </c>
      <c r="E32" s="20" t="s">
        <v>199</v>
      </c>
      <c r="F32" s="20"/>
      <c r="G32" s="20" t="s">
        <v>200</v>
      </c>
      <c r="H32" s="20" t="s">
        <v>201</v>
      </c>
      <c r="I32" s="20" t="s">
        <v>61</v>
      </c>
      <c r="J32" s="21">
        <v>42076</v>
      </c>
      <c r="K32" s="20">
        <v>131</v>
      </c>
      <c r="L32" s="20"/>
      <c r="M32" s="20">
        <v>41</v>
      </c>
      <c r="N32" s="20">
        <v>17</v>
      </c>
      <c r="O32" s="20" t="s">
        <v>50</v>
      </c>
      <c r="P32" s="20" t="s">
        <v>62</v>
      </c>
      <c r="Q32" s="20"/>
      <c r="R32" s="20" t="s">
        <v>52</v>
      </c>
      <c r="S32" s="20">
        <v>8200204302</v>
      </c>
      <c r="T32" s="20" t="s">
        <v>202</v>
      </c>
      <c r="U32" s="20"/>
      <c r="V32" s="20">
        <v>9413269510</v>
      </c>
      <c r="W32" s="20" t="s">
        <v>203</v>
      </c>
      <c r="X32" s="20">
        <v>0</v>
      </c>
      <c r="Y32" s="20" t="s">
        <v>55</v>
      </c>
      <c r="Z32" s="20" t="s">
        <v>55</v>
      </c>
      <c r="AA32" s="20" t="s">
        <v>65</v>
      </c>
      <c r="AB32" s="20">
        <v>7</v>
      </c>
      <c r="AC32" s="20" t="s">
        <v>57</v>
      </c>
      <c r="AD32" s="20">
        <v>1</v>
      </c>
    </row>
    <row r="33" spans="1:30" ht="30">
      <c r="A33" s="20">
        <v>1</v>
      </c>
      <c r="B33" s="20" t="s">
        <v>45</v>
      </c>
      <c r="C33" s="20">
        <v>941</v>
      </c>
      <c r="D33" s="21">
        <v>44397</v>
      </c>
      <c r="E33" s="20" t="s">
        <v>204</v>
      </c>
      <c r="F33" s="20"/>
      <c r="G33" s="20" t="s">
        <v>205</v>
      </c>
      <c r="H33" s="20" t="s">
        <v>206</v>
      </c>
      <c r="I33" s="20" t="s">
        <v>49</v>
      </c>
      <c r="J33" s="21">
        <v>42071</v>
      </c>
      <c r="K33" s="20">
        <v>132</v>
      </c>
      <c r="L33" s="20"/>
      <c r="M33" s="20">
        <v>41</v>
      </c>
      <c r="N33" s="20">
        <v>14</v>
      </c>
      <c r="O33" s="20" t="s">
        <v>151</v>
      </c>
      <c r="P33" s="20" t="s">
        <v>51</v>
      </c>
      <c r="Q33" s="20"/>
      <c r="R33" s="20" t="s">
        <v>52</v>
      </c>
      <c r="S33" s="20">
        <v>8200204302</v>
      </c>
      <c r="T33" s="20" t="s">
        <v>207</v>
      </c>
      <c r="U33" s="20"/>
      <c r="V33" s="20">
        <v>9602864242</v>
      </c>
      <c r="W33" s="20" t="s">
        <v>208</v>
      </c>
      <c r="X33" s="20">
        <v>54000</v>
      </c>
      <c r="Y33" s="20" t="s">
        <v>55</v>
      </c>
      <c r="Z33" s="20" t="s">
        <v>55</v>
      </c>
      <c r="AA33" s="20" t="s">
        <v>56</v>
      </c>
      <c r="AB33" s="20">
        <v>7</v>
      </c>
      <c r="AC33" s="20" t="s">
        <v>57</v>
      </c>
      <c r="AD33" s="20">
        <v>1</v>
      </c>
    </row>
    <row r="34" spans="1:30" ht="30">
      <c r="A34" s="20">
        <v>2</v>
      </c>
      <c r="B34" s="20" t="s">
        <v>45</v>
      </c>
      <c r="C34" s="20">
        <v>747</v>
      </c>
      <c r="D34" s="21">
        <v>44060</v>
      </c>
      <c r="E34" s="20" t="s">
        <v>209</v>
      </c>
      <c r="F34" s="20"/>
      <c r="G34" s="20" t="s">
        <v>210</v>
      </c>
      <c r="H34" s="20" t="s">
        <v>211</v>
      </c>
      <c r="I34" s="20" t="s">
        <v>61</v>
      </c>
      <c r="J34" s="21">
        <v>42170</v>
      </c>
      <c r="K34" s="20">
        <v>201</v>
      </c>
      <c r="L34" s="20"/>
      <c r="M34" s="20">
        <v>41</v>
      </c>
      <c r="N34" s="20">
        <v>37</v>
      </c>
      <c r="O34" s="20" t="s">
        <v>50</v>
      </c>
      <c r="P34" s="20" t="s">
        <v>51</v>
      </c>
      <c r="Q34" s="20"/>
      <c r="R34" s="20" t="s">
        <v>52</v>
      </c>
      <c r="S34" s="20">
        <v>8200204302</v>
      </c>
      <c r="T34" s="20" t="s">
        <v>212</v>
      </c>
      <c r="U34" s="20"/>
      <c r="V34" s="20">
        <v>9414391771</v>
      </c>
      <c r="W34" s="20" t="s">
        <v>213</v>
      </c>
      <c r="X34" s="20">
        <v>200000</v>
      </c>
      <c r="Y34" s="20" t="s">
        <v>55</v>
      </c>
      <c r="Z34" s="20" t="s">
        <v>55</v>
      </c>
      <c r="AA34" s="20" t="s">
        <v>56</v>
      </c>
      <c r="AB34" s="20">
        <v>7</v>
      </c>
      <c r="AC34" s="20" t="s">
        <v>57</v>
      </c>
      <c r="AD34" s="20">
        <v>1</v>
      </c>
    </row>
    <row r="35" spans="1:30" ht="30">
      <c r="A35" s="20">
        <v>2</v>
      </c>
      <c r="B35" s="20" t="s">
        <v>45</v>
      </c>
      <c r="C35" s="20">
        <v>731</v>
      </c>
      <c r="D35" s="21">
        <v>44060</v>
      </c>
      <c r="E35" s="20" t="s">
        <v>214</v>
      </c>
      <c r="F35" s="20"/>
      <c r="G35" s="20" t="s">
        <v>215</v>
      </c>
      <c r="H35" s="20" t="s">
        <v>216</v>
      </c>
      <c r="I35" s="20" t="s">
        <v>49</v>
      </c>
      <c r="J35" s="21">
        <v>41736</v>
      </c>
      <c r="K35" s="20">
        <v>202</v>
      </c>
      <c r="L35" s="20"/>
      <c r="M35" s="20">
        <v>41</v>
      </c>
      <c r="N35" s="20">
        <v>30</v>
      </c>
      <c r="O35" s="20" t="s">
        <v>50</v>
      </c>
      <c r="P35" s="20" t="s">
        <v>51</v>
      </c>
      <c r="Q35" s="20"/>
      <c r="R35" s="20" t="s">
        <v>52</v>
      </c>
      <c r="S35" s="20">
        <v>8200204302</v>
      </c>
      <c r="T35" s="20" t="s">
        <v>212</v>
      </c>
      <c r="U35" s="20"/>
      <c r="V35" s="20">
        <v>9829101955</v>
      </c>
      <c r="W35" s="20" t="s">
        <v>217</v>
      </c>
      <c r="X35" s="20">
        <v>36000</v>
      </c>
      <c r="Y35" s="20" t="s">
        <v>55</v>
      </c>
      <c r="Z35" s="20" t="s">
        <v>55</v>
      </c>
      <c r="AA35" s="20" t="s">
        <v>56</v>
      </c>
      <c r="AB35" s="20">
        <v>8</v>
      </c>
      <c r="AC35" s="20" t="s">
        <v>57</v>
      </c>
      <c r="AD35" s="20">
        <v>1</v>
      </c>
    </row>
    <row r="36" spans="1:30" ht="30">
      <c r="A36" s="20">
        <v>2</v>
      </c>
      <c r="B36" s="20" t="s">
        <v>45</v>
      </c>
      <c r="C36" s="20">
        <v>759</v>
      </c>
      <c r="D36" s="21">
        <v>44060</v>
      </c>
      <c r="E36" s="20" t="s">
        <v>218</v>
      </c>
      <c r="F36" s="20"/>
      <c r="G36" s="20" t="s">
        <v>97</v>
      </c>
      <c r="H36" s="20" t="s">
        <v>219</v>
      </c>
      <c r="I36" s="20" t="s">
        <v>61</v>
      </c>
      <c r="J36" s="21">
        <v>42005</v>
      </c>
      <c r="K36" s="20">
        <v>203</v>
      </c>
      <c r="L36" s="20"/>
      <c r="M36" s="20">
        <v>41</v>
      </c>
      <c r="N36" s="20">
        <v>23</v>
      </c>
      <c r="O36" s="20" t="s">
        <v>151</v>
      </c>
      <c r="P36" s="20" t="s">
        <v>62</v>
      </c>
      <c r="Q36" s="20"/>
      <c r="R36" s="20" t="s">
        <v>52</v>
      </c>
      <c r="S36" s="20">
        <v>8200204302</v>
      </c>
      <c r="T36" s="20" t="s">
        <v>220</v>
      </c>
      <c r="U36" s="20"/>
      <c r="V36" s="20">
        <v>9829160585</v>
      </c>
      <c r="W36" s="20" t="s">
        <v>221</v>
      </c>
      <c r="X36" s="20">
        <v>48000</v>
      </c>
      <c r="Y36" s="20" t="s">
        <v>55</v>
      </c>
      <c r="Z36" s="20" t="s">
        <v>55</v>
      </c>
      <c r="AA36" s="20" t="s">
        <v>65</v>
      </c>
      <c r="AB36" s="20">
        <v>7</v>
      </c>
      <c r="AC36" s="20" t="s">
        <v>57</v>
      </c>
      <c r="AD36" s="20">
        <v>1</v>
      </c>
    </row>
    <row r="37" spans="1:30" ht="30">
      <c r="A37" s="20">
        <v>2</v>
      </c>
      <c r="B37" s="20" t="s">
        <v>45</v>
      </c>
      <c r="C37" s="20">
        <v>754</v>
      </c>
      <c r="D37" s="21">
        <v>44060</v>
      </c>
      <c r="E37" s="20" t="s">
        <v>222</v>
      </c>
      <c r="F37" s="20"/>
      <c r="G37" s="20" t="s">
        <v>223</v>
      </c>
      <c r="H37" s="20" t="s">
        <v>224</v>
      </c>
      <c r="I37" s="20" t="s">
        <v>49</v>
      </c>
      <c r="J37" s="21">
        <v>42225</v>
      </c>
      <c r="K37" s="20">
        <v>204</v>
      </c>
      <c r="L37" s="20"/>
      <c r="M37" s="20">
        <v>41</v>
      </c>
      <c r="N37" s="20">
        <v>22</v>
      </c>
      <c r="O37" s="20" t="s">
        <v>88</v>
      </c>
      <c r="P37" s="20" t="s">
        <v>62</v>
      </c>
      <c r="Q37" s="20"/>
      <c r="R37" s="20" t="s">
        <v>52</v>
      </c>
      <c r="S37" s="20">
        <v>8200204302</v>
      </c>
      <c r="T37" s="20" t="s">
        <v>225</v>
      </c>
      <c r="U37" s="20"/>
      <c r="V37" s="20">
        <v>9929913423</v>
      </c>
      <c r="W37" s="20" t="s">
        <v>226</v>
      </c>
      <c r="X37" s="20">
        <v>55000</v>
      </c>
      <c r="Y37" s="20" t="s">
        <v>55</v>
      </c>
      <c r="Z37" s="20" t="s">
        <v>55</v>
      </c>
      <c r="AA37" s="20" t="s">
        <v>65</v>
      </c>
      <c r="AB37" s="20">
        <v>7</v>
      </c>
      <c r="AC37" s="20" t="s">
        <v>57</v>
      </c>
      <c r="AD37" s="20">
        <v>1</v>
      </c>
    </row>
    <row r="38" spans="1:30" ht="30">
      <c r="A38" s="20">
        <v>2</v>
      </c>
      <c r="B38" s="20" t="s">
        <v>45</v>
      </c>
      <c r="C38" s="20">
        <v>758</v>
      </c>
      <c r="D38" s="21">
        <v>44060</v>
      </c>
      <c r="E38" s="20" t="s">
        <v>227</v>
      </c>
      <c r="F38" s="20"/>
      <c r="G38" s="20" t="s">
        <v>228</v>
      </c>
      <c r="H38" s="20" t="s">
        <v>229</v>
      </c>
      <c r="I38" s="20" t="s">
        <v>61</v>
      </c>
      <c r="J38" s="21">
        <v>41976</v>
      </c>
      <c r="K38" s="20">
        <v>205</v>
      </c>
      <c r="L38" s="20"/>
      <c r="M38" s="20">
        <v>41</v>
      </c>
      <c r="N38" s="20">
        <v>32</v>
      </c>
      <c r="O38" s="20" t="s">
        <v>50</v>
      </c>
      <c r="P38" s="20" t="s">
        <v>62</v>
      </c>
      <c r="Q38" s="20"/>
      <c r="R38" s="20" t="s">
        <v>52</v>
      </c>
      <c r="S38" s="20">
        <v>8200204302</v>
      </c>
      <c r="T38" s="20" t="s">
        <v>230</v>
      </c>
      <c r="U38" s="20"/>
      <c r="V38" s="20">
        <v>6354120572</v>
      </c>
      <c r="W38" s="20" t="s">
        <v>231</v>
      </c>
      <c r="X38" s="20">
        <v>96000</v>
      </c>
      <c r="Y38" s="20" t="s">
        <v>55</v>
      </c>
      <c r="Z38" s="20" t="s">
        <v>55</v>
      </c>
      <c r="AA38" s="20" t="s">
        <v>65</v>
      </c>
      <c r="AB38" s="20">
        <v>8</v>
      </c>
      <c r="AC38" s="20" t="s">
        <v>57</v>
      </c>
      <c r="AD38" s="20">
        <v>1</v>
      </c>
    </row>
    <row r="39" spans="1:30" ht="30">
      <c r="A39" s="20">
        <v>2</v>
      </c>
      <c r="B39" s="20" t="s">
        <v>45</v>
      </c>
      <c r="C39" s="20">
        <v>739</v>
      </c>
      <c r="D39" s="21">
        <v>44060</v>
      </c>
      <c r="E39" s="20" t="s">
        <v>232</v>
      </c>
      <c r="F39" s="20"/>
      <c r="G39" s="20" t="s">
        <v>233</v>
      </c>
      <c r="H39" s="20" t="s">
        <v>234</v>
      </c>
      <c r="I39" s="20" t="s">
        <v>49</v>
      </c>
      <c r="J39" s="21">
        <v>41607</v>
      </c>
      <c r="K39" s="20">
        <v>206</v>
      </c>
      <c r="L39" s="20"/>
      <c r="M39" s="20">
        <v>41</v>
      </c>
      <c r="N39" s="20">
        <v>5</v>
      </c>
      <c r="O39" s="20" t="s">
        <v>151</v>
      </c>
      <c r="P39" s="20" t="s">
        <v>62</v>
      </c>
      <c r="Q39" s="20"/>
      <c r="R39" s="20" t="s">
        <v>52</v>
      </c>
      <c r="S39" s="20">
        <v>8200204302</v>
      </c>
      <c r="T39" s="20" t="s">
        <v>235</v>
      </c>
      <c r="U39" s="20"/>
      <c r="V39" s="20">
        <v>8209873824</v>
      </c>
      <c r="W39" s="20" t="s">
        <v>236</v>
      </c>
      <c r="X39" s="20">
        <v>108000</v>
      </c>
      <c r="Y39" s="20" t="s">
        <v>55</v>
      </c>
      <c r="Z39" s="20" t="s">
        <v>55</v>
      </c>
      <c r="AA39" s="20" t="s">
        <v>65</v>
      </c>
      <c r="AB39" s="20">
        <v>9</v>
      </c>
      <c r="AC39" s="20" t="s">
        <v>57</v>
      </c>
      <c r="AD39" s="20">
        <v>1</v>
      </c>
    </row>
    <row r="40" spans="1:30" ht="30">
      <c r="A40" s="20">
        <v>2</v>
      </c>
      <c r="B40" s="20" t="s">
        <v>45</v>
      </c>
      <c r="C40" s="20">
        <v>887</v>
      </c>
      <c r="D40" s="21">
        <v>44081</v>
      </c>
      <c r="E40" s="20" t="s">
        <v>237</v>
      </c>
      <c r="F40" s="20"/>
      <c r="G40" s="20" t="s">
        <v>238</v>
      </c>
      <c r="H40" s="20" t="s">
        <v>239</v>
      </c>
      <c r="I40" s="20" t="s">
        <v>49</v>
      </c>
      <c r="J40" s="21">
        <v>40544</v>
      </c>
      <c r="K40" s="20">
        <v>207</v>
      </c>
      <c r="L40" s="20"/>
      <c r="M40" s="20">
        <v>41</v>
      </c>
      <c r="N40" s="20">
        <v>33</v>
      </c>
      <c r="O40" s="20" t="s">
        <v>88</v>
      </c>
      <c r="P40" s="20" t="s">
        <v>62</v>
      </c>
      <c r="Q40" s="20"/>
      <c r="R40" s="20" t="s">
        <v>52</v>
      </c>
      <c r="S40" s="20">
        <v>8200204302</v>
      </c>
      <c r="T40" s="20" t="s">
        <v>240</v>
      </c>
      <c r="U40" s="20" t="s">
        <v>241</v>
      </c>
      <c r="V40" s="20">
        <v>8209227321</v>
      </c>
      <c r="W40" s="20" t="s">
        <v>242</v>
      </c>
      <c r="X40" s="20">
        <v>50000</v>
      </c>
      <c r="Y40" s="20" t="s">
        <v>55</v>
      </c>
      <c r="Z40" s="20" t="s">
        <v>55</v>
      </c>
      <c r="AA40" s="20" t="s">
        <v>65</v>
      </c>
      <c r="AB40" s="20">
        <v>11</v>
      </c>
      <c r="AC40" s="20" t="s">
        <v>57</v>
      </c>
      <c r="AD40" s="20">
        <v>12</v>
      </c>
    </row>
    <row r="41" spans="1:30" ht="30">
      <c r="A41" s="20">
        <v>2</v>
      </c>
      <c r="B41" s="20" t="s">
        <v>45</v>
      </c>
      <c r="C41" s="20">
        <v>744</v>
      </c>
      <c r="D41" s="21">
        <v>44060</v>
      </c>
      <c r="E41" s="20" t="s">
        <v>243</v>
      </c>
      <c r="F41" s="20"/>
      <c r="G41" s="20" t="s">
        <v>244</v>
      </c>
      <c r="H41" s="20" t="s">
        <v>224</v>
      </c>
      <c r="I41" s="20" t="s">
        <v>61</v>
      </c>
      <c r="J41" s="21">
        <v>41913</v>
      </c>
      <c r="K41" s="20">
        <v>208</v>
      </c>
      <c r="L41" s="20"/>
      <c r="M41" s="20">
        <v>41</v>
      </c>
      <c r="N41" s="20">
        <v>40</v>
      </c>
      <c r="O41" s="20" t="s">
        <v>50</v>
      </c>
      <c r="P41" s="20" t="s">
        <v>62</v>
      </c>
      <c r="Q41" s="20"/>
      <c r="R41" s="20" t="s">
        <v>52</v>
      </c>
      <c r="S41" s="20">
        <v>8200204302</v>
      </c>
      <c r="T41" s="20" t="s">
        <v>245</v>
      </c>
      <c r="U41" s="20"/>
      <c r="V41" s="20">
        <v>8861447193</v>
      </c>
      <c r="W41" s="20" t="s">
        <v>246</v>
      </c>
      <c r="X41" s="20">
        <v>100000</v>
      </c>
      <c r="Y41" s="20" t="s">
        <v>55</v>
      </c>
      <c r="Z41" s="20" t="s">
        <v>55</v>
      </c>
      <c r="AA41" s="20" t="s">
        <v>65</v>
      </c>
      <c r="AB41" s="20">
        <v>8</v>
      </c>
      <c r="AC41" s="20" t="s">
        <v>57</v>
      </c>
      <c r="AD41" s="20">
        <v>1</v>
      </c>
    </row>
    <row r="42" spans="1:30" ht="30">
      <c r="A42" s="20">
        <v>2</v>
      </c>
      <c r="B42" s="20" t="s">
        <v>45</v>
      </c>
      <c r="C42" s="20">
        <v>880</v>
      </c>
      <c r="D42" s="21">
        <v>44081</v>
      </c>
      <c r="E42" s="20" t="s">
        <v>247</v>
      </c>
      <c r="F42" s="20"/>
      <c r="G42" s="20" t="s">
        <v>248</v>
      </c>
      <c r="H42" s="20" t="s">
        <v>117</v>
      </c>
      <c r="I42" s="20" t="s">
        <v>61</v>
      </c>
      <c r="J42" s="21">
        <v>42112</v>
      </c>
      <c r="K42" s="20">
        <v>209</v>
      </c>
      <c r="L42" s="20"/>
      <c r="M42" s="20">
        <v>41</v>
      </c>
      <c r="N42" s="20">
        <v>34</v>
      </c>
      <c r="O42" s="20" t="s">
        <v>157</v>
      </c>
      <c r="P42" s="20" t="s">
        <v>62</v>
      </c>
      <c r="Q42" s="20"/>
      <c r="R42" s="20" t="s">
        <v>52</v>
      </c>
      <c r="S42" s="20">
        <v>8200204302</v>
      </c>
      <c r="T42" s="20" t="s">
        <v>249</v>
      </c>
      <c r="U42" s="20" t="s">
        <v>250</v>
      </c>
      <c r="V42" s="20">
        <v>9484727209</v>
      </c>
      <c r="W42" s="20" t="s">
        <v>251</v>
      </c>
      <c r="X42" s="20">
        <v>60000</v>
      </c>
      <c r="Y42" s="20" t="s">
        <v>55</v>
      </c>
      <c r="Z42" s="20" t="s">
        <v>55</v>
      </c>
      <c r="AA42" s="20" t="s">
        <v>65</v>
      </c>
      <c r="AB42" s="20">
        <v>7</v>
      </c>
      <c r="AC42" s="20" t="s">
        <v>57</v>
      </c>
      <c r="AD42" s="20">
        <v>1</v>
      </c>
    </row>
    <row r="43" spans="1:30" ht="30">
      <c r="A43" s="20">
        <v>2</v>
      </c>
      <c r="B43" s="20" t="s">
        <v>45</v>
      </c>
      <c r="C43" s="20">
        <v>738</v>
      </c>
      <c r="D43" s="21">
        <v>44060</v>
      </c>
      <c r="E43" s="20" t="s">
        <v>252</v>
      </c>
      <c r="F43" s="20"/>
      <c r="G43" s="20" t="s">
        <v>253</v>
      </c>
      <c r="H43" s="20" t="s">
        <v>254</v>
      </c>
      <c r="I43" s="20" t="s">
        <v>49</v>
      </c>
      <c r="J43" s="21">
        <v>42110</v>
      </c>
      <c r="K43" s="20">
        <v>210</v>
      </c>
      <c r="L43" s="20"/>
      <c r="M43" s="20">
        <v>41</v>
      </c>
      <c r="N43" s="20">
        <v>36</v>
      </c>
      <c r="O43" s="20" t="s">
        <v>50</v>
      </c>
      <c r="P43" s="20" t="s">
        <v>62</v>
      </c>
      <c r="Q43" s="20"/>
      <c r="R43" s="20" t="s">
        <v>52</v>
      </c>
      <c r="S43" s="20">
        <v>8200204302</v>
      </c>
      <c r="T43" s="20" t="s">
        <v>255</v>
      </c>
      <c r="U43" s="20"/>
      <c r="V43" s="20">
        <v>8095444231</v>
      </c>
      <c r="W43" s="20" t="s">
        <v>256</v>
      </c>
      <c r="X43" s="20">
        <v>120000</v>
      </c>
      <c r="Y43" s="20" t="s">
        <v>55</v>
      </c>
      <c r="Z43" s="20" t="s">
        <v>55</v>
      </c>
      <c r="AA43" s="20" t="s">
        <v>65</v>
      </c>
      <c r="AB43" s="20">
        <v>7</v>
      </c>
      <c r="AC43" s="20" t="s">
        <v>57</v>
      </c>
      <c r="AD43" s="20">
        <v>1</v>
      </c>
    </row>
    <row r="44" spans="1:30" ht="30">
      <c r="A44" s="20">
        <v>2</v>
      </c>
      <c r="B44" s="20" t="s">
        <v>45</v>
      </c>
      <c r="C44" s="20">
        <v>881</v>
      </c>
      <c r="D44" s="21">
        <v>44081</v>
      </c>
      <c r="E44" s="20" t="s">
        <v>257</v>
      </c>
      <c r="F44" s="20"/>
      <c r="G44" s="20" t="s">
        <v>258</v>
      </c>
      <c r="H44" s="20" t="s">
        <v>259</v>
      </c>
      <c r="I44" s="20" t="s">
        <v>49</v>
      </c>
      <c r="J44" s="21">
        <v>40909</v>
      </c>
      <c r="K44" s="20">
        <v>211</v>
      </c>
      <c r="L44" s="20"/>
      <c r="M44" s="20">
        <v>41</v>
      </c>
      <c r="N44" s="20">
        <v>33</v>
      </c>
      <c r="O44" s="20" t="s">
        <v>157</v>
      </c>
      <c r="P44" s="20" t="s">
        <v>62</v>
      </c>
      <c r="Q44" s="20"/>
      <c r="R44" s="20" t="s">
        <v>52</v>
      </c>
      <c r="S44" s="20">
        <v>8200204302</v>
      </c>
      <c r="T44" s="20" t="s">
        <v>260</v>
      </c>
      <c r="U44" s="20" t="s">
        <v>261</v>
      </c>
      <c r="V44" s="20">
        <v>6317437348</v>
      </c>
      <c r="W44" s="20" t="s">
        <v>180</v>
      </c>
      <c r="X44" s="20">
        <v>60000</v>
      </c>
      <c r="Y44" s="20" t="s">
        <v>55</v>
      </c>
      <c r="Z44" s="20" t="s">
        <v>55</v>
      </c>
      <c r="AA44" s="20" t="s">
        <v>65</v>
      </c>
      <c r="AB44" s="20">
        <v>10</v>
      </c>
      <c r="AC44" s="20" t="s">
        <v>57</v>
      </c>
      <c r="AD44" s="20">
        <v>1</v>
      </c>
    </row>
    <row r="45" spans="1:30" ht="30">
      <c r="A45" s="20">
        <v>2</v>
      </c>
      <c r="B45" s="20" t="s">
        <v>45</v>
      </c>
      <c r="C45" s="20">
        <v>736</v>
      </c>
      <c r="D45" s="21">
        <v>44060</v>
      </c>
      <c r="E45" s="20" t="s">
        <v>262</v>
      </c>
      <c r="F45" s="20"/>
      <c r="G45" s="20" t="s">
        <v>263</v>
      </c>
      <c r="H45" s="20" t="s">
        <v>98</v>
      </c>
      <c r="I45" s="20" t="s">
        <v>49</v>
      </c>
      <c r="J45" s="21">
        <v>41657</v>
      </c>
      <c r="K45" s="20">
        <v>212</v>
      </c>
      <c r="L45" s="20"/>
      <c r="M45" s="20">
        <v>41</v>
      </c>
      <c r="N45" s="20">
        <v>39</v>
      </c>
      <c r="O45" s="20" t="s">
        <v>50</v>
      </c>
      <c r="P45" s="20" t="s">
        <v>62</v>
      </c>
      <c r="Q45" s="20"/>
      <c r="R45" s="20" t="s">
        <v>52</v>
      </c>
      <c r="S45" s="20">
        <v>8200204302</v>
      </c>
      <c r="T45" s="20" t="s">
        <v>264</v>
      </c>
      <c r="U45" s="20"/>
      <c r="V45" s="20">
        <v>8290161836</v>
      </c>
      <c r="W45" s="20" t="s">
        <v>265</v>
      </c>
      <c r="X45" s="20">
        <v>60000</v>
      </c>
      <c r="Y45" s="20" t="s">
        <v>55</v>
      </c>
      <c r="Z45" s="20" t="s">
        <v>55</v>
      </c>
      <c r="AA45" s="20" t="s">
        <v>65</v>
      </c>
      <c r="AB45" s="20">
        <v>8</v>
      </c>
      <c r="AC45" s="20" t="s">
        <v>57</v>
      </c>
      <c r="AD45" s="20">
        <v>1</v>
      </c>
    </row>
    <row r="46" spans="1:30" ht="30">
      <c r="A46" s="20">
        <v>2</v>
      </c>
      <c r="B46" s="20" t="s">
        <v>45</v>
      </c>
      <c r="C46" s="20">
        <v>875</v>
      </c>
      <c r="D46" s="21">
        <v>44081</v>
      </c>
      <c r="E46" s="20" t="s">
        <v>87</v>
      </c>
      <c r="F46" s="20"/>
      <c r="G46" s="20" t="s">
        <v>238</v>
      </c>
      <c r="H46" s="20" t="s">
        <v>196</v>
      </c>
      <c r="I46" s="20" t="s">
        <v>49</v>
      </c>
      <c r="J46" s="21">
        <v>41365</v>
      </c>
      <c r="K46" s="20">
        <v>213</v>
      </c>
      <c r="L46" s="20"/>
      <c r="M46" s="20">
        <v>41</v>
      </c>
      <c r="N46" s="20">
        <v>25</v>
      </c>
      <c r="O46" s="20" t="s">
        <v>88</v>
      </c>
      <c r="P46" s="20" t="s">
        <v>62</v>
      </c>
      <c r="Q46" s="20"/>
      <c r="R46" s="20" t="s">
        <v>52</v>
      </c>
      <c r="S46" s="20">
        <v>8200204302</v>
      </c>
      <c r="T46" s="20" t="s">
        <v>266</v>
      </c>
      <c r="U46" s="20"/>
      <c r="V46" s="20">
        <v>8290157036</v>
      </c>
      <c r="W46" s="20" t="s">
        <v>267</v>
      </c>
      <c r="X46" s="20">
        <v>60000</v>
      </c>
      <c r="Y46" s="20" t="s">
        <v>55</v>
      </c>
      <c r="Z46" s="20" t="s">
        <v>55</v>
      </c>
      <c r="AA46" s="20" t="s">
        <v>65</v>
      </c>
      <c r="AB46" s="20">
        <v>9</v>
      </c>
      <c r="AC46" s="20" t="s">
        <v>57</v>
      </c>
      <c r="AD46" s="20">
        <v>1</v>
      </c>
    </row>
    <row r="47" spans="1:30" ht="30">
      <c r="A47" s="20">
        <v>2</v>
      </c>
      <c r="B47" s="20" t="s">
        <v>45</v>
      </c>
      <c r="C47" s="20">
        <v>730</v>
      </c>
      <c r="D47" s="21">
        <v>44060</v>
      </c>
      <c r="E47" s="20" t="s">
        <v>268</v>
      </c>
      <c r="F47" s="20"/>
      <c r="G47" s="20" t="s">
        <v>269</v>
      </c>
      <c r="H47" s="20" t="s">
        <v>270</v>
      </c>
      <c r="I47" s="20" t="s">
        <v>61</v>
      </c>
      <c r="J47" s="21">
        <v>42036</v>
      </c>
      <c r="K47" s="20">
        <v>214</v>
      </c>
      <c r="L47" s="20"/>
      <c r="M47" s="20">
        <v>41</v>
      </c>
      <c r="N47" s="20">
        <v>38</v>
      </c>
      <c r="O47" s="20" t="s">
        <v>50</v>
      </c>
      <c r="P47" s="20" t="s">
        <v>62</v>
      </c>
      <c r="Q47" s="20"/>
      <c r="R47" s="20" t="s">
        <v>52</v>
      </c>
      <c r="S47" s="20">
        <v>8200204302</v>
      </c>
      <c r="T47" s="20" t="s">
        <v>245</v>
      </c>
      <c r="U47" s="20"/>
      <c r="V47" s="20">
        <v>8875007409</v>
      </c>
      <c r="W47" s="20" t="s">
        <v>246</v>
      </c>
      <c r="X47" s="20">
        <v>540000</v>
      </c>
      <c r="Y47" s="20" t="s">
        <v>55</v>
      </c>
      <c r="Z47" s="20" t="s">
        <v>55</v>
      </c>
      <c r="AA47" s="20" t="s">
        <v>65</v>
      </c>
      <c r="AB47" s="20">
        <v>7</v>
      </c>
      <c r="AC47" s="20" t="s">
        <v>57</v>
      </c>
      <c r="AD47" s="20">
        <v>1</v>
      </c>
    </row>
    <row r="48" spans="1:30" ht="30">
      <c r="A48" s="20">
        <v>2</v>
      </c>
      <c r="B48" s="20" t="s">
        <v>45</v>
      </c>
      <c r="C48" s="20">
        <v>888</v>
      </c>
      <c r="D48" s="21">
        <v>44081</v>
      </c>
      <c r="E48" s="20" t="s">
        <v>271</v>
      </c>
      <c r="F48" s="20"/>
      <c r="G48" s="20" t="s">
        <v>272</v>
      </c>
      <c r="H48" s="20" t="s">
        <v>273</v>
      </c>
      <c r="I48" s="20" t="s">
        <v>49</v>
      </c>
      <c r="J48" s="21">
        <v>41275</v>
      </c>
      <c r="K48" s="20">
        <v>215</v>
      </c>
      <c r="L48" s="20"/>
      <c r="M48" s="20">
        <v>41</v>
      </c>
      <c r="N48" s="20">
        <v>27</v>
      </c>
      <c r="O48" s="20" t="s">
        <v>50</v>
      </c>
      <c r="P48" s="20" t="s">
        <v>62</v>
      </c>
      <c r="Q48" s="20"/>
      <c r="R48" s="20" t="s">
        <v>52</v>
      </c>
      <c r="S48" s="20">
        <v>8200204302</v>
      </c>
      <c r="T48" s="20" t="s">
        <v>274</v>
      </c>
      <c r="U48" s="20"/>
      <c r="V48" s="20">
        <v>7340483815</v>
      </c>
      <c r="W48" s="20" t="s">
        <v>275</v>
      </c>
      <c r="X48" s="20">
        <v>36000</v>
      </c>
      <c r="Y48" s="20" t="s">
        <v>55</v>
      </c>
      <c r="Z48" s="20" t="s">
        <v>55</v>
      </c>
      <c r="AA48" s="20" t="s">
        <v>65</v>
      </c>
      <c r="AB48" s="20">
        <v>9</v>
      </c>
      <c r="AC48" s="20" t="s">
        <v>57</v>
      </c>
      <c r="AD48" s="20">
        <v>1</v>
      </c>
    </row>
    <row r="49" spans="1:30" ht="30">
      <c r="A49" s="20">
        <v>2</v>
      </c>
      <c r="B49" s="20" t="s">
        <v>45</v>
      </c>
      <c r="C49" s="20">
        <v>883</v>
      </c>
      <c r="D49" s="21">
        <v>44081</v>
      </c>
      <c r="E49" s="20" t="s">
        <v>276</v>
      </c>
      <c r="F49" s="20"/>
      <c r="G49" s="20" t="s">
        <v>277</v>
      </c>
      <c r="H49" s="20" t="s">
        <v>278</v>
      </c>
      <c r="I49" s="20" t="s">
        <v>61</v>
      </c>
      <c r="J49" s="21">
        <v>42163</v>
      </c>
      <c r="K49" s="20">
        <v>216</v>
      </c>
      <c r="L49" s="20"/>
      <c r="M49" s="20">
        <v>41</v>
      </c>
      <c r="N49" s="20">
        <v>28</v>
      </c>
      <c r="O49" s="20" t="s">
        <v>50</v>
      </c>
      <c r="P49" s="20" t="s">
        <v>62</v>
      </c>
      <c r="Q49" s="20"/>
      <c r="R49" s="20" t="s">
        <v>52</v>
      </c>
      <c r="S49" s="20">
        <v>8200204302</v>
      </c>
      <c r="T49" s="20" t="s">
        <v>279</v>
      </c>
      <c r="U49" s="20"/>
      <c r="V49" s="20">
        <v>9214757249</v>
      </c>
      <c r="W49" s="20" t="s">
        <v>280</v>
      </c>
      <c r="X49" s="20">
        <v>66000</v>
      </c>
      <c r="Y49" s="20" t="s">
        <v>55</v>
      </c>
      <c r="Z49" s="20" t="s">
        <v>55</v>
      </c>
      <c r="AA49" s="20" t="s">
        <v>65</v>
      </c>
      <c r="AB49" s="20">
        <v>7</v>
      </c>
      <c r="AC49" s="20" t="s">
        <v>57</v>
      </c>
      <c r="AD49" s="20">
        <v>1</v>
      </c>
    </row>
    <row r="50" spans="1:30" ht="30">
      <c r="A50" s="20">
        <v>2</v>
      </c>
      <c r="B50" s="20" t="s">
        <v>45</v>
      </c>
      <c r="C50" s="20">
        <v>733</v>
      </c>
      <c r="D50" s="21">
        <v>44060</v>
      </c>
      <c r="E50" s="20" t="s">
        <v>281</v>
      </c>
      <c r="F50" s="20"/>
      <c r="G50" s="20" t="s">
        <v>282</v>
      </c>
      <c r="H50" s="20" t="s">
        <v>283</v>
      </c>
      <c r="I50" s="20" t="s">
        <v>49</v>
      </c>
      <c r="J50" s="21">
        <v>41749</v>
      </c>
      <c r="K50" s="20">
        <v>217</v>
      </c>
      <c r="L50" s="20"/>
      <c r="M50" s="20">
        <v>41</v>
      </c>
      <c r="N50" s="20">
        <v>28</v>
      </c>
      <c r="O50" s="20" t="s">
        <v>88</v>
      </c>
      <c r="P50" s="20" t="s">
        <v>62</v>
      </c>
      <c r="Q50" s="20"/>
      <c r="R50" s="20" t="s">
        <v>52</v>
      </c>
      <c r="S50" s="20">
        <v>8200204302</v>
      </c>
      <c r="T50" s="20" t="s">
        <v>284</v>
      </c>
      <c r="U50" s="20"/>
      <c r="V50" s="20">
        <v>7891884546</v>
      </c>
      <c r="W50" s="20" t="s">
        <v>285</v>
      </c>
      <c r="X50" s="20">
        <v>60000</v>
      </c>
      <c r="Y50" s="20" t="s">
        <v>55</v>
      </c>
      <c r="Z50" s="20" t="s">
        <v>55</v>
      </c>
      <c r="AA50" s="20" t="s">
        <v>65</v>
      </c>
      <c r="AB50" s="20">
        <v>8</v>
      </c>
      <c r="AC50" s="20" t="s">
        <v>57</v>
      </c>
      <c r="AD50" s="20">
        <v>1</v>
      </c>
    </row>
    <row r="51" spans="1:30" ht="30">
      <c r="A51" s="20">
        <v>2</v>
      </c>
      <c r="B51" s="20" t="s">
        <v>45</v>
      </c>
      <c r="C51" s="20">
        <v>740</v>
      </c>
      <c r="D51" s="21">
        <v>44060</v>
      </c>
      <c r="E51" s="20" t="s">
        <v>286</v>
      </c>
      <c r="F51" s="20"/>
      <c r="G51" s="20" t="s">
        <v>287</v>
      </c>
      <c r="H51" s="20" t="s">
        <v>288</v>
      </c>
      <c r="I51" s="20" t="s">
        <v>61</v>
      </c>
      <c r="J51" s="21">
        <v>41355</v>
      </c>
      <c r="K51" s="20">
        <v>218</v>
      </c>
      <c r="L51" s="20"/>
      <c r="M51" s="20">
        <v>41</v>
      </c>
      <c r="N51" s="20">
        <v>16</v>
      </c>
      <c r="O51" s="20" t="s">
        <v>88</v>
      </c>
      <c r="P51" s="20" t="s">
        <v>62</v>
      </c>
      <c r="Q51" s="20"/>
      <c r="R51" s="20" t="s">
        <v>52</v>
      </c>
      <c r="S51" s="20">
        <v>8200204302</v>
      </c>
      <c r="T51" s="20" t="s">
        <v>289</v>
      </c>
      <c r="U51" s="20"/>
      <c r="V51" s="20">
        <v>9636084276</v>
      </c>
      <c r="W51" s="20" t="s">
        <v>290</v>
      </c>
      <c r="X51" s="20">
        <v>216000</v>
      </c>
      <c r="Y51" s="20" t="s">
        <v>55</v>
      </c>
      <c r="Z51" s="20" t="s">
        <v>55</v>
      </c>
      <c r="AA51" s="20" t="s">
        <v>65</v>
      </c>
      <c r="AB51" s="20">
        <v>9</v>
      </c>
      <c r="AC51" s="20" t="s">
        <v>57</v>
      </c>
      <c r="AD51" s="20">
        <v>5</v>
      </c>
    </row>
    <row r="52" spans="1:30" ht="30">
      <c r="A52" s="20">
        <v>2</v>
      </c>
      <c r="B52" s="20" t="s">
        <v>45</v>
      </c>
      <c r="C52" s="20">
        <v>884</v>
      </c>
      <c r="D52" s="21">
        <v>44081</v>
      </c>
      <c r="E52" s="20" t="s">
        <v>291</v>
      </c>
      <c r="F52" s="20"/>
      <c r="G52" s="20" t="s">
        <v>292</v>
      </c>
      <c r="H52" s="20" t="s">
        <v>136</v>
      </c>
      <c r="I52" s="20" t="s">
        <v>49</v>
      </c>
      <c r="J52" s="21">
        <v>41984</v>
      </c>
      <c r="K52" s="20">
        <v>219</v>
      </c>
      <c r="L52" s="20"/>
      <c r="M52" s="20">
        <v>41</v>
      </c>
      <c r="N52" s="20">
        <v>21</v>
      </c>
      <c r="O52" s="20" t="s">
        <v>88</v>
      </c>
      <c r="P52" s="20" t="s">
        <v>62</v>
      </c>
      <c r="Q52" s="20"/>
      <c r="R52" s="20" t="s">
        <v>52</v>
      </c>
      <c r="S52" s="20">
        <v>8200204302</v>
      </c>
      <c r="T52" s="20" t="s">
        <v>293</v>
      </c>
      <c r="U52" s="20"/>
      <c r="V52" s="20">
        <v>9785665124</v>
      </c>
      <c r="W52" s="20" t="s">
        <v>294</v>
      </c>
      <c r="X52" s="20">
        <v>96000</v>
      </c>
      <c r="Y52" s="20" t="s">
        <v>55</v>
      </c>
      <c r="Z52" s="20" t="s">
        <v>295</v>
      </c>
      <c r="AA52" s="20" t="s">
        <v>65</v>
      </c>
      <c r="AB52" s="20">
        <v>8</v>
      </c>
      <c r="AC52" s="20" t="s">
        <v>57</v>
      </c>
      <c r="AD52" s="20">
        <v>1</v>
      </c>
    </row>
    <row r="53" spans="1:30" ht="30">
      <c r="A53" s="20">
        <v>2</v>
      </c>
      <c r="B53" s="20" t="s">
        <v>45</v>
      </c>
      <c r="C53" s="20">
        <v>755</v>
      </c>
      <c r="D53" s="21">
        <v>44060</v>
      </c>
      <c r="E53" s="20" t="s">
        <v>296</v>
      </c>
      <c r="F53" s="20"/>
      <c r="G53" s="20" t="s">
        <v>297</v>
      </c>
      <c r="H53" s="20" t="s">
        <v>298</v>
      </c>
      <c r="I53" s="20" t="s">
        <v>49</v>
      </c>
      <c r="J53" s="21">
        <v>41899</v>
      </c>
      <c r="K53" s="20">
        <v>220</v>
      </c>
      <c r="L53" s="20"/>
      <c r="M53" s="20">
        <v>41</v>
      </c>
      <c r="N53" s="20">
        <v>34</v>
      </c>
      <c r="O53" s="20" t="s">
        <v>151</v>
      </c>
      <c r="P53" s="20" t="s">
        <v>62</v>
      </c>
      <c r="Q53" s="20"/>
      <c r="R53" s="20" t="s">
        <v>52</v>
      </c>
      <c r="S53" s="20">
        <v>8200204302</v>
      </c>
      <c r="T53" s="20" t="s">
        <v>299</v>
      </c>
      <c r="U53" s="20"/>
      <c r="V53" s="20">
        <v>9828164883</v>
      </c>
      <c r="W53" s="20" t="s">
        <v>300</v>
      </c>
      <c r="X53" s="20">
        <v>36000</v>
      </c>
      <c r="Y53" s="20" t="s">
        <v>55</v>
      </c>
      <c r="Z53" s="20" t="s">
        <v>55</v>
      </c>
      <c r="AA53" s="20" t="s">
        <v>65</v>
      </c>
      <c r="AB53" s="20">
        <v>8</v>
      </c>
      <c r="AC53" s="20" t="s">
        <v>57</v>
      </c>
      <c r="AD53" s="20">
        <v>1</v>
      </c>
    </row>
    <row r="54" spans="1:30" ht="30">
      <c r="A54" s="20">
        <v>2</v>
      </c>
      <c r="B54" s="20" t="s">
        <v>45</v>
      </c>
      <c r="C54" s="20">
        <v>742</v>
      </c>
      <c r="D54" s="21">
        <v>44060</v>
      </c>
      <c r="E54" s="20" t="s">
        <v>301</v>
      </c>
      <c r="F54" s="20"/>
      <c r="G54" s="20" t="s">
        <v>302</v>
      </c>
      <c r="H54" s="20" t="s">
        <v>303</v>
      </c>
      <c r="I54" s="20" t="s">
        <v>61</v>
      </c>
      <c r="J54" s="21">
        <v>41728</v>
      </c>
      <c r="K54" s="20">
        <v>221</v>
      </c>
      <c r="L54" s="20"/>
      <c r="M54" s="20">
        <v>41</v>
      </c>
      <c r="N54" s="20">
        <v>17</v>
      </c>
      <c r="O54" s="20" t="s">
        <v>157</v>
      </c>
      <c r="P54" s="20" t="s">
        <v>62</v>
      </c>
      <c r="Q54" s="20"/>
      <c r="R54" s="20" t="s">
        <v>52</v>
      </c>
      <c r="S54" s="20">
        <v>8200204302</v>
      </c>
      <c r="T54" s="20" t="s">
        <v>304</v>
      </c>
      <c r="U54" s="20"/>
      <c r="V54" s="20">
        <v>8112248053</v>
      </c>
      <c r="W54" s="20" t="s">
        <v>305</v>
      </c>
      <c r="X54" s="20">
        <v>48000</v>
      </c>
      <c r="Y54" s="20" t="s">
        <v>55</v>
      </c>
      <c r="Z54" s="20" t="s">
        <v>55</v>
      </c>
      <c r="AA54" s="20" t="s">
        <v>65</v>
      </c>
      <c r="AB54" s="20">
        <v>8</v>
      </c>
      <c r="AC54" s="20" t="s">
        <v>57</v>
      </c>
      <c r="AD54" s="20">
        <v>1</v>
      </c>
    </row>
    <row r="55" spans="1:30" ht="30">
      <c r="A55" s="20">
        <v>2</v>
      </c>
      <c r="B55" s="20" t="s">
        <v>45</v>
      </c>
      <c r="C55" s="20">
        <v>885</v>
      </c>
      <c r="D55" s="21">
        <v>44081</v>
      </c>
      <c r="E55" s="20" t="s">
        <v>306</v>
      </c>
      <c r="F55" s="20"/>
      <c r="G55" s="20" t="s">
        <v>307</v>
      </c>
      <c r="H55" s="20" t="s">
        <v>107</v>
      </c>
      <c r="I55" s="20" t="s">
        <v>61</v>
      </c>
      <c r="J55" s="21">
        <v>41150</v>
      </c>
      <c r="K55" s="20">
        <v>222</v>
      </c>
      <c r="L55" s="20"/>
      <c r="M55" s="20">
        <v>41</v>
      </c>
      <c r="N55" s="20">
        <v>16</v>
      </c>
      <c r="O55" s="20" t="s">
        <v>88</v>
      </c>
      <c r="P55" s="20" t="s">
        <v>62</v>
      </c>
      <c r="Q55" s="20"/>
      <c r="R55" s="20" t="s">
        <v>52</v>
      </c>
      <c r="S55" s="20">
        <v>8200204302</v>
      </c>
      <c r="T55" s="20" t="s">
        <v>308</v>
      </c>
      <c r="U55" s="20"/>
      <c r="V55" s="20">
        <v>9079973110</v>
      </c>
      <c r="W55" s="20" t="s">
        <v>309</v>
      </c>
      <c r="X55" s="20">
        <v>80000</v>
      </c>
      <c r="Y55" s="20" t="s">
        <v>55</v>
      </c>
      <c r="Z55" s="20" t="s">
        <v>295</v>
      </c>
      <c r="AA55" s="20" t="s">
        <v>65</v>
      </c>
      <c r="AB55" s="20">
        <v>10</v>
      </c>
      <c r="AC55" s="20" t="s">
        <v>57</v>
      </c>
      <c r="AD55" s="20">
        <v>1</v>
      </c>
    </row>
    <row r="56" spans="1:30" ht="30">
      <c r="A56" s="20">
        <v>2</v>
      </c>
      <c r="B56" s="20" t="s">
        <v>45</v>
      </c>
      <c r="C56" s="20">
        <v>746</v>
      </c>
      <c r="D56" s="21">
        <v>44060</v>
      </c>
      <c r="E56" s="20" t="s">
        <v>310</v>
      </c>
      <c r="F56" s="20"/>
      <c r="G56" s="20" t="s">
        <v>311</v>
      </c>
      <c r="H56" s="20" t="s">
        <v>312</v>
      </c>
      <c r="I56" s="20" t="s">
        <v>49</v>
      </c>
      <c r="J56" s="21">
        <v>41762</v>
      </c>
      <c r="K56" s="20">
        <v>223</v>
      </c>
      <c r="L56" s="20"/>
      <c r="M56" s="20">
        <v>41</v>
      </c>
      <c r="N56" s="20">
        <v>36</v>
      </c>
      <c r="O56" s="20" t="s">
        <v>157</v>
      </c>
      <c r="P56" s="20" t="s">
        <v>62</v>
      </c>
      <c r="Q56" s="20"/>
      <c r="R56" s="20" t="s">
        <v>52</v>
      </c>
      <c r="S56" s="20">
        <v>8200204302</v>
      </c>
      <c r="T56" s="20" t="s">
        <v>313</v>
      </c>
      <c r="U56" s="20"/>
      <c r="V56" s="20">
        <v>9929424455</v>
      </c>
      <c r="W56" s="20" t="s">
        <v>314</v>
      </c>
      <c r="X56" s="20">
        <v>72000</v>
      </c>
      <c r="Y56" s="20" t="s">
        <v>55</v>
      </c>
      <c r="Z56" s="20" t="s">
        <v>55</v>
      </c>
      <c r="AA56" s="20" t="s">
        <v>65</v>
      </c>
      <c r="AB56" s="20">
        <v>8</v>
      </c>
      <c r="AC56" s="20" t="s">
        <v>57</v>
      </c>
      <c r="AD56" s="20">
        <v>1</v>
      </c>
    </row>
    <row r="57" spans="1:30" ht="30">
      <c r="A57" s="20">
        <v>2</v>
      </c>
      <c r="B57" s="20" t="s">
        <v>45</v>
      </c>
      <c r="C57" s="20">
        <v>874</v>
      </c>
      <c r="D57" s="21">
        <v>44081</v>
      </c>
      <c r="E57" s="20" t="s">
        <v>315</v>
      </c>
      <c r="F57" s="20"/>
      <c r="G57" s="20" t="s">
        <v>316</v>
      </c>
      <c r="H57" s="20" t="s">
        <v>317</v>
      </c>
      <c r="I57" s="20" t="s">
        <v>61</v>
      </c>
      <c r="J57" s="21">
        <v>41457</v>
      </c>
      <c r="K57" s="20">
        <v>224</v>
      </c>
      <c r="L57" s="20"/>
      <c r="M57" s="20">
        <v>41</v>
      </c>
      <c r="N57" s="20">
        <v>33</v>
      </c>
      <c r="O57" s="20" t="s">
        <v>50</v>
      </c>
      <c r="P57" s="20" t="s">
        <v>62</v>
      </c>
      <c r="Q57" s="20"/>
      <c r="R57" s="20" t="s">
        <v>52</v>
      </c>
      <c r="S57" s="20">
        <v>8200204302</v>
      </c>
      <c r="T57" s="20" t="s">
        <v>318</v>
      </c>
      <c r="U57" s="20"/>
      <c r="V57" s="20">
        <v>9950821745</v>
      </c>
      <c r="W57" s="20" t="s">
        <v>319</v>
      </c>
      <c r="X57" s="20">
        <v>45000</v>
      </c>
      <c r="Y57" s="20" t="s">
        <v>55</v>
      </c>
      <c r="Z57" s="20" t="s">
        <v>55</v>
      </c>
      <c r="AA57" s="20" t="s">
        <v>65</v>
      </c>
      <c r="AB57" s="20">
        <v>9</v>
      </c>
      <c r="AC57" s="20" t="s">
        <v>57</v>
      </c>
      <c r="AD57" s="20">
        <v>1</v>
      </c>
    </row>
    <row r="58" spans="1:30" ht="30">
      <c r="A58" s="20">
        <v>2</v>
      </c>
      <c r="B58" s="20" t="s">
        <v>45</v>
      </c>
      <c r="C58" s="20">
        <v>956</v>
      </c>
      <c r="D58" s="21">
        <v>44401</v>
      </c>
      <c r="E58" s="20" t="s">
        <v>320</v>
      </c>
      <c r="F58" s="20"/>
      <c r="G58" s="20" t="s">
        <v>321</v>
      </c>
      <c r="H58" s="20" t="s">
        <v>322</v>
      </c>
      <c r="I58" s="20" t="s">
        <v>49</v>
      </c>
      <c r="J58" s="21">
        <v>42250</v>
      </c>
      <c r="K58" s="20">
        <v>225</v>
      </c>
      <c r="L58" s="20"/>
      <c r="M58" s="20">
        <v>41</v>
      </c>
      <c r="N58" s="20">
        <v>16</v>
      </c>
      <c r="O58" s="20" t="s">
        <v>151</v>
      </c>
      <c r="P58" s="20" t="s">
        <v>62</v>
      </c>
      <c r="Q58" s="20"/>
      <c r="R58" s="20" t="s">
        <v>52</v>
      </c>
      <c r="S58" s="20">
        <v>8200204302</v>
      </c>
      <c r="T58" s="20" t="s">
        <v>323</v>
      </c>
      <c r="U58" s="20"/>
      <c r="V58" s="20">
        <v>9024730730</v>
      </c>
      <c r="W58" s="20" t="s">
        <v>324</v>
      </c>
      <c r="X58" s="20">
        <v>480000</v>
      </c>
      <c r="Y58" s="20" t="s">
        <v>55</v>
      </c>
      <c r="Z58" s="20" t="s">
        <v>55</v>
      </c>
      <c r="AA58" s="20" t="s">
        <v>65</v>
      </c>
      <c r="AB58" s="20">
        <v>7</v>
      </c>
      <c r="AC58" s="20" t="s">
        <v>57</v>
      </c>
      <c r="AD58" s="20">
        <v>1</v>
      </c>
    </row>
    <row r="59" spans="1:30" ht="30">
      <c r="A59" s="20">
        <v>2</v>
      </c>
      <c r="B59" s="20" t="s">
        <v>45</v>
      </c>
      <c r="C59" s="20">
        <v>756</v>
      </c>
      <c r="D59" s="21">
        <v>44060</v>
      </c>
      <c r="E59" s="20" t="s">
        <v>325</v>
      </c>
      <c r="F59" s="20"/>
      <c r="G59" s="20" t="s">
        <v>326</v>
      </c>
      <c r="H59" s="20" t="s">
        <v>196</v>
      </c>
      <c r="I59" s="20" t="s">
        <v>61</v>
      </c>
      <c r="J59" s="21">
        <v>42086</v>
      </c>
      <c r="K59" s="20">
        <v>226</v>
      </c>
      <c r="L59" s="20"/>
      <c r="M59" s="20">
        <v>41</v>
      </c>
      <c r="N59" s="20">
        <v>33</v>
      </c>
      <c r="O59" s="20" t="s">
        <v>157</v>
      </c>
      <c r="P59" s="20" t="s">
        <v>62</v>
      </c>
      <c r="Q59" s="20"/>
      <c r="R59" s="20" t="s">
        <v>52</v>
      </c>
      <c r="S59" s="20">
        <v>8200204302</v>
      </c>
      <c r="T59" s="20" t="s">
        <v>327</v>
      </c>
      <c r="U59" s="20"/>
      <c r="V59" s="20">
        <v>8003828685</v>
      </c>
      <c r="W59" s="20" t="s">
        <v>217</v>
      </c>
      <c r="X59" s="20">
        <v>36000</v>
      </c>
      <c r="Y59" s="20" t="s">
        <v>55</v>
      </c>
      <c r="Z59" s="20" t="s">
        <v>55</v>
      </c>
      <c r="AA59" s="20" t="s">
        <v>65</v>
      </c>
      <c r="AB59" s="20">
        <v>7</v>
      </c>
      <c r="AC59" s="20" t="s">
        <v>57</v>
      </c>
      <c r="AD59" s="20">
        <v>1</v>
      </c>
    </row>
    <row r="60" spans="1:30" ht="30">
      <c r="A60" s="20">
        <v>2</v>
      </c>
      <c r="B60" s="20" t="s">
        <v>45</v>
      </c>
      <c r="C60" s="20">
        <v>734</v>
      </c>
      <c r="D60" s="21">
        <v>44060</v>
      </c>
      <c r="E60" s="20" t="s">
        <v>328</v>
      </c>
      <c r="F60" s="20"/>
      <c r="G60" s="20" t="s">
        <v>329</v>
      </c>
      <c r="H60" s="20" t="s">
        <v>330</v>
      </c>
      <c r="I60" s="20" t="s">
        <v>61</v>
      </c>
      <c r="J60" s="21">
        <v>40438</v>
      </c>
      <c r="K60" s="20">
        <v>227</v>
      </c>
      <c r="L60" s="20"/>
      <c r="M60" s="20">
        <v>41</v>
      </c>
      <c r="N60" s="20">
        <v>28</v>
      </c>
      <c r="O60" s="20" t="s">
        <v>157</v>
      </c>
      <c r="P60" s="20" t="s">
        <v>62</v>
      </c>
      <c r="Q60" s="20"/>
      <c r="R60" s="20" t="s">
        <v>52</v>
      </c>
      <c r="S60" s="20">
        <v>8200204302</v>
      </c>
      <c r="T60" s="20" t="s">
        <v>331</v>
      </c>
      <c r="U60" s="20"/>
      <c r="V60" s="20">
        <v>9887202989</v>
      </c>
      <c r="W60" s="20" t="s">
        <v>332</v>
      </c>
      <c r="X60" s="20">
        <v>60000</v>
      </c>
      <c r="Y60" s="20" t="s">
        <v>55</v>
      </c>
      <c r="Z60" s="20" t="s">
        <v>55</v>
      </c>
      <c r="AA60" s="20" t="s">
        <v>65</v>
      </c>
      <c r="AB60" s="20">
        <v>12</v>
      </c>
      <c r="AC60" s="20" t="s">
        <v>57</v>
      </c>
      <c r="AD60" s="20">
        <v>1</v>
      </c>
    </row>
    <row r="61" spans="1:30" ht="30">
      <c r="A61" s="20">
        <v>2</v>
      </c>
      <c r="B61" s="20" t="s">
        <v>45</v>
      </c>
      <c r="C61" s="20">
        <v>752</v>
      </c>
      <c r="D61" s="21">
        <v>44060</v>
      </c>
      <c r="E61" s="20" t="s">
        <v>333</v>
      </c>
      <c r="F61" s="20"/>
      <c r="G61" s="20" t="s">
        <v>334</v>
      </c>
      <c r="H61" s="20" t="s">
        <v>196</v>
      </c>
      <c r="I61" s="20" t="s">
        <v>49</v>
      </c>
      <c r="J61" s="21">
        <v>41255</v>
      </c>
      <c r="K61" s="20">
        <v>228</v>
      </c>
      <c r="L61" s="20"/>
      <c r="M61" s="20">
        <v>41</v>
      </c>
      <c r="N61" s="20">
        <v>36</v>
      </c>
      <c r="O61" s="20" t="s">
        <v>157</v>
      </c>
      <c r="P61" s="20" t="s">
        <v>62</v>
      </c>
      <c r="Q61" s="20"/>
      <c r="R61" s="20" t="s">
        <v>52</v>
      </c>
      <c r="S61" s="20">
        <v>8200204302</v>
      </c>
      <c r="T61" s="20" t="s">
        <v>335</v>
      </c>
      <c r="U61" s="20"/>
      <c r="V61" s="20">
        <v>8003828685</v>
      </c>
      <c r="W61" s="20" t="s">
        <v>336</v>
      </c>
      <c r="X61" s="20">
        <v>36000</v>
      </c>
      <c r="Y61" s="20" t="s">
        <v>55</v>
      </c>
      <c r="Z61" s="20" t="s">
        <v>55</v>
      </c>
      <c r="AA61" s="20" t="s">
        <v>65</v>
      </c>
      <c r="AB61" s="20">
        <v>10</v>
      </c>
      <c r="AC61" s="20" t="s">
        <v>57</v>
      </c>
      <c r="AD61" s="20">
        <v>1</v>
      </c>
    </row>
    <row r="62" spans="1:30" ht="30">
      <c r="A62" s="20">
        <v>2</v>
      </c>
      <c r="B62" s="20" t="s">
        <v>45</v>
      </c>
      <c r="C62" s="20">
        <v>877</v>
      </c>
      <c r="D62" s="21">
        <v>44081</v>
      </c>
      <c r="E62" s="20" t="s">
        <v>337</v>
      </c>
      <c r="F62" s="20"/>
      <c r="G62" s="20" t="s">
        <v>338</v>
      </c>
      <c r="H62" s="20" t="s">
        <v>339</v>
      </c>
      <c r="I62" s="20" t="s">
        <v>61</v>
      </c>
      <c r="J62" s="21">
        <v>40605</v>
      </c>
      <c r="K62" s="20">
        <v>229</v>
      </c>
      <c r="L62" s="20"/>
      <c r="M62" s="20">
        <v>41</v>
      </c>
      <c r="N62" s="20">
        <v>25</v>
      </c>
      <c r="O62" s="20" t="s">
        <v>50</v>
      </c>
      <c r="P62" s="20" t="s">
        <v>62</v>
      </c>
      <c r="Q62" s="20"/>
      <c r="R62" s="20" t="s">
        <v>52</v>
      </c>
      <c r="S62" s="20">
        <v>8200204302</v>
      </c>
      <c r="T62" s="20" t="s">
        <v>340</v>
      </c>
      <c r="U62" s="20"/>
      <c r="V62" s="20">
        <v>7976862446</v>
      </c>
      <c r="W62" s="20" t="s">
        <v>341</v>
      </c>
      <c r="X62" s="20">
        <v>0</v>
      </c>
      <c r="Y62" s="20" t="s">
        <v>55</v>
      </c>
      <c r="Z62" s="20" t="s">
        <v>55</v>
      </c>
      <c r="AA62" s="20" t="s">
        <v>65</v>
      </c>
      <c r="AB62" s="20">
        <v>11</v>
      </c>
      <c r="AC62" s="20" t="s">
        <v>57</v>
      </c>
      <c r="AD62" s="20">
        <v>1</v>
      </c>
    </row>
    <row r="63" spans="1:30" ht="30">
      <c r="A63" s="20">
        <v>2</v>
      </c>
      <c r="B63" s="20" t="s">
        <v>45</v>
      </c>
      <c r="C63" s="20">
        <v>761</v>
      </c>
      <c r="D63" s="21">
        <v>44060</v>
      </c>
      <c r="E63" s="20" t="s">
        <v>342</v>
      </c>
      <c r="F63" s="20"/>
      <c r="G63" s="20" t="s">
        <v>343</v>
      </c>
      <c r="H63" s="20" t="s">
        <v>259</v>
      </c>
      <c r="I63" s="20" t="s">
        <v>61</v>
      </c>
      <c r="J63" s="21">
        <v>41640</v>
      </c>
      <c r="K63" s="20">
        <v>230</v>
      </c>
      <c r="L63" s="20"/>
      <c r="M63" s="20">
        <v>41</v>
      </c>
      <c r="N63" s="20">
        <v>36</v>
      </c>
      <c r="O63" s="20" t="s">
        <v>157</v>
      </c>
      <c r="P63" s="20" t="s">
        <v>62</v>
      </c>
      <c r="Q63" s="20"/>
      <c r="R63" s="20" t="s">
        <v>52</v>
      </c>
      <c r="S63" s="20">
        <v>8200204302</v>
      </c>
      <c r="T63" s="20" t="s">
        <v>344</v>
      </c>
      <c r="U63" s="20"/>
      <c r="V63" s="20">
        <v>8317437348</v>
      </c>
      <c r="W63" s="20" t="s">
        <v>345</v>
      </c>
      <c r="X63" s="20">
        <v>60000</v>
      </c>
      <c r="Y63" s="20" t="s">
        <v>55</v>
      </c>
      <c r="Z63" s="20" t="s">
        <v>55</v>
      </c>
      <c r="AA63" s="20" t="s">
        <v>65</v>
      </c>
      <c r="AB63" s="20">
        <v>8</v>
      </c>
      <c r="AC63" s="20" t="s">
        <v>57</v>
      </c>
      <c r="AD63" s="20">
        <v>1</v>
      </c>
    </row>
    <row r="64" spans="1:30" ht="30">
      <c r="A64" s="20">
        <v>2</v>
      </c>
      <c r="B64" s="20" t="s">
        <v>45</v>
      </c>
      <c r="C64" s="20">
        <v>743</v>
      </c>
      <c r="D64" s="21">
        <v>44060</v>
      </c>
      <c r="E64" s="20" t="s">
        <v>346</v>
      </c>
      <c r="F64" s="20"/>
      <c r="G64" s="20" t="s">
        <v>347</v>
      </c>
      <c r="H64" s="20" t="s">
        <v>348</v>
      </c>
      <c r="I64" s="20" t="s">
        <v>49</v>
      </c>
      <c r="J64" s="21">
        <v>41933</v>
      </c>
      <c r="K64" s="20">
        <v>231</v>
      </c>
      <c r="L64" s="20"/>
      <c r="M64" s="20">
        <v>41</v>
      </c>
      <c r="N64" s="20">
        <v>35</v>
      </c>
      <c r="O64" s="20" t="s">
        <v>157</v>
      </c>
      <c r="P64" s="20" t="s">
        <v>62</v>
      </c>
      <c r="Q64" s="20"/>
      <c r="R64" s="20" t="s">
        <v>52</v>
      </c>
      <c r="S64" s="20">
        <v>8200204302</v>
      </c>
      <c r="T64" s="20" t="s">
        <v>349</v>
      </c>
      <c r="U64" s="20"/>
      <c r="V64" s="20">
        <v>9413873576</v>
      </c>
      <c r="W64" s="20" t="s">
        <v>350</v>
      </c>
      <c r="X64" s="20">
        <v>40000</v>
      </c>
      <c r="Y64" s="20" t="s">
        <v>55</v>
      </c>
      <c r="Z64" s="20" t="s">
        <v>55</v>
      </c>
      <c r="AA64" s="20" t="s">
        <v>65</v>
      </c>
      <c r="AB64" s="20">
        <v>8</v>
      </c>
      <c r="AC64" s="20" t="s">
        <v>57</v>
      </c>
      <c r="AD64" s="20">
        <v>1</v>
      </c>
    </row>
    <row r="65" spans="1:30" ht="30">
      <c r="A65" s="20">
        <v>2</v>
      </c>
      <c r="B65" s="20" t="s">
        <v>45</v>
      </c>
      <c r="C65" s="20">
        <v>757</v>
      </c>
      <c r="D65" s="21">
        <v>44060</v>
      </c>
      <c r="E65" s="20" t="s">
        <v>351</v>
      </c>
      <c r="F65" s="20"/>
      <c r="G65" s="20" t="s">
        <v>352</v>
      </c>
      <c r="H65" s="20" t="s">
        <v>353</v>
      </c>
      <c r="I65" s="20" t="s">
        <v>49</v>
      </c>
      <c r="J65" s="21">
        <v>41797</v>
      </c>
      <c r="K65" s="20">
        <v>232</v>
      </c>
      <c r="L65" s="20"/>
      <c r="M65" s="20">
        <v>41</v>
      </c>
      <c r="N65" s="20">
        <v>38</v>
      </c>
      <c r="O65" s="20" t="s">
        <v>88</v>
      </c>
      <c r="P65" s="20" t="s">
        <v>62</v>
      </c>
      <c r="Q65" s="20"/>
      <c r="R65" s="20" t="s">
        <v>52</v>
      </c>
      <c r="S65" s="20">
        <v>8200204302</v>
      </c>
      <c r="T65" s="20" t="s">
        <v>349</v>
      </c>
      <c r="U65" s="20"/>
      <c r="V65" s="20">
        <v>9079038905</v>
      </c>
      <c r="W65" s="20" t="s">
        <v>354</v>
      </c>
      <c r="X65" s="20">
        <v>36000</v>
      </c>
      <c r="Y65" s="20" t="s">
        <v>55</v>
      </c>
      <c r="Z65" s="20" t="s">
        <v>55</v>
      </c>
      <c r="AA65" s="20" t="s">
        <v>65</v>
      </c>
      <c r="AB65" s="20">
        <v>8</v>
      </c>
      <c r="AC65" s="20" t="s">
        <v>57</v>
      </c>
      <c r="AD65" s="20">
        <v>1</v>
      </c>
    </row>
    <row r="66" spans="1:30" ht="30">
      <c r="A66" s="20">
        <v>2</v>
      </c>
      <c r="B66" s="20" t="s">
        <v>45</v>
      </c>
      <c r="C66" s="20">
        <v>882</v>
      </c>
      <c r="D66" s="21">
        <v>44081</v>
      </c>
      <c r="E66" s="20" t="s">
        <v>355</v>
      </c>
      <c r="F66" s="20"/>
      <c r="G66" s="20" t="s">
        <v>272</v>
      </c>
      <c r="H66" s="20" t="s">
        <v>273</v>
      </c>
      <c r="I66" s="20" t="s">
        <v>49</v>
      </c>
      <c r="J66" s="21">
        <v>40909</v>
      </c>
      <c r="K66" s="20">
        <v>233</v>
      </c>
      <c r="L66" s="20"/>
      <c r="M66" s="20">
        <v>41</v>
      </c>
      <c r="N66" s="20">
        <v>33</v>
      </c>
      <c r="O66" s="20" t="s">
        <v>157</v>
      </c>
      <c r="P66" s="20" t="s">
        <v>62</v>
      </c>
      <c r="Q66" s="20"/>
      <c r="R66" s="20" t="s">
        <v>52</v>
      </c>
      <c r="S66" s="20">
        <v>8200204302</v>
      </c>
      <c r="T66" s="20" t="s">
        <v>356</v>
      </c>
      <c r="U66" s="20"/>
      <c r="V66" s="20">
        <v>7340483875</v>
      </c>
      <c r="W66" s="20" t="s">
        <v>357</v>
      </c>
      <c r="X66" s="20">
        <v>50000</v>
      </c>
      <c r="Y66" s="20" t="s">
        <v>55</v>
      </c>
      <c r="Z66" s="20" t="s">
        <v>55</v>
      </c>
      <c r="AA66" s="20" t="s">
        <v>65</v>
      </c>
      <c r="AB66" s="20">
        <v>10</v>
      </c>
      <c r="AC66" s="20" t="s">
        <v>57</v>
      </c>
      <c r="AD66" s="20">
        <v>1</v>
      </c>
    </row>
    <row r="67" spans="1:30" ht="30">
      <c r="A67" s="20">
        <v>2</v>
      </c>
      <c r="B67" s="20" t="s">
        <v>45</v>
      </c>
      <c r="C67" s="20">
        <v>760</v>
      </c>
      <c r="D67" s="21">
        <v>44060</v>
      </c>
      <c r="E67" s="20" t="s">
        <v>358</v>
      </c>
      <c r="F67" s="20"/>
      <c r="G67" s="20" t="s">
        <v>359</v>
      </c>
      <c r="H67" s="20" t="s">
        <v>360</v>
      </c>
      <c r="I67" s="20" t="s">
        <v>61</v>
      </c>
      <c r="J67" s="21">
        <v>42043</v>
      </c>
      <c r="K67" s="20">
        <v>234</v>
      </c>
      <c r="L67" s="20"/>
      <c r="M67" s="20">
        <v>41</v>
      </c>
      <c r="N67" s="20">
        <v>22</v>
      </c>
      <c r="O67" s="20" t="s">
        <v>50</v>
      </c>
      <c r="P67" s="20" t="s">
        <v>62</v>
      </c>
      <c r="Q67" s="20"/>
      <c r="R67" s="20" t="s">
        <v>52</v>
      </c>
      <c r="S67" s="20">
        <v>8200204302</v>
      </c>
      <c r="T67" s="20" t="s">
        <v>361</v>
      </c>
      <c r="U67" s="20"/>
      <c r="V67" s="20">
        <v>9982711807</v>
      </c>
      <c r="W67" s="20" t="s">
        <v>180</v>
      </c>
      <c r="X67" s="20">
        <v>36000</v>
      </c>
      <c r="Y67" s="20" t="s">
        <v>55</v>
      </c>
      <c r="Z67" s="20" t="s">
        <v>55</v>
      </c>
      <c r="AA67" s="20" t="s">
        <v>65</v>
      </c>
      <c r="AB67" s="20">
        <v>7</v>
      </c>
      <c r="AC67" s="20" t="s">
        <v>57</v>
      </c>
      <c r="AD67" s="20">
        <v>1</v>
      </c>
    </row>
    <row r="68" spans="1:30" ht="30">
      <c r="A68" s="20">
        <v>2</v>
      </c>
      <c r="B68" s="20" t="s">
        <v>45</v>
      </c>
      <c r="C68" s="20">
        <v>750</v>
      </c>
      <c r="D68" s="21">
        <v>44060</v>
      </c>
      <c r="E68" s="20" t="s">
        <v>362</v>
      </c>
      <c r="F68" s="20"/>
      <c r="G68" s="20" t="s">
        <v>363</v>
      </c>
      <c r="H68" s="20" t="s">
        <v>364</v>
      </c>
      <c r="I68" s="20" t="s">
        <v>49</v>
      </c>
      <c r="J68" s="21">
        <v>41743</v>
      </c>
      <c r="K68" s="20">
        <v>235</v>
      </c>
      <c r="L68" s="20"/>
      <c r="M68" s="20">
        <v>41</v>
      </c>
      <c r="N68" s="20">
        <v>33</v>
      </c>
      <c r="O68" s="20" t="s">
        <v>157</v>
      </c>
      <c r="P68" s="20" t="s">
        <v>62</v>
      </c>
      <c r="Q68" s="20"/>
      <c r="R68" s="20" t="s">
        <v>52</v>
      </c>
      <c r="S68" s="20">
        <v>8200204302</v>
      </c>
      <c r="T68" s="20" t="s">
        <v>365</v>
      </c>
      <c r="U68" s="20" t="s">
        <v>366</v>
      </c>
      <c r="V68" s="20">
        <v>9887776775</v>
      </c>
      <c r="W68" s="20" t="s">
        <v>367</v>
      </c>
      <c r="X68" s="20">
        <v>250000</v>
      </c>
      <c r="Y68" s="20" t="s">
        <v>55</v>
      </c>
      <c r="Z68" s="20" t="s">
        <v>55</v>
      </c>
      <c r="AA68" s="20" t="s">
        <v>65</v>
      </c>
      <c r="AB68" s="20">
        <v>8</v>
      </c>
      <c r="AC68" s="20" t="s">
        <v>57</v>
      </c>
      <c r="AD68" s="20">
        <v>1</v>
      </c>
    </row>
    <row r="69" spans="1:30" ht="30">
      <c r="A69" s="20">
        <v>2</v>
      </c>
      <c r="B69" s="20" t="s">
        <v>45</v>
      </c>
      <c r="C69" s="20">
        <v>751</v>
      </c>
      <c r="D69" s="21">
        <v>44060</v>
      </c>
      <c r="E69" s="20" t="s">
        <v>368</v>
      </c>
      <c r="F69" s="20"/>
      <c r="G69" s="20" t="s">
        <v>307</v>
      </c>
      <c r="H69" s="20" t="s">
        <v>107</v>
      </c>
      <c r="I69" s="20" t="s">
        <v>61</v>
      </c>
      <c r="J69" s="21">
        <v>41525</v>
      </c>
      <c r="K69" s="20">
        <v>236</v>
      </c>
      <c r="L69" s="20"/>
      <c r="M69" s="20">
        <v>41</v>
      </c>
      <c r="N69" s="20">
        <v>16</v>
      </c>
      <c r="O69" s="20" t="s">
        <v>88</v>
      </c>
      <c r="P69" s="20" t="s">
        <v>62</v>
      </c>
      <c r="Q69" s="20"/>
      <c r="R69" s="20" t="s">
        <v>52</v>
      </c>
      <c r="S69" s="20">
        <v>8200204302</v>
      </c>
      <c r="T69" s="20" t="s">
        <v>369</v>
      </c>
      <c r="U69" s="20"/>
      <c r="V69" s="20">
        <v>9079973110</v>
      </c>
      <c r="W69" s="20" t="s">
        <v>370</v>
      </c>
      <c r="X69" s="20">
        <v>60000</v>
      </c>
      <c r="Y69" s="20" t="s">
        <v>55</v>
      </c>
      <c r="Z69" s="20" t="s">
        <v>295</v>
      </c>
      <c r="AA69" s="20" t="s">
        <v>65</v>
      </c>
      <c r="AB69" s="20">
        <v>9</v>
      </c>
      <c r="AC69" s="20" t="s">
        <v>57</v>
      </c>
      <c r="AD69" s="20">
        <v>1</v>
      </c>
    </row>
    <row r="70" spans="1:30" ht="30">
      <c r="A70" s="20">
        <v>2</v>
      </c>
      <c r="B70" s="20" t="s">
        <v>45</v>
      </c>
      <c r="C70" s="20">
        <v>890</v>
      </c>
      <c r="D70" s="21">
        <v>44081</v>
      </c>
      <c r="E70" s="20" t="s">
        <v>371</v>
      </c>
      <c r="F70" s="20"/>
      <c r="G70" s="20" t="s">
        <v>372</v>
      </c>
      <c r="H70" s="20" t="s">
        <v>373</v>
      </c>
      <c r="I70" s="20" t="s">
        <v>61</v>
      </c>
      <c r="J70" s="21">
        <v>41443</v>
      </c>
      <c r="K70" s="20">
        <v>237</v>
      </c>
      <c r="L70" s="20"/>
      <c r="M70" s="20">
        <v>41</v>
      </c>
      <c r="N70" s="20">
        <v>6</v>
      </c>
      <c r="O70" s="20" t="s">
        <v>88</v>
      </c>
      <c r="P70" s="20" t="s">
        <v>62</v>
      </c>
      <c r="Q70" s="20"/>
      <c r="R70" s="20" t="s">
        <v>52</v>
      </c>
      <c r="S70" s="20">
        <v>8200204302</v>
      </c>
      <c r="T70" s="20" t="s">
        <v>374</v>
      </c>
      <c r="U70" s="20"/>
      <c r="V70" s="20">
        <v>9610890510</v>
      </c>
      <c r="W70" s="20" t="s">
        <v>309</v>
      </c>
      <c r="X70" s="20">
        <v>120000</v>
      </c>
      <c r="Y70" s="20" t="s">
        <v>55</v>
      </c>
      <c r="Z70" s="20" t="s">
        <v>55</v>
      </c>
      <c r="AA70" s="20" t="s">
        <v>65</v>
      </c>
      <c r="AB70" s="20">
        <v>9</v>
      </c>
      <c r="AC70" s="20" t="s">
        <v>57</v>
      </c>
      <c r="AD70" s="20">
        <v>1</v>
      </c>
    </row>
    <row r="71" spans="1:30" ht="30">
      <c r="A71" s="20">
        <v>2</v>
      </c>
      <c r="B71" s="20" t="s">
        <v>45</v>
      </c>
      <c r="C71" s="20">
        <v>753</v>
      </c>
      <c r="D71" s="21">
        <v>44060</v>
      </c>
      <c r="E71" s="20" t="s">
        <v>375</v>
      </c>
      <c r="F71" s="20"/>
      <c r="G71" s="20" t="s">
        <v>287</v>
      </c>
      <c r="H71" s="20" t="s">
        <v>288</v>
      </c>
      <c r="I71" s="20" t="s">
        <v>49</v>
      </c>
      <c r="J71" s="21">
        <v>42099</v>
      </c>
      <c r="K71" s="20">
        <v>238</v>
      </c>
      <c r="L71" s="20"/>
      <c r="M71" s="20">
        <v>41</v>
      </c>
      <c r="N71" s="20">
        <v>25</v>
      </c>
      <c r="O71" s="20" t="s">
        <v>88</v>
      </c>
      <c r="P71" s="20" t="s">
        <v>62</v>
      </c>
      <c r="Q71" s="20"/>
      <c r="R71" s="20" t="s">
        <v>52</v>
      </c>
      <c r="S71" s="20">
        <v>8200204302</v>
      </c>
      <c r="T71" s="20" t="s">
        <v>376</v>
      </c>
      <c r="U71" s="20"/>
      <c r="V71" s="20">
        <v>9636084275</v>
      </c>
      <c r="W71" s="20" t="s">
        <v>377</v>
      </c>
      <c r="X71" s="20">
        <v>108000</v>
      </c>
      <c r="Y71" s="20" t="s">
        <v>55</v>
      </c>
      <c r="Z71" s="20" t="s">
        <v>55</v>
      </c>
      <c r="AA71" s="20" t="s">
        <v>65</v>
      </c>
      <c r="AB71" s="20">
        <v>7</v>
      </c>
      <c r="AC71" s="20" t="s">
        <v>57</v>
      </c>
      <c r="AD71" s="20">
        <v>1</v>
      </c>
    </row>
    <row r="72" spans="1:30" ht="30">
      <c r="A72" s="20">
        <v>2</v>
      </c>
      <c r="B72" s="20" t="s">
        <v>45</v>
      </c>
      <c r="C72" s="20">
        <v>745</v>
      </c>
      <c r="D72" s="21">
        <v>44060</v>
      </c>
      <c r="E72" s="20" t="s">
        <v>378</v>
      </c>
      <c r="F72" s="20"/>
      <c r="G72" s="20" t="s">
        <v>379</v>
      </c>
      <c r="H72" s="20" t="s">
        <v>380</v>
      </c>
      <c r="I72" s="20" t="s">
        <v>61</v>
      </c>
      <c r="J72" s="21">
        <v>41746</v>
      </c>
      <c r="K72" s="20">
        <v>239</v>
      </c>
      <c r="L72" s="20"/>
      <c r="M72" s="20">
        <v>41</v>
      </c>
      <c r="N72" s="20">
        <v>33</v>
      </c>
      <c r="O72" s="20" t="s">
        <v>88</v>
      </c>
      <c r="P72" s="20" t="s">
        <v>62</v>
      </c>
      <c r="Q72" s="20"/>
      <c r="R72" s="20" t="s">
        <v>52</v>
      </c>
      <c r="S72" s="20">
        <v>8200204302</v>
      </c>
      <c r="T72" s="20" t="s">
        <v>381</v>
      </c>
      <c r="U72" s="20"/>
      <c r="V72" s="20">
        <v>7586750553</v>
      </c>
      <c r="W72" s="20" t="s">
        <v>180</v>
      </c>
      <c r="X72" s="20">
        <v>60000</v>
      </c>
      <c r="Y72" s="20" t="s">
        <v>55</v>
      </c>
      <c r="Z72" s="20" t="s">
        <v>55</v>
      </c>
      <c r="AA72" s="20" t="s">
        <v>65</v>
      </c>
      <c r="AB72" s="20">
        <v>8</v>
      </c>
      <c r="AC72" s="20" t="s">
        <v>57</v>
      </c>
      <c r="AD72" s="20">
        <v>1</v>
      </c>
    </row>
    <row r="73" spans="1:30" ht="30">
      <c r="A73" s="20">
        <v>2</v>
      </c>
      <c r="B73" s="20" t="s">
        <v>45</v>
      </c>
      <c r="C73" s="20">
        <v>732</v>
      </c>
      <c r="D73" s="21">
        <v>44060</v>
      </c>
      <c r="E73" s="20" t="s">
        <v>382</v>
      </c>
      <c r="F73" s="20"/>
      <c r="G73" s="20" t="s">
        <v>272</v>
      </c>
      <c r="H73" s="20" t="s">
        <v>273</v>
      </c>
      <c r="I73" s="20" t="s">
        <v>61</v>
      </c>
      <c r="J73" s="21">
        <v>40544</v>
      </c>
      <c r="K73" s="20">
        <v>240</v>
      </c>
      <c r="L73" s="20"/>
      <c r="M73" s="20">
        <v>41</v>
      </c>
      <c r="N73" s="20">
        <v>31</v>
      </c>
      <c r="O73" s="20" t="s">
        <v>50</v>
      </c>
      <c r="P73" s="20" t="s">
        <v>62</v>
      </c>
      <c r="Q73" s="20"/>
      <c r="R73" s="20" t="s">
        <v>52</v>
      </c>
      <c r="S73" s="20">
        <v>8200204302</v>
      </c>
      <c r="T73" s="20" t="s">
        <v>383</v>
      </c>
      <c r="U73" s="20"/>
      <c r="V73" s="20">
        <v>7340483875</v>
      </c>
      <c r="W73" s="20" t="s">
        <v>384</v>
      </c>
      <c r="X73" s="20">
        <v>45000</v>
      </c>
      <c r="Y73" s="20" t="s">
        <v>55</v>
      </c>
      <c r="Z73" s="20" t="s">
        <v>55</v>
      </c>
      <c r="AA73" s="20" t="s">
        <v>65</v>
      </c>
      <c r="AB73" s="20">
        <v>11</v>
      </c>
      <c r="AC73" s="20" t="s">
        <v>57</v>
      </c>
      <c r="AD73" s="20">
        <v>1</v>
      </c>
    </row>
    <row r="74" spans="1:30" ht="30">
      <c r="A74" s="20">
        <v>2</v>
      </c>
      <c r="B74" s="20" t="s">
        <v>45</v>
      </c>
      <c r="C74" s="20">
        <v>735</v>
      </c>
      <c r="D74" s="21">
        <v>44060</v>
      </c>
      <c r="E74" s="20" t="s">
        <v>385</v>
      </c>
      <c r="F74" s="20"/>
      <c r="G74" s="20" t="s">
        <v>386</v>
      </c>
      <c r="H74" s="20" t="s">
        <v>387</v>
      </c>
      <c r="I74" s="20" t="s">
        <v>61</v>
      </c>
      <c r="J74" s="21">
        <v>41835</v>
      </c>
      <c r="K74" s="20">
        <v>241</v>
      </c>
      <c r="L74" s="20"/>
      <c r="M74" s="20">
        <v>41</v>
      </c>
      <c r="N74" s="20">
        <v>31</v>
      </c>
      <c r="O74" s="20" t="s">
        <v>157</v>
      </c>
      <c r="P74" s="20" t="s">
        <v>62</v>
      </c>
      <c r="Q74" s="20"/>
      <c r="R74" s="20" t="s">
        <v>52</v>
      </c>
      <c r="S74" s="20">
        <v>8200204302</v>
      </c>
      <c r="T74" s="20" t="s">
        <v>388</v>
      </c>
      <c r="U74" s="20"/>
      <c r="V74" s="20">
        <v>9731446086</v>
      </c>
      <c r="W74" s="20" t="s">
        <v>389</v>
      </c>
      <c r="X74" s="20">
        <v>50000</v>
      </c>
      <c r="Y74" s="20" t="s">
        <v>55</v>
      </c>
      <c r="Z74" s="20" t="s">
        <v>55</v>
      </c>
      <c r="AA74" s="20" t="s">
        <v>65</v>
      </c>
      <c r="AB74" s="20">
        <v>8</v>
      </c>
      <c r="AC74" s="20" t="s">
        <v>57</v>
      </c>
      <c r="AD74" s="20">
        <v>1</v>
      </c>
    </row>
    <row r="75" spans="1:30" ht="30">
      <c r="A75" s="20">
        <v>2</v>
      </c>
      <c r="B75" s="20" t="s">
        <v>45</v>
      </c>
      <c r="C75" s="20">
        <v>876</v>
      </c>
      <c r="D75" s="21">
        <v>44081</v>
      </c>
      <c r="E75" s="20" t="s">
        <v>390</v>
      </c>
      <c r="F75" s="20"/>
      <c r="G75" s="20" t="s">
        <v>391</v>
      </c>
      <c r="H75" s="20" t="s">
        <v>392</v>
      </c>
      <c r="I75" s="20" t="s">
        <v>49</v>
      </c>
      <c r="J75" s="21">
        <v>41507</v>
      </c>
      <c r="K75" s="20">
        <v>242</v>
      </c>
      <c r="L75" s="20"/>
      <c r="M75" s="20">
        <v>41</v>
      </c>
      <c r="N75" s="20">
        <v>24</v>
      </c>
      <c r="O75" s="20" t="s">
        <v>50</v>
      </c>
      <c r="P75" s="20" t="s">
        <v>62</v>
      </c>
      <c r="Q75" s="20"/>
      <c r="R75" s="20" t="s">
        <v>52</v>
      </c>
      <c r="S75" s="20">
        <v>8200204302</v>
      </c>
      <c r="T75" s="20" t="s">
        <v>393</v>
      </c>
      <c r="U75" s="20"/>
      <c r="V75" s="20">
        <v>9841917777</v>
      </c>
      <c r="W75" s="20" t="s">
        <v>394</v>
      </c>
      <c r="X75" s="20">
        <v>65000</v>
      </c>
      <c r="Y75" s="20" t="s">
        <v>55</v>
      </c>
      <c r="Z75" s="20" t="s">
        <v>55</v>
      </c>
      <c r="AA75" s="20" t="s">
        <v>65</v>
      </c>
      <c r="AB75" s="20">
        <v>9</v>
      </c>
      <c r="AC75" s="20" t="s">
        <v>57</v>
      </c>
      <c r="AD75" s="20">
        <v>1</v>
      </c>
    </row>
    <row r="76" spans="1:30" ht="30">
      <c r="A76" s="20">
        <v>2</v>
      </c>
      <c r="B76" s="20" t="s">
        <v>45</v>
      </c>
      <c r="C76" s="20">
        <v>878</v>
      </c>
      <c r="D76" s="21">
        <v>44075</v>
      </c>
      <c r="E76" s="20" t="s">
        <v>395</v>
      </c>
      <c r="F76" s="20"/>
      <c r="G76" s="20" t="s">
        <v>228</v>
      </c>
      <c r="H76" s="20" t="s">
        <v>229</v>
      </c>
      <c r="I76" s="20" t="s">
        <v>49</v>
      </c>
      <c r="J76" s="21">
        <v>41342</v>
      </c>
      <c r="K76" s="20">
        <v>243</v>
      </c>
      <c r="L76" s="20"/>
      <c r="M76" s="20">
        <v>41</v>
      </c>
      <c r="N76" s="20">
        <v>32</v>
      </c>
      <c r="O76" s="20" t="s">
        <v>50</v>
      </c>
      <c r="P76" s="20" t="s">
        <v>62</v>
      </c>
      <c r="Q76" s="20"/>
      <c r="R76" s="20" t="s">
        <v>52</v>
      </c>
      <c r="S76" s="20">
        <v>8200204302</v>
      </c>
      <c r="T76" s="20" t="s">
        <v>396</v>
      </c>
      <c r="U76" s="20"/>
      <c r="V76" s="20">
        <v>6354120572</v>
      </c>
      <c r="W76" s="20" t="s">
        <v>397</v>
      </c>
      <c r="X76" s="20">
        <v>96000</v>
      </c>
      <c r="Y76" s="20" t="s">
        <v>55</v>
      </c>
      <c r="Z76" s="20" t="s">
        <v>55</v>
      </c>
      <c r="AA76" s="20" t="s">
        <v>65</v>
      </c>
      <c r="AB76" s="20">
        <v>9</v>
      </c>
      <c r="AC76" s="20" t="s">
        <v>57</v>
      </c>
      <c r="AD76" s="20">
        <v>1</v>
      </c>
    </row>
    <row r="77" spans="1:30" ht="30">
      <c r="A77" s="20">
        <v>2</v>
      </c>
      <c r="B77" s="20" t="s">
        <v>45</v>
      </c>
      <c r="C77" s="20">
        <v>741</v>
      </c>
      <c r="D77" s="21">
        <v>44060</v>
      </c>
      <c r="E77" s="20" t="s">
        <v>398</v>
      </c>
      <c r="F77" s="20"/>
      <c r="G77" s="20" t="s">
        <v>238</v>
      </c>
      <c r="H77" s="20" t="s">
        <v>196</v>
      </c>
      <c r="I77" s="20" t="s">
        <v>49</v>
      </c>
      <c r="J77" s="21">
        <v>41821</v>
      </c>
      <c r="K77" s="20">
        <v>244</v>
      </c>
      <c r="L77" s="20"/>
      <c r="M77" s="20">
        <v>41</v>
      </c>
      <c r="N77" s="20">
        <v>24</v>
      </c>
      <c r="O77" s="20" t="s">
        <v>88</v>
      </c>
      <c r="P77" s="20" t="s">
        <v>62</v>
      </c>
      <c r="Q77" s="20"/>
      <c r="R77" s="20" t="s">
        <v>52</v>
      </c>
      <c r="S77" s="20">
        <v>8200204302</v>
      </c>
      <c r="T77" s="20" t="s">
        <v>399</v>
      </c>
      <c r="U77" s="20"/>
      <c r="V77" s="20">
        <v>8290157036</v>
      </c>
      <c r="W77" s="20" t="s">
        <v>384</v>
      </c>
      <c r="X77" s="20">
        <v>60000</v>
      </c>
      <c r="Y77" s="20" t="s">
        <v>55</v>
      </c>
      <c r="Z77" s="20" t="s">
        <v>55</v>
      </c>
      <c r="AA77" s="20" t="s">
        <v>65</v>
      </c>
      <c r="AB77" s="20">
        <v>8</v>
      </c>
      <c r="AC77" s="20" t="s">
        <v>57</v>
      </c>
      <c r="AD77" s="20">
        <v>1</v>
      </c>
    </row>
    <row r="78" spans="1:30" ht="30">
      <c r="A78" s="20">
        <v>2</v>
      </c>
      <c r="B78" s="20" t="s">
        <v>45</v>
      </c>
      <c r="C78" s="20">
        <v>749</v>
      </c>
      <c r="D78" s="21">
        <v>44060</v>
      </c>
      <c r="E78" s="20" t="s">
        <v>400</v>
      </c>
      <c r="F78" s="20"/>
      <c r="G78" s="20" t="s">
        <v>329</v>
      </c>
      <c r="H78" s="20" t="s">
        <v>330</v>
      </c>
      <c r="I78" s="20" t="s">
        <v>61</v>
      </c>
      <c r="J78" s="21">
        <v>42057</v>
      </c>
      <c r="K78" s="20">
        <v>245</v>
      </c>
      <c r="L78" s="20"/>
      <c r="M78" s="20">
        <v>41</v>
      </c>
      <c r="N78" s="20">
        <v>30</v>
      </c>
      <c r="O78" s="20" t="s">
        <v>157</v>
      </c>
      <c r="P78" s="20" t="s">
        <v>62</v>
      </c>
      <c r="Q78" s="20"/>
      <c r="R78" s="20" t="s">
        <v>52</v>
      </c>
      <c r="S78" s="20">
        <v>8200204302</v>
      </c>
      <c r="T78" s="20" t="s">
        <v>401</v>
      </c>
      <c r="U78" s="20"/>
      <c r="V78" s="20">
        <v>9887202989</v>
      </c>
      <c r="W78" s="20" t="s">
        <v>402</v>
      </c>
      <c r="X78" s="20">
        <v>60000</v>
      </c>
      <c r="Y78" s="20" t="s">
        <v>55</v>
      </c>
      <c r="Z78" s="20" t="s">
        <v>55</v>
      </c>
      <c r="AA78" s="20" t="s">
        <v>65</v>
      </c>
      <c r="AB78" s="20">
        <v>7</v>
      </c>
      <c r="AC78" s="20" t="s">
        <v>57</v>
      </c>
      <c r="AD78" s="20">
        <v>1</v>
      </c>
    </row>
    <row r="79" spans="1:30" ht="30">
      <c r="A79" s="20">
        <v>2</v>
      </c>
      <c r="B79" s="20" t="s">
        <v>45</v>
      </c>
      <c r="C79" s="20">
        <v>889</v>
      </c>
      <c r="D79" s="21">
        <v>44081</v>
      </c>
      <c r="E79" s="20" t="s">
        <v>403</v>
      </c>
      <c r="F79" s="20"/>
      <c r="G79" s="20" t="s">
        <v>404</v>
      </c>
      <c r="H79" s="20" t="s">
        <v>405</v>
      </c>
      <c r="I79" s="20" t="s">
        <v>61</v>
      </c>
      <c r="J79" s="21">
        <v>41842</v>
      </c>
      <c r="K79" s="20">
        <v>246</v>
      </c>
      <c r="L79" s="20"/>
      <c r="M79" s="20">
        <v>41</v>
      </c>
      <c r="N79" s="20">
        <v>29</v>
      </c>
      <c r="O79" s="20" t="s">
        <v>50</v>
      </c>
      <c r="P79" s="20" t="s">
        <v>62</v>
      </c>
      <c r="Q79" s="20"/>
      <c r="R79" s="20" t="s">
        <v>52</v>
      </c>
      <c r="S79" s="20">
        <v>8200204302</v>
      </c>
      <c r="T79" s="20" t="s">
        <v>406</v>
      </c>
      <c r="U79" s="20"/>
      <c r="V79" s="20">
        <v>9829516674</v>
      </c>
      <c r="W79" s="20" t="s">
        <v>407</v>
      </c>
      <c r="X79" s="20">
        <v>36000</v>
      </c>
      <c r="Y79" s="20" t="s">
        <v>55</v>
      </c>
      <c r="Z79" s="20" t="s">
        <v>55</v>
      </c>
      <c r="AA79" s="20" t="s">
        <v>65</v>
      </c>
      <c r="AB79" s="20">
        <v>8</v>
      </c>
      <c r="AC79" s="20" t="s">
        <v>57</v>
      </c>
      <c r="AD79" s="20">
        <v>1</v>
      </c>
    </row>
    <row r="80" spans="1:30" ht="30">
      <c r="A80" s="20">
        <v>2</v>
      </c>
      <c r="B80" s="20" t="s">
        <v>45</v>
      </c>
      <c r="C80" s="20">
        <v>886</v>
      </c>
      <c r="D80" s="21">
        <v>44081</v>
      </c>
      <c r="E80" s="20" t="s">
        <v>408</v>
      </c>
      <c r="F80" s="20"/>
      <c r="G80" s="20" t="s">
        <v>409</v>
      </c>
      <c r="H80" s="20" t="s">
        <v>410</v>
      </c>
      <c r="I80" s="20" t="s">
        <v>61</v>
      </c>
      <c r="J80" s="21">
        <v>42170</v>
      </c>
      <c r="K80" s="20">
        <v>247</v>
      </c>
      <c r="L80" s="20"/>
      <c r="M80" s="20">
        <v>41</v>
      </c>
      <c r="N80" s="20">
        <v>1</v>
      </c>
      <c r="O80" s="20" t="s">
        <v>157</v>
      </c>
      <c r="P80" s="20" t="s">
        <v>62</v>
      </c>
      <c r="Q80" s="20"/>
      <c r="R80" s="20" t="s">
        <v>52</v>
      </c>
      <c r="S80" s="20">
        <v>8200204302</v>
      </c>
      <c r="T80" s="20" t="s">
        <v>411</v>
      </c>
      <c r="U80" s="20"/>
      <c r="V80" s="20">
        <v>9887362667</v>
      </c>
      <c r="W80" s="20" t="s">
        <v>147</v>
      </c>
      <c r="X80" s="20">
        <v>0</v>
      </c>
      <c r="Y80" s="20" t="s">
        <v>55</v>
      </c>
      <c r="Z80" s="20" t="s">
        <v>55</v>
      </c>
      <c r="AA80" s="20" t="s">
        <v>65</v>
      </c>
      <c r="AB80" s="20">
        <v>7</v>
      </c>
      <c r="AC80" s="20" t="s">
        <v>57</v>
      </c>
      <c r="AD80" s="20">
        <v>1</v>
      </c>
    </row>
    <row r="81" spans="1:30" ht="30">
      <c r="A81" s="20">
        <v>2</v>
      </c>
      <c r="B81" s="20" t="s">
        <v>45</v>
      </c>
      <c r="C81" s="20">
        <v>737</v>
      </c>
      <c r="D81" s="21">
        <v>44060</v>
      </c>
      <c r="E81" s="20" t="s">
        <v>412</v>
      </c>
      <c r="F81" s="20"/>
      <c r="G81" s="20" t="s">
        <v>210</v>
      </c>
      <c r="H81" s="20" t="s">
        <v>211</v>
      </c>
      <c r="I81" s="20" t="s">
        <v>61</v>
      </c>
      <c r="J81" s="21">
        <v>41659</v>
      </c>
      <c r="K81" s="20">
        <v>248</v>
      </c>
      <c r="L81" s="20"/>
      <c r="M81" s="20">
        <v>41</v>
      </c>
      <c r="N81" s="20">
        <v>37</v>
      </c>
      <c r="O81" s="20" t="s">
        <v>50</v>
      </c>
      <c r="P81" s="20" t="s">
        <v>51</v>
      </c>
      <c r="Q81" s="20"/>
      <c r="R81" s="20" t="s">
        <v>52</v>
      </c>
      <c r="S81" s="20">
        <v>8200204302</v>
      </c>
      <c r="T81" s="20" t="s">
        <v>413</v>
      </c>
      <c r="U81" s="20"/>
      <c r="V81" s="20">
        <v>9414391771</v>
      </c>
      <c r="W81" s="20" t="s">
        <v>180</v>
      </c>
      <c r="X81" s="20">
        <v>200000</v>
      </c>
      <c r="Y81" s="20" t="s">
        <v>55</v>
      </c>
      <c r="Z81" s="20" t="s">
        <v>55</v>
      </c>
      <c r="AA81" s="20" t="s">
        <v>56</v>
      </c>
      <c r="AB81" s="20">
        <v>8</v>
      </c>
      <c r="AC81" s="20" t="s">
        <v>57</v>
      </c>
      <c r="AD81" s="20">
        <v>1</v>
      </c>
    </row>
    <row r="82" spans="1:30" ht="30">
      <c r="A82" s="20">
        <v>2</v>
      </c>
      <c r="B82" s="20" t="s">
        <v>45</v>
      </c>
      <c r="C82" s="20">
        <v>879</v>
      </c>
      <c r="D82" s="21">
        <v>44081</v>
      </c>
      <c r="E82" s="20" t="s">
        <v>414</v>
      </c>
      <c r="F82" s="20"/>
      <c r="G82" s="20" t="s">
        <v>238</v>
      </c>
      <c r="H82" s="20" t="s">
        <v>239</v>
      </c>
      <c r="I82" s="20" t="s">
        <v>49</v>
      </c>
      <c r="J82" s="21">
        <v>41275</v>
      </c>
      <c r="K82" s="20">
        <v>249</v>
      </c>
      <c r="L82" s="20"/>
      <c r="M82" s="20">
        <v>41</v>
      </c>
      <c r="N82" s="20">
        <v>33</v>
      </c>
      <c r="O82" s="20" t="s">
        <v>88</v>
      </c>
      <c r="P82" s="20" t="s">
        <v>62</v>
      </c>
      <c r="Q82" s="20"/>
      <c r="R82" s="20" t="s">
        <v>52</v>
      </c>
      <c r="S82" s="20">
        <v>8200204302</v>
      </c>
      <c r="T82" s="20" t="s">
        <v>415</v>
      </c>
      <c r="U82" s="20" t="s">
        <v>416</v>
      </c>
      <c r="V82" s="20">
        <v>8209227321</v>
      </c>
      <c r="W82" s="20" t="s">
        <v>417</v>
      </c>
      <c r="X82" s="20">
        <v>60000</v>
      </c>
      <c r="Y82" s="20" t="s">
        <v>55</v>
      </c>
      <c r="Z82" s="20" t="s">
        <v>295</v>
      </c>
      <c r="AA82" s="20" t="s">
        <v>65</v>
      </c>
      <c r="AB82" s="20">
        <v>9</v>
      </c>
      <c r="AC82" s="20" t="s">
        <v>57</v>
      </c>
      <c r="AD82" s="20">
        <v>12</v>
      </c>
    </row>
    <row r="83" spans="1:30" ht="30">
      <c r="A83" s="20">
        <v>3</v>
      </c>
      <c r="B83" s="20" t="s">
        <v>45</v>
      </c>
      <c r="C83" s="20">
        <v>810</v>
      </c>
      <c r="D83" s="21">
        <v>44061</v>
      </c>
      <c r="E83" s="20" t="s">
        <v>418</v>
      </c>
      <c r="F83" s="20"/>
      <c r="G83" s="20" t="s">
        <v>419</v>
      </c>
      <c r="H83" s="20" t="s">
        <v>420</v>
      </c>
      <c r="I83" s="20" t="s">
        <v>61</v>
      </c>
      <c r="J83" s="21">
        <v>41504</v>
      </c>
      <c r="K83" s="20">
        <v>301</v>
      </c>
      <c r="L83" s="20"/>
      <c r="M83" s="20">
        <v>41</v>
      </c>
      <c r="N83" s="20">
        <v>0</v>
      </c>
      <c r="O83" s="20" t="s">
        <v>50</v>
      </c>
      <c r="P83" s="20" t="s">
        <v>62</v>
      </c>
      <c r="Q83" s="20"/>
      <c r="R83" s="20" t="s">
        <v>52</v>
      </c>
      <c r="S83" s="20">
        <v>8200204302</v>
      </c>
      <c r="T83" s="20" t="s">
        <v>421</v>
      </c>
      <c r="U83" s="20"/>
      <c r="V83" s="20">
        <v>9887561190</v>
      </c>
      <c r="W83" s="20" t="s">
        <v>422</v>
      </c>
      <c r="X83" s="20">
        <v>720000</v>
      </c>
      <c r="Y83" s="20" t="s">
        <v>55</v>
      </c>
      <c r="Z83" s="20" t="s">
        <v>55</v>
      </c>
      <c r="AA83" s="20" t="s">
        <v>65</v>
      </c>
      <c r="AB83" s="20">
        <v>9</v>
      </c>
      <c r="AC83" s="20" t="s">
        <v>57</v>
      </c>
      <c r="AD83" s="20">
        <v>1</v>
      </c>
    </row>
    <row r="84" spans="1:30" ht="30">
      <c r="A84" s="20">
        <v>3</v>
      </c>
      <c r="B84" s="20" t="s">
        <v>45</v>
      </c>
      <c r="C84" s="20">
        <v>716</v>
      </c>
      <c r="D84" s="21">
        <v>43784</v>
      </c>
      <c r="E84" s="20" t="s">
        <v>423</v>
      </c>
      <c r="F84" s="20"/>
      <c r="G84" s="20" t="s">
        <v>424</v>
      </c>
      <c r="H84" s="20" t="s">
        <v>425</v>
      </c>
      <c r="I84" s="20" t="s">
        <v>49</v>
      </c>
      <c r="J84" s="21">
        <v>41794</v>
      </c>
      <c r="K84" s="20">
        <v>302</v>
      </c>
      <c r="L84" s="20"/>
      <c r="M84" s="20">
        <v>41</v>
      </c>
      <c r="N84" s="20">
        <v>4</v>
      </c>
      <c r="O84" s="20" t="s">
        <v>50</v>
      </c>
      <c r="P84" s="20" t="s">
        <v>51</v>
      </c>
      <c r="Q84" s="20"/>
      <c r="R84" s="20" t="s">
        <v>52</v>
      </c>
      <c r="S84" s="20">
        <v>8200204302</v>
      </c>
      <c r="T84" s="20" t="s">
        <v>426</v>
      </c>
      <c r="U84" s="20"/>
      <c r="V84" s="20">
        <v>9660259983</v>
      </c>
      <c r="W84" s="20" t="s">
        <v>427</v>
      </c>
      <c r="X84" s="20">
        <v>35000</v>
      </c>
      <c r="Y84" s="20" t="s">
        <v>55</v>
      </c>
      <c r="Z84" s="20" t="s">
        <v>55</v>
      </c>
      <c r="AA84" s="20" t="s">
        <v>56</v>
      </c>
      <c r="AB84" s="20">
        <v>8</v>
      </c>
      <c r="AC84" s="20" t="s">
        <v>57</v>
      </c>
      <c r="AD84" s="20">
        <v>2</v>
      </c>
    </row>
    <row r="85" spans="1:30" ht="30">
      <c r="A85" s="20">
        <v>3</v>
      </c>
      <c r="B85" s="20" t="s">
        <v>45</v>
      </c>
      <c r="C85" s="20">
        <v>715</v>
      </c>
      <c r="D85" s="21">
        <v>43776</v>
      </c>
      <c r="E85" s="20" t="s">
        <v>428</v>
      </c>
      <c r="F85" s="20"/>
      <c r="G85" s="20" t="s">
        <v>429</v>
      </c>
      <c r="H85" s="20" t="s">
        <v>430</v>
      </c>
      <c r="I85" s="20" t="s">
        <v>49</v>
      </c>
      <c r="J85" s="21">
        <v>40554</v>
      </c>
      <c r="K85" s="20">
        <v>303</v>
      </c>
      <c r="L85" s="20"/>
      <c r="M85" s="20">
        <v>41</v>
      </c>
      <c r="N85" s="20">
        <v>0</v>
      </c>
      <c r="O85" s="20" t="s">
        <v>88</v>
      </c>
      <c r="P85" s="20" t="s">
        <v>62</v>
      </c>
      <c r="Q85" s="20"/>
      <c r="R85" s="20" t="s">
        <v>52</v>
      </c>
      <c r="S85" s="20">
        <v>8200204302</v>
      </c>
      <c r="T85" s="20"/>
      <c r="U85" s="20"/>
      <c r="V85" s="20">
        <v>9929276788</v>
      </c>
      <c r="W85" s="20" t="s">
        <v>431</v>
      </c>
      <c r="X85" s="20">
        <v>35000</v>
      </c>
      <c r="Y85" s="20" t="s">
        <v>55</v>
      </c>
      <c r="Z85" s="20" t="s">
        <v>55</v>
      </c>
      <c r="AA85" s="20" t="s">
        <v>65</v>
      </c>
      <c r="AB85" s="20">
        <v>11</v>
      </c>
      <c r="AC85" s="20" t="s">
        <v>57</v>
      </c>
      <c r="AD85" s="20">
        <v>2</v>
      </c>
    </row>
    <row r="86" spans="1:30" ht="30">
      <c r="A86" s="20">
        <v>3</v>
      </c>
      <c r="B86" s="20" t="s">
        <v>45</v>
      </c>
      <c r="C86" s="20">
        <v>806</v>
      </c>
      <c r="D86" s="21">
        <v>44061</v>
      </c>
      <c r="E86" s="20" t="s">
        <v>432</v>
      </c>
      <c r="F86" s="20"/>
      <c r="G86" s="20" t="s">
        <v>433</v>
      </c>
      <c r="H86" s="20" t="s">
        <v>434</v>
      </c>
      <c r="I86" s="20" t="s">
        <v>49</v>
      </c>
      <c r="J86" s="21">
        <v>41366</v>
      </c>
      <c r="K86" s="20">
        <v>304</v>
      </c>
      <c r="L86" s="20"/>
      <c r="M86" s="20">
        <v>41</v>
      </c>
      <c r="N86" s="20">
        <v>2</v>
      </c>
      <c r="O86" s="20" t="s">
        <v>50</v>
      </c>
      <c r="P86" s="20" t="s">
        <v>62</v>
      </c>
      <c r="Q86" s="20"/>
      <c r="R86" s="20" t="s">
        <v>52</v>
      </c>
      <c r="S86" s="20">
        <v>8200204302</v>
      </c>
      <c r="T86" s="20"/>
      <c r="U86" s="20"/>
      <c r="V86" s="20">
        <v>9782635555</v>
      </c>
      <c r="W86" s="20" t="s">
        <v>435</v>
      </c>
      <c r="X86" s="20">
        <v>84000</v>
      </c>
      <c r="Y86" s="20" t="s">
        <v>55</v>
      </c>
      <c r="Z86" s="20" t="s">
        <v>55</v>
      </c>
      <c r="AA86" s="20" t="s">
        <v>65</v>
      </c>
      <c r="AB86" s="20">
        <v>9</v>
      </c>
      <c r="AC86" s="20" t="s">
        <v>57</v>
      </c>
      <c r="AD86" s="20">
        <v>1</v>
      </c>
    </row>
    <row r="87" spans="1:30" ht="30">
      <c r="A87" s="20">
        <v>3</v>
      </c>
      <c r="B87" s="20" t="s">
        <v>45</v>
      </c>
      <c r="C87" s="20">
        <v>605</v>
      </c>
      <c r="D87" s="21">
        <v>43650</v>
      </c>
      <c r="E87" s="20" t="s">
        <v>436</v>
      </c>
      <c r="F87" s="20"/>
      <c r="G87" s="20" t="s">
        <v>437</v>
      </c>
      <c r="H87" s="20" t="s">
        <v>438</v>
      </c>
      <c r="I87" s="20" t="s">
        <v>49</v>
      </c>
      <c r="J87" s="21">
        <v>41315</v>
      </c>
      <c r="K87" s="20">
        <v>305</v>
      </c>
      <c r="L87" s="20"/>
      <c r="M87" s="20">
        <v>41</v>
      </c>
      <c r="N87" s="20">
        <v>2</v>
      </c>
      <c r="O87" s="20" t="s">
        <v>88</v>
      </c>
      <c r="P87" s="20" t="s">
        <v>62</v>
      </c>
      <c r="Q87" s="20"/>
      <c r="R87" s="20" t="s">
        <v>52</v>
      </c>
      <c r="S87" s="20">
        <v>8200204302</v>
      </c>
      <c r="T87" s="20" t="s">
        <v>439</v>
      </c>
      <c r="U87" s="20" t="s">
        <v>440</v>
      </c>
      <c r="V87" s="20">
        <v>9694070229</v>
      </c>
      <c r="W87" s="20" t="s">
        <v>441</v>
      </c>
      <c r="X87" s="20">
        <v>34000</v>
      </c>
      <c r="Y87" s="20" t="s">
        <v>55</v>
      </c>
      <c r="Z87" s="20" t="s">
        <v>55</v>
      </c>
      <c r="AA87" s="20" t="s">
        <v>65</v>
      </c>
      <c r="AB87" s="20">
        <v>9</v>
      </c>
      <c r="AC87" s="20" t="s">
        <v>57</v>
      </c>
      <c r="AD87" s="20">
        <v>0</v>
      </c>
    </row>
    <row r="88" spans="1:30" ht="30">
      <c r="A88" s="20">
        <v>3</v>
      </c>
      <c r="B88" s="20" t="s">
        <v>45</v>
      </c>
      <c r="C88" s="20">
        <v>815</v>
      </c>
      <c r="D88" s="21">
        <v>44061</v>
      </c>
      <c r="E88" s="20" t="s">
        <v>442</v>
      </c>
      <c r="F88" s="20"/>
      <c r="G88" s="20" t="s">
        <v>443</v>
      </c>
      <c r="H88" s="20" t="s">
        <v>444</v>
      </c>
      <c r="I88" s="20" t="s">
        <v>61</v>
      </c>
      <c r="J88" s="21">
        <v>40254</v>
      </c>
      <c r="K88" s="20">
        <v>306</v>
      </c>
      <c r="L88" s="20"/>
      <c r="M88" s="20">
        <v>41</v>
      </c>
      <c r="N88" s="20">
        <v>2</v>
      </c>
      <c r="O88" s="20" t="s">
        <v>50</v>
      </c>
      <c r="P88" s="20" t="s">
        <v>62</v>
      </c>
      <c r="Q88" s="20"/>
      <c r="R88" s="20" t="s">
        <v>52</v>
      </c>
      <c r="S88" s="20">
        <v>8200204302</v>
      </c>
      <c r="T88" s="20" t="s">
        <v>445</v>
      </c>
      <c r="U88" s="20"/>
      <c r="V88" s="20">
        <v>7732920641</v>
      </c>
      <c r="W88" s="20" t="s">
        <v>446</v>
      </c>
      <c r="X88" s="20">
        <v>50000</v>
      </c>
      <c r="Y88" s="20" t="s">
        <v>295</v>
      </c>
      <c r="Z88" s="20" t="s">
        <v>55</v>
      </c>
      <c r="AA88" s="20" t="s">
        <v>65</v>
      </c>
      <c r="AB88" s="20">
        <v>12</v>
      </c>
      <c r="AC88" s="20" t="s">
        <v>57</v>
      </c>
      <c r="AD88" s="20">
        <v>1</v>
      </c>
    </row>
    <row r="89" spans="1:30" ht="30">
      <c r="A89" s="20">
        <v>3</v>
      </c>
      <c r="B89" s="20" t="s">
        <v>45</v>
      </c>
      <c r="C89" s="20">
        <v>814</v>
      </c>
      <c r="D89" s="21">
        <v>44061</v>
      </c>
      <c r="E89" s="20" t="s">
        <v>447</v>
      </c>
      <c r="F89" s="20"/>
      <c r="G89" s="20" t="s">
        <v>448</v>
      </c>
      <c r="H89" s="20" t="s">
        <v>449</v>
      </c>
      <c r="I89" s="20" t="s">
        <v>61</v>
      </c>
      <c r="J89" s="21">
        <v>41169</v>
      </c>
      <c r="K89" s="20">
        <v>307</v>
      </c>
      <c r="L89" s="20"/>
      <c r="M89" s="20">
        <v>41</v>
      </c>
      <c r="N89" s="20">
        <v>2</v>
      </c>
      <c r="O89" s="20" t="s">
        <v>88</v>
      </c>
      <c r="P89" s="20" t="s">
        <v>62</v>
      </c>
      <c r="Q89" s="20"/>
      <c r="R89" s="20" t="s">
        <v>52</v>
      </c>
      <c r="S89" s="20">
        <v>8200204302</v>
      </c>
      <c r="T89" s="20" t="s">
        <v>450</v>
      </c>
      <c r="U89" s="20" t="s">
        <v>451</v>
      </c>
      <c r="V89" s="20">
        <v>9784027849</v>
      </c>
      <c r="W89" s="20" t="s">
        <v>452</v>
      </c>
      <c r="X89" s="20">
        <v>45000</v>
      </c>
      <c r="Y89" s="20" t="s">
        <v>55</v>
      </c>
      <c r="Z89" s="20" t="s">
        <v>55</v>
      </c>
      <c r="AA89" s="20" t="s">
        <v>65</v>
      </c>
      <c r="AB89" s="20">
        <v>10</v>
      </c>
      <c r="AC89" s="20" t="s">
        <v>57</v>
      </c>
      <c r="AD89" s="20">
        <v>1</v>
      </c>
    </row>
    <row r="90" spans="1:30" ht="30">
      <c r="A90" s="20">
        <v>3</v>
      </c>
      <c r="B90" s="20" t="s">
        <v>45</v>
      </c>
      <c r="C90" s="20">
        <v>607</v>
      </c>
      <c r="D90" s="21">
        <v>43652</v>
      </c>
      <c r="E90" s="20" t="s">
        <v>453</v>
      </c>
      <c r="F90" s="20"/>
      <c r="G90" s="20" t="s">
        <v>454</v>
      </c>
      <c r="H90" s="20" t="s">
        <v>455</v>
      </c>
      <c r="I90" s="20" t="s">
        <v>49</v>
      </c>
      <c r="J90" s="21">
        <v>41107</v>
      </c>
      <c r="K90" s="20">
        <v>308</v>
      </c>
      <c r="L90" s="20"/>
      <c r="M90" s="20">
        <v>41</v>
      </c>
      <c r="N90" s="20">
        <v>2</v>
      </c>
      <c r="O90" s="20" t="s">
        <v>88</v>
      </c>
      <c r="P90" s="20" t="s">
        <v>62</v>
      </c>
      <c r="Q90" s="20"/>
      <c r="R90" s="20" t="s">
        <v>52</v>
      </c>
      <c r="S90" s="20">
        <v>8200204302</v>
      </c>
      <c r="T90" s="20" t="s">
        <v>456</v>
      </c>
      <c r="U90" s="20" t="s">
        <v>457</v>
      </c>
      <c r="V90" s="20">
        <v>9950299479</v>
      </c>
      <c r="W90" s="20" t="s">
        <v>458</v>
      </c>
      <c r="X90" s="20">
        <v>35000</v>
      </c>
      <c r="Y90" s="20" t="s">
        <v>55</v>
      </c>
      <c r="Z90" s="20" t="s">
        <v>55</v>
      </c>
      <c r="AA90" s="20" t="s">
        <v>65</v>
      </c>
      <c r="AB90" s="20">
        <v>10</v>
      </c>
      <c r="AC90" s="20" t="s">
        <v>57</v>
      </c>
      <c r="AD90" s="20">
        <v>1</v>
      </c>
    </row>
    <row r="91" spans="1:30" ht="30">
      <c r="A91" s="20">
        <v>3</v>
      </c>
      <c r="B91" s="20" t="s">
        <v>45</v>
      </c>
      <c r="C91" s="20">
        <v>958</v>
      </c>
      <c r="D91" s="21">
        <v>44401</v>
      </c>
      <c r="E91" s="20" t="s">
        <v>459</v>
      </c>
      <c r="F91" s="20"/>
      <c r="G91" s="20" t="s">
        <v>460</v>
      </c>
      <c r="H91" s="20" t="s">
        <v>169</v>
      </c>
      <c r="I91" s="20" t="s">
        <v>61</v>
      </c>
      <c r="J91" s="21">
        <v>40840</v>
      </c>
      <c r="K91" s="20">
        <v>310</v>
      </c>
      <c r="L91" s="20"/>
      <c r="M91" s="20">
        <v>41</v>
      </c>
      <c r="N91" s="20">
        <v>1</v>
      </c>
      <c r="O91" s="20" t="s">
        <v>50</v>
      </c>
      <c r="P91" s="20" t="s">
        <v>62</v>
      </c>
      <c r="Q91" s="20"/>
      <c r="R91" s="20" t="s">
        <v>52</v>
      </c>
      <c r="S91" s="20">
        <v>8200204302</v>
      </c>
      <c r="T91" s="20" t="s">
        <v>461</v>
      </c>
      <c r="U91" s="20"/>
      <c r="V91" s="20">
        <v>9636369693</v>
      </c>
      <c r="W91" s="20" t="s">
        <v>462</v>
      </c>
      <c r="X91" s="20">
        <v>0</v>
      </c>
      <c r="Y91" s="20" t="s">
        <v>55</v>
      </c>
      <c r="Z91" s="20" t="s">
        <v>55</v>
      </c>
      <c r="AA91" s="20" t="s">
        <v>65</v>
      </c>
      <c r="AB91" s="20">
        <v>11</v>
      </c>
      <c r="AC91" s="20" t="s">
        <v>57</v>
      </c>
      <c r="AD91" s="20">
        <v>2</v>
      </c>
    </row>
    <row r="92" spans="1:30" ht="30">
      <c r="A92" s="20">
        <v>3</v>
      </c>
      <c r="B92" s="20" t="s">
        <v>45</v>
      </c>
      <c r="C92" s="20">
        <v>606</v>
      </c>
      <c r="D92" s="21">
        <v>43650</v>
      </c>
      <c r="E92" s="20" t="s">
        <v>463</v>
      </c>
      <c r="F92" s="20"/>
      <c r="G92" s="20" t="s">
        <v>464</v>
      </c>
      <c r="H92" s="20" t="s">
        <v>465</v>
      </c>
      <c r="I92" s="20" t="s">
        <v>61</v>
      </c>
      <c r="J92" s="21">
        <v>41734</v>
      </c>
      <c r="K92" s="20">
        <v>311</v>
      </c>
      <c r="L92" s="20"/>
      <c r="M92" s="20">
        <v>41</v>
      </c>
      <c r="N92" s="20">
        <v>0</v>
      </c>
      <c r="O92" s="20" t="s">
        <v>50</v>
      </c>
      <c r="P92" s="20" t="s">
        <v>51</v>
      </c>
      <c r="Q92" s="20"/>
      <c r="R92" s="20" t="s">
        <v>52</v>
      </c>
      <c r="S92" s="20">
        <v>8200204302</v>
      </c>
      <c r="T92" s="20" t="s">
        <v>123</v>
      </c>
      <c r="U92" s="20" t="s">
        <v>466</v>
      </c>
      <c r="V92" s="20">
        <v>8955647472</v>
      </c>
      <c r="W92" s="20" t="s">
        <v>467</v>
      </c>
      <c r="X92" s="20">
        <v>34000</v>
      </c>
      <c r="Y92" s="20" t="s">
        <v>55</v>
      </c>
      <c r="Z92" s="20" t="s">
        <v>295</v>
      </c>
      <c r="AA92" s="20" t="s">
        <v>56</v>
      </c>
      <c r="AB92" s="20">
        <v>8</v>
      </c>
      <c r="AC92" s="20" t="s">
        <v>57</v>
      </c>
      <c r="AD92" s="20">
        <v>0</v>
      </c>
    </row>
    <row r="93" spans="1:30" ht="30">
      <c r="A93" s="20">
        <v>3</v>
      </c>
      <c r="B93" s="20" t="s">
        <v>45</v>
      </c>
      <c r="C93" s="20">
        <v>610</v>
      </c>
      <c r="D93" s="21">
        <v>43652</v>
      </c>
      <c r="E93" s="20" t="s">
        <v>468</v>
      </c>
      <c r="F93" s="20"/>
      <c r="G93" s="20" t="s">
        <v>469</v>
      </c>
      <c r="H93" s="20" t="s">
        <v>470</v>
      </c>
      <c r="I93" s="20" t="s">
        <v>61</v>
      </c>
      <c r="J93" s="21">
        <v>41587</v>
      </c>
      <c r="K93" s="20">
        <v>312</v>
      </c>
      <c r="L93" s="20"/>
      <c r="M93" s="20">
        <v>41</v>
      </c>
      <c r="N93" s="20">
        <v>0</v>
      </c>
      <c r="O93" s="20" t="s">
        <v>88</v>
      </c>
      <c r="P93" s="20" t="s">
        <v>62</v>
      </c>
      <c r="Q93" s="20"/>
      <c r="R93" s="20" t="s">
        <v>52</v>
      </c>
      <c r="S93" s="20">
        <v>8200204302</v>
      </c>
      <c r="T93" s="20"/>
      <c r="U93" s="20" t="s">
        <v>471</v>
      </c>
      <c r="V93" s="20">
        <v>7732917582</v>
      </c>
      <c r="W93" s="20" t="s">
        <v>180</v>
      </c>
      <c r="X93" s="20">
        <v>35000</v>
      </c>
      <c r="Y93" s="20" t="s">
        <v>55</v>
      </c>
      <c r="Z93" s="20" t="s">
        <v>55</v>
      </c>
      <c r="AA93" s="20" t="s">
        <v>65</v>
      </c>
      <c r="AB93" s="20">
        <v>9</v>
      </c>
      <c r="AC93" s="20" t="s">
        <v>57</v>
      </c>
      <c r="AD93" s="20">
        <v>0</v>
      </c>
    </row>
    <row r="94" spans="1:30" ht="30">
      <c r="A94" s="20">
        <v>3</v>
      </c>
      <c r="B94" s="20" t="s">
        <v>45</v>
      </c>
      <c r="C94" s="20">
        <v>609</v>
      </c>
      <c r="D94" s="21">
        <v>43652</v>
      </c>
      <c r="E94" s="20" t="s">
        <v>472</v>
      </c>
      <c r="F94" s="20"/>
      <c r="G94" s="20" t="s">
        <v>473</v>
      </c>
      <c r="H94" s="20" t="s">
        <v>474</v>
      </c>
      <c r="I94" s="20" t="s">
        <v>61</v>
      </c>
      <c r="J94" s="21">
        <v>40563</v>
      </c>
      <c r="K94" s="20">
        <v>313</v>
      </c>
      <c r="L94" s="20"/>
      <c r="M94" s="20">
        <v>41</v>
      </c>
      <c r="N94" s="20">
        <v>1</v>
      </c>
      <c r="O94" s="20" t="s">
        <v>88</v>
      </c>
      <c r="P94" s="20" t="s">
        <v>62</v>
      </c>
      <c r="Q94" s="20"/>
      <c r="R94" s="20" t="s">
        <v>52</v>
      </c>
      <c r="S94" s="20">
        <v>8200204302</v>
      </c>
      <c r="T94" s="20" t="s">
        <v>475</v>
      </c>
      <c r="U94" s="20" t="s">
        <v>476</v>
      </c>
      <c r="V94" s="20">
        <v>8003141156</v>
      </c>
      <c r="W94" s="20" t="s">
        <v>477</v>
      </c>
      <c r="X94" s="20">
        <v>35000</v>
      </c>
      <c r="Y94" s="20" t="s">
        <v>55</v>
      </c>
      <c r="Z94" s="20" t="s">
        <v>55</v>
      </c>
      <c r="AA94" s="20" t="s">
        <v>65</v>
      </c>
      <c r="AB94" s="20">
        <v>11</v>
      </c>
      <c r="AC94" s="20" t="s">
        <v>57</v>
      </c>
      <c r="AD94" s="20">
        <v>1</v>
      </c>
    </row>
    <row r="95" spans="1:30" ht="30">
      <c r="A95" s="20">
        <v>3</v>
      </c>
      <c r="B95" s="20" t="s">
        <v>45</v>
      </c>
      <c r="C95" s="20">
        <v>807</v>
      </c>
      <c r="D95" s="21">
        <v>44061</v>
      </c>
      <c r="E95" s="20" t="s">
        <v>478</v>
      </c>
      <c r="F95" s="20"/>
      <c r="G95" s="20" t="s">
        <v>479</v>
      </c>
      <c r="H95" s="20" t="s">
        <v>480</v>
      </c>
      <c r="I95" s="20" t="s">
        <v>61</v>
      </c>
      <c r="J95" s="21">
        <v>41242</v>
      </c>
      <c r="K95" s="20">
        <v>314</v>
      </c>
      <c r="L95" s="20"/>
      <c r="M95" s="20">
        <v>41</v>
      </c>
      <c r="N95" s="20">
        <v>3</v>
      </c>
      <c r="O95" s="20" t="s">
        <v>50</v>
      </c>
      <c r="P95" s="20" t="s">
        <v>62</v>
      </c>
      <c r="Q95" s="20"/>
      <c r="R95" s="20" t="s">
        <v>52</v>
      </c>
      <c r="S95" s="20">
        <v>8200204302</v>
      </c>
      <c r="T95" s="20" t="s">
        <v>481</v>
      </c>
      <c r="U95" s="20"/>
      <c r="V95" s="20">
        <v>9029038905</v>
      </c>
      <c r="W95" s="20" t="s">
        <v>482</v>
      </c>
      <c r="X95" s="20">
        <v>60000</v>
      </c>
      <c r="Y95" s="20" t="s">
        <v>55</v>
      </c>
      <c r="Z95" s="20" t="s">
        <v>55</v>
      </c>
      <c r="AA95" s="20" t="s">
        <v>65</v>
      </c>
      <c r="AB95" s="20">
        <v>10</v>
      </c>
      <c r="AC95" s="20" t="s">
        <v>57</v>
      </c>
      <c r="AD95" s="20">
        <v>1</v>
      </c>
    </row>
    <row r="96" spans="1:30" ht="30">
      <c r="A96" s="20">
        <v>3</v>
      </c>
      <c r="B96" s="20" t="s">
        <v>45</v>
      </c>
      <c r="C96" s="20">
        <v>608</v>
      </c>
      <c r="D96" s="21">
        <v>43652</v>
      </c>
      <c r="E96" s="20" t="s">
        <v>483</v>
      </c>
      <c r="F96" s="20"/>
      <c r="G96" s="20" t="s">
        <v>484</v>
      </c>
      <c r="H96" s="20" t="s">
        <v>474</v>
      </c>
      <c r="I96" s="20" t="s">
        <v>49</v>
      </c>
      <c r="J96" s="21">
        <v>41138</v>
      </c>
      <c r="K96" s="20">
        <v>315</v>
      </c>
      <c r="L96" s="20"/>
      <c r="M96" s="20">
        <v>41</v>
      </c>
      <c r="N96" s="20">
        <v>1</v>
      </c>
      <c r="O96" s="20" t="s">
        <v>88</v>
      </c>
      <c r="P96" s="20" t="s">
        <v>62</v>
      </c>
      <c r="Q96" s="20"/>
      <c r="R96" s="20" t="s">
        <v>52</v>
      </c>
      <c r="S96" s="20">
        <v>8200204302</v>
      </c>
      <c r="T96" s="20" t="s">
        <v>485</v>
      </c>
      <c r="U96" s="20" t="s">
        <v>476</v>
      </c>
      <c r="V96" s="20">
        <v>8003141156</v>
      </c>
      <c r="W96" s="20" t="s">
        <v>477</v>
      </c>
      <c r="X96" s="20">
        <v>35000</v>
      </c>
      <c r="Y96" s="20" t="s">
        <v>55</v>
      </c>
      <c r="Z96" s="20" t="s">
        <v>55</v>
      </c>
      <c r="AA96" s="20" t="s">
        <v>65</v>
      </c>
      <c r="AB96" s="20">
        <v>10</v>
      </c>
      <c r="AC96" s="20" t="s">
        <v>57</v>
      </c>
      <c r="AD96" s="20">
        <v>1</v>
      </c>
    </row>
    <row r="97" spans="1:30" ht="30">
      <c r="A97" s="20">
        <v>3</v>
      </c>
      <c r="B97" s="20" t="s">
        <v>45</v>
      </c>
      <c r="C97" s="20">
        <v>804</v>
      </c>
      <c r="D97" s="21">
        <v>44061</v>
      </c>
      <c r="E97" s="20" t="s">
        <v>486</v>
      </c>
      <c r="F97" s="20"/>
      <c r="G97" s="20" t="s">
        <v>487</v>
      </c>
      <c r="H97" s="20" t="s">
        <v>488</v>
      </c>
      <c r="I97" s="20" t="s">
        <v>49</v>
      </c>
      <c r="J97" s="21">
        <v>40959</v>
      </c>
      <c r="K97" s="20">
        <v>316</v>
      </c>
      <c r="L97" s="20"/>
      <c r="M97" s="20">
        <v>41</v>
      </c>
      <c r="N97" s="20">
        <v>2</v>
      </c>
      <c r="O97" s="20" t="s">
        <v>50</v>
      </c>
      <c r="P97" s="20" t="s">
        <v>62</v>
      </c>
      <c r="Q97" s="20"/>
      <c r="R97" s="20" t="s">
        <v>52</v>
      </c>
      <c r="S97" s="20">
        <v>8200204302</v>
      </c>
      <c r="T97" s="20" t="s">
        <v>220</v>
      </c>
      <c r="U97" s="20"/>
      <c r="V97" s="20">
        <v>9950821745</v>
      </c>
      <c r="W97" s="20" t="s">
        <v>489</v>
      </c>
      <c r="X97" s="20">
        <v>180000</v>
      </c>
      <c r="Y97" s="20" t="s">
        <v>55</v>
      </c>
      <c r="Z97" s="20" t="s">
        <v>55</v>
      </c>
      <c r="AA97" s="20" t="s">
        <v>65</v>
      </c>
      <c r="AB97" s="20">
        <v>10</v>
      </c>
      <c r="AC97" s="20" t="s">
        <v>57</v>
      </c>
      <c r="AD97" s="20">
        <v>1</v>
      </c>
    </row>
    <row r="98" spans="1:30" ht="30">
      <c r="A98" s="20">
        <v>3</v>
      </c>
      <c r="B98" s="20" t="s">
        <v>45</v>
      </c>
      <c r="C98" s="20">
        <v>811</v>
      </c>
      <c r="D98" s="21">
        <v>44061</v>
      </c>
      <c r="E98" s="20" t="s">
        <v>490</v>
      </c>
      <c r="F98" s="20"/>
      <c r="G98" s="20" t="s">
        <v>491</v>
      </c>
      <c r="H98" s="20" t="s">
        <v>492</v>
      </c>
      <c r="I98" s="20" t="s">
        <v>61</v>
      </c>
      <c r="J98" s="21">
        <v>41340</v>
      </c>
      <c r="K98" s="20">
        <v>317</v>
      </c>
      <c r="L98" s="20"/>
      <c r="M98" s="20">
        <v>41</v>
      </c>
      <c r="N98" s="20">
        <v>3</v>
      </c>
      <c r="O98" s="20" t="s">
        <v>50</v>
      </c>
      <c r="P98" s="20" t="s">
        <v>62</v>
      </c>
      <c r="Q98" s="20"/>
      <c r="R98" s="20" t="s">
        <v>52</v>
      </c>
      <c r="S98" s="20">
        <v>8200204302</v>
      </c>
      <c r="T98" s="20" t="s">
        <v>493</v>
      </c>
      <c r="U98" s="20"/>
      <c r="V98" s="20">
        <v>9887567575</v>
      </c>
      <c r="W98" s="20" t="s">
        <v>494</v>
      </c>
      <c r="X98" s="20">
        <v>40000</v>
      </c>
      <c r="Y98" s="20" t="s">
        <v>55</v>
      </c>
      <c r="Z98" s="20" t="s">
        <v>55</v>
      </c>
      <c r="AA98" s="20" t="s">
        <v>65</v>
      </c>
      <c r="AB98" s="20">
        <v>9</v>
      </c>
      <c r="AC98" s="20" t="s">
        <v>57</v>
      </c>
      <c r="AD98" s="20">
        <v>1</v>
      </c>
    </row>
    <row r="99" spans="1:30" ht="30">
      <c r="A99" s="20">
        <v>3</v>
      </c>
      <c r="B99" s="20" t="s">
        <v>45</v>
      </c>
      <c r="C99" s="20">
        <v>602</v>
      </c>
      <c r="D99" s="21">
        <v>43655</v>
      </c>
      <c r="E99" s="20" t="s">
        <v>495</v>
      </c>
      <c r="F99" s="20"/>
      <c r="G99" s="20" t="s">
        <v>496</v>
      </c>
      <c r="H99" s="20" t="s">
        <v>497</v>
      </c>
      <c r="I99" s="20" t="s">
        <v>49</v>
      </c>
      <c r="J99" s="21">
        <v>41550</v>
      </c>
      <c r="K99" s="20">
        <v>318</v>
      </c>
      <c r="L99" s="20"/>
      <c r="M99" s="20">
        <v>41</v>
      </c>
      <c r="N99" s="20">
        <v>3</v>
      </c>
      <c r="O99" s="20" t="s">
        <v>50</v>
      </c>
      <c r="P99" s="20" t="s">
        <v>62</v>
      </c>
      <c r="Q99" s="20"/>
      <c r="R99" s="20" t="s">
        <v>52</v>
      </c>
      <c r="S99" s="20">
        <v>8200204302</v>
      </c>
      <c r="T99" s="20" t="s">
        <v>498</v>
      </c>
      <c r="U99" s="20" t="s">
        <v>499</v>
      </c>
      <c r="V99" s="20">
        <v>9928207592</v>
      </c>
      <c r="W99" s="20" t="s">
        <v>500</v>
      </c>
      <c r="X99" s="20">
        <v>36000</v>
      </c>
      <c r="Y99" s="20" t="s">
        <v>55</v>
      </c>
      <c r="Z99" s="20" t="s">
        <v>55</v>
      </c>
      <c r="AA99" s="20" t="s">
        <v>65</v>
      </c>
      <c r="AB99" s="20">
        <v>9</v>
      </c>
      <c r="AC99" s="20" t="s">
        <v>57</v>
      </c>
      <c r="AD99" s="20">
        <v>1</v>
      </c>
    </row>
    <row r="100" spans="1:30" ht="30">
      <c r="A100" s="20">
        <v>3</v>
      </c>
      <c r="B100" s="20" t="s">
        <v>45</v>
      </c>
      <c r="C100" s="20">
        <v>714</v>
      </c>
      <c r="D100" s="21">
        <v>43776</v>
      </c>
      <c r="E100" s="20" t="s">
        <v>501</v>
      </c>
      <c r="F100" s="20"/>
      <c r="G100" s="20" t="s">
        <v>429</v>
      </c>
      <c r="H100" s="20" t="s">
        <v>430</v>
      </c>
      <c r="I100" s="20" t="s">
        <v>49</v>
      </c>
      <c r="J100" s="21">
        <v>39631</v>
      </c>
      <c r="K100" s="20">
        <v>319</v>
      </c>
      <c r="L100" s="20"/>
      <c r="M100" s="20">
        <v>41</v>
      </c>
      <c r="N100" s="20">
        <v>0</v>
      </c>
      <c r="O100" s="20" t="s">
        <v>88</v>
      </c>
      <c r="P100" s="20" t="s">
        <v>62</v>
      </c>
      <c r="Q100" s="20"/>
      <c r="R100" s="20" t="s">
        <v>52</v>
      </c>
      <c r="S100" s="20">
        <v>8200204302</v>
      </c>
      <c r="T100" s="20"/>
      <c r="U100" s="20"/>
      <c r="V100" s="20">
        <v>9929276788</v>
      </c>
      <c r="W100" s="20" t="s">
        <v>502</v>
      </c>
      <c r="X100" s="20">
        <v>0</v>
      </c>
      <c r="Y100" s="20" t="s">
        <v>55</v>
      </c>
      <c r="Z100" s="20" t="s">
        <v>55</v>
      </c>
      <c r="AA100" s="20" t="s">
        <v>65</v>
      </c>
      <c r="AB100" s="20">
        <v>14</v>
      </c>
      <c r="AC100" s="20" t="s">
        <v>57</v>
      </c>
      <c r="AD100" s="20">
        <v>2</v>
      </c>
    </row>
    <row r="101" spans="1:30" ht="30">
      <c r="A101" s="20">
        <v>3</v>
      </c>
      <c r="B101" s="20" t="s">
        <v>45</v>
      </c>
      <c r="C101" s="20">
        <v>809</v>
      </c>
      <c r="D101" s="21">
        <v>44061</v>
      </c>
      <c r="E101" s="20" t="s">
        <v>503</v>
      </c>
      <c r="F101" s="20"/>
      <c r="G101" s="20" t="s">
        <v>504</v>
      </c>
      <c r="H101" s="20" t="s">
        <v>505</v>
      </c>
      <c r="I101" s="20" t="s">
        <v>61</v>
      </c>
      <c r="J101" s="21">
        <v>41386</v>
      </c>
      <c r="K101" s="20">
        <v>320</v>
      </c>
      <c r="L101" s="20"/>
      <c r="M101" s="20">
        <v>41</v>
      </c>
      <c r="N101" s="20">
        <v>1</v>
      </c>
      <c r="O101" s="20" t="s">
        <v>50</v>
      </c>
      <c r="P101" s="20" t="s">
        <v>62</v>
      </c>
      <c r="Q101" s="20"/>
      <c r="R101" s="20" t="s">
        <v>52</v>
      </c>
      <c r="S101" s="20">
        <v>8200204302</v>
      </c>
      <c r="T101" s="20" t="s">
        <v>506</v>
      </c>
      <c r="U101" s="20"/>
      <c r="V101" s="20">
        <v>9928899482</v>
      </c>
      <c r="W101" s="20" t="s">
        <v>507</v>
      </c>
      <c r="X101" s="20">
        <v>200000</v>
      </c>
      <c r="Y101" s="20" t="s">
        <v>55</v>
      </c>
      <c r="Z101" s="20" t="s">
        <v>55</v>
      </c>
      <c r="AA101" s="20" t="s">
        <v>65</v>
      </c>
      <c r="AB101" s="20">
        <v>9</v>
      </c>
      <c r="AC101" s="20" t="s">
        <v>57</v>
      </c>
      <c r="AD101" s="20">
        <v>1</v>
      </c>
    </row>
    <row r="102" spans="1:30" ht="30">
      <c r="A102" s="20">
        <v>3</v>
      </c>
      <c r="B102" s="20" t="s">
        <v>45</v>
      </c>
      <c r="C102" s="20">
        <v>803</v>
      </c>
      <c r="D102" s="21">
        <v>44061</v>
      </c>
      <c r="E102" s="20" t="s">
        <v>508</v>
      </c>
      <c r="F102" s="20"/>
      <c r="G102" s="20" t="s">
        <v>509</v>
      </c>
      <c r="H102" s="20" t="s">
        <v>510</v>
      </c>
      <c r="I102" s="20" t="s">
        <v>49</v>
      </c>
      <c r="J102" s="21">
        <v>41495</v>
      </c>
      <c r="K102" s="20">
        <v>321</v>
      </c>
      <c r="L102" s="20"/>
      <c r="M102" s="20">
        <v>41</v>
      </c>
      <c r="N102" s="20">
        <v>0</v>
      </c>
      <c r="O102" s="20" t="s">
        <v>88</v>
      </c>
      <c r="P102" s="20" t="s">
        <v>62</v>
      </c>
      <c r="Q102" s="20"/>
      <c r="R102" s="20" t="s">
        <v>52</v>
      </c>
      <c r="S102" s="20">
        <v>8200204302</v>
      </c>
      <c r="T102" s="20" t="s">
        <v>511</v>
      </c>
      <c r="U102" s="20" t="s">
        <v>512</v>
      </c>
      <c r="V102" s="20">
        <v>7737590693</v>
      </c>
      <c r="W102" s="20" t="s">
        <v>513</v>
      </c>
      <c r="X102" s="20">
        <v>480000</v>
      </c>
      <c r="Y102" s="20" t="s">
        <v>55</v>
      </c>
      <c r="Z102" s="20" t="s">
        <v>55</v>
      </c>
      <c r="AA102" s="20" t="s">
        <v>65</v>
      </c>
      <c r="AB102" s="20">
        <v>9</v>
      </c>
      <c r="AC102" s="20" t="s">
        <v>57</v>
      </c>
      <c r="AD102" s="20">
        <v>1</v>
      </c>
    </row>
    <row r="103" spans="1:30" ht="30">
      <c r="A103" s="20">
        <v>3</v>
      </c>
      <c r="B103" s="20" t="s">
        <v>45</v>
      </c>
      <c r="C103" s="20">
        <v>914</v>
      </c>
      <c r="D103" s="21">
        <v>44092</v>
      </c>
      <c r="E103" s="20" t="s">
        <v>514</v>
      </c>
      <c r="F103" s="20"/>
      <c r="G103" s="20" t="s">
        <v>515</v>
      </c>
      <c r="H103" s="20" t="s">
        <v>516</v>
      </c>
      <c r="I103" s="20" t="s">
        <v>49</v>
      </c>
      <c r="J103" s="21">
        <v>41379</v>
      </c>
      <c r="K103" s="20">
        <v>322</v>
      </c>
      <c r="L103" s="20"/>
      <c r="M103" s="20">
        <v>41</v>
      </c>
      <c r="N103" s="20">
        <v>3</v>
      </c>
      <c r="O103" s="20" t="s">
        <v>88</v>
      </c>
      <c r="P103" s="20" t="s">
        <v>62</v>
      </c>
      <c r="Q103" s="20"/>
      <c r="R103" s="20" t="s">
        <v>52</v>
      </c>
      <c r="S103" s="20">
        <v>8200204302</v>
      </c>
      <c r="T103" s="20" t="s">
        <v>517</v>
      </c>
      <c r="U103" s="20" t="s">
        <v>518</v>
      </c>
      <c r="V103" s="20">
        <v>9799630341</v>
      </c>
      <c r="W103" s="20" t="s">
        <v>519</v>
      </c>
      <c r="X103" s="20">
        <v>250000</v>
      </c>
      <c r="Y103" s="20" t="s">
        <v>55</v>
      </c>
      <c r="Z103" s="20" t="s">
        <v>55</v>
      </c>
      <c r="AA103" s="20" t="s">
        <v>65</v>
      </c>
      <c r="AB103" s="20">
        <v>9</v>
      </c>
      <c r="AC103" s="20" t="s">
        <v>57</v>
      </c>
      <c r="AD103" s="20">
        <v>1</v>
      </c>
    </row>
    <row r="104" spans="1:30" ht="30">
      <c r="A104" s="20">
        <v>3</v>
      </c>
      <c r="B104" s="20" t="s">
        <v>45</v>
      </c>
      <c r="C104" s="20">
        <v>708</v>
      </c>
      <c r="D104" s="21">
        <v>43682</v>
      </c>
      <c r="E104" s="20" t="s">
        <v>520</v>
      </c>
      <c r="F104" s="20"/>
      <c r="G104" s="20" t="s">
        <v>521</v>
      </c>
      <c r="H104" s="20" t="s">
        <v>522</v>
      </c>
      <c r="I104" s="20" t="s">
        <v>49</v>
      </c>
      <c r="J104" s="21">
        <v>41286</v>
      </c>
      <c r="K104" s="20">
        <v>323</v>
      </c>
      <c r="L104" s="20"/>
      <c r="M104" s="20">
        <v>41</v>
      </c>
      <c r="N104" s="20">
        <v>0</v>
      </c>
      <c r="O104" s="20" t="s">
        <v>50</v>
      </c>
      <c r="P104" s="20" t="s">
        <v>62</v>
      </c>
      <c r="Q104" s="20"/>
      <c r="R104" s="20" t="s">
        <v>52</v>
      </c>
      <c r="S104" s="20">
        <v>8200204302</v>
      </c>
      <c r="T104" s="20" t="s">
        <v>523</v>
      </c>
      <c r="U104" s="20"/>
      <c r="V104" s="20">
        <v>8306160572</v>
      </c>
      <c r="W104" s="20" t="s">
        <v>524</v>
      </c>
      <c r="X104" s="20">
        <v>36000</v>
      </c>
      <c r="Y104" s="20" t="s">
        <v>55</v>
      </c>
      <c r="Z104" s="20" t="s">
        <v>55</v>
      </c>
      <c r="AA104" s="20" t="s">
        <v>65</v>
      </c>
      <c r="AB104" s="20">
        <v>9</v>
      </c>
      <c r="AC104" s="20" t="s">
        <v>57</v>
      </c>
      <c r="AD104" s="20">
        <v>2</v>
      </c>
    </row>
    <row r="105" spans="1:30" ht="30">
      <c r="A105" s="20">
        <v>3</v>
      </c>
      <c r="B105" s="20" t="s">
        <v>45</v>
      </c>
      <c r="C105" s="20">
        <v>812</v>
      </c>
      <c r="D105" s="21">
        <v>44061</v>
      </c>
      <c r="E105" s="20" t="s">
        <v>525</v>
      </c>
      <c r="F105" s="20"/>
      <c r="G105" s="20" t="s">
        <v>526</v>
      </c>
      <c r="H105" s="20" t="s">
        <v>527</v>
      </c>
      <c r="I105" s="20" t="s">
        <v>49</v>
      </c>
      <c r="J105" s="21">
        <v>41595</v>
      </c>
      <c r="K105" s="20">
        <v>324</v>
      </c>
      <c r="L105" s="20"/>
      <c r="M105" s="20">
        <v>41</v>
      </c>
      <c r="N105" s="20">
        <v>2</v>
      </c>
      <c r="O105" s="20" t="s">
        <v>50</v>
      </c>
      <c r="P105" s="20" t="s">
        <v>62</v>
      </c>
      <c r="Q105" s="20"/>
      <c r="R105" s="20" t="s">
        <v>52</v>
      </c>
      <c r="S105" s="20">
        <v>8200204302</v>
      </c>
      <c r="T105" s="20"/>
      <c r="U105" s="20"/>
      <c r="V105" s="20">
        <v>7976103510</v>
      </c>
      <c r="W105" s="20" t="s">
        <v>528</v>
      </c>
      <c r="X105" s="20">
        <v>100000</v>
      </c>
      <c r="Y105" s="20" t="s">
        <v>55</v>
      </c>
      <c r="Z105" s="20" t="s">
        <v>55</v>
      </c>
      <c r="AA105" s="20" t="s">
        <v>65</v>
      </c>
      <c r="AB105" s="20">
        <v>9</v>
      </c>
      <c r="AC105" s="20" t="s">
        <v>57</v>
      </c>
      <c r="AD105" s="20">
        <v>3</v>
      </c>
    </row>
    <row r="106" spans="1:30" ht="30">
      <c r="A106" s="20">
        <v>3</v>
      </c>
      <c r="B106" s="20" t="s">
        <v>45</v>
      </c>
      <c r="C106" s="20">
        <v>957</v>
      </c>
      <c r="D106" s="21">
        <v>44401</v>
      </c>
      <c r="E106" s="20" t="s">
        <v>529</v>
      </c>
      <c r="F106" s="20"/>
      <c r="G106" s="20" t="s">
        <v>530</v>
      </c>
      <c r="H106" s="20" t="s">
        <v>531</v>
      </c>
      <c r="I106" s="20" t="s">
        <v>49</v>
      </c>
      <c r="J106" s="21">
        <v>41169</v>
      </c>
      <c r="K106" s="20">
        <v>325</v>
      </c>
      <c r="L106" s="20"/>
      <c r="M106" s="20">
        <v>41</v>
      </c>
      <c r="N106" s="20">
        <v>2</v>
      </c>
      <c r="O106" s="20" t="s">
        <v>151</v>
      </c>
      <c r="P106" s="20" t="s">
        <v>62</v>
      </c>
      <c r="Q106" s="20"/>
      <c r="R106" s="20" t="s">
        <v>52</v>
      </c>
      <c r="S106" s="20">
        <v>8200204302</v>
      </c>
      <c r="T106" s="20" t="s">
        <v>532</v>
      </c>
      <c r="U106" s="20"/>
      <c r="V106" s="20">
        <v>8890984373</v>
      </c>
      <c r="W106" s="20" t="s">
        <v>533</v>
      </c>
      <c r="X106" s="20">
        <v>0</v>
      </c>
      <c r="Y106" s="20" t="s">
        <v>55</v>
      </c>
      <c r="Z106" s="20" t="s">
        <v>55</v>
      </c>
      <c r="AA106" s="20" t="s">
        <v>65</v>
      </c>
      <c r="AB106" s="20">
        <v>10</v>
      </c>
      <c r="AC106" s="20" t="s">
        <v>57</v>
      </c>
      <c r="AD106" s="20">
        <v>2</v>
      </c>
    </row>
    <row r="107" spans="1:30" ht="30">
      <c r="A107" s="20">
        <v>3</v>
      </c>
      <c r="B107" s="20" t="s">
        <v>45</v>
      </c>
      <c r="C107" s="20">
        <v>627</v>
      </c>
      <c r="D107" s="21">
        <v>43654</v>
      </c>
      <c r="E107" s="20" t="s">
        <v>534</v>
      </c>
      <c r="F107" s="20"/>
      <c r="G107" s="20" t="s">
        <v>535</v>
      </c>
      <c r="H107" s="20" t="s">
        <v>536</v>
      </c>
      <c r="I107" s="20" t="s">
        <v>49</v>
      </c>
      <c r="J107" s="21">
        <v>41824</v>
      </c>
      <c r="K107" s="20">
        <v>326</v>
      </c>
      <c r="L107" s="20"/>
      <c r="M107" s="20">
        <v>41</v>
      </c>
      <c r="N107" s="20">
        <v>2</v>
      </c>
      <c r="O107" s="20" t="s">
        <v>88</v>
      </c>
      <c r="P107" s="20" t="s">
        <v>62</v>
      </c>
      <c r="Q107" s="20"/>
      <c r="R107" s="20" t="s">
        <v>52</v>
      </c>
      <c r="S107" s="20">
        <v>8200204302</v>
      </c>
      <c r="T107" s="20"/>
      <c r="U107" s="20" t="s">
        <v>537</v>
      </c>
      <c r="V107" s="20">
        <v>9413063093</v>
      </c>
      <c r="W107" s="20" t="s">
        <v>538</v>
      </c>
      <c r="X107" s="20">
        <v>35000</v>
      </c>
      <c r="Y107" s="20" t="s">
        <v>55</v>
      </c>
      <c r="Z107" s="20" t="s">
        <v>55</v>
      </c>
      <c r="AA107" s="20" t="s">
        <v>65</v>
      </c>
      <c r="AB107" s="20">
        <v>8</v>
      </c>
      <c r="AC107" s="20" t="s">
        <v>57</v>
      </c>
      <c r="AD107" s="20">
        <v>0</v>
      </c>
    </row>
    <row r="108" spans="1:30" ht="30">
      <c r="A108" s="20">
        <v>3</v>
      </c>
      <c r="B108" s="20" t="s">
        <v>45</v>
      </c>
      <c r="C108" s="20">
        <v>603</v>
      </c>
      <c r="D108" s="21">
        <v>43594</v>
      </c>
      <c r="E108" s="20" t="s">
        <v>539</v>
      </c>
      <c r="F108" s="20"/>
      <c r="G108" s="20" t="s">
        <v>540</v>
      </c>
      <c r="H108" s="20" t="s">
        <v>541</v>
      </c>
      <c r="I108" s="20" t="s">
        <v>61</v>
      </c>
      <c r="J108" s="21">
        <v>41368</v>
      </c>
      <c r="K108" s="20">
        <v>327</v>
      </c>
      <c r="L108" s="20"/>
      <c r="M108" s="20">
        <v>41</v>
      </c>
      <c r="N108" s="20">
        <v>0</v>
      </c>
      <c r="O108" s="20" t="s">
        <v>50</v>
      </c>
      <c r="P108" s="20" t="s">
        <v>51</v>
      </c>
      <c r="Q108" s="20"/>
      <c r="R108" s="20" t="s">
        <v>52</v>
      </c>
      <c r="S108" s="20">
        <v>8200204302</v>
      </c>
      <c r="T108" s="20" t="s">
        <v>542</v>
      </c>
      <c r="U108" s="20" t="s">
        <v>543</v>
      </c>
      <c r="V108" s="20">
        <v>9660259983</v>
      </c>
      <c r="W108" s="20" t="s">
        <v>544</v>
      </c>
      <c r="X108" s="20">
        <v>35000</v>
      </c>
      <c r="Y108" s="20" t="s">
        <v>55</v>
      </c>
      <c r="Z108" s="20" t="s">
        <v>55</v>
      </c>
      <c r="AA108" s="20" t="s">
        <v>56</v>
      </c>
      <c r="AB108" s="20">
        <v>9</v>
      </c>
      <c r="AC108" s="20" t="s">
        <v>57</v>
      </c>
      <c r="AD108" s="20">
        <v>0</v>
      </c>
    </row>
    <row r="109" spans="1:30" ht="30">
      <c r="A109" s="20">
        <v>3</v>
      </c>
      <c r="B109" s="20" t="s">
        <v>45</v>
      </c>
      <c r="C109" s="20">
        <v>709</v>
      </c>
      <c r="D109" s="21">
        <v>43682</v>
      </c>
      <c r="E109" s="20" t="s">
        <v>545</v>
      </c>
      <c r="F109" s="20"/>
      <c r="G109" s="20" t="s">
        <v>546</v>
      </c>
      <c r="H109" s="20" t="s">
        <v>547</v>
      </c>
      <c r="I109" s="20" t="s">
        <v>49</v>
      </c>
      <c r="J109" s="21">
        <v>41578</v>
      </c>
      <c r="K109" s="20">
        <v>328</v>
      </c>
      <c r="L109" s="20"/>
      <c r="M109" s="20">
        <v>41</v>
      </c>
      <c r="N109" s="20">
        <v>2</v>
      </c>
      <c r="O109" s="20" t="s">
        <v>50</v>
      </c>
      <c r="P109" s="20" t="s">
        <v>62</v>
      </c>
      <c r="Q109" s="20"/>
      <c r="R109" s="20" t="s">
        <v>52</v>
      </c>
      <c r="S109" s="20">
        <v>8200204302</v>
      </c>
      <c r="T109" s="20" t="s">
        <v>548</v>
      </c>
      <c r="U109" s="20"/>
      <c r="V109" s="20">
        <v>8890608559</v>
      </c>
      <c r="W109" s="20" t="s">
        <v>431</v>
      </c>
      <c r="X109" s="20">
        <v>36000</v>
      </c>
      <c r="Y109" s="20" t="s">
        <v>55</v>
      </c>
      <c r="Z109" s="20" t="s">
        <v>55</v>
      </c>
      <c r="AA109" s="20" t="s">
        <v>65</v>
      </c>
      <c r="AB109" s="20">
        <v>9</v>
      </c>
      <c r="AC109" s="20" t="s">
        <v>57</v>
      </c>
      <c r="AD109" s="20">
        <v>2</v>
      </c>
    </row>
    <row r="110" spans="1:30" ht="30">
      <c r="A110" s="20">
        <v>3</v>
      </c>
      <c r="B110" s="20" t="s">
        <v>45</v>
      </c>
      <c r="C110" s="20">
        <v>813</v>
      </c>
      <c r="D110" s="21">
        <v>44061</v>
      </c>
      <c r="E110" s="20" t="s">
        <v>549</v>
      </c>
      <c r="F110" s="20"/>
      <c r="G110" s="20" t="s">
        <v>550</v>
      </c>
      <c r="H110" s="20" t="s">
        <v>551</v>
      </c>
      <c r="I110" s="20" t="s">
        <v>61</v>
      </c>
      <c r="J110" s="21">
        <v>41343</v>
      </c>
      <c r="K110" s="20">
        <v>329</v>
      </c>
      <c r="L110" s="20"/>
      <c r="M110" s="20">
        <v>41</v>
      </c>
      <c r="N110" s="20">
        <v>2</v>
      </c>
      <c r="O110" s="20" t="s">
        <v>88</v>
      </c>
      <c r="P110" s="20" t="s">
        <v>62</v>
      </c>
      <c r="Q110" s="20"/>
      <c r="R110" s="20" t="s">
        <v>52</v>
      </c>
      <c r="S110" s="20">
        <v>8200204302</v>
      </c>
      <c r="T110" s="20" t="s">
        <v>552</v>
      </c>
      <c r="U110" s="20" t="s">
        <v>553</v>
      </c>
      <c r="V110" s="20">
        <v>8503809615</v>
      </c>
      <c r="W110" s="20" t="s">
        <v>519</v>
      </c>
      <c r="X110" s="20">
        <v>96000</v>
      </c>
      <c r="Y110" s="20" t="s">
        <v>55</v>
      </c>
      <c r="Z110" s="20" t="s">
        <v>55</v>
      </c>
      <c r="AA110" s="20" t="s">
        <v>65</v>
      </c>
      <c r="AB110" s="20">
        <v>9</v>
      </c>
      <c r="AC110" s="20" t="s">
        <v>57</v>
      </c>
      <c r="AD110" s="20">
        <v>1</v>
      </c>
    </row>
    <row r="111" spans="1:30" ht="30">
      <c r="A111" s="20">
        <v>3</v>
      </c>
      <c r="B111" s="20" t="s">
        <v>45</v>
      </c>
      <c r="C111" s="20">
        <v>628</v>
      </c>
      <c r="D111" s="21">
        <v>43654</v>
      </c>
      <c r="E111" s="20" t="s">
        <v>554</v>
      </c>
      <c r="F111" s="20"/>
      <c r="G111" s="20" t="s">
        <v>555</v>
      </c>
      <c r="H111" s="20" t="s">
        <v>556</v>
      </c>
      <c r="I111" s="20" t="s">
        <v>61</v>
      </c>
      <c r="J111" s="21">
        <v>41759</v>
      </c>
      <c r="K111" s="20">
        <v>330</v>
      </c>
      <c r="L111" s="20"/>
      <c r="M111" s="20">
        <v>41</v>
      </c>
      <c r="N111" s="20">
        <v>1</v>
      </c>
      <c r="O111" s="20" t="s">
        <v>88</v>
      </c>
      <c r="P111" s="20" t="s">
        <v>62</v>
      </c>
      <c r="Q111" s="20"/>
      <c r="R111" s="20" t="s">
        <v>52</v>
      </c>
      <c r="S111" s="20">
        <v>8200204302</v>
      </c>
      <c r="T111" s="20"/>
      <c r="U111" s="20" t="s">
        <v>557</v>
      </c>
      <c r="V111" s="20">
        <v>9784569087</v>
      </c>
      <c r="W111" s="20" t="s">
        <v>558</v>
      </c>
      <c r="X111" s="20">
        <v>34000</v>
      </c>
      <c r="Y111" s="20" t="s">
        <v>55</v>
      </c>
      <c r="Z111" s="20" t="s">
        <v>55</v>
      </c>
      <c r="AA111" s="20" t="s">
        <v>65</v>
      </c>
      <c r="AB111" s="20">
        <v>8</v>
      </c>
      <c r="AC111" s="20" t="s">
        <v>57</v>
      </c>
      <c r="AD111" s="20">
        <v>0</v>
      </c>
    </row>
    <row r="112" spans="1:30" ht="30">
      <c r="A112" s="20">
        <v>3</v>
      </c>
      <c r="B112" s="20" t="s">
        <v>45</v>
      </c>
      <c r="C112" s="20">
        <v>805</v>
      </c>
      <c r="D112" s="21">
        <v>44061</v>
      </c>
      <c r="E112" s="20" t="s">
        <v>559</v>
      </c>
      <c r="F112" s="20"/>
      <c r="G112" s="20" t="s">
        <v>560</v>
      </c>
      <c r="H112" s="20" t="s">
        <v>561</v>
      </c>
      <c r="I112" s="20" t="s">
        <v>49</v>
      </c>
      <c r="J112" s="21">
        <v>41618</v>
      </c>
      <c r="K112" s="20">
        <v>331</v>
      </c>
      <c r="L112" s="20"/>
      <c r="M112" s="20">
        <v>41</v>
      </c>
      <c r="N112" s="20">
        <v>2</v>
      </c>
      <c r="O112" s="20" t="s">
        <v>50</v>
      </c>
      <c r="P112" s="20" t="s">
        <v>62</v>
      </c>
      <c r="Q112" s="20"/>
      <c r="R112" s="20" t="s">
        <v>52</v>
      </c>
      <c r="S112" s="20">
        <v>8200204302</v>
      </c>
      <c r="T112" s="20" t="s">
        <v>562</v>
      </c>
      <c r="U112" s="20" t="s">
        <v>563</v>
      </c>
      <c r="V112" s="20">
        <v>8290673657</v>
      </c>
      <c r="W112" s="20" t="s">
        <v>564</v>
      </c>
      <c r="X112" s="20">
        <v>240000</v>
      </c>
      <c r="Y112" s="20" t="s">
        <v>55</v>
      </c>
      <c r="Z112" s="20" t="s">
        <v>55</v>
      </c>
      <c r="AA112" s="20" t="s">
        <v>65</v>
      </c>
      <c r="AB112" s="20">
        <v>9</v>
      </c>
      <c r="AC112" s="20" t="s">
        <v>57</v>
      </c>
      <c r="AD112" s="20">
        <v>1</v>
      </c>
    </row>
    <row r="113" spans="1:30" ht="30">
      <c r="A113" s="20">
        <v>3</v>
      </c>
      <c r="B113" s="20" t="s">
        <v>45</v>
      </c>
      <c r="C113" s="20">
        <v>808</v>
      </c>
      <c r="D113" s="21">
        <v>44061</v>
      </c>
      <c r="E113" s="20" t="s">
        <v>0</v>
      </c>
      <c r="F113" s="20"/>
      <c r="G113" s="20" t="s">
        <v>565</v>
      </c>
      <c r="H113" s="20" t="s">
        <v>566</v>
      </c>
      <c r="I113" s="20" t="s">
        <v>61</v>
      </c>
      <c r="J113" s="21">
        <v>41582</v>
      </c>
      <c r="K113" s="20">
        <v>332</v>
      </c>
      <c r="L113" s="20"/>
      <c r="M113" s="20">
        <v>41</v>
      </c>
      <c r="N113" s="20">
        <v>2</v>
      </c>
      <c r="O113" s="20" t="s">
        <v>50</v>
      </c>
      <c r="P113" s="20" t="s">
        <v>62</v>
      </c>
      <c r="Q113" s="20"/>
      <c r="R113" s="20" t="s">
        <v>52</v>
      </c>
      <c r="S113" s="20">
        <v>8200204302</v>
      </c>
      <c r="T113" s="20"/>
      <c r="U113" s="20"/>
      <c r="V113" s="20">
        <v>9468689898</v>
      </c>
      <c r="W113" s="20" t="s">
        <v>567</v>
      </c>
      <c r="X113" s="20">
        <v>400000</v>
      </c>
      <c r="Y113" s="20" t="s">
        <v>55</v>
      </c>
      <c r="Z113" s="20" t="s">
        <v>55</v>
      </c>
      <c r="AA113" s="20" t="s">
        <v>65</v>
      </c>
      <c r="AB113" s="20">
        <v>9</v>
      </c>
      <c r="AC113" s="20" t="s">
        <v>57</v>
      </c>
      <c r="AD113" s="20">
        <v>1</v>
      </c>
    </row>
    <row r="114" spans="1:30" ht="30">
      <c r="A114" s="20">
        <v>4</v>
      </c>
      <c r="B114" s="20" t="s">
        <v>45</v>
      </c>
      <c r="C114" s="20">
        <v>763</v>
      </c>
      <c r="D114" s="21">
        <v>44061</v>
      </c>
      <c r="E114" s="20" t="s">
        <v>423</v>
      </c>
      <c r="F114" s="20"/>
      <c r="G114" s="20" t="s">
        <v>568</v>
      </c>
      <c r="H114" s="20" t="s">
        <v>569</v>
      </c>
      <c r="I114" s="20" t="s">
        <v>49</v>
      </c>
      <c r="J114" s="21">
        <v>41065</v>
      </c>
      <c r="K114" s="20">
        <v>401</v>
      </c>
      <c r="L114" s="20"/>
      <c r="M114" s="20">
        <v>41</v>
      </c>
      <c r="N114" s="20">
        <v>38</v>
      </c>
      <c r="O114" s="20" t="s">
        <v>50</v>
      </c>
      <c r="P114" s="20" t="s">
        <v>51</v>
      </c>
      <c r="Q114" s="20"/>
      <c r="R114" s="20" t="s">
        <v>52</v>
      </c>
      <c r="S114" s="20">
        <v>8200204302</v>
      </c>
      <c r="T114" s="20" t="s">
        <v>570</v>
      </c>
      <c r="U114" s="20" t="s">
        <v>571</v>
      </c>
      <c r="V114" s="20">
        <v>9680112825</v>
      </c>
      <c r="W114" s="20" t="s">
        <v>572</v>
      </c>
      <c r="X114" s="20">
        <v>48000</v>
      </c>
      <c r="Y114" s="20" t="s">
        <v>55</v>
      </c>
      <c r="Z114" s="20" t="s">
        <v>55</v>
      </c>
      <c r="AA114" s="20" t="s">
        <v>56</v>
      </c>
      <c r="AB114" s="20">
        <v>10</v>
      </c>
      <c r="AC114" s="20" t="s">
        <v>57</v>
      </c>
      <c r="AD114" s="20">
        <v>1</v>
      </c>
    </row>
    <row r="115" spans="1:30" ht="30">
      <c r="A115" s="20">
        <v>4</v>
      </c>
      <c r="B115" s="20" t="s">
        <v>45</v>
      </c>
      <c r="C115" s="20">
        <v>585</v>
      </c>
      <c r="D115" s="21">
        <v>43304</v>
      </c>
      <c r="E115" s="20" t="s">
        <v>573</v>
      </c>
      <c r="F115" s="20"/>
      <c r="G115" s="20" t="s">
        <v>574</v>
      </c>
      <c r="H115" s="20" t="s">
        <v>575</v>
      </c>
      <c r="I115" s="20" t="s">
        <v>49</v>
      </c>
      <c r="J115" s="21">
        <v>41465</v>
      </c>
      <c r="K115" s="20">
        <v>402</v>
      </c>
      <c r="L115" s="20"/>
      <c r="M115" s="20">
        <v>41</v>
      </c>
      <c r="N115" s="20">
        <v>36</v>
      </c>
      <c r="O115" s="20" t="s">
        <v>50</v>
      </c>
      <c r="P115" s="20" t="s">
        <v>51</v>
      </c>
      <c r="Q115" s="20"/>
      <c r="R115" s="20" t="s">
        <v>52</v>
      </c>
      <c r="S115" s="20">
        <v>8200204302</v>
      </c>
      <c r="T115" s="20" t="s">
        <v>576</v>
      </c>
      <c r="U115" s="20"/>
      <c r="V115" s="20">
        <v>7357129486</v>
      </c>
      <c r="W115" s="20" t="s">
        <v>577</v>
      </c>
      <c r="X115" s="20">
        <v>45000</v>
      </c>
      <c r="Y115" s="20" t="s">
        <v>55</v>
      </c>
      <c r="Z115" s="20" t="s">
        <v>55</v>
      </c>
      <c r="AA115" s="20" t="s">
        <v>56</v>
      </c>
      <c r="AB115" s="20">
        <v>9</v>
      </c>
      <c r="AC115" s="20" t="s">
        <v>57</v>
      </c>
      <c r="AD115" s="20">
        <v>2</v>
      </c>
    </row>
    <row r="116" spans="1:30" ht="30">
      <c r="A116" s="20">
        <v>4</v>
      </c>
      <c r="B116" s="20" t="s">
        <v>45</v>
      </c>
      <c r="C116" s="20">
        <v>774</v>
      </c>
      <c r="D116" s="21">
        <v>44061</v>
      </c>
      <c r="E116" s="20" t="s">
        <v>578</v>
      </c>
      <c r="F116" s="20"/>
      <c r="G116" s="20" t="s">
        <v>579</v>
      </c>
      <c r="H116" s="20" t="s">
        <v>580</v>
      </c>
      <c r="I116" s="20" t="s">
        <v>49</v>
      </c>
      <c r="J116" s="21">
        <v>40796</v>
      </c>
      <c r="K116" s="20">
        <v>403</v>
      </c>
      <c r="L116" s="20"/>
      <c r="M116" s="20">
        <v>41</v>
      </c>
      <c r="N116" s="20">
        <v>32</v>
      </c>
      <c r="O116" s="20" t="s">
        <v>50</v>
      </c>
      <c r="P116" s="20" t="s">
        <v>51</v>
      </c>
      <c r="Q116" s="20"/>
      <c r="R116" s="20" t="s">
        <v>52</v>
      </c>
      <c r="S116" s="20">
        <v>8200204302</v>
      </c>
      <c r="T116" s="20" t="s">
        <v>581</v>
      </c>
      <c r="U116" s="20"/>
      <c r="V116" s="20">
        <v>9636323276</v>
      </c>
      <c r="W116" s="20" t="s">
        <v>582</v>
      </c>
      <c r="X116" s="20">
        <v>432000</v>
      </c>
      <c r="Y116" s="20" t="s">
        <v>55</v>
      </c>
      <c r="Z116" s="20" t="s">
        <v>55</v>
      </c>
      <c r="AA116" s="20" t="s">
        <v>56</v>
      </c>
      <c r="AB116" s="20">
        <v>11</v>
      </c>
      <c r="AC116" s="20" t="s">
        <v>57</v>
      </c>
      <c r="AD116" s="20">
        <v>1</v>
      </c>
    </row>
    <row r="117" spans="1:30" ht="30">
      <c r="A117" s="20">
        <v>4</v>
      </c>
      <c r="B117" s="20" t="s">
        <v>45</v>
      </c>
      <c r="C117" s="20">
        <v>766</v>
      </c>
      <c r="D117" s="21">
        <v>44061</v>
      </c>
      <c r="E117" s="20" t="s">
        <v>583</v>
      </c>
      <c r="F117" s="20"/>
      <c r="G117" s="20" t="s">
        <v>584</v>
      </c>
      <c r="H117" s="20" t="s">
        <v>585</v>
      </c>
      <c r="I117" s="20" t="s">
        <v>61</v>
      </c>
      <c r="J117" s="21">
        <v>41120</v>
      </c>
      <c r="K117" s="20">
        <v>404</v>
      </c>
      <c r="L117" s="20"/>
      <c r="M117" s="20">
        <v>41</v>
      </c>
      <c r="N117" s="20">
        <v>18</v>
      </c>
      <c r="O117" s="20" t="s">
        <v>50</v>
      </c>
      <c r="P117" s="20" t="s">
        <v>62</v>
      </c>
      <c r="Q117" s="20"/>
      <c r="R117" s="20" t="s">
        <v>52</v>
      </c>
      <c r="S117" s="20">
        <v>8200204302</v>
      </c>
      <c r="T117" s="20" t="s">
        <v>586</v>
      </c>
      <c r="U117" s="20"/>
      <c r="V117" s="20">
        <v>7891564607</v>
      </c>
      <c r="W117" s="20" t="s">
        <v>587</v>
      </c>
      <c r="X117" s="20">
        <v>40000</v>
      </c>
      <c r="Y117" s="20" t="s">
        <v>55</v>
      </c>
      <c r="Z117" s="20" t="s">
        <v>55</v>
      </c>
      <c r="AA117" s="20" t="s">
        <v>65</v>
      </c>
      <c r="AB117" s="20">
        <v>10</v>
      </c>
      <c r="AC117" s="20" t="s">
        <v>57</v>
      </c>
      <c r="AD117" s="20">
        <v>1</v>
      </c>
    </row>
    <row r="118" spans="1:30" ht="30">
      <c r="A118" s="20">
        <v>4</v>
      </c>
      <c r="B118" s="20" t="s">
        <v>45</v>
      </c>
      <c r="C118" s="20">
        <v>768</v>
      </c>
      <c r="D118" s="21">
        <v>44061</v>
      </c>
      <c r="E118" s="20" t="s">
        <v>588</v>
      </c>
      <c r="F118" s="20"/>
      <c r="G118" s="20" t="s">
        <v>589</v>
      </c>
      <c r="H118" s="20" t="s">
        <v>590</v>
      </c>
      <c r="I118" s="20" t="s">
        <v>61</v>
      </c>
      <c r="J118" s="21">
        <v>40876</v>
      </c>
      <c r="K118" s="20">
        <v>405</v>
      </c>
      <c r="L118" s="20"/>
      <c r="M118" s="20">
        <v>41</v>
      </c>
      <c r="N118" s="20">
        <v>37</v>
      </c>
      <c r="O118" s="20" t="s">
        <v>151</v>
      </c>
      <c r="P118" s="20" t="s">
        <v>62</v>
      </c>
      <c r="Q118" s="20"/>
      <c r="R118" s="20" t="s">
        <v>52</v>
      </c>
      <c r="S118" s="20">
        <v>8200204302</v>
      </c>
      <c r="T118" s="20" t="s">
        <v>591</v>
      </c>
      <c r="U118" s="20"/>
      <c r="V118" s="20">
        <v>9414590323</v>
      </c>
      <c r="W118" s="20" t="s">
        <v>592</v>
      </c>
      <c r="X118" s="20">
        <v>90000</v>
      </c>
      <c r="Y118" s="20" t="s">
        <v>55</v>
      </c>
      <c r="Z118" s="20" t="s">
        <v>55</v>
      </c>
      <c r="AA118" s="20" t="s">
        <v>65</v>
      </c>
      <c r="AB118" s="20">
        <v>11</v>
      </c>
      <c r="AC118" s="20" t="s">
        <v>57</v>
      </c>
      <c r="AD118" s="20">
        <v>1</v>
      </c>
    </row>
    <row r="119" spans="1:30" ht="30">
      <c r="A119" s="20">
        <v>4</v>
      </c>
      <c r="B119" s="20" t="s">
        <v>45</v>
      </c>
      <c r="C119" s="20">
        <v>962</v>
      </c>
      <c r="D119" s="21">
        <v>44401</v>
      </c>
      <c r="E119" s="20" t="s">
        <v>593</v>
      </c>
      <c r="F119" s="20"/>
      <c r="G119" s="20" t="s">
        <v>594</v>
      </c>
      <c r="H119" s="20" t="s">
        <v>595</v>
      </c>
      <c r="I119" s="20" t="s">
        <v>61</v>
      </c>
      <c r="J119" s="21">
        <v>40908</v>
      </c>
      <c r="K119" s="20">
        <v>406</v>
      </c>
      <c r="L119" s="20"/>
      <c r="M119" s="20">
        <v>41</v>
      </c>
      <c r="N119" s="20">
        <v>22</v>
      </c>
      <c r="O119" s="20" t="s">
        <v>50</v>
      </c>
      <c r="P119" s="20" t="s">
        <v>62</v>
      </c>
      <c r="Q119" s="20"/>
      <c r="R119" s="20" t="s">
        <v>52</v>
      </c>
      <c r="S119" s="20">
        <v>8200204302</v>
      </c>
      <c r="T119" s="20" t="s">
        <v>596</v>
      </c>
      <c r="U119" s="20"/>
      <c r="V119" s="20">
        <v>9660177725</v>
      </c>
      <c r="W119" s="20" t="s">
        <v>597</v>
      </c>
      <c r="X119" s="20">
        <v>0</v>
      </c>
      <c r="Y119" s="20" t="s">
        <v>55</v>
      </c>
      <c r="Z119" s="20" t="s">
        <v>55</v>
      </c>
      <c r="AA119" s="20" t="s">
        <v>65</v>
      </c>
      <c r="AB119" s="20">
        <v>11</v>
      </c>
      <c r="AC119" s="20" t="s">
        <v>57</v>
      </c>
      <c r="AD119" s="20">
        <v>2</v>
      </c>
    </row>
    <row r="120" spans="1:30" ht="30">
      <c r="A120" s="20">
        <v>4</v>
      </c>
      <c r="B120" s="20" t="s">
        <v>45</v>
      </c>
      <c r="C120" s="20">
        <v>964</v>
      </c>
      <c r="D120" s="21">
        <v>44412</v>
      </c>
      <c r="E120" s="20" t="s">
        <v>598</v>
      </c>
      <c r="F120" s="20"/>
      <c r="G120" s="20" t="s">
        <v>599</v>
      </c>
      <c r="H120" s="20" t="s">
        <v>600</v>
      </c>
      <c r="I120" s="20" t="s">
        <v>49</v>
      </c>
      <c r="J120" s="21">
        <v>40946</v>
      </c>
      <c r="K120" s="20">
        <v>407</v>
      </c>
      <c r="L120" s="20"/>
      <c r="M120" s="20">
        <v>41</v>
      </c>
      <c r="N120" s="20">
        <v>34</v>
      </c>
      <c r="O120" s="20" t="s">
        <v>50</v>
      </c>
      <c r="P120" s="20" t="s">
        <v>62</v>
      </c>
      <c r="Q120" s="20"/>
      <c r="R120" s="20" t="s">
        <v>52</v>
      </c>
      <c r="S120" s="20">
        <v>8200204302</v>
      </c>
      <c r="T120" s="20" t="s">
        <v>601</v>
      </c>
      <c r="U120" s="20"/>
      <c r="V120" s="20">
        <v>8824057051</v>
      </c>
      <c r="W120" s="20" t="s">
        <v>602</v>
      </c>
      <c r="X120" s="20">
        <v>0</v>
      </c>
      <c r="Y120" s="20" t="s">
        <v>55</v>
      </c>
      <c r="Z120" s="20" t="s">
        <v>55</v>
      </c>
      <c r="AA120" s="20" t="s">
        <v>65</v>
      </c>
      <c r="AB120" s="20">
        <v>10</v>
      </c>
      <c r="AC120" s="20" t="s">
        <v>57</v>
      </c>
      <c r="AD120" s="20">
        <v>12</v>
      </c>
    </row>
    <row r="121" spans="1:30" ht="30">
      <c r="A121" s="20">
        <v>4</v>
      </c>
      <c r="B121" s="20" t="s">
        <v>45</v>
      </c>
      <c r="C121" s="20">
        <v>586</v>
      </c>
      <c r="D121" s="21">
        <v>43304</v>
      </c>
      <c r="E121" s="20" t="s">
        <v>603</v>
      </c>
      <c r="F121" s="20"/>
      <c r="G121" s="20" t="s">
        <v>604</v>
      </c>
      <c r="H121" s="20" t="s">
        <v>605</v>
      </c>
      <c r="I121" s="20" t="s">
        <v>61</v>
      </c>
      <c r="J121" s="21">
        <v>41396</v>
      </c>
      <c r="K121" s="20">
        <v>408</v>
      </c>
      <c r="L121" s="20"/>
      <c r="M121" s="20">
        <v>41</v>
      </c>
      <c r="N121" s="20">
        <v>17</v>
      </c>
      <c r="O121" s="20" t="s">
        <v>50</v>
      </c>
      <c r="P121" s="20" t="s">
        <v>62</v>
      </c>
      <c r="Q121" s="20"/>
      <c r="R121" s="20" t="s">
        <v>52</v>
      </c>
      <c r="S121" s="20">
        <v>8200204302</v>
      </c>
      <c r="T121" s="20" t="s">
        <v>606</v>
      </c>
      <c r="U121" s="20" t="s">
        <v>607</v>
      </c>
      <c r="V121" s="20">
        <v>7073729651</v>
      </c>
      <c r="W121" s="20" t="s">
        <v>608</v>
      </c>
      <c r="X121" s="20">
        <v>30000</v>
      </c>
      <c r="Y121" s="20" t="s">
        <v>55</v>
      </c>
      <c r="Z121" s="20" t="s">
        <v>55</v>
      </c>
      <c r="AA121" s="20" t="s">
        <v>65</v>
      </c>
      <c r="AB121" s="20">
        <v>9</v>
      </c>
      <c r="AC121" s="20" t="s">
        <v>57</v>
      </c>
      <c r="AD121" s="20">
        <v>2</v>
      </c>
    </row>
    <row r="122" spans="1:30" ht="30">
      <c r="A122" s="20">
        <v>4</v>
      </c>
      <c r="B122" s="20" t="s">
        <v>45</v>
      </c>
      <c r="C122" s="20">
        <v>598</v>
      </c>
      <c r="D122" s="21">
        <v>43449</v>
      </c>
      <c r="E122" s="20" t="s">
        <v>609</v>
      </c>
      <c r="F122" s="20"/>
      <c r="G122" s="20" t="s">
        <v>610</v>
      </c>
      <c r="H122" s="20" t="s">
        <v>611</v>
      </c>
      <c r="I122" s="20" t="s">
        <v>61</v>
      </c>
      <c r="J122" s="21">
        <v>41477</v>
      </c>
      <c r="K122" s="20">
        <v>409</v>
      </c>
      <c r="L122" s="20"/>
      <c r="M122" s="20">
        <v>41</v>
      </c>
      <c r="N122" s="20">
        <v>8</v>
      </c>
      <c r="O122" s="20" t="s">
        <v>50</v>
      </c>
      <c r="P122" s="20" t="s">
        <v>51</v>
      </c>
      <c r="Q122" s="20"/>
      <c r="R122" s="20" t="s">
        <v>52</v>
      </c>
      <c r="S122" s="20">
        <v>8200204302</v>
      </c>
      <c r="T122" s="20" t="s">
        <v>612</v>
      </c>
      <c r="U122" s="20" t="s">
        <v>613</v>
      </c>
      <c r="V122" s="20">
        <v>8003304394</v>
      </c>
      <c r="W122" s="20" t="s">
        <v>614</v>
      </c>
      <c r="X122" s="20">
        <v>36000</v>
      </c>
      <c r="Y122" s="20" t="s">
        <v>55</v>
      </c>
      <c r="Z122" s="20" t="s">
        <v>55</v>
      </c>
      <c r="AA122" s="20" t="s">
        <v>56</v>
      </c>
      <c r="AB122" s="20">
        <v>9</v>
      </c>
      <c r="AC122" s="20" t="s">
        <v>57</v>
      </c>
      <c r="AD122" s="20">
        <v>1</v>
      </c>
    </row>
    <row r="123" spans="1:30" ht="30">
      <c r="A123" s="20">
        <v>4</v>
      </c>
      <c r="B123" s="20" t="s">
        <v>45</v>
      </c>
      <c r="C123" s="20">
        <v>713</v>
      </c>
      <c r="D123" s="21">
        <v>43736</v>
      </c>
      <c r="E123" s="20" t="s">
        <v>486</v>
      </c>
      <c r="F123" s="20"/>
      <c r="G123" s="20" t="s">
        <v>615</v>
      </c>
      <c r="H123" s="20" t="s">
        <v>616</v>
      </c>
      <c r="I123" s="20" t="s">
        <v>49</v>
      </c>
      <c r="J123" s="21">
        <v>40909</v>
      </c>
      <c r="K123" s="20">
        <v>410</v>
      </c>
      <c r="L123" s="20"/>
      <c r="M123" s="20">
        <v>41</v>
      </c>
      <c r="N123" s="20">
        <v>0</v>
      </c>
      <c r="O123" s="20" t="s">
        <v>88</v>
      </c>
      <c r="P123" s="20" t="s">
        <v>62</v>
      </c>
      <c r="Q123" s="20"/>
      <c r="R123" s="20" t="s">
        <v>52</v>
      </c>
      <c r="S123" s="20">
        <v>8200204302</v>
      </c>
      <c r="T123" s="20" t="s">
        <v>617</v>
      </c>
      <c r="U123" s="20" t="s">
        <v>618</v>
      </c>
      <c r="V123" s="20">
        <v>7357801584</v>
      </c>
      <c r="W123" s="20" t="s">
        <v>619</v>
      </c>
      <c r="X123" s="20">
        <v>36000</v>
      </c>
      <c r="Y123" s="20" t="s">
        <v>55</v>
      </c>
      <c r="Z123" s="20" t="s">
        <v>55</v>
      </c>
      <c r="AA123" s="20" t="s">
        <v>65</v>
      </c>
      <c r="AB123" s="20">
        <v>10</v>
      </c>
      <c r="AC123" s="20" t="s">
        <v>57</v>
      </c>
      <c r="AD123" s="20">
        <v>1</v>
      </c>
    </row>
    <row r="124" spans="1:30" ht="30">
      <c r="A124" s="20">
        <v>4</v>
      </c>
      <c r="B124" s="20" t="s">
        <v>45</v>
      </c>
      <c r="C124" s="20">
        <v>762</v>
      </c>
      <c r="D124" s="21">
        <v>44061</v>
      </c>
      <c r="E124" s="20" t="s">
        <v>620</v>
      </c>
      <c r="F124" s="20"/>
      <c r="G124" s="20" t="s">
        <v>621</v>
      </c>
      <c r="H124" s="20" t="s">
        <v>449</v>
      </c>
      <c r="I124" s="20" t="s">
        <v>61</v>
      </c>
      <c r="J124" s="21">
        <v>41156</v>
      </c>
      <c r="K124" s="20">
        <v>411</v>
      </c>
      <c r="L124" s="20"/>
      <c r="M124" s="20">
        <v>41</v>
      </c>
      <c r="N124" s="20">
        <v>27</v>
      </c>
      <c r="O124" s="20" t="s">
        <v>157</v>
      </c>
      <c r="P124" s="20" t="s">
        <v>62</v>
      </c>
      <c r="Q124" s="20"/>
      <c r="R124" s="20" t="s">
        <v>52</v>
      </c>
      <c r="S124" s="20">
        <v>8200204302</v>
      </c>
      <c r="T124" s="20" t="s">
        <v>622</v>
      </c>
      <c r="U124" s="20" t="s">
        <v>623</v>
      </c>
      <c r="V124" s="20">
        <v>9588086946</v>
      </c>
      <c r="W124" s="20" t="s">
        <v>624</v>
      </c>
      <c r="X124" s="20">
        <v>72000</v>
      </c>
      <c r="Y124" s="20" t="s">
        <v>55</v>
      </c>
      <c r="Z124" s="20" t="s">
        <v>55</v>
      </c>
      <c r="AA124" s="20" t="s">
        <v>65</v>
      </c>
      <c r="AB124" s="20">
        <v>10</v>
      </c>
      <c r="AC124" s="20" t="s">
        <v>57</v>
      </c>
      <c r="AD124" s="20">
        <v>1</v>
      </c>
    </row>
    <row r="125" spans="1:30" ht="30">
      <c r="A125" s="20">
        <v>4</v>
      </c>
      <c r="B125" s="20" t="s">
        <v>45</v>
      </c>
      <c r="C125" s="20">
        <v>594</v>
      </c>
      <c r="D125" s="21">
        <v>43323</v>
      </c>
      <c r="E125" s="20" t="s">
        <v>625</v>
      </c>
      <c r="F125" s="20"/>
      <c r="G125" s="20" t="s">
        <v>626</v>
      </c>
      <c r="H125" s="20" t="s">
        <v>627</v>
      </c>
      <c r="I125" s="20" t="s">
        <v>61</v>
      </c>
      <c r="J125" s="21">
        <v>40879</v>
      </c>
      <c r="K125" s="20">
        <v>412</v>
      </c>
      <c r="L125" s="20"/>
      <c r="M125" s="20">
        <v>41</v>
      </c>
      <c r="N125" s="20">
        <v>3</v>
      </c>
      <c r="O125" s="20" t="s">
        <v>50</v>
      </c>
      <c r="P125" s="20" t="s">
        <v>62</v>
      </c>
      <c r="Q125" s="20"/>
      <c r="R125" s="20" t="s">
        <v>52</v>
      </c>
      <c r="S125" s="20">
        <v>8200204302</v>
      </c>
      <c r="T125" s="20" t="s">
        <v>628</v>
      </c>
      <c r="U125" s="20"/>
      <c r="V125" s="20">
        <v>8290706369</v>
      </c>
      <c r="W125" s="20" t="s">
        <v>629</v>
      </c>
      <c r="X125" s="20">
        <v>36000</v>
      </c>
      <c r="Y125" s="20" t="s">
        <v>55</v>
      </c>
      <c r="Z125" s="20" t="s">
        <v>55</v>
      </c>
      <c r="AA125" s="20" t="s">
        <v>65</v>
      </c>
      <c r="AB125" s="20">
        <v>11</v>
      </c>
      <c r="AC125" s="20" t="s">
        <v>57</v>
      </c>
      <c r="AD125" s="20">
        <v>2</v>
      </c>
    </row>
    <row r="126" spans="1:30" ht="30">
      <c r="A126" s="20">
        <v>4</v>
      </c>
      <c r="B126" s="20" t="s">
        <v>45</v>
      </c>
      <c r="C126" s="20">
        <v>764</v>
      </c>
      <c r="D126" s="21">
        <v>44061</v>
      </c>
      <c r="E126" s="20" t="s">
        <v>630</v>
      </c>
      <c r="F126" s="20"/>
      <c r="G126" s="20" t="s">
        <v>631</v>
      </c>
      <c r="H126" s="20" t="s">
        <v>632</v>
      </c>
      <c r="I126" s="20" t="s">
        <v>61</v>
      </c>
      <c r="J126" s="21">
        <v>41026</v>
      </c>
      <c r="K126" s="20">
        <v>413</v>
      </c>
      <c r="L126" s="20"/>
      <c r="M126" s="20">
        <v>41</v>
      </c>
      <c r="N126" s="20">
        <v>23</v>
      </c>
      <c r="O126" s="20" t="s">
        <v>50</v>
      </c>
      <c r="P126" s="20" t="s">
        <v>51</v>
      </c>
      <c r="Q126" s="20"/>
      <c r="R126" s="20" t="s">
        <v>52</v>
      </c>
      <c r="S126" s="20">
        <v>8200204302</v>
      </c>
      <c r="T126" s="20" t="s">
        <v>633</v>
      </c>
      <c r="U126" s="20"/>
      <c r="V126" s="20">
        <v>9414590221</v>
      </c>
      <c r="W126" s="20" t="s">
        <v>634</v>
      </c>
      <c r="X126" s="20">
        <v>120000</v>
      </c>
      <c r="Y126" s="20" t="s">
        <v>55</v>
      </c>
      <c r="Z126" s="20" t="s">
        <v>55</v>
      </c>
      <c r="AA126" s="20" t="s">
        <v>56</v>
      </c>
      <c r="AB126" s="20">
        <v>10</v>
      </c>
      <c r="AC126" s="20" t="s">
        <v>57</v>
      </c>
      <c r="AD126" s="20">
        <v>1</v>
      </c>
    </row>
    <row r="127" spans="1:30" ht="30">
      <c r="A127" s="20">
        <v>4</v>
      </c>
      <c r="B127" s="20" t="s">
        <v>45</v>
      </c>
      <c r="C127" s="20">
        <v>549</v>
      </c>
      <c r="D127" s="21">
        <v>43281</v>
      </c>
      <c r="E127" s="20" t="s">
        <v>635</v>
      </c>
      <c r="F127" s="20"/>
      <c r="G127" s="20" t="s">
        <v>636</v>
      </c>
      <c r="H127" s="20" t="s">
        <v>637</v>
      </c>
      <c r="I127" s="20" t="s">
        <v>49</v>
      </c>
      <c r="J127" s="21">
        <v>40721</v>
      </c>
      <c r="K127" s="20">
        <v>414</v>
      </c>
      <c r="L127" s="20"/>
      <c r="M127" s="20">
        <v>41</v>
      </c>
      <c r="N127" s="20">
        <v>19</v>
      </c>
      <c r="O127" s="20" t="s">
        <v>50</v>
      </c>
      <c r="P127" s="20" t="s">
        <v>51</v>
      </c>
      <c r="Q127" s="20"/>
      <c r="R127" s="20" t="s">
        <v>52</v>
      </c>
      <c r="S127" s="20">
        <v>8200204302</v>
      </c>
      <c r="T127" s="20" t="s">
        <v>638</v>
      </c>
      <c r="U127" s="20" t="s">
        <v>639</v>
      </c>
      <c r="V127" s="20">
        <v>7734492277</v>
      </c>
      <c r="W127" s="20" t="s">
        <v>640</v>
      </c>
      <c r="X127" s="20">
        <v>36000</v>
      </c>
      <c r="Y127" s="20" t="s">
        <v>55</v>
      </c>
      <c r="Z127" s="20" t="s">
        <v>55</v>
      </c>
      <c r="AA127" s="20" t="s">
        <v>56</v>
      </c>
      <c r="AB127" s="20">
        <v>11</v>
      </c>
      <c r="AC127" s="20" t="s">
        <v>57</v>
      </c>
      <c r="AD127" s="20">
        <v>1</v>
      </c>
    </row>
    <row r="128" spans="1:30" ht="30">
      <c r="A128" s="20">
        <v>4</v>
      </c>
      <c r="B128" s="20" t="s">
        <v>45</v>
      </c>
      <c r="C128" s="20">
        <v>765</v>
      </c>
      <c r="D128" s="21">
        <v>44061</v>
      </c>
      <c r="E128" s="20" t="s">
        <v>641</v>
      </c>
      <c r="F128" s="20"/>
      <c r="G128" s="20" t="s">
        <v>642</v>
      </c>
      <c r="H128" s="20" t="s">
        <v>643</v>
      </c>
      <c r="I128" s="20" t="s">
        <v>61</v>
      </c>
      <c r="J128" s="21">
        <v>41173</v>
      </c>
      <c r="K128" s="20">
        <v>415</v>
      </c>
      <c r="L128" s="20"/>
      <c r="M128" s="20">
        <v>41</v>
      </c>
      <c r="N128" s="20">
        <v>34</v>
      </c>
      <c r="O128" s="20" t="s">
        <v>50</v>
      </c>
      <c r="P128" s="20" t="s">
        <v>62</v>
      </c>
      <c r="Q128" s="20"/>
      <c r="R128" s="20" t="s">
        <v>52</v>
      </c>
      <c r="S128" s="20">
        <v>8200204302</v>
      </c>
      <c r="T128" s="20"/>
      <c r="U128" s="20" t="s">
        <v>644</v>
      </c>
      <c r="V128" s="20">
        <v>9413261389</v>
      </c>
      <c r="W128" s="20" t="s">
        <v>645</v>
      </c>
      <c r="X128" s="20">
        <v>105000</v>
      </c>
      <c r="Y128" s="20" t="s">
        <v>55</v>
      </c>
      <c r="Z128" s="20" t="s">
        <v>55</v>
      </c>
      <c r="AA128" s="20" t="s">
        <v>65</v>
      </c>
      <c r="AB128" s="20">
        <v>10</v>
      </c>
      <c r="AC128" s="20" t="s">
        <v>57</v>
      </c>
      <c r="AD128" s="20">
        <v>1</v>
      </c>
    </row>
    <row r="129" spans="1:30" ht="30">
      <c r="A129" s="20">
        <v>4</v>
      </c>
      <c r="B129" s="20" t="s">
        <v>45</v>
      </c>
      <c r="C129" s="20">
        <v>770</v>
      </c>
      <c r="D129" s="21">
        <v>44061</v>
      </c>
      <c r="E129" s="20" t="s">
        <v>646</v>
      </c>
      <c r="F129" s="20"/>
      <c r="G129" s="20" t="s">
        <v>647</v>
      </c>
      <c r="H129" s="20" t="s">
        <v>536</v>
      </c>
      <c r="I129" s="20" t="s">
        <v>49</v>
      </c>
      <c r="J129" s="21">
        <v>40701</v>
      </c>
      <c r="K129" s="20">
        <v>416</v>
      </c>
      <c r="L129" s="20"/>
      <c r="M129" s="20">
        <v>41</v>
      </c>
      <c r="N129" s="20">
        <v>33</v>
      </c>
      <c r="O129" s="20" t="s">
        <v>88</v>
      </c>
      <c r="P129" s="20" t="s">
        <v>62</v>
      </c>
      <c r="Q129" s="20"/>
      <c r="R129" s="20" t="s">
        <v>52</v>
      </c>
      <c r="S129" s="20">
        <v>8200204302</v>
      </c>
      <c r="T129" s="20" t="s">
        <v>648</v>
      </c>
      <c r="U129" s="20" t="s">
        <v>649</v>
      </c>
      <c r="V129" s="20">
        <v>9166041427</v>
      </c>
      <c r="W129" s="20" t="s">
        <v>650</v>
      </c>
      <c r="X129" s="20">
        <v>95000</v>
      </c>
      <c r="Y129" s="20" t="s">
        <v>55</v>
      </c>
      <c r="Z129" s="20" t="s">
        <v>55</v>
      </c>
      <c r="AA129" s="20" t="s">
        <v>65</v>
      </c>
      <c r="AB129" s="20">
        <v>11</v>
      </c>
      <c r="AC129" s="20" t="s">
        <v>57</v>
      </c>
      <c r="AD129" s="20">
        <v>1</v>
      </c>
    </row>
    <row r="130" spans="1:30" ht="30">
      <c r="A130" s="20">
        <v>4</v>
      </c>
      <c r="B130" s="20" t="s">
        <v>45</v>
      </c>
      <c r="C130" s="20">
        <v>775</v>
      </c>
      <c r="D130" s="21">
        <v>44061</v>
      </c>
      <c r="E130" s="20" t="s">
        <v>651</v>
      </c>
      <c r="F130" s="20"/>
      <c r="G130" s="20" t="s">
        <v>652</v>
      </c>
      <c r="H130" s="20" t="s">
        <v>653</v>
      </c>
      <c r="I130" s="20" t="s">
        <v>61</v>
      </c>
      <c r="J130" s="21">
        <v>40870</v>
      </c>
      <c r="K130" s="20">
        <v>417</v>
      </c>
      <c r="L130" s="20"/>
      <c r="M130" s="20">
        <v>41</v>
      </c>
      <c r="N130" s="20">
        <v>29</v>
      </c>
      <c r="O130" s="20" t="s">
        <v>88</v>
      </c>
      <c r="P130" s="20" t="s">
        <v>62</v>
      </c>
      <c r="Q130" s="20"/>
      <c r="R130" s="20" t="s">
        <v>52</v>
      </c>
      <c r="S130" s="20">
        <v>8200204302</v>
      </c>
      <c r="T130" s="20" t="s">
        <v>654</v>
      </c>
      <c r="U130" s="20" t="s">
        <v>655</v>
      </c>
      <c r="V130" s="20">
        <v>9636174725</v>
      </c>
      <c r="W130" s="20" t="s">
        <v>656</v>
      </c>
      <c r="X130" s="20">
        <v>324000</v>
      </c>
      <c r="Y130" s="20" t="s">
        <v>55</v>
      </c>
      <c r="Z130" s="20" t="s">
        <v>55</v>
      </c>
      <c r="AA130" s="20" t="s">
        <v>65</v>
      </c>
      <c r="AB130" s="20">
        <v>11</v>
      </c>
      <c r="AC130" s="20" t="s">
        <v>57</v>
      </c>
      <c r="AD130" s="20">
        <v>1</v>
      </c>
    </row>
    <row r="131" spans="1:30" ht="30">
      <c r="A131" s="20">
        <v>4</v>
      </c>
      <c r="B131" s="20" t="s">
        <v>45</v>
      </c>
      <c r="C131" s="20">
        <v>767</v>
      </c>
      <c r="D131" s="21">
        <v>44061</v>
      </c>
      <c r="E131" s="20" t="s">
        <v>657</v>
      </c>
      <c r="F131" s="20"/>
      <c r="G131" s="20" t="s">
        <v>658</v>
      </c>
      <c r="H131" s="20" t="s">
        <v>659</v>
      </c>
      <c r="I131" s="20" t="s">
        <v>61</v>
      </c>
      <c r="J131" s="21">
        <v>40992</v>
      </c>
      <c r="K131" s="20">
        <v>418</v>
      </c>
      <c r="L131" s="20"/>
      <c r="M131" s="20">
        <v>41</v>
      </c>
      <c r="N131" s="20">
        <v>33</v>
      </c>
      <c r="O131" s="20" t="s">
        <v>151</v>
      </c>
      <c r="P131" s="20" t="s">
        <v>62</v>
      </c>
      <c r="Q131" s="20"/>
      <c r="R131" s="20" t="s">
        <v>52</v>
      </c>
      <c r="S131" s="20">
        <v>8200204302</v>
      </c>
      <c r="T131" s="20" t="s">
        <v>660</v>
      </c>
      <c r="U131" s="20"/>
      <c r="V131" s="20">
        <v>9079635684</v>
      </c>
      <c r="W131" s="20" t="s">
        <v>661</v>
      </c>
      <c r="X131" s="20">
        <v>240000</v>
      </c>
      <c r="Y131" s="20" t="s">
        <v>55</v>
      </c>
      <c r="Z131" s="20" t="s">
        <v>55</v>
      </c>
      <c r="AA131" s="20" t="s">
        <v>65</v>
      </c>
      <c r="AB131" s="20">
        <v>10</v>
      </c>
      <c r="AC131" s="20" t="s">
        <v>57</v>
      </c>
      <c r="AD131" s="20">
        <v>1</v>
      </c>
    </row>
    <row r="132" spans="1:30" ht="30">
      <c r="A132" s="20">
        <v>4</v>
      </c>
      <c r="B132" s="20" t="s">
        <v>45</v>
      </c>
      <c r="C132" s="20">
        <v>771</v>
      </c>
      <c r="D132" s="21">
        <v>44061</v>
      </c>
      <c r="E132" s="20" t="s">
        <v>662</v>
      </c>
      <c r="F132" s="20"/>
      <c r="G132" s="20" t="s">
        <v>647</v>
      </c>
      <c r="H132" s="20" t="s">
        <v>536</v>
      </c>
      <c r="I132" s="20" t="s">
        <v>49</v>
      </c>
      <c r="J132" s="21">
        <v>40397</v>
      </c>
      <c r="K132" s="20">
        <v>419</v>
      </c>
      <c r="L132" s="20"/>
      <c r="M132" s="20">
        <v>41</v>
      </c>
      <c r="N132" s="20">
        <v>32</v>
      </c>
      <c r="O132" s="20" t="s">
        <v>88</v>
      </c>
      <c r="P132" s="20" t="s">
        <v>62</v>
      </c>
      <c r="Q132" s="20"/>
      <c r="R132" s="20" t="s">
        <v>52</v>
      </c>
      <c r="S132" s="20">
        <v>8200204302</v>
      </c>
      <c r="T132" s="20" t="s">
        <v>663</v>
      </c>
      <c r="U132" s="20" t="s">
        <v>649</v>
      </c>
      <c r="V132" s="20">
        <v>9784755074</v>
      </c>
      <c r="W132" s="20" t="s">
        <v>664</v>
      </c>
      <c r="X132" s="20">
        <v>95000</v>
      </c>
      <c r="Y132" s="20" t="s">
        <v>55</v>
      </c>
      <c r="Z132" s="20" t="s">
        <v>55</v>
      </c>
      <c r="AA132" s="20" t="s">
        <v>65</v>
      </c>
      <c r="AB132" s="20">
        <v>12</v>
      </c>
      <c r="AC132" s="20" t="s">
        <v>57</v>
      </c>
      <c r="AD132" s="20">
        <v>1</v>
      </c>
    </row>
    <row r="133" spans="1:30" ht="30">
      <c r="A133" s="20">
        <v>4</v>
      </c>
      <c r="B133" s="20" t="s">
        <v>45</v>
      </c>
      <c r="C133" s="20">
        <v>582</v>
      </c>
      <c r="D133" s="21">
        <v>43304</v>
      </c>
      <c r="E133" s="20" t="s">
        <v>665</v>
      </c>
      <c r="F133" s="20"/>
      <c r="G133" s="20" t="s">
        <v>666</v>
      </c>
      <c r="H133" s="20" t="s">
        <v>667</v>
      </c>
      <c r="I133" s="20" t="s">
        <v>49</v>
      </c>
      <c r="J133" s="21">
        <v>41122</v>
      </c>
      <c r="K133" s="20">
        <v>420</v>
      </c>
      <c r="L133" s="20"/>
      <c r="M133" s="20">
        <v>41</v>
      </c>
      <c r="N133" s="20">
        <v>28</v>
      </c>
      <c r="O133" s="20" t="s">
        <v>50</v>
      </c>
      <c r="P133" s="20" t="s">
        <v>51</v>
      </c>
      <c r="Q133" s="20"/>
      <c r="R133" s="20" t="s">
        <v>52</v>
      </c>
      <c r="S133" s="20">
        <v>8200204302</v>
      </c>
      <c r="T133" s="20" t="s">
        <v>668</v>
      </c>
      <c r="U133" s="20" t="s">
        <v>669</v>
      </c>
      <c r="V133" s="20">
        <v>9660259983</v>
      </c>
      <c r="W133" s="20" t="s">
        <v>147</v>
      </c>
      <c r="X133" s="20">
        <v>34000</v>
      </c>
      <c r="Y133" s="20" t="s">
        <v>55</v>
      </c>
      <c r="Z133" s="20" t="s">
        <v>55</v>
      </c>
      <c r="AA133" s="20" t="s">
        <v>56</v>
      </c>
      <c r="AB133" s="20">
        <v>10</v>
      </c>
      <c r="AC133" s="20" t="s">
        <v>57</v>
      </c>
      <c r="AD133" s="20">
        <v>2</v>
      </c>
    </row>
    <row r="134" spans="1:30" ht="30">
      <c r="A134" s="20">
        <v>4</v>
      </c>
      <c r="B134" s="20" t="s">
        <v>45</v>
      </c>
      <c r="C134" s="20">
        <v>548</v>
      </c>
      <c r="D134" s="21">
        <v>43281</v>
      </c>
      <c r="E134" s="20" t="s">
        <v>670</v>
      </c>
      <c r="F134" s="20"/>
      <c r="G134" s="20" t="s">
        <v>636</v>
      </c>
      <c r="H134" s="20" t="s">
        <v>637</v>
      </c>
      <c r="I134" s="20" t="s">
        <v>49</v>
      </c>
      <c r="J134" s="21">
        <v>40021</v>
      </c>
      <c r="K134" s="20">
        <v>421</v>
      </c>
      <c r="L134" s="20"/>
      <c r="M134" s="20">
        <v>41</v>
      </c>
      <c r="N134" s="20">
        <v>20</v>
      </c>
      <c r="O134" s="20" t="s">
        <v>50</v>
      </c>
      <c r="P134" s="20" t="s">
        <v>51</v>
      </c>
      <c r="Q134" s="20"/>
      <c r="R134" s="20" t="s">
        <v>52</v>
      </c>
      <c r="S134" s="20">
        <v>8200204302</v>
      </c>
      <c r="T134" s="20" t="s">
        <v>671</v>
      </c>
      <c r="U134" s="20" t="s">
        <v>672</v>
      </c>
      <c r="V134" s="20">
        <v>7734922717</v>
      </c>
      <c r="W134" s="20" t="s">
        <v>640</v>
      </c>
      <c r="X134" s="20">
        <v>36000</v>
      </c>
      <c r="Y134" s="20" t="s">
        <v>55</v>
      </c>
      <c r="Z134" s="20" t="s">
        <v>55</v>
      </c>
      <c r="AA134" s="20" t="s">
        <v>56</v>
      </c>
      <c r="AB134" s="20">
        <v>13</v>
      </c>
      <c r="AC134" s="20" t="s">
        <v>57</v>
      </c>
      <c r="AD134" s="20">
        <v>1</v>
      </c>
    </row>
    <row r="135" spans="1:30" ht="30">
      <c r="A135" s="20">
        <v>4</v>
      </c>
      <c r="B135" s="20" t="s">
        <v>45</v>
      </c>
      <c r="C135" s="20">
        <v>550</v>
      </c>
      <c r="D135" s="21">
        <v>43281</v>
      </c>
      <c r="E135" s="20" t="s">
        <v>673</v>
      </c>
      <c r="F135" s="20"/>
      <c r="G135" s="20" t="s">
        <v>674</v>
      </c>
      <c r="H135" s="20" t="s">
        <v>675</v>
      </c>
      <c r="I135" s="20" t="s">
        <v>49</v>
      </c>
      <c r="J135" s="21">
        <v>41240</v>
      </c>
      <c r="K135" s="20">
        <v>422</v>
      </c>
      <c r="L135" s="20"/>
      <c r="M135" s="20">
        <v>41</v>
      </c>
      <c r="N135" s="20">
        <v>16</v>
      </c>
      <c r="O135" s="20" t="s">
        <v>50</v>
      </c>
      <c r="P135" s="20" t="s">
        <v>51</v>
      </c>
      <c r="Q135" s="20"/>
      <c r="R135" s="20" t="s">
        <v>52</v>
      </c>
      <c r="S135" s="20">
        <v>8200204302</v>
      </c>
      <c r="T135" s="20" t="s">
        <v>676</v>
      </c>
      <c r="U135" s="20" t="s">
        <v>677</v>
      </c>
      <c r="V135" s="20">
        <v>7726908818</v>
      </c>
      <c r="W135" s="20" t="s">
        <v>678</v>
      </c>
      <c r="X135" s="20">
        <v>33000</v>
      </c>
      <c r="Y135" s="20" t="s">
        <v>55</v>
      </c>
      <c r="Z135" s="20" t="s">
        <v>55</v>
      </c>
      <c r="AA135" s="20" t="s">
        <v>56</v>
      </c>
      <c r="AB135" s="20">
        <v>10</v>
      </c>
      <c r="AC135" s="20" t="s">
        <v>57</v>
      </c>
      <c r="AD135" s="20">
        <v>3</v>
      </c>
    </row>
    <row r="136" spans="1:30" ht="30">
      <c r="A136" s="20">
        <v>4</v>
      </c>
      <c r="B136" s="20" t="s">
        <v>45</v>
      </c>
      <c r="C136" s="20">
        <v>772</v>
      </c>
      <c r="D136" s="21">
        <v>44061</v>
      </c>
      <c r="E136" s="20" t="s">
        <v>679</v>
      </c>
      <c r="F136" s="20"/>
      <c r="G136" s="20" t="s">
        <v>680</v>
      </c>
      <c r="H136" s="20" t="s">
        <v>681</v>
      </c>
      <c r="I136" s="20" t="s">
        <v>49</v>
      </c>
      <c r="J136" s="21">
        <v>41035</v>
      </c>
      <c r="K136" s="20">
        <v>423</v>
      </c>
      <c r="L136" s="20"/>
      <c r="M136" s="20">
        <v>41</v>
      </c>
      <c r="N136" s="20">
        <v>32</v>
      </c>
      <c r="O136" s="20" t="s">
        <v>50</v>
      </c>
      <c r="P136" s="20" t="s">
        <v>62</v>
      </c>
      <c r="Q136" s="20"/>
      <c r="R136" s="20" t="s">
        <v>52</v>
      </c>
      <c r="S136" s="20">
        <v>8200204302</v>
      </c>
      <c r="T136" s="20" t="s">
        <v>682</v>
      </c>
      <c r="U136" s="20"/>
      <c r="V136" s="20">
        <v>9950616286</v>
      </c>
      <c r="W136" s="20" t="s">
        <v>683</v>
      </c>
      <c r="X136" s="20">
        <v>100000</v>
      </c>
      <c r="Y136" s="20" t="s">
        <v>55</v>
      </c>
      <c r="Z136" s="20" t="s">
        <v>55</v>
      </c>
      <c r="AA136" s="20" t="s">
        <v>65</v>
      </c>
      <c r="AB136" s="20">
        <v>10</v>
      </c>
      <c r="AC136" s="20" t="s">
        <v>57</v>
      </c>
      <c r="AD136" s="20">
        <v>1</v>
      </c>
    </row>
    <row r="137" spans="1:30" ht="30">
      <c r="A137" s="20">
        <v>4</v>
      </c>
      <c r="B137" s="20" t="s">
        <v>45</v>
      </c>
      <c r="C137" s="20">
        <v>588</v>
      </c>
      <c r="D137" s="21">
        <v>43312</v>
      </c>
      <c r="E137" s="20" t="s">
        <v>684</v>
      </c>
      <c r="F137" s="20"/>
      <c r="G137" s="20" t="s">
        <v>685</v>
      </c>
      <c r="H137" s="20" t="s">
        <v>686</v>
      </c>
      <c r="I137" s="20" t="s">
        <v>61</v>
      </c>
      <c r="J137" s="21">
        <v>41319</v>
      </c>
      <c r="K137" s="20">
        <v>424</v>
      </c>
      <c r="L137" s="20"/>
      <c r="M137" s="20">
        <v>41</v>
      </c>
      <c r="N137" s="20">
        <v>15</v>
      </c>
      <c r="O137" s="20" t="s">
        <v>50</v>
      </c>
      <c r="P137" s="20" t="s">
        <v>62</v>
      </c>
      <c r="Q137" s="20"/>
      <c r="R137" s="20" t="s">
        <v>52</v>
      </c>
      <c r="S137" s="20">
        <v>8200204302</v>
      </c>
      <c r="T137" s="20" t="s">
        <v>687</v>
      </c>
      <c r="U137" s="20" t="s">
        <v>688</v>
      </c>
      <c r="V137" s="20">
        <v>9928049530</v>
      </c>
      <c r="W137" s="20" t="s">
        <v>689</v>
      </c>
      <c r="X137" s="20">
        <v>34000</v>
      </c>
      <c r="Y137" s="20" t="s">
        <v>55</v>
      </c>
      <c r="Z137" s="20" t="s">
        <v>55</v>
      </c>
      <c r="AA137" s="20" t="s">
        <v>65</v>
      </c>
      <c r="AB137" s="20">
        <v>9</v>
      </c>
      <c r="AC137" s="20" t="s">
        <v>57</v>
      </c>
      <c r="AD137" s="20">
        <v>2</v>
      </c>
    </row>
    <row r="138" spans="1:30" ht="30">
      <c r="A138" s="20">
        <v>4</v>
      </c>
      <c r="B138" s="20" t="s">
        <v>45</v>
      </c>
      <c r="C138" s="20">
        <v>773</v>
      </c>
      <c r="D138" s="21">
        <v>43384</v>
      </c>
      <c r="E138" s="20" t="s">
        <v>690</v>
      </c>
      <c r="F138" s="20"/>
      <c r="G138" s="20" t="s">
        <v>691</v>
      </c>
      <c r="H138" s="20" t="s">
        <v>692</v>
      </c>
      <c r="I138" s="20" t="s">
        <v>61</v>
      </c>
      <c r="J138" s="21">
        <v>41336</v>
      </c>
      <c r="K138" s="20">
        <v>425</v>
      </c>
      <c r="L138" s="20"/>
      <c r="M138" s="20">
        <v>41</v>
      </c>
      <c r="N138" s="20">
        <v>29</v>
      </c>
      <c r="O138" s="20" t="s">
        <v>88</v>
      </c>
      <c r="P138" s="20" t="s">
        <v>62</v>
      </c>
      <c r="Q138" s="20"/>
      <c r="R138" s="20" t="s">
        <v>52</v>
      </c>
      <c r="S138" s="20">
        <v>8200204302</v>
      </c>
      <c r="T138" s="20" t="s">
        <v>693</v>
      </c>
      <c r="U138" s="20"/>
      <c r="V138" s="20">
        <v>9929002416</v>
      </c>
      <c r="W138" s="20" t="s">
        <v>694</v>
      </c>
      <c r="X138" s="20">
        <v>300000</v>
      </c>
      <c r="Y138" s="20" t="s">
        <v>55</v>
      </c>
      <c r="Z138" s="20" t="s">
        <v>55</v>
      </c>
      <c r="AA138" s="20" t="s">
        <v>65</v>
      </c>
      <c r="AB138" s="20">
        <v>9</v>
      </c>
      <c r="AC138" s="20" t="s">
        <v>57</v>
      </c>
      <c r="AD138" s="20">
        <v>1</v>
      </c>
    </row>
    <row r="139" spans="1:30" ht="30">
      <c r="A139" s="20">
        <v>4</v>
      </c>
      <c r="B139" s="20" t="s">
        <v>45</v>
      </c>
      <c r="C139" s="20">
        <v>581</v>
      </c>
      <c r="D139" s="21">
        <v>43304</v>
      </c>
      <c r="E139" s="20" t="s">
        <v>695</v>
      </c>
      <c r="F139" s="20"/>
      <c r="G139" s="20" t="s">
        <v>696</v>
      </c>
      <c r="H139" s="20" t="s">
        <v>697</v>
      </c>
      <c r="I139" s="20" t="s">
        <v>49</v>
      </c>
      <c r="J139" s="21">
        <v>41414</v>
      </c>
      <c r="K139" s="20">
        <v>426</v>
      </c>
      <c r="L139" s="20"/>
      <c r="M139" s="20">
        <v>41</v>
      </c>
      <c r="N139" s="20">
        <v>33</v>
      </c>
      <c r="O139" s="20" t="s">
        <v>50</v>
      </c>
      <c r="P139" s="20" t="s">
        <v>62</v>
      </c>
      <c r="Q139" s="20"/>
      <c r="R139" s="20" t="s">
        <v>52</v>
      </c>
      <c r="S139" s="20">
        <v>8200204302</v>
      </c>
      <c r="T139" s="20" t="s">
        <v>698</v>
      </c>
      <c r="U139" s="20" t="s">
        <v>699</v>
      </c>
      <c r="V139" s="20">
        <v>7568842249</v>
      </c>
      <c r="W139" s="20" t="s">
        <v>700</v>
      </c>
      <c r="X139" s="20">
        <v>0</v>
      </c>
      <c r="Y139" s="20" t="s">
        <v>55</v>
      </c>
      <c r="Z139" s="20" t="s">
        <v>55</v>
      </c>
      <c r="AA139" s="20" t="s">
        <v>65</v>
      </c>
      <c r="AB139" s="20">
        <v>9</v>
      </c>
      <c r="AC139" s="20" t="s">
        <v>57</v>
      </c>
      <c r="AD139" s="20">
        <v>2</v>
      </c>
    </row>
    <row r="140" spans="1:30" ht="30">
      <c r="A140" s="20">
        <v>4</v>
      </c>
      <c r="B140" s="20" t="s">
        <v>45</v>
      </c>
      <c r="C140" s="20">
        <v>712</v>
      </c>
      <c r="D140" s="21">
        <v>43736</v>
      </c>
      <c r="E140" s="20" t="s">
        <v>701</v>
      </c>
      <c r="F140" s="20"/>
      <c r="G140" s="20" t="s">
        <v>615</v>
      </c>
      <c r="H140" s="20" t="s">
        <v>702</v>
      </c>
      <c r="I140" s="20" t="s">
        <v>49</v>
      </c>
      <c r="J140" s="21">
        <v>40544</v>
      </c>
      <c r="K140" s="20">
        <v>427</v>
      </c>
      <c r="L140" s="20"/>
      <c r="M140" s="20">
        <v>41</v>
      </c>
      <c r="N140" s="20">
        <v>0</v>
      </c>
      <c r="O140" s="20" t="s">
        <v>88</v>
      </c>
      <c r="P140" s="20" t="s">
        <v>62</v>
      </c>
      <c r="Q140" s="20"/>
      <c r="R140" s="20" t="s">
        <v>52</v>
      </c>
      <c r="S140" s="20">
        <v>8200204302</v>
      </c>
      <c r="T140" s="20" t="s">
        <v>617</v>
      </c>
      <c r="U140" s="20" t="s">
        <v>618</v>
      </c>
      <c r="V140" s="20">
        <v>7357801584</v>
      </c>
      <c r="W140" s="20" t="s">
        <v>619</v>
      </c>
      <c r="X140" s="20">
        <v>36000</v>
      </c>
      <c r="Y140" s="20" t="s">
        <v>55</v>
      </c>
      <c r="Z140" s="20" t="s">
        <v>55</v>
      </c>
      <c r="AA140" s="20" t="s">
        <v>65</v>
      </c>
      <c r="AB140" s="20">
        <v>11</v>
      </c>
      <c r="AC140" s="20" t="s">
        <v>57</v>
      </c>
      <c r="AD140" s="20">
        <v>1</v>
      </c>
    </row>
    <row r="141" spans="1:30" ht="45">
      <c r="A141" s="20">
        <v>4</v>
      </c>
      <c r="B141" s="20" t="s">
        <v>45</v>
      </c>
      <c r="C141" s="20">
        <v>769</v>
      </c>
      <c r="D141" s="21">
        <v>44061</v>
      </c>
      <c r="E141" s="20" t="s">
        <v>703</v>
      </c>
      <c r="F141" s="20"/>
      <c r="G141" s="20" t="s">
        <v>704</v>
      </c>
      <c r="H141" s="20" t="s">
        <v>705</v>
      </c>
      <c r="I141" s="20" t="s">
        <v>61</v>
      </c>
      <c r="J141" s="21">
        <v>41023</v>
      </c>
      <c r="K141" s="20">
        <v>428</v>
      </c>
      <c r="L141" s="20"/>
      <c r="M141" s="20">
        <v>41</v>
      </c>
      <c r="N141" s="20">
        <v>35</v>
      </c>
      <c r="O141" s="20" t="s">
        <v>50</v>
      </c>
      <c r="P141" s="20" t="s">
        <v>62</v>
      </c>
      <c r="Q141" s="20"/>
      <c r="R141" s="20" t="s">
        <v>52</v>
      </c>
      <c r="S141" s="20">
        <v>8200204302</v>
      </c>
      <c r="T141" s="20" t="s">
        <v>706</v>
      </c>
      <c r="U141" s="20"/>
      <c r="V141" s="20">
        <v>9468695968</v>
      </c>
      <c r="W141" s="20" t="s">
        <v>707</v>
      </c>
      <c r="X141" s="20">
        <v>264000</v>
      </c>
      <c r="Y141" s="20" t="s">
        <v>55</v>
      </c>
      <c r="Z141" s="20" t="s">
        <v>55</v>
      </c>
      <c r="AA141" s="20" t="s">
        <v>65</v>
      </c>
      <c r="AB141" s="20">
        <v>10</v>
      </c>
      <c r="AC141" s="20" t="s">
        <v>57</v>
      </c>
      <c r="AD141" s="20">
        <v>1</v>
      </c>
    </row>
    <row r="142" spans="1:30" ht="30">
      <c r="A142" s="20">
        <v>4</v>
      </c>
      <c r="B142" s="20" t="s">
        <v>45</v>
      </c>
      <c r="C142" s="20">
        <v>961</v>
      </c>
      <c r="D142" s="21">
        <v>44401</v>
      </c>
      <c r="E142" s="20" t="s">
        <v>708</v>
      </c>
      <c r="F142" s="20"/>
      <c r="G142" s="20" t="s">
        <v>709</v>
      </c>
      <c r="H142" s="20" t="s">
        <v>710</v>
      </c>
      <c r="I142" s="20" t="s">
        <v>49</v>
      </c>
      <c r="J142" s="21">
        <v>40627</v>
      </c>
      <c r="K142" s="20">
        <v>429</v>
      </c>
      <c r="L142" s="20"/>
      <c r="M142" s="20">
        <v>41</v>
      </c>
      <c r="N142" s="20">
        <v>29</v>
      </c>
      <c r="O142" s="20" t="s">
        <v>50</v>
      </c>
      <c r="P142" s="20" t="s">
        <v>62</v>
      </c>
      <c r="Q142" s="20"/>
      <c r="R142" s="20" t="s">
        <v>52</v>
      </c>
      <c r="S142" s="20">
        <v>8200204302</v>
      </c>
      <c r="T142" s="20" t="s">
        <v>711</v>
      </c>
      <c r="U142" s="20"/>
      <c r="V142" s="20">
        <v>9680913678</v>
      </c>
      <c r="W142" s="20" t="s">
        <v>712</v>
      </c>
      <c r="X142" s="20">
        <v>0</v>
      </c>
      <c r="Y142" s="20" t="s">
        <v>55</v>
      </c>
      <c r="Z142" s="20" t="s">
        <v>55</v>
      </c>
      <c r="AA142" s="20" t="s">
        <v>65</v>
      </c>
      <c r="AB142" s="20">
        <v>11</v>
      </c>
      <c r="AC142" s="20" t="s">
        <v>57</v>
      </c>
      <c r="AD142" s="20">
        <v>2</v>
      </c>
    </row>
    <row r="143" spans="1:30" ht="30">
      <c r="A143" s="20">
        <v>4</v>
      </c>
      <c r="B143" s="20" t="s">
        <v>45</v>
      </c>
      <c r="C143" s="20">
        <v>960</v>
      </c>
      <c r="D143" s="21">
        <v>44401</v>
      </c>
      <c r="E143" s="20" t="s">
        <v>713</v>
      </c>
      <c r="F143" s="20"/>
      <c r="G143" s="20" t="s">
        <v>714</v>
      </c>
      <c r="H143" s="20" t="s">
        <v>715</v>
      </c>
      <c r="I143" s="20" t="s">
        <v>49</v>
      </c>
      <c r="J143" s="21">
        <v>41338</v>
      </c>
      <c r="K143" s="20">
        <v>430</v>
      </c>
      <c r="L143" s="20"/>
      <c r="M143" s="20">
        <v>41</v>
      </c>
      <c r="N143" s="20">
        <v>27</v>
      </c>
      <c r="O143" s="20" t="s">
        <v>88</v>
      </c>
      <c r="P143" s="20" t="s">
        <v>62</v>
      </c>
      <c r="Q143" s="20"/>
      <c r="R143" s="20" t="s">
        <v>52</v>
      </c>
      <c r="S143" s="20">
        <v>8200204302</v>
      </c>
      <c r="T143" s="20" t="s">
        <v>716</v>
      </c>
      <c r="U143" s="20"/>
      <c r="V143" s="20">
        <v>9680306933</v>
      </c>
      <c r="W143" s="20" t="s">
        <v>717</v>
      </c>
      <c r="X143" s="20">
        <v>0</v>
      </c>
      <c r="Y143" s="20" t="s">
        <v>55</v>
      </c>
      <c r="Z143" s="20" t="s">
        <v>55</v>
      </c>
      <c r="AA143" s="20" t="s">
        <v>65</v>
      </c>
      <c r="AB143" s="20">
        <v>9</v>
      </c>
      <c r="AC143" s="20" t="s">
        <v>57</v>
      </c>
      <c r="AD143" s="20">
        <v>2</v>
      </c>
    </row>
    <row r="144" spans="1:30" ht="30">
      <c r="A144" s="20">
        <v>4</v>
      </c>
      <c r="B144" s="20" t="s">
        <v>45</v>
      </c>
      <c r="C144" s="20">
        <v>965</v>
      </c>
      <c r="D144" s="21">
        <v>44412</v>
      </c>
      <c r="E144" s="20" t="s">
        <v>718</v>
      </c>
      <c r="F144" s="20"/>
      <c r="G144" s="20" t="s">
        <v>719</v>
      </c>
      <c r="H144" s="20" t="s">
        <v>720</v>
      </c>
      <c r="I144" s="20" t="s">
        <v>61</v>
      </c>
      <c r="J144" s="21">
        <v>40819</v>
      </c>
      <c r="K144" s="20">
        <v>431</v>
      </c>
      <c r="L144" s="20"/>
      <c r="M144" s="20">
        <v>41</v>
      </c>
      <c r="N144" s="20">
        <v>36</v>
      </c>
      <c r="O144" s="20" t="s">
        <v>50</v>
      </c>
      <c r="P144" s="20" t="s">
        <v>62</v>
      </c>
      <c r="Q144" s="20"/>
      <c r="R144" s="20" t="s">
        <v>52</v>
      </c>
      <c r="S144" s="20">
        <v>8200204302</v>
      </c>
      <c r="T144" s="20" t="s">
        <v>721</v>
      </c>
      <c r="U144" s="20"/>
      <c r="V144" s="20">
        <v>9166797522</v>
      </c>
      <c r="W144" s="20" t="s">
        <v>722</v>
      </c>
      <c r="X144" s="20">
        <v>0</v>
      </c>
      <c r="Y144" s="20" t="s">
        <v>55</v>
      </c>
      <c r="Z144" s="20" t="s">
        <v>55</v>
      </c>
      <c r="AA144" s="20" t="s">
        <v>65</v>
      </c>
      <c r="AB144" s="20">
        <v>11</v>
      </c>
      <c r="AC144" s="20" t="s">
        <v>57</v>
      </c>
      <c r="AD144" s="20">
        <v>12</v>
      </c>
    </row>
    <row r="145" spans="1:30" ht="30">
      <c r="A145" s="20">
        <v>5</v>
      </c>
      <c r="B145" s="20" t="s">
        <v>45</v>
      </c>
      <c r="C145" s="20">
        <v>842</v>
      </c>
      <c r="D145" s="21">
        <v>44061</v>
      </c>
      <c r="E145" s="20" t="s">
        <v>723</v>
      </c>
      <c r="F145" s="20"/>
      <c r="G145" s="20" t="s">
        <v>724</v>
      </c>
      <c r="H145" s="20" t="s">
        <v>725</v>
      </c>
      <c r="I145" s="20" t="s">
        <v>49</v>
      </c>
      <c r="J145" s="21">
        <v>40911</v>
      </c>
      <c r="K145" s="20">
        <v>501</v>
      </c>
      <c r="L145" s="20"/>
      <c r="M145" s="20">
        <v>41</v>
      </c>
      <c r="N145" s="20">
        <v>28</v>
      </c>
      <c r="O145" s="20" t="s">
        <v>50</v>
      </c>
      <c r="P145" s="20" t="s">
        <v>62</v>
      </c>
      <c r="Q145" s="20"/>
      <c r="R145" s="20" t="s">
        <v>52</v>
      </c>
      <c r="S145" s="20">
        <v>8200204302</v>
      </c>
      <c r="T145" s="20" t="s">
        <v>726</v>
      </c>
      <c r="U145" s="20"/>
      <c r="V145" s="20">
        <v>9214488161</v>
      </c>
      <c r="W145" s="20" t="s">
        <v>727</v>
      </c>
      <c r="X145" s="20">
        <v>48000</v>
      </c>
      <c r="Y145" s="20" t="s">
        <v>55</v>
      </c>
      <c r="Z145" s="20" t="s">
        <v>55</v>
      </c>
      <c r="AA145" s="20" t="s">
        <v>65</v>
      </c>
      <c r="AB145" s="20">
        <v>10</v>
      </c>
      <c r="AC145" s="20" t="s">
        <v>57</v>
      </c>
      <c r="AD145" s="20">
        <v>1</v>
      </c>
    </row>
    <row r="146" spans="1:30" ht="30">
      <c r="A146" s="20">
        <v>5</v>
      </c>
      <c r="B146" s="20" t="s">
        <v>45</v>
      </c>
      <c r="C146" s="20">
        <v>504</v>
      </c>
      <c r="D146" s="21">
        <v>42915</v>
      </c>
      <c r="E146" s="20" t="s">
        <v>728</v>
      </c>
      <c r="F146" s="20"/>
      <c r="G146" s="20" t="s">
        <v>729</v>
      </c>
      <c r="H146" s="20" t="s">
        <v>730</v>
      </c>
      <c r="I146" s="20" t="s">
        <v>49</v>
      </c>
      <c r="J146" s="21">
        <v>40909</v>
      </c>
      <c r="K146" s="20">
        <v>502</v>
      </c>
      <c r="L146" s="20"/>
      <c r="M146" s="20">
        <v>41</v>
      </c>
      <c r="N146" s="20">
        <v>31</v>
      </c>
      <c r="O146" s="20" t="s">
        <v>50</v>
      </c>
      <c r="P146" s="20" t="s">
        <v>51</v>
      </c>
      <c r="Q146" s="20"/>
      <c r="R146" s="20" t="s">
        <v>52</v>
      </c>
      <c r="S146" s="20">
        <v>8200204302</v>
      </c>
      <c r="T146" s="20" t="s">
        <v>731</v>
      </c>
      <c r="U146" s="20"/>
      <c r="V146" s="20">
        <v>9784456024</v>
      </c>
      <c r="W146" s="20" t="s">
        <v>732</v>
      </c>
      <c r="X146" s="20">
        <v>45000</v>
      </c>
      <c r="Y146" s="20" t="s">
        <v>55</v>
      </c>
      <c r="Z146" s="20" t="s">
        <v>55</v>
      </c>
      <c r="AA146" s="20" t="s">
        <v>56</v>
      </c>
      <c r="AB146" s="20">
        <v>10</v>
      </c>
      <c r="AC146" s="20" t="s">
        <v>57</v>
      </c>
      <c r="AD146" s="20">
        <v>0</v>
      </c>
    </row>
    <row r="147" spans="1:30" ht="30">
      <c r="A147" s="20">
        <v>5</v>
      </c>
      <c r="B147" s="20" t="s">
        <v>45</v>
      </c>
      <c r="C147" s="20">
        <v>491</v>
      </c>
      <c r="D147" s="21">
        <v>42851</v>
      </c>
      <c r="E147" s="20" t="s">
        <v>733</v>
      </c>
      <c r="F147" s="20"/>
      <c r="G147" s="20" t="s">
        <v>734</v>
      </c>
      <c r="H147" s="20" t="s">
        <v>735</v>
      </c>
      <c r="I147" s="20" t="s">
        <v>49</v>
      </c>
      <c r="J147" s="21">
        <v>40756</v>
      </c>
      <c r="K147" s="20">
        <v>503</v>
      </c>
      <c r="L147" s="20"/>
      <c r="M147" s="20">
        <v>41</v>
      </c>
      <c r="N147" s="20">
        <v>31</v>
      </c>
      <c r="O147" s="20" t="s">
        <v>50</v>
      </c>
      <c r="P147" s="20" t="s">
        <v>51</v>
      </c>
      <c r="Q147" s="20"/>
      <c r="R147" s="20" t="s">
        <v>52</v>
      </c>
      <c r="S147" s="20">
        <v>8200204302</v>
      </c>
      <c r="T147" s="20" t="s">
        <v>736</v>
      </c>
      <c r="U147" s="20"/>
      <c r="V147" s="20">
        <v>7732912642</v>
      </c>
      <c r="W147" s="20" t="s">
        <v>737</v>
      </c>
      <c r="X147" s="20">
        <v>522600</v>
      </c>
      <c r="Y147" s="20" t="s">
        <v>55</v>
      </c>
      <c r="Z147" s="20" t="s">
        <v>55</v>
      </c>
      <c r="AA147" s="20" t="s">
        <v>56</v>
      </c>
      <c r="AB147" s="20">
        <v>11</v>
      </c>
      <c r="AC147" s="20" t="s">
        <v>57</v>
      </c>
      <c r="AD147" s="20">
        <v>2</v>
      </c>
    </row>
    <row r="148" spans="1:30" ht="30">
      <c r="A148" s="20">
        <v>5</v>
      </c>
      <c r="B148" s="20" t="s">
        <v>45</v>
      </c>
      <c r="C148" s="20">
        <v>843</v>
      </c>
      <c r="D148" s="21">
        <v>42496</v>
      </c>
      <c r="E148" s="20" t="s">
        <v>738</v>
      </c>
      <c r="F148" s="20"/>
      <c r="G148" s="20" t="s">
        <v>739</v>
      </c>
      <c r="H148" s="20" t="s">
        <v>740</v>
      </c>
      <c r="I148" s="20" t="s">
        <v>49</v>
      </c>
      <c r="J148" s="21">
        <v>41168</v>
      </c>
      <c r="K148" s="20">
        <v>504</v>
      </c>
      <c r="L148" s="20"/>
      <c r="M148" s="20">
        <v>41</v>
      </c>
      <c r="N148" s="20">
        <v>23</v>
      </c>
      <c r="O148" s="20" t="s">
        <v>151</v>
      </c>
      <c r="P148" s="20" t="s">
        <v>62</v>
      </c>
      <c r="Q148" s="20"/>
      <c r="R148" s="20" t="s">
        <v>52</v>
      </c>
      <c r="S148" s="20">
        <v>8200204302</v>
      </c>
      <c r="T148" s="20" t="s">
        <v>741</v>
      </c>
      <c r="U148" s="20" t="s">
        <v>742</v>
      </c>
      <c r="V148" s="20">
        <v>9667300433</v>
      </c>
      <c r="W148" s="20" t="s">
        <v>743</v>
      </c>
      <c r="X148" s="20">
        <v>480000</v>
      </c>
      <c r="Y148" s="20" t="s">
        <v>55</v>
      </c>
      <c r="Z148" s="20" t="s">
        <v>55</v>
      </c>
      <c r="AA148" s="20" t="s">
        <v>65</v>
      </c>
      <c r="AB148" s="20">
        <v>10</v>
      </c>
      <c r="AC148" s="20" t="s">
        <v>57</v>
      </c>
      <c r="AD148" s="20">
        <v>0</v>
      </c>
    </row>
    <row r="149" spans="1:30" ht="30">
      <c r="A149" s="20">
        <v>5</v>
      </c>
      <c r="B149" s="20" t="s">
        <v>45</v>
      </c>
      <c r="C149" s="20">
        <v>832</v>
      </c>
      <c r="D149" s="21">
        <v>44061</v>
      </c>
      <c r="E149" s="20" t="s">
        <v>744</v>
      </c>
      <c r="F149" s="20"/>
      <c r="G149" s="20" t="s">
        <v>745</v>
      </c>
      <c r="H149" s="20" t="s">
        <v>746</v>
      </c>
      <c r="I149" s="20" t="s">
        <v>49</v>
      </c>
      <c r="J149" s="21">
        <v>40547</v>
      </c>
      <c r="K149" s="20">
        <v>506</v>
      </c>
      <c r="L149" s="20"/>
      <c r="M149" s="20">
        <v>41</v>
      </c>
      <c r="N149" s="20">
        <v>35</v>
      </c>
      <c r="O149" s="20" t="s">
        <v>50</v>
      </c>
      <c r="P149" s="20" t="s">
        <v>62</v>
      </c>
      <c r="Q149" s="20"/>
      <c r="R149" s="20" t="s">
        <v>52</v>
      </c>
      <c r="S149" s="20">
        <v>8200204302</v>
      </c>
      <c r="T149" s="20" t="s">
        <v>747</v>
      </c>
      <c r="U149" s="20" t="s">
        <v>748</v>
      </c>
      <c r="V149" s="20">
        <v>7742364039</v>
      </c>
      <c r="W149" s="20" t="s">
        <v>749</v>
      </c>
      <c r="X149" s="20">
        <v>72000</v>
      </c>
      <c r="Y149" s="20" t="s">
        <v>55</v>
      </c>
      <c r="Z149" s="20" t="s">
        <v>55</v>
      </c>
      <c r="AA149" s="20" t="s">
        <v>65</v>
      </c>
      <c r="AB149" s="20">
        <v>11</v>
      </c>
      <c r="AC149" s="20" t="s">
        <v>57</v>
      </c>
      <c r="AD149" s="20">
        <v>1</v>
      </c>
    </row>
    <row r="150" spans="1:30" ht="30">
      <c r="A150" s="20">
        <v>5</v>
      </c>
      <c r="B150" s="20" t="s">
        <v>45</v>
      </c>
      <c r="C150" s="20">
        <v>836</v>
      </c>
      <c r="D150" s="21">
        <v>44061</v>
      </c>
      <c r="E150" s="20" t="s">
        <v>750</v>
      </c>
      <c r="F150" s="20"/>
      <c r="G150" s="20" t="s">
        <v>751</v>
      </c>
      <c r="H150" s="20" t="s">
        <v>752</v>
      </c>
      <c r="I150" s="20" t="s">
        <v>49</v>
      </c>
      <c r="J150" s="21">
        <v>40638</v>
      </c>
      <c r="K150" s="20">
        <v>507</v>
      </c>
      <c r="L150" s="20"/>
      <c r="M150" s="20">
        <v>41</v>
      </c>
      <c r="N150" s="20">
        <v>36</v>
      </c>
      <c r="O150" s="20" t="s">
        <v>88</v>
      </c>
      <c r="P150" s="20" t="s">
        <v>62</v>
      </c>
      <c r="Q150" s="20"/>
      <c r="R150" s="20" t="s">
        <v>52</v>
      </c>
      <c r="S150" s="20">
        <v>8200204302</v>
      </c>
      <c r="T150" s="20" t="s">
        <v>753</v>
      </c>
      <c r="U150" s="20"/>
      <c r="V150" s="20">
        <v>9784155647</v>
      </c>
      <c r="W150" s="20" t="s">
        <v>754</v>
      </c>
      <c r="X150" s="20">
        <v>96000</v>
      </c>
      <c r="Y150" s="20" t="s">
        <v>55</v>
      </c>
      <c r="Z150" s="20" t="s">
        <v>55</v>
      </c>
      <c r="AA150" s="20" t="s">
        <v>65</v>
      </c>
      <c r="AB150" s="20">
        <v>11</v>
      </c>
      <c r="AC150" s="20" t="s">
        <v>57</v>
      </c>
      <c r="AD150" s="20">
        <v>1</v>
      </c>
    </row>
    <row r="151" spans="1:30" ht="30">
      <c r="A151" s="20">
        <v>5</v>
      </c>
      <c r="B151" s="20" t="s">
        <v>45</v>
      </c>
      <c r="C151" s="20">
        <v>838</v>
      </c>
      <c r="D151" s="21">
        <v>44061</v>
      </c>
      <c r="E151" s="20" t="s">
        <v>755</v>
      </c>
      <c r="F151" s="20"/>
      <c r="G151" s="20" t="s">
        <v>756</v>
      </c>
      <c r="H151" s="20" t="s">
        <v>757</v>
      </c>
      <c r="I151" s="20" t="s">
        <v>61</v>
      </c>
      <c r="J151" s="21">
        <v>40534</v>
      </c>
      <c r="K151" s="20">
        <v>508</v>
      </c>
      <c r="L151" s="20"/>
      <c r="M151" s="20">
        <v>41</v>
      </c>
      <c r="N151" s="20">
        <v>34</v>
      </c>
      <c r="O151" s="20" t="s">
        <v>50</v>
      </c>
      <c r="P151" s="20" t="s">
        <v>62</v>
      </c>
      <c r="Q151" s="20"/>
      <c r="R151" s="20" t="s">
        <v>52</v>
      </c>
      <c r="S151" s="20">
        <v>8200204302</v>
      </c>
      <c r="T151" s="20" t="s">
        <v>758</v>
      </c>
      <c r="U151" s="20"/>
      <c r="V151" s="20">
        <v>9829968485</v>
      </c>
      <c r="W151" s="20" t="s">
        <v>759</v>
      </c>
      <c r="X151" s="20">
        <v>480000</v>
      </c>
      <c r="Y151" s="20" t="s">
        <v>55</v>
      </c>
      <c r="Z151" s="20" t="s">
        <v>55</v>
      </c>
      <c r="AA151" s="20" t="s">
        <v>65</v>
      </c>
      <c r="AB151" s="20">
        <v>12</v>
      </c>
      <c r="AC151" s="20" t="s">
        <v>57</v>
      </c>
      <c r="AD151" s="20">
        <v>1</v>
      </c>
    </row>
    <row r="152" spans="1:30" ht="30">
      <c r="A152" s="20">
        <v>5</v>
      </c>
      <c r="B152" s="20" t="s">
        <v>45</v>
      </c>
      <c r="C152" s="20">
        <v>906</v>
      </c>
      <c r="D152" s="21">
        <v>44081</v>
      </c>
      <c r="E152" s="20" t="s">
        <v>760</v>
      </c>
      <c r="F152" s="20"/>
      <c r="G152" s="20" t="s">
        <v>761</v>
      </c>
      <c r="H152" s="20" t="s">
        <v>762</v>
      </c>
      <c r="I152" s="20" t="s">
        <v>61</v>
      </c>
      <c r="J152" s="21">
        <v>41091</v>
      </c>
      <c r="K152" s="20">
        <v>509</v>
      </c>
      <c r="L152" s="20"/>
      <c r="M152" s="20">
        <v>41</v>
      </c>
      <c r="N152" s="20">
        <v>30</v>
      </c>
      <c r="O152" s="20" t="s">
        <v>763</v>
      </c>
      <c r="P152" s="20" t="s">
        <v>62</v>
      </c>
      <c r="Q152" s="20"/>
      <c r="R152" s="20" t="s">
        <v>52</v>
      </c>
      <c r="S152" s="20">
        <v>8200204302</v>
      </c>
      <c r="T152" s="20" t="s">
        <v>764</v>
      </c>
      <c r="U152" s="20"/>
      <c r="V152" s="20">
        <v>9414758692</v>
      </c>
      <c r="W152" s="20" t="s">
        <v>765</v>
      </c>
      <c r="X152" s="20">
        <v>537144</v>
      </c>
      <c r="Y152" s="20" t="s">
        <v>55</v>
      </c>
      <c r="Z152" s="20" t="s">
        <v>55</v>
      </c>
      <c r="AA152" s="20" t="s">
        <v>65</v>
      </c>
      <c r="AB152" s="20">
        <v>10</v>
      </c>
      <c r="AC152" s="20" t="s">
        <v>57</v>
      </c>
      <c r="AD152" s="20">
        <v>1</v>
      </c>
    </row>
    <row r="153" spans="1:30" ht="30">
      <c r="A153" s="20">
        <v>5</v>
      </c>
      <c r="B153" s="20" t="s">
        <v>45</v>
      </c>
      <c r="C153" s="20">
        <v>833</v>
      </c>
      <c r="D153" s="21">
        <v>44061</v>
      </c>
      <c r="E153" s="20" t="s">
        <v>766</v>
      </c>
      <c r="F153" s="20"/>
      <c r="G153" s="20" t="s">
        <v>433</v>
      </c>
      <c r="H153" s="20" t="s">
        <v>767</v>
      </c>
      <c r="I153" s="20" t="s">
        <v>49</v>
      </c>
      <c r="J153" s="21">
        <v>40799</v>
      </c>
      <c r="K153" s="20">
        <v>510</v>
      </c>
      <c r="L153" s="20"/>
      <c r="M153" s="20">
        <v>41</v>
      </c>
      <c r="N153" s="20">
        <v>29</v>
      </c>
      <c r="O153" s="20" t="s">
        <v>50</v>
      </c>
      <c r="P153" s="20" t="s">
        <v>62</v>
      </c>
      <c r="Q153" s="20"/>
      <c r="R153" s="20" t="s">
        <v>52</v>
      </c>
      <c r="S153" s="20">
        <v>8200204302</v>
      </c>
      <c r="T153" s="20" t="s">
        <v>768</v>
      </c>
      <c r="U153" s="20"/>
      <c r="V153" s="20">
        <v>9782613555</v>
      </c>
      <c r="W153" s="20" t="s">
        <v>435</v>
      </c>
      <c r="X153" s="20">
        <v>84000</v>
      </c>
      <c r="Y153" s="20" t="s">
        <v>55</v>
      </c>
      <c r="Z153" s="20" t="s">
        <v>55</v>
      </c>
      <c r="AA153" s="20" t="s">
        <v>65</v>
      </c>
      <c r="AB153" s="20">
        <v>11</v>
      </c>
      <c r="AC153" s="20" t="s">
        <v>57</v>
      </c>
      <c r="AD153" s="20">
        <v>1</v>
      </c>
    </row>
    <row r="154" spans="1:30" ht="30">
      <c r="A154" s="20">
        <v>5</v>
      </c>
      <c r="B154" s="20" t="s">
        <v>45</v>
      </c>
      <c r="C154" s="20">
        <v>841</v>
      </c>
      <c r="D154" s="21">
        <v>44061</v>
      </c>
      <c r="E154" s="20" t="s">
        <v>769</v>
      </c>
      <c r="F154" s="20"/>
      <c r="G154" s="20" t="s">
        <v>770</v>
      </c>
      <c r="H154" s="20" t="s">
        <v>771</v>
      </c>
      <c r="I154" s="20" t="s">
        <v>49</v>
      </c>
      <c r="J154" s="21">
        <v>40549</v>
      </c>
      <c r="K154" s="20">
        <v>511</v>
      </c>
      <c r="L154" s="20"/>
      <c r="M154" s="20">
        <v>41</v>
      </c>
      <c r="N154" s="20">
        <v>34</v>
      </c>
      <c r="O154" s="20" t="s">
        <v>50</v>
      </c>
      <c r="P154" s="20" t="s">
        <v>62</v>
      </c>
      <c r="Q154" s="20"/>
      <c r="R154" s="20" t="s">
        <v>52</v>
      </c>
      <c r="S154" s="20">
        <v>8200204302</v>
      </c>
      <c r="T154" s="20" t="s">
        <v>772</v>
      </c>
      <c r="U154" s="20"/>
      <c r="V154" s="20">
        <v>6360581441</v>
      </c>
      <c r="W154" s="20" t="s">
        <v>519</v>
      </c>
      <c r="X154" s="20">
        <v>60000</v>
      </c>
      <c r="Y154" s="20" t="s">
        <v>55</v>
      </c>
      <c r="Z154" s="20" t="s">
        <v>55</v>
      </c>
      <c r="AA154" s="20" t="s">
        <v>65</v>
      </c>
      <c r="AB154" s="20">
        <v>11</v>
      </c>
      <c r="AC154" s="20" t="s">
        <v>57</v>
      </c>
      <c r="AD154" s="20">
        <v>1</v>
      </c>
    </row>
    <row r="155" spans="1:30" ht="30">
      <c r="A155" s="20">
        <v>5</v>
      </c>
      <c r="B155" s="20" t="s">
        <v>45</v>
      </c>
      <c r="C155" s="20">
        <v>905</v>
      </c>
      <c r="D155" s="21">
        <v>44081</v>
      </c>
      <c r="E155" s="20" t="s">
        <v>773</v>
      </c>
      <c r="F155" s="20"/>
      <c r="G155" s="20" t="s">
        <v>774</v>
      </c>
      <c r="H155" s="20" t="s">
        <v>775</v>
      </c>
      <c r="I155" s="20" t="s">
        <v>61</v>
      </c>
      <c r="J155" s="21">
        <v>41142</v>
      </c>
      <c r="K155" s="20">
        <v>512</v>
      </c>
      <c r="L155" s="20"/>
      <c r="M155" s="20">
        <v>41</v>
      </c>
      <c r="N155" s="20">
        <v>33</v>
      </c>
      <c r="O155" s="20" t="s">
        <v>50</v>
      </c>
      <c r="P155" s="20" t="s">
        <v>51</v>
      </c>
      <c r="Q155" s="20"/>
      <c r="R155" s="20" t="s">
        <v>52</v>
      </c>
      <c r="S155" s="20">
        <v>8200204302</v>
      </c>
      <c r="T155" s="20" t="s">
        <v>776</v>
      </c>
      <c r="U155" s="20"/>
      <c r="V155" s="20">
        <v>7737595085</v>
      </c>
      <c r="W155" s="20" t="s">
        <v>180</v>
      </c>
      <c r="X155" s="20">
        <v>100000</v>
      </c>
      <c r="Y155" s="20" t="s">
        <v>55</v>
      </c>
      <c r="Z155" s="20" t="s">
        <v>55</v>
      </c>
      <c r="AA155" s="20" t="s">
        <v>56</v>
      </c>
      <c r="AB155" s="20">
        <v>10</v>
      </c>
      <c r="AC155" s="20" t="s">
        <v>57</v>
      </c>
      <c r="AD155" s="20">
        <v>1</v>
      </c>
    </row>
    <row r="156" spans="1:30" ht="30">
      <c r="A156" s="20">
        <v>5</v>
      </c>
      <c r="B156" s="20" t="s">
        <v>45</v>
      </c>
      <c r="C156" s="20">
        <v>902</v>
      </c>
      <c r="D156" s="21">
        <v>44081</v>
      </c>
      <c r="E156" s="20" t="s">
        <v>777</v>
      </c>
      <c r="F156" s="20"/>
      <c r="G156" s="20" t="s">
        <v>778</v>
      </c>
      <c r="H156" s="20" t="s">
        <v>779</v>
      </c>
      <c r="I156" s="20" t="s">
        <v>49</v>
      </c>
      <c r="J156" s="21">
        <v>39989</v>
      </c>
      <c r="K156" s="20">
        <v>513</v>
      </c>
      <c r="L156" s="20"/>
      <c r="M156" s="20">
        <v>41</v>
      </c>
      <c r="N156" s="20">
        <v>33</v>
      </c>
      <c r="O156" s="20" t="s">
        <v>157</v>
      </c>
      <c r="P156" s="20" t="s">
        <v>62</v>
      </c>
      <c r="Q156" s="20"/>
      <c r="R156" s="20" t="s">
        <v>52</v>
      </c>
      <c r="S156" s="20">
        <v>8200204302</v>
      </c>
      <c r="T156" s="20" t="s">
        <v>780</v>
      </c>
      <c r="U156" s="20"/>
      <c r="V156" s="20">
        <v>9782628056</v>
      </c>
      <c r="W156" s="20" t="s">
        <v>109</v>
      </c>
      <c r="X156" s="20">
        <v>480000</v>
      </c>
      <c r="Y156" s="20" t="s">
        <v>55</v>
      </c>
      <c r="Z156" s="20" t="s">
        <v>55</v>
      </c>
      <c r="AA156" s="20" t="s">
        <v>65</v>
      </c>
      <c r="AB156" s="20">
        <v>13</v>
      </c>
      <c r="AC156" s="20" t="s">
        <v>57</v>
      </c>
      <c r="AD156" s="20">
        <v>1</v>
      </c>
    </row>
    <row r="157" spans="1:30" ht="30">
      <c r="A157" s="20">
        <v>5</v>
      </c>
      <c r="B157" s="20" t="s">
        <v>45</v>
      </c>
      <c r="C157" s="20">
        <v>844</v>
      </c>
      <c r="D157" s="21">
        <v>44061</v>
      </c>
      <c r="E157" s="20" t="s">
        <v>781</v>
      </c>
      <c r="F157" s="20"/>
      <c r="G157" s="20" t="s">
        <v>782</v>
      </c>
      <c r="H157" s="20" t="s">
        <v>783</v>
      </c>
      <c r="I157" s="20" t="s">
        <v>61</v>
      </c>
      <c r="J157" s="21">
        <v>40482</v>
      </c>
      <c r="K157" s="20">
        <v>514</v>
      </c>
      <c r="L157" s="20"/>
      <c r="M157" s="20">
        <v>41</v>
      </c>
      <c r="N157" s="20">
        <v>37</v>
      </c>
      <c r="O157" s="20" t="s">
        <v>151</v>
      </c>
      <c r="P157" s="20" t="s">
        <v>62</v>
      </c>
      <c r="Q157" s="20"/>
      <c r="R157" s="20" t="s">
        <v>52</v>
      </c>
      <c r="S157" s="20">
        <v>8200204302</v>
      </c>
      <c r="T157" s="20" t="s">
        <v>784</v>
      </c>
      <c r="U157" s="20"/>
      <c r="V157" s="20">
        <v>9784767049</v>
      </c>
      <c r="W157" s="20" t="s">
        <v>785</v>
      </c>
      <c r="X157" s="20">
        <v>60000</v>
      </c>
      <c r="Y157" s="20" t="s">
        <v>55</v>
      </c>
      <c r="Z157" s="20" t="s">
        <v>55</v>
      </c>
      <c r="AA157" s="20" t="s">
        <v>65</v>
      </c>
      <c r="AB157" s="20">
        <v>12</v>
      </c>
      <c r="AC157" s="20" t="s">
        <v>57</v>
      </c>
      <c r="AD157" s="20">
        <v>1</v>
      </c>
    </row>
    <row r="158" spans="1:30" ht="30">
      <c r="A158" s="20">
        <v>5</v>
      </c>
      <c r="B158" s="20" t="s">
        <v>45</v>
      </c>
      <c r="C158" s="20">
        <v>904</v>
      </c>
      <c r="D158" s="21">
        <v>44081</v>
      </c>
      <c r="E158" s="20" t="s">
        <v>786</v>
      </c>
      <c r="F158" s="20"/>
      <c r="G158" s="20" t="s">
        <v>787</v>
      </c>
      <c r="H158" s="20" t="s">
        <v>788</v>
      </c>
      <c r="I158" s="20" t="s">
        <v>61</v>
      </c>
      <c r="J158" s="21">
        <v>40750</v>
      </c>
      <c r="K158" s="20">
        <v>515</v>
      </c>
      <c r="L158" s="20"/>
      <c r="M158" s="20">
        <v>41</v>
      </c>
      <c r="N158" s="20">
        <v>33</v>
      </c>
      <c r="O158" s="20" t="s">
        <v>88</v>
      </c>
      <c r="P158" s="20" t="s">
        <v>62</v>
      </c>
      <c r="Q158" s="20"/>
      <c r="R158" s="20" t="s">
        <v>52</v>
      </c>
      <c r="S158" s="20">
        <v>8200204302</v>
      </c>
      <c r="T158" s="20" t="s">
        <v>789</v>
      </c>
      <c r="U158" s="20"/>
      <c r="V158" s="20">
        <v>9571597070</v>
      </c>
      <c r="W158" s="20" t="s">
        <v>790</v>
      </c>
      <c r="X158" s="20">
        <v>72000</v>
      </c>
      <c r="Y158" s="20" t="s">
        <v>55</v>
      </c>
      <c r="Z158" s="20" t="s">
        <v>55</v>
      </c>
      <c r="AA158" s="20" t="s">
        <v>65</v>
      </c>
      <c r="AB158" s="20">
        <v>11</v>
      </c>
      <c r="AC158" s="20" t="s">
        <v>57</v>
      </c>
      <c r="AD158" s="20">
        <v>1</v>
      </c>
    </row>
    <row r="159" spans="1:30" ht="30">
      <c r="A159" s="20">
        <v>5</v>
      </c>
      <c r="B159" s="20" t="s">
        <v>45</v>
      </c>
      <c r="C159" s="20">
        <v>493</v>
      </c>
      <c r="D159" s="21">
        <v>42860</v>
      </c>
      <c r="E159" s="20" t="s">
        <v>791</v>
      </c>
      <c r="F159" s="20"/>
      <c r="G159" s="20" t="s">
        <v>792</v>
      </c>
      <c r="H159" s="20" t="s">
        <v>793</v>
      </c>
      <c r="I159" s="20" t="s">
        <v>61</v>
      </c>
      <c r="J159" s="21">
        <v>40476</v>
      </c>
      <c r="K159" s="20">
        <v>516</v>
      </c>
      <c r="L159" s="20"/>
      <c r="M159" s="20">
        <v>41</v>
      </c>
      <c r="N159" s="20">
        <v>34</v>
      </c>
      <c r="O159" s="20" t="s">
        <v>50</v>
      </c>
      <c r="P159" s="20" t="s">
        <v>62</v>
      </c>
      <c r="Q159" s="20"/>
      <c r="R159" s="20" t="s">
        <v>52</v>
      </c>
      <c r="S159" s="20">
        <v>8200204302</v>
      </c>
      <c r="T159" s="20" t="s">
        <v>794</v>
      </c>
      <c r="U159" s="20"/>
      <c r="V159" s="20">
        <v>9680913677</v>
      </c>
      <c r="W159" s="20" t="s">
        <v>795</v>
      </c>
      <c r="X159" s="20">
        <v>35000</v>
      </c>
      <c r="Y159" s="20" t="s">
        <v>55</v>
      </c>
      <c r="Z159" s="20" t="s">
        <v>55</v>
      </c>
      <c r="AA159" s="20" t="s">
        <v>65</v>
      </c>
      <c r="AB159" s="20">
        <v>12</v>
      </c>
      <c r="AC159" s="20" t="s">
        <v>57</v>
      </c>
      <c r="AD159" s="20">
        <v>3</v>
      </c>
    </row>
    <row r="160" spans="1:30" ht="30">
      <c r="A160" s="20">
        <v>5</v>
      </c>
      <c r="B160" s="20" t="s">
        <v>45</v>
      </c>
      <c r="C160" s="20">
        <v>534</v>
      </c>
      <c r="D160" s="21">
        <v>42941</v>
      </c>
      <c r="E160" s="20" t="s">
        <v>796</v>
      </c>
      <c r="F160" s="20"/>
      <c r="G160" s="20" t="s">
        <v>797</v>
      </c>
      <c r="H160" s="20" t="s">
        <v>798</v>
      </c>
      <c r="I160" s="20" t="s">
        <v>61</v>
      </c>
      <c r="J160" s="21">
        <v>40338</v>
      </c>
      <c r="K160" s="20">
        <v>517</v>
      </c>
      <c r="L160" s="20"/>
      <c r="M160" s="20">
        <v>41</v>
      </c>
      <c r="N160" s="20">
        <v>36</v>
      </c>
      <c r="O160" s="20" t="s">
        <v>88</v>
      </c>
      <c r="P160" s="20" t="s">
        <v>62</v>
      </c>
      <c r="Q160" s="20"/>
      <c r="R160" s="20" t="s">
        <v>52</v>
      </c>
      <c r="S160" s="20">
        <v>8200204302</v>
      </c>
      <c r="T160" s="20" t="s">
        <v>799</v>
      </c>
      <c r="U160" s="20"/>
      <c r="V160" s="20">
        <v>8890515598</v>
      </c>
      <c r="W160" s="20" t="s">
        <v>800</v>
      </c>
      <c r="X160" s="20">
        <v>30000</v>
      </c>
      <c r="Y160" s="20" t="s">
        <v>55</v>
      </c>
      <c r="Z160" s="20" t="s">
        <v>55</v>
      </c>
      <c r="AA160" s="20" t="s">
        <v>65</v>
      </c>
      <c r="AB160" s="20">
        <v>12</v>
      </c>
      <c r="AC160" s="20" t="s">
        <v>57</v>
      </c>
      <c r="AD160" s="20">
        <v>0</v>
      </c>
    </row>
    <row r="161" spans="1:30" ht="30">
      <c r="A161" s="20">
        <v>5</v>
      </c>
      <c r="B161" s="20" t="s">
        <v>45</v>
      </c>
      <c r="C161" s="20">
        <v>497</v>
      </c>
      <c r="D161" s="21">
        <v>42907</v>
      </c>
      <c r="E161" s="20" t="s">
        <v>801</v>
      </c>
      <c r="F161" s="20"/>
      <c r="G161" s="20" t="s">
        <v>496</v>
      </c>
      <c r="H161" s="20" t="s">
        <v>802</v>
      </c>
      <c r="I161" s="20" t="s">
        <v>49</v>
      </c>
      <c r="J161" s="21">
        <v>40826</v>
      </c>
      <c r="K161" s="20">
        <v>518</v>
      </c>
      <c r="L161" s="20"/>
      <c r="M161" s="20">
        <v>41</v>
      </c>
      <c r="N161" s="20">
        <v>34</v>
      </c>
      <c r="O161" s="20" t="s">
        <v>50</v>
      </c>
      <c r="P161" s="20" t="s">
        <v>62</v>
      </c>
      <c r="Q161" s="20"/>
      <c r="R161" s="20" t="s">
        <v>52</v>
      </c>
      <c r="S161" s="20">
        <v>8200204302</v>
      </c>
      <c r="T161" s="20" t="s">
        <v>803</v>
      </c>
      <c r="U161" s="20" t="s">
        <v>804</v>
      </c>
      <c r="V161" s="20">
        <v>9928207592</v>
      </c>
      <c r="W161" s="20" t="s">
        <v>805</v>
      </c>
      <c r="X161" s="20">
        <v>42000</v>
      </c>
      <c r="Y161" s="20" t="s">
        <v>55</v>
      </c>
      <c r="Z161" s="20" t="s">
        <v>55</v>
      </c>
      <c r="AA161" s="20" t="s">
        <v>65</v>
      </c>
      <c r="AB161" s="20">
        <v>11</v>
      </c>
      <c r="AC161" s="20" t="s">
        <v>57</v>
      </c>
      <c r="AD161" s="20">
        <v>0</v>
      </c>
    </row>
    <row r="162" spans="1:30" ht="30">
      <c r="A162" s="20">
        <v>5</v>
      </c>
      <c r="B162" s="20" t="s">
        <v>45</v>
      </c>
      <c r="C162" s="20">
        <v>539</v>
      </c>
      <c r="D162" s="21">
        <v>42966</v>
      </c>
      <c r="E162" s="20" t="s">
        <v>806</v>
      </c>
      <c r="F162" s="20"/>
      <c r="G162" s="20" t="s">
        <v>807</v>
      </c>
      <c r="H162" s="20" t="s">
        <v>808</v>
      </c>
      <c r="I162" s="20" t="s">
        <v>49</v>
      </c>
      <c r="J162" s="21">
        <v>40544</v>
      </c>
      <c r="K162" s="20">
        <v>519</v>
      </c>
      <c r="L162" s="20"/>
      <c r="M162" s="20">
        <v>41</v>
      </c>
      <c r="N162" s="20">
        <v>35</v>
      </c>
      <c r="O162" s="20" t="s">
        <v>50</v>
      </c>
      <c r="P162" s="20" t="s">
        <v>62</v>
      </c>
      <c r="Q162" s="20"/>
      <c r="R162" s="20" t="s">
        <v>52</v>
      </c>
      <c r="S162" s="20">
        <v>8200204302</v>
      </c>
      <c r="T162" s="20" t="s">
        <v>809</v>
      </c>
      <c r="U162" s="20" t="s">
        <v>810</v>
      </c>
      <c r="V162" s="20">
        <v>9799540170</v>
      </c>
      <c r="W162" s="20" t="s">
        <v>811</v>
      </c>
      <c r="X162" s="20">
        <v>35000</v>
      </c>
      <c r="Y162" s="20" t="s">
        <v>55</v>
      </c>
      <c r="Z162" s="20" t="s">
        <v>55</v>
      </c>
      <c r="AA162" s="20" t="s">
        <v>65</v>
      </c>
      <c r="AB162" s="20">
        <v>11</v>
      </c>
      <c r="AC162" s="20" t="s">
        <v>57</v>
      </c>
      <c r="AD162" s="20">
        <v>1</v>
      </c>
    </row>
    <row r="163" spans="1:30" ht="30">
      <c r="A163" s="20">
        <v>5</v>
      </c>
      <c r="B163" s="20" t="s">
        <v>45</v>
      </c>
      <c r="C163" s="20">
        <v>535</v>
      </c>
      <c r="D163" s="21">
        <v>42947</v>
      </c>
      <c r="E163" s="20" t="s">
        <v>812</v>
      </c>
      <c r="F163" s="20"/>
      <c r="G163" s="20" t="s">
        <v>813</v>
      </c>
      <c r="H163" s="20" t="s">
        <v>814</v>
      </c>
      <c r="I163" s="20" t="s">
        <v>49</v>
      </c>
      <c r="J163" s="21">
        <v>39762</v>
      </c>
      <c r="K163" s="20">
        <v>520</v>
      </c>
      <c r="L163" s="20"/>
      <c r="M163" s="20">
        <v>41</v>
      </c>
      <c r="N163" s="20">
        <v>27</v>
      </c>
      <c r="O163" s="20" t="s">
        <v>157</v>
      </c>
      <c r="P163" s="20" t="s">
        <v>62</v>
      </c>
      <c r="Q163" s="20"/>
      <c r="R163" s="20" t="s">
        <v>52</v>
      </c>
      <c r="S163" s="20">
        <v>8200204302</v>
      </c>
      <c r="T163" s="20" t="s">
        <v>815</v>
      </c>
      <c r="U163" s="20"/>
      <c r="V163" s="20">
        <v>9799902492</v>
      </c>
      <c r="W163" s="20" t="s">
        <v>816</v>
      </c>
      <c r="X163" s="20">
        <v>36000</v>
      </c>
      <c r="Y163" s="20" t="s">
        <v>55</v>
      </c>
      <c r="Z163" s="20" t="s">
        <v>55</v>
      </c>
      <c r="AA163" s="20" t="s">
        <v>65</v>
      </c>
      <c r="AB163" s="20">
        <v>14</v>
      </c>
      <c r="AC163" s="20" t="s">
        <v>57</v>
      </c>
      <c r="AD163" s="20">
        <v>0</v>
      </c>
    </row>
    <row r="164" spans="1:30" ht="30">
      <c r="A164" s="20">
        <v>5</v>
      </c>
      <c r="B164" s="20" t="s">
        <v>45</v>
      </c>
      <c r="C164" s="20">
        <v>839</v>
      </c>
      <c r="D164" s="21">
        <v>44061</v>
      </c>
      <c r="E164" s="20" t="s">
        <v>817</v>
      </c>
      <c r="F164" s="20"/>
      <c r="G164" s="20" t="s">
        <v>818</v>
      </c>
      <c r="H164" s="20" t="s">
        <v>480</v>
      </c>
      <c r="I164" s="20" t="s">
        <v>49</v>
      </c>
      <c r="J164" s="21">
        <v>40785</v>
      </c>
      <c r="K164" s="20">
        <v>521</v>
      </c>
      <c r="L164" s="20"/>
      <c r="M164" s="20">
        <v>41</v>
      </c>
      <c r="N164" s="20">
        <v>30</v>
      </c>
      <c r="O164" s="20" t="s">
        <v>50</v>
      </c>
      <c r="P164" s="20" t="s">
        <v>62</v>
      </c>
      <c r="Q164" s="20"/>
      <c r="R164" s="20" t="s">
        <v>52</v>
      </c>
      <c r="S164" s="20">
        <v>8200204302</v>
      </c>
      <c r="T164" s="20" t="s">
        <v>819</v>
      </c>
      <c r="U164" s="20"/>
      <c r="V164" s="20">
        <v>9784511557</v>
      </c>
      <c r="W164" s="20" t="s">
        <v>820</v>
      </c>
      <c r="X164" s="20">
        <v>96000</v>
      </c>
      <c r="Y164" s="20" t="s">
        <v>55</v>
      </c>
      <c r="Z164" s="20" t="s">
        <v>55</v>
      </c>
      <c r="AA164" s="20" t="s">
        <v>65</v>
      </c>
      <c r="AB164" s="20">
        <v>11</v>
      </c>
      <c r="AC164" s="20" t="s">
        <v>57</v>
      </c>
      <c r="AD164" s="20">
        <v>1</v>
      </c>
    </row>
    <row r="165" spans="1:30" ht="30">
      <c r="A165" s="20">
        <v>5</v>
      </c>
      <c r="B165" s="20" t="s">
        <v>45</v>
      </c>
      <c r="C165" s="20">
        <v>903</v>
      </c>
      <c r="D165" s="21">
        <v>44081</v>
      </c>
      <c r="E165" s="20" t="s">
        <v>821</v>
      </c>
      <c r="F165" s="20"/>
      <c r="G165" s="20" t="s">
        <v>822</v>
      </c>
      <c r="H165" s="20" t="s">
        <v>561</v>
      </c>
      <c r="I165" s="20" t="s">
        <v>49</v>
      </c>
      <c r="J165" s="21">
        <v>40734</v>
      </c>
      <c r="K165" s="20">
        <v>522</v>
      </c>
      <c r="L165" s="20"/>
      <c r="M165" s="20">
        <v>41</v>
      </c>
      <c r="N165" s="20">
        <v>37</v>
      </c>
      <c r="O165" s="20" t="s">
        <v>50</v>
      </c>
      <c r="P165" s="20" t="s">
        <v>62</v>
      </c>
      <c r="Q165" s="20"/>
      <c r="R165" s="20" t="s">
        <v>52</v>
      </c>
      <c r="S165" s="20">
        <v>8200204302</v>
      </c>
      <c r="T165" s="20" t="s">
        <v>706</v>
      </c>
      <c r="U165" s="20"/>
      <c r="V165" s="20">
        <v>7300217087</v>
      </c>
      <c r="W165" s="20" t="s">
        <v>823</v>
      </c>
      <c r="X165" s="20">
        <v>92000</v>
      </c>
      <c r="Y165" s="20" t="s">
        <v>55</v>
      </c>
      <c r="Z165" s="20" t="s">
        <v>55</v>
      </c>
      <c r="AA165" s="20" t="s">
        <v>65</v>
      </c>
      <c r="AB165" s="20">
        <v>11</v>
      </c>
      <c r="AC165" s="20" t="s">
        <v>57</v>
      </c>
      <c r="AD165" s="20">
        <v>1</v>
      </c>
    </row>
    <row r="166" spans="1:30" ht="30">
      <c r="A166" s="20">
        <v>5</v>
      </c>
      <c r="B166" s="20" t="s">
        <v>45</v>
      </c>
      <c r="C166" s="20">
        <v>531</v>
      </c>
      <c r="D166" s="21">
        <v>42936</v>
      </c>
      <c r="E166" s="20" t="s">
        <v>824</v>
      </c>
      <c r="F166" s="20"/>
      <c r="G166" s="20" t="s">
        <v>825</v>
      </c>
      <c r="H166" s="20" t="s">
        <v>826</v>
      </c>
      <c r="I166" s="20" t="s">
        <v>49</v>
      </c>
      <c r="J166" s="21">
        <v>40716</v>
      </c>
      <c r="K166" s="20">
        <v>523</v>
      </c>
      <c r="L166" s="20"/>
      <c r="M166" s="20">
        <v>41</v>
      </c>
      <c r="N166" s="20">
        <v>23</v>
      </c>
      <c r="O166" s="20" t="s">
        <v>50</v>
      </c>
      <c r="P166" s="20" t="s">
        <v>51</v>
      </c>
      <c r="Q166" s="20"/>
      <c r="R166" s="20" t="s">
        <v>52</v>
      </c>
      <c r="S166" s="20">
        <v>8200204302</v>
      </c>
      <c r="T166" s="20" t="s">
        <v>827</v>
      </c>
      <c r="U166" s="20"/>
      <c r="V166" s="20">
        <v>9587904055</v>
      </c>
      <c r="W166" s="20" t="s">
        <v>828</v>
      </c>
      <c r="X166" s="20">
        <v>42000</v>
      </c>
      <c r="Y166" s="20" t="s">
        <v>55</v>
      </c>
      <c r="Z166" s="20" t="s">
        <v>55</v>
      </c>
      <c r="AA166" s="20" t="s">
        <v>56</v>
      </c>
      <c r="AB166" s="20">
        <v>11</v>
      </c>
      <c r="AC166" s="20" t="s">
        <v>57</v>
      </c>
      <c r="AD166" s="20">
        <v>0</v>
      </c>
    </row>
    <row r="167" spans="1:30" ht="30">
      <c r="A167" s="20">
        <v>5</v>
      </c>
      <c r="B167" s="20" t="s">
        <v>45</v>
      </c>
      <c r="C167" s="20">
        <v>512</v>
      </c>
      <c r="D167" s="21">
        <v>42922</v>
      </c>
      <c r="E167" s="20" t="s">
        <v>829</v>
      </c>
      <c r="F167" s="20"/>
      <c r="G167" s="20" t="s">
        <v>830</v>
      </c>
      <c r="H167" s="20" t="s">
        <v>831</v>
      </c>
      <c r="I167" s="20" t="s">
        <v>61</v>
      </c>
      <c r="J167" s="21">
        <v>41069</v>
      </c>
      <c r="K167" s="20">
        <v>524</v>
      </c>
      <c r="L167" s="20"/>
      <c r="M167" s="20">
        <v>41</v>
      </c>
      <c r="N167" s="20">
        <v>18</v>
      </c>
      <c r="O167" s="20" t="s">
        <v>50</v>
      </c>
      <c r="P167" s="20" t="s">
        <v>62</v>
      </c>
      <c r="Q167" s="20"/>
      <c r="R167" s="20" t="s">
        <v>52</v>
      </c>
      <c r="S167" s="20">
        <v>8200204302</v>
      </c>
      <c r="T167" s="20" t="s">
        <v>832</v>
      </c>
      <c r="U167" s="20"/>
      <c r="V167" s="20">
        <v>9799382577</v>
      </c>
      <c r="W167" s="20" t="s">
        <v>833</v>
      </c>
      <c r="X167" s="20">
        <v>30000</v>
      </c>
      <c r="Y167" s="20" t="s">
        <v>55</v>
      </c>
      <c r="Z167" s="20" t="s">
        <v>55</v>
      </c>
      <c r="AA167" s="20" t="s">
        <v>65</v>
      </c>
      <c r="AB167" s="20">
        <v>10</v>
      </c>
      <c r="AC167" s="20" t="s">
        <v>57</v>
      </c>
      <c r="AD167" s="20">
        <v>0</v>
      </c>
    </row>
    <row r="168" spans="1:30" ht="30">
      <c r="A168" s="20">
        <v>5</v>
      </c>
      <c r="B168" s="20" t="s">
        <v>45</v>
      </c>
      <c r="C168" s="20">
        <v>632</v>
      </c>
      <c r="D168" s="21">
        <v>43658</v>
      </c>
      <c r="E168" s="20" t="s">
        <v>834</v>
      </c>
      <c r="F168" s="20"/>
      <c r="G168" s="20" t="s">
        <v>835</v>
      </c>
      <c r="H168" s="20" t="s">
        <v>836</v>
      </c>
      <c r="I168" s="20" t="s">
        <v>49</v>
      </c>
      <c r="J168" s="21">
        <v>39725</v>
      </c>
      <c r="K168" s="20">
        <v>525</v>
      </c>
      <c r="L168" s="20"/>
      <c r="M168" s="20">
        <v>41</v>
      </c>
      <c r="N168" s="20">
        <v>27</v>
      </c>
      <c r="O168" s="20" t="s">
        <v>88</v>
      </c>
      <c r="P168" s="20" t="s">
        <v>62</v>
      </c>
      <c r="Q168" s="20"/>
      <c r="R168" s="20" t="s">
        <v>52</v>
      </c>
      <c r="S168" s="20">
        <v>8200204302</v>
      </c>
      <c r="T168" s="20" t="s">
        <v>837</v>
      </c>
      <c r="U168" s="20" t="s">
        <v>838</v>
      </c>
      <c r="V168" s="20">
        <v>8306160572</v>
      </c>
      <c r="W168" s="20" t="s">
        <v>839</v>
      </c>
      <c r="X168" s="20">
        <v>36000</v>
      </c>
      <c r="Y168" s="20" t="s">
        <v>55</v>
      </c>
      <c r="Z168" s="20" t="s">
        <v>55</v>
      </c>
      <c r="AA168" s="20" t="s">
        <v>65</v>
      </c>
      <c r="AB168" s="20">
        <v>14</v>
      </c>
      <c r="AC168" s="20" t="s">
        <v>57</v>
      </c>
      <c r="AD168" s="20">
        <v>2</v>
      </c>
    </row>
    <row r="169" spans="1:30" ht="30">
      <c r="A169" s="20">
        <v>5</v>
      </c>
      <c r="B169" s="20" t="s">
        <v>45</v>
      </c>
      <c r="C169" s="20">
        <v>494</v>
      </c>
      <c r="D169" s="21">
        <v>42860</v>
      </c>
      <c r="E169" s="20" t="s">
        <v>840</v>
      </c>
      <c r="F169" s="20"/>
      <c r="G169" s="20" t="s">
        <v>841</v>
      </c>
      <c r="H169" s="20" t="s">
        <v>842</v>
      </c>
      <c r="I169" s="20" t="s">
        <v>49</v>
      </c>
      <c r="J169" s="21">
        <v>41025</v>
      </c>
      <c r="K169" s="20">
        <v>526</v>
      </c>
      <c r="L169" s="20"/>
      <c r="M169" s="20">
        <v>41</v>
      </c>
      <c r="N169" s="20">
        <v>31</v>
      </c>
      <c r="O169" s="20" t="s">
        <v>50</v>
      </c>
      <c r="P169" s="20" t="s">
        <v>51</v>
      </c>
      <c r="Q169" s="20"/>
      <c r="R169" s="20" t="s">
        <v>52</v>
      </c>
      <c r="S169" s="20">
        <v>8200204302</v>
      </c>
      <c r="T169" s="20" t="s">
        <v>843</v>
      </c>
      <c r="U169" s="20"/>
      <c r="V169" s="20">
        <v>8890608559</v>
      </c>
      <c r="W169" s="20" t="s">
        <v>844</v>
      </c>
      <c r="X169" s="20">
        <v>30000</v>
      </c>
      <c r="Y169" s="20" t="s">
        <v>55</v>
      </c>
      <c r="Z169" s="20" t="s">
        <v>55</v>
      </c>
      <c r="AA169" s="20" t="s">
        <v>56</v>
      </c>
      <c r="AB169" s="20">
        <v>10</v>
      </c>
      <c r="AC169" s="20" t="s">
        <v>57</v>
      </c>
      <c r="AD169" s="20">
        <v>0</v>
      </c>
    </row>
    <row r="170" spans="1:30" ht="30">
      <c r="A170" s="20">
        <v>5</v>
      </c>
      <c r="B170" s="20" t="s">
        <v>45</v>
      </c>
      <c r="C170" s="20">
        <v>831</v>
      </c>
      <c r="D170" s="21">
        <v>44061</v>
      </c>
      <c r="E170" s="20" t="s">
        <v>845</v>
      </c>
      <c r="F170" s="20"/>
      <c r="G170" s="20" t="s">
        <v>846</v>
      </c>
      <c r="H170" s="20" t="s">
        <v>847</v>
      </c>
      <c r="I170" s="20" t="s">
        <v>49</v>
      </c>
      <c r="J170" s="21">
        <v>40961</v>
      </c>
      <c r="K170" s="20">
        <v>527</v>
      </c>
      <c r="L170" s="20"/>
      <c r="M170" s="20">
        <v>41</v>
      </c>
      <c r="N170" s="20">
        <v>19</v>
      </c>
      <c r="O170" s="20" t="s">
        <v>88</v>
      </c>
      <c r="P170" s="20" t="s">
        <v>62</v>
      </c>
      <c r="Q170" s="20"/>
      <c r="R170" s="20" t="s">
        <v>52</v>
      </c>
      <c r="S170" s="20">
        <v>8200204302</v>
      </c>
      <c r="T170" s="20" t="s">
        <v>848</v>
      </c>
      <c r="U170" s="20"/>
      <c r="V170" s="20">
        <v>9099952195</v>
      </c>
      <c r="W170" s="20" t="s">
        <v>849</v>
      </c>
      <c r="X170" s="20">
        <v>300000</v>
      </c>
      <c r="Y170" s="20" t="s">
        <v>55</v>
      </c>
      <c r="Z170" s="20" t="s">
        <v>55</v>
      </c>
      <c r="AA170" s="20" t="s">
        <v>65</v>
      </c>
      <c r="AB170" s="20">
        <v>10</v>
      </c>
      <c r="AC170" s="20" t="s">
        <v>57</v>
      </c>
      <c r="AD170" s="20">
        <v>1</v>
      </c>
    </row>
    <row r="171" spans="1:30" ht="30">
      <c r="A171" s="20">
        <v>5</v>
      </c>
      <c r="B171" s="20" t="s">
        <v>45</v>
      </c>
      <c r="C171" s="20">
        <v>834</v>
      </c>
      <c r="D171" s="21">
        <v>44061</v>
      </c>
      <c r="E171" s="20" t="s">
        <v>850</v>
      </c>
      <c r="F171" s="20"/>
      <c r="G171" s="20" t="s">
        <v>851</v>
      </c>
      <c r="H171" s="20" t="s">
        <v>852</v>
      </c>
      <c r="I171" s="20" t="s">
        <v>61</v>
      </c>
      <c r="J171" s="21">
        <v>40955</v>
      </c>
      <c r="K171" s="20">
        <v>528</v>
      </c>
      <c r="L171" s="20"/>
      <c r="M171" s="20">
        <v>41</v>
      </c>
      <c r="N171" s="20">
        <v>35</v>
      </c>
      <c r="O171" s="20" t="s">
        <v>50</v>
      </c>
      <c r="P171" s="20" t="s">
        <v>62</v>
      </c>
      <c r="Q171" s="20"/>
      <c r="R171" s="20" t="s">
        <v>52</v>
      </c>
      <c r="S171" s="20">
        <v>8200204302</v>
      </c>
      <c r="T171" s="20" t="s">
        <v>853</v>
      </c>
      <c r="U171" s="20" t="s">
        <v>854</v>
      </c>
      <c r="V171" s="20">
        <v>6367362510</v>
      </c>
      <c r="W171" s="20" t="s">
        <v>855</v>
      </c>
      <c r="X171" s="20">
        <v>96000</v>
      </c>
      <c r="Y171" s="20" t="s">
        <v>55</v>
      </c>
      <c r="Z171" s="20" t="s">
        <v>55</v>
      </c>
      <c r="AA171" s="20" t="s">
        <v>65</v>
      </c>
      <c r="AB171" s="20">
        <v>10</v>
      </c>
      <c r="AC171" s="20" t="s">
        <v>57</v>
      </c>
      <c r="AD171" s="20">
        <v>1</v>
      </c>
    </row>
    <row r="172" spans="1:30" ht="30">
      <c r="A172" s="20">
        <v>5</v>
      </c>
      <c r="B172" s="20" t="s">
        <v>45</v>
      </c>
      <c r="C172" s="20">
        <v>835</v>
      </c>
      <c r="D172" s="21">
        <v>42137</v>
      </c>
      <c r="E172" s="20" t="s">
        <v>474</v>
      </c>
      <c r="F172" s="20"/>
      <c r="G172" s="20" t="s">
        <v>856</v>
      </c>
      <c r="H172" s="20" t="s">
        <v>857</v>
      </c>
      <c r="I172" s="20" t="s">
        <v>49</v>
      </c>
      <c r="J172" s="21">
        <v>40638</v>
      </c>
      <c r="K172" s="20">
        <v>529</v>
      </c>
      <c r="L172" s="20"/>
      <c r="M172" s="20">
        <v>41</v>
      </c>
      <c r="N172" s="20">
        <v>30</v>
      </c>
      <c r="O172" s="20" t="s">
        <v>88</v>
      </c>
      <c r="P172" s="20" t="s">
        <v>62</v>
      </c>
      <c r="Q172" s="20"/>
      <c r="R172" s="20" t="s">
        <v>52</v>
      </c>
      <c r="S172" s="20">
        <v>8200204302</v>
      </c>
      <c r="T172" s="20" t="s">
        <v>858</v>
      </c>
      <c r="U172" s="20"/>
      <c r="V172" s="20">
        <v>9784358512</v>
      </c>
      <c r="W172" s="20" t="s">
        <v>859</v>
      </c>
      <c r="X172" s="20">
        <v>36000</v>
      </c>
      <c r="Y172" s="20" t="s">
        <v>55</v>
      </c>
      <c r="Z172" s="20" t="s">
        <v>55</v>
      </c>
      <c r="AA172" s="20" t="s">
        <v>65</v>
      </c>
      <c r="AB172" s="20">
        <v>11</v>
      </c>
      <c r="AC172" s="20" t="s">
        <v>57</v>
      </c>
      <c r="AD172" s="20">
        <v>2</v>
      </c>
    </row>
    <row r="173" spans="1:30" ht="30">
      <c r="A173" s="20">
        <v>5</v>
      </c>
      <c r="B173" s="20" t="s">
        <v>45</v>
      </c>
      <c r="C173" s="20">
        <v>536</v>
      </c>
      <c r="D173" s="21">
        <v>42955</v>
      </c>
      <c r="E173" s="20" t="s">
        <v>860</v>
      </c>
      <c r="F173" s="20"/>
      <c r="G173" s="20" t="s">
        <v>841</v>
      </c>
      <c r="H173" s="20" t="s">
        <v>547</v>
      </c>
      <c r="I173" s="20" t="s">
        <v>49</v>
      </c>
      <c r="J173" s="21">
        <v>40836</v>
      </c>
      <c r="K173" s="20">
        <v>530</v>
      </c>
      <c r="L173" s="20"/>
      <c r="M173" s="20">
        <v>41</v>
      </c>
      <c r="N173" s="20">
        <v>37</v>
      </c>
      <c r="O173" s="20" t="s">
        <v>50</v>
      </c>
      <c r="P173" s="20" t="s">
        <v>51</v>
      </c>
      <c r="Q173" s="20"/>
      <c r="R173" s="20" t="s">
        <v>52</v>
      </c>
      <c r="S173" s="20">
        <v>8200204302</v>
      </c>
      <c r="T173" s="20" t="s">
        <v>861</v>
      </c>
      <c r="U173" s="20"/>
      <c r="V173" s="20">
        <v>8890608559</v>
      </c>
      <c r="W173" s="20" t="s">
        <v>862</v>
      </c>
      <c r="X173" s="20">
        <v>65000</v>
      </c>
      <c r="Y173" s="20" t="s">
        <v>55</v>
      </c>
      <c r="Z173" s="20" t="s">
        <v>55</v>
      </c>
      <c r="AA173" s="20" t="s">
        <v>56</v>
      </c>
      <c r="AB173" s="20">
        <v>11</v>
      </c>
      <c r="AC173" s="20" t="s">
        <v>57</v>
      </c>
      <c r="AD173" s="20">
        <v>0</v>
      </c>
    </row>
    <row r="174" spans="1:30" ht="30">
      <c r="A174" s="20">
        <v>5</v>
      </c>
      <c r="B174" s="20" t="s">
        <v>45</v>
      </c>
      <c r="C174" s="20">
        <v>495</v>
      </c>
      <c r="D174" s="21">
        <v>42907</v>
      </c>
      <c r="E174" s="20" t="s">
        <v>863</v>
      </c>
      <c r="F174" s="20"/>
      <c r="G174" s="20" t="s">
        <v>864</v>
      </c>
      <c r="H174" s="20" t="s">
        <v>865</v>
      </c>
      <c r="I174" s="20" t="s">
        <v>61</v>
      </c>
      <c r="J174" s="21">
        <v>40909</v>
      </c>
      <c r="K174" s="20">
        <v>531</v>
      </c>
      <c r="L174" s="20"/>
      <c r="M174" s="20">
        <v>41</v>
      </c>
      <c r="N174" s="20">
        <v>27</v>
      </c>
      <c r="O174" s="20" t="s">
        <v>50</v>
      </c>
      <c r="P174" s="20" t="s">
        <v>51</v>
      </c>
      <c r="Q174" s="20"/>
      <c r="R174" s="20" t="s">
        <v>52</v>
      </c>
      <c r="S174" s="20">
        <v>8200204302</v>
      </c>
      <c r="T174" s="20" t="s">
        <v>866</v>
      </c>
      <c r="U174" s="20"/>
      <c r="V174" s="20">
        <v>7073556386</v>
      </c>
      <c r="W174" s="20" t="s">
        <v>867</v>
      </c>
      <c r="X174" s="20">
        <v>30000</v>
      </c>
      <c r="Y174" s="20" t="s">
        <v>55</v>
      </c>
      <c r="Z174" s="20" t="s">
        <v>55</v>
      </c>
      <c r="AA174" s="20" t="s">
        <v>56</v>
      </c>
      <c r="AB174" s="20">
        <v>10</v>
      </c>
      <c r="AC174" s="20" t="s">
        <v>57</v>
      </c>
      <c r="AD174" s="20">
        <v>0</v>
      </c>
    </row>
    <row r="175" spans="1:30" ht="30">
      <c r="A175" s="20">
        <v>5</v>
      </c>
      <c r="B175" s="20" t="s">
        <v>45</v>
      </c>
      <c r="C175" s="20">
        <v>530</v>
      </c>
      <c r="D175" s="21">
        <v>42936</v>
      </c>
      <c r="E175" s="20" t="s">
        <v>868</v>
      </c>
      <c r="F175" s="20"/>
      <c r="G175" s="20" t="s">
        <v>869</v>
      </c>
      <c r="H175" s="20" t="s">
        <v>522</v>
      </c>
      <c r="I175" s="20" t="s">
        <v>49</v>
      </c>
      <c r="J175" s="21">
        <v>40586</v>
      </c>
      <c r="K175" s="20">
        <v>532</v>
      </c>
      <c r="L175" s="20"/>
      <c r="M175" s="20">
        <v>41</v>
      </c>
      <c r="N175" s="20">
        <v>23</v>
      </c>
      <c r="O175" s="20" t="s">
        <v>50</v>
      </c>
      <c r="P175" s="20" t="s">
        <v>51</v>
      </c>
      <c r="Q175" s="20"/>
      <c r="R175" s="20" t="s">
        <v>52</v>
      </c>
      <c r="S175" s="20">
        <v>8200204302</v>
      </c>
      <c r="T175" s="20" t="s">
        <v>870</v>
      </c>
      <c r="U175" s="20" t="s">
        <v>871</v>
      </c>
      <c r="V175" s="20">
        <v>7742427298</v>
      </c>
      <c r="W175" s="20" t="s">
        <v>828</v>
      </c>
      <c r="X175" s="20">
        <v>36000</v>
      </c>
      <c r="Y175" s="20" t="s">
        <v>55</v>
      </c>
      <c r="Z175" s="20" t="s">
        <v>55</v>
      </c>
      <c r="AA175" s="20" t="s">
        <v>56</v>
      </c>
      <c r="AB175" s="20">
        <v>11</v>
      </c>
      <c r="AC175" s="20" t="s">
        <v>57</v>
      </c>
      <c r="AD175" s="20">
        <v>0</v>
      </c>
    </row>
    <row r="176" spans="1:30" ht="30">
      <c r="A176" s="20">
        <v>5</v>
      </c>
      <c r="B176" s="20" t="s">
        <v>45</v>
      </c>
      <c r="C176" s="20">
        <v>840</v>
      </c>
      <c r="D176" s="21">
        <v>44061</v>
      </c>
      <c r="E176" s="20" t="s">
        <v>872</v>
      </c>
      <c r="F176" s="20"/>
      <c r="G176" s="20" t="s">
        <v>873</v>
      </c>
      <c r="H176" s="20" t="s">
        <v>874</v>
      </c>
      <c r="I176" s="20" t="s">
        <v>49</v>
      </c>
      <c r="J176" s="21">
        <v>40669</v>
      </c>
      <c r="K176" s="20">
        <v>533</v>
      </c>
      <c r="L176" s="20"/>
      <c r="M176" s="20">
        <v>41</v>
      </c>
      <c r="N176" s="20">
        <v>34</v>
      </c>
      <c r="O176" s="20" t="s">
        <v>50</v>
      </c>
      <c r="P176" s="20" t="s">
        <v>62</v>
      </c>
      <c r="Q176" s="20"/>
      <c r="R176" s="20" t="s">
        <v>52</v>
      </c>
      <c r="S176" s="20">
        <v>8200204302</v>
      </c>
      <c r="T176" s="20" t="s">
        <v>875</v>
      </c>
      <c r="U176" s="20" t="s">
        <v>876</v>
      </c>
      <c r="V176" s="20">
        <v>9784367343</v>
      </c>
      <c r="W176" s="20" t="s">
        <v>877</v>
      </c>
      <c r="X176" s="20">
        <v>280000</v>
      </c>
      <c r="Y176" s="20" t="s">
        <v>55</v>
      </c>
      <c r="Z176" s="20" t="s">
        <v>55</v>
      </c>
      <c r="AA176" s="20" t="s">
        <v>65</v>
      </c>
      <c r="AB176" s="20">
        <v>11</v>
      </c>
      <c r="AC176" s="20" t="s">
        <v>57</v>
      </c>
      <c r="AD176" s="20">
        <v>1</v>
      </c>
    </row>
    <row r="177" spans="1:30" ht="30">
      <c r="A177" s="20">
        <v>5</v>
      </c>
      <c r="B177" s="20" t="s">
        <v>45</v>
      </c>
      <c r="C177" s="20">
        <v>837</v>
      </c>
      <c r="D177" s="21">
        <v>44061</v>
      </c>
      <c r="E177" s="20" t="s">
        <v>0</v>
      </c>
      <c r="F177" s="20"/>
      <c r="G177" s="20" t="s">
        <v>878</v>
      </c>
      <c r="H177" s="20" t="s">
        <v>879</v>
      </c>
      <c r="I177" s="20" t="s">
        <v>61</v>
      </c>
      <c r="J177" s="21">
        <v>40356</v>
      </c>
      <c r="K177" s="20">
        <v>534</v>
      </c>
      <c r="L177" s="20"/>
      <c r="M177" s="20">
        <v>41</v>
      </c>
      <c r="N177" s="20">
        <v>34</v>
      </c>
      <c r="O177" s="20" t="s">
        <v>151</v>
      </c>
      <c r="P177" s="20" t="s">
        <v>62</v>
      </c>
      <c r="Q177" s="20"/>
      <c r="R177" s="20" t="s">
        <v>52</v>
      </c>
      <c r="S177" s="20">
        <v>8200204302</v>
      </c>
      <c r="T177" s="20" t="s">
        <v>880</v>
      </c>
      <c r="U177" s="20"/>
      <c r="V177" s="20">
        <v>7014736217</v>
      </c>
      <c r="W177" s="20" t="s">
        <v>881</v>
      </c>
      <c r="X177" s="20">
        <v>60000</v>
      </c>
      <c r="Y177" s="20" t="s">
        <v>55</v>
      </c>
      <c r="Z177" s="20" t="s">
        <v>55</v>
      </c>
      <c r="AA177" s="20" t="s">
        <v>65</v>
      </c>
      <c r="AB177" s="20">
        <v>12</v>
      </c>
      <c r="AC177" s="20" t="s">
        <v>57</v>
      </c>
      <c r="AD177" s="20">
        <v>1</v>
      </c>
    </row>
    <row r="178" spans="1:30" ht="30">
      <c r="A178" s="20">
        <v>8</v>
      </c>
      <c r="B178" s="20" t="s">
        <v>45</v>
      </c>
      <c r="C178" s="20">
        <v>896</v>
      </c>
      <c r="D178" s="21">
        <v>44081</v>
      </c>
      <c r="E178" s="20" t="s">
        <v>882</v>
      </c>
      <c r="F178" s="20"/>
      <c r="G178" s="20" t="s">
        <v>883</v>
      </c>
      <c r="H178" s="20" t="s">
        <v>884</v>
      </c>
      <c r="I178" s="20" t="s">
        <v>61</v>
      </c>
      <c r="J178" s="21">
        <v>41074</v>
      </c>
      <c r="K178" s="20">
        <v>601</v>
      </c>
      <c r="L178" s="20"/>
      <c r="M178" s="20">
        <v>67</v>
      </c>
      <c r="N178" s="20">
        <v>66</v>
      </c>
      <c r="O178" s="20" t="s">
        <v>50</v>
      </c>
      <c r="P178" s="20" t="s">
        <v>62</v>
      </c>
      <c r="Q178" s="20"/>
      <c r="R178" s="20" t="s">
        <v>52</v>
      </c>
      <c r="S178" s="20">
        <v>8200204302</v>
      </c>
      <c r="T178" s="20" t="s">
        <v>885</v>
      </c>
      <c r="U178" s="20"/>
      <c r="V178" s="20">
        <v>9537026187</v>
      </c>
      <c r="W178" s="20" t="s">
        <v>886</v>
      </c>
      <c r="X178" s="20">
        <v>60000</v>
      </c>
      <c r="Y178" s="20" t="s">
        <v>55</v>
      </c>
      <c r="Z178" s="20" t="s">
        <v>55</v>
      </c>
      <c r="AA178" s="20" t="s">
        <v>65</v>
      </c>
      <c r="AB178" s="20">
        <v>10</v>
      </c>
      <c r="AC178" s="20" t="s">
        <v>57</v>
      </c>
      <c r="AD178" s="20">
        <v>1</v>
      </c>
    </row>
    <row r="179" spans="1:30" ht="30">
      <c r="A179" s="20">
        <v>8</v>
      </c>
      <c r="B179" s="20" t="s">
        <v>45</v>
      </c>
      <c r="C179" s="20">
        <v>821</v>
      </c>
      <c r="D179" s="21">
        <v>44061</v>
      </c>
      <c r="E179" s="20" t="s">
        <v>887</v>
      </c>
      <c r="F179" s="20"/>
      <c r="G179" s="20" t="s">
        <v>888</v>
      </c>
      <c r="H179" s="20" t="s">
        <v>889</v>
      </c>
      <c r="I179" s="20" t="s">
        <v>61</v>
      </c>
      <c r="J179" s="21">
        <v>40532</v>
      </c>
      <c r="K179" s="20">
        <v>602</v>
      </c>
      <c r="L179" s="20"/>
      <c r="M179" s="20">
        <v>67</v>
      </c>
      <c r="N179" s="20">
        <v>33</v>
      </c>
      <c r="O179" s="20" t="s">
        <v>50</v>
      </c>
      <c r="P179" s="20" t="s">
        <v>51</v>
      </c>
      <c r="Q179" s="20"/>
      <c r="R179" s="20" t="s">
        <v>52</v>
      </c>
      <c r="S179" s="20">
        <v>8200204302</v>
      </c>
      <c r="T179" s="20" t="s">
        <v>890</v>
      </c>
      <c r="U179" s="20"/>
      <c r="V179" s="20">
        <v>8209088110</v>
      </c>
      <c r="W179" s="20" t="s">
        <v>891</v>
      </c>
      <c r="X179" s="20">
        <v>84000</v>
      </c>
      <c r="Y179" s="20" t="s">
        <v>295</v>
      </c>
      <c r="Z179" s="20" t="s">
        <v>55</v>
      </c>
      <c r="AA179" s="20" t="s">
        <v>56</v>
      </c>
      <c r="AB179" s="20">
        <v>12</v>
      </c>
      <c r="AC179" s="20" t="s">
        <v>57</v>
      </c>
      <c r="AD179" s="20">
        <v>1</v>
      </c>
    </row>
    <row r="180" spans="1:30" ht="30">
      <c r="A180" s="20">
        <v>8</v>
      </c>
      <c r="B180" s="20" t="s">
        <v>45</v>
      </c>
      <c r="C180" s="20">
        <v>899</v>
      </c>
      <c r="D180" s="21">
        <v>44081</v>
      </c>
      <c r="E180" s="20" t="s">
        <v>892</v>
      </c>
      <c r="F180" s="20"/>
      <c r="G180" s="20" t="s">
        <v>893</v>
      </c>
      <c r="H180" s="20" t="s">
        <v>196</v>
      </c>
      <c r="I180" s="20" t="s">
        <v>61</v>
      </c>
      <c r="J180" s="21">
        <v>39958</v>
      </c>
      <c r="K180" s="20">
        <v>603</v>
      </c>
      <c r="L180" s="20"/>
      <c r="M180" s="20">
        <v>67</v>
      </c>
      <c r="N180" s="20">
        <v>59</v>
      </c>
      <c r="O180" s="20" t="s">
        <v>50</v>
      </c>
      <c r="P180" s="20" t="s">
        <v>62</v>
      </c>
      <c r="Q180" s="20"/>
      <c r="R180" s="20" t="s">
        <v>52</v>
      </c>
      <c r="S180" s="20">
        <v>8200204302</v>
      </c>
      <c r="T180" s="20" t="s">
        <v>894</v>
      </c>
      <c r="U180" s="20" t="s">
        <v>895</v>
      </c>
      <c r="V180" s="20">
        <v>9829968485</v>
      </c>
      <c r="W180" s="20" t="s">
        <v>896</v>
      </c>
      <c r="X180" s="20">
        <v>40000</v>
      </c>
      <c r="Y180" s="20" t="s">
        <v>55</v>
      </c>
      <c r="Z180" s="20" t="s">
        <v>55</v>
      </c>
      <c r="AA180" s="20" t="s">
        <v>65</v>
      </c>
      <c r="AB180" s="20">
        <v>13</v>
      </c>
      <c r="AC180" s="20" t="s">
        <v>57</v>
      </c>
      <c r="AD180" s="20">
        <v>3</v>
      </c>
    </row>
    <row r="181" spans="1:30" ht="30">
      <c r="A181" s="20">
        <v>8</v>
      </c>
      <c r="B181" s="20" t="s">
        <v>45</v>
      </c>
      <c r="C181" s="20">
        <v>898</v>
      </c>
      <c r="D181" s="21">
        <v>44081</v>
      </c>
      <c r="E181" s="20" t="s">
        <v>897</v>
      </c>
      <c r="F181" s="20"/>
      <c r="G181" s="20" t="s">
        <v>898</v>
      </c>
      <c r="H181" s="20" t="s">
        <v>710</v>
      </c>
      <c r="I181" s="20" t="s">
        <v>49</v>
      </c>
      <c r="J181" s="21">
        <v>40168</v>
      </c>
      <c r="K181" s="20">
        <v>604</v>
      </c>
      <c r="L181" s="20"/>
      <c r="M181" s="20">
        <v>67</v>
      </c>
      <c r="N181" s="20">
        <v>65</v>
      </c>
      <c r="O181" s="20" t="s">
        <v>88</v>
      </c>
      <c r="P181" s="20" t="s">
        <v>62</v>
      </c>
      <c r="Q181" s="20"/>
      <c r="R181" s="20" t="s">
        <v>52</v>
      </c>
      <c r="S181" s="20">
        <v>8200204302</v>
      </c>
      <c r="T181" s="20" t="s">
        <v>899</v>
      </c>
      <c r="U181" s="20" t="s">
        <v>655</v>
      </c>
      <c r="V181" s="20">
        <v>9636174725</v>
      </c>
      <c r="W181" s="20" t="s">
        <v>900</v>
      </c>
      <c r="X181" s="20">
        <v>324000</v>
      </c>
      <c r="Y181" s="20" t="s">
        <v>55</v>
      </c>
      <c r="Z181" s="20" t="s">
        <v>55</v>
      </c>
      <c r="AA181" s="20" t="s">
        <v>65</v>
      </c>
      <c r="AB181" s="20">
        <v>13</v>
      </c>
      <c r="AC181" s="20" t="s">
        <v>57</v>
      </c>
      <c r="AD181" s="20">
        <v>1</v>
      </c>
    </row>
    <row r="182" spans="1:30" ht="30">
      <c r="A182" s="20">
        <v>8</v>
      </c>
      <c r="B182" s="20" t="s">
        <v>45</v>
      </c>
      <c r="C182" s="20">
        <v>825</v>
      </c>
      <c r="D182" s="21">
        <v>44061</v>
      </c>
      <c r="E182" s="20" t="s">
        <v>901</v>
      </c>
      <c r="F182" s="20"/>
      <c r="G182" s="20" t="s">
        <v>696</v>
      </c>
      <c r="H182" s="20" t="s">
        <v>902</v>
      </c>
      <c r="I182" s="20" t="s">
        <v>61</v>
      </c>
      <c r="J182" s="21">
        <v>40519</v>
      </c>
      <c r="K182" s="20">
        <v>605</v>
      </c>
      <c r="L182" s="20"/>
      <c r="M182" s="20">
        <v>67</v>
      </c>
      <c r="N182" s="20">
        <v>66</v>
      </c>
      <c r="O182" s="20" t="s">
        <v>88</v>
      </c>
      <c r="P182" s="20" t="s">
        <v>62</v>
      </c>
      <c r="Q182" s="20"/>
      <c r="R182" s="20" t="s">
        <v>52</v>
      </c>
      <c r="S182" s="20">
        <v>8200204302</v>
      </c>
      <c r="T182" s="20" t="s">
        <v>903</v>
      </c>
      <c r="U182" s="20"/>
      <c r="V182" s="20">
        <v>9928261363</v>
      </c>
      <c r="W182" s="20" t="s">
        <v>904</v>
      </c>
      <c r="X182" s="20">
        <v>120000</v>
      </c>
      <c r="Y182" s="20" t="s">
        <v>55</v>
      </c>
      <c r="Z182" s="20" t="s">
        <v>55</v>
      </c>
      <c r="AA182" s="20" t="s">
        <v>65</v>
      </c>
      <c r="AB182" s="20">
        <v>12</v>
      </c>
      <c r="AC182" s="20" t="s">
        <v>57</v>
      </c>
      <c r="AD182" s="20">
        <v>8</v>
      </c>
    </row>
    <row r="183" spans="1:30" ht="30">
      <c r="A183" s="20">
        <v>8</v>
      </c>
      <c r="B183" s="20" t="s">
        <v>45</v>
      </c>
      <c r="C183" s="20">
        <v>901</v>
      </c>
      <c r="D183" s="21">
        <v>44081</v>
      </c>
      <c r="E183" s="20" t="s">
        <v>905</v>
      </c>
      <c r="F183" s="20"/>
      <c r="G183" s="20" t="s">
        <v>906</v>
      </c>
      <c r="H183" s="20" t="s">
        <v>907</v>
      </c>
      <c r="I183" s="20" t="s">
        <v>61</v>
      </c>
      <c r="J183" s="21">
        <v>39775</v>
      </c>
      <c r="K183" s="20">
        <v>606</v>
      </c>
      <c r="L183" s="20"/>
      <c r="M183" s="20">
        <v>67</v>
      </c>
      <c r="N183" s="20">
        <v>61</v>
      </c>
      <c r="O183" s="20" t="s">
        <v>88</v>
      </c>
      <c r="P183" s="20" t="s">
        <v>62</v>
      </c>
      <c r="Q183" s="20"/>
      <c r="R183" s="20" t="s">
        <v>52</v>
      </c>
      <c r="S183" s="20">
        <v>8200204302</v>
      </c>
      <c r="T183" s="20" t="s">
        <v>908</v>
      </c>
      <c r="U183" s="20"/>
      <c r="V183" s="20">
        <v>9784155647</v>
      </c>
      <c r="W183" s="20" t="s">
        <v>909</v>
      </c>
      <c r="X183" s="20">
        <v>84000</v>
      </c>
      <c r="Y183" s="20" t="s">
        <v>55</v>
      </c>
      <c r="Z183" s="20" t="s">
        <v>55</v>
      </c>
      <c r="AA183" s="20" t="s">
        <v>65</v>
      </c>
      <c r="AB183" s="20">
        <v>14</v>
      </c>
      <c r="AC183" s="20" t="s">
        <v>57</v>
      </c>
      <c r="AD183" s="20">
        <v>1</v>
      </c>
    </row>
    <row r="184" spans="1:30" ht="30">
      <c r="A184" s="20">
        <v>8</v>
      </c>
      <c r="B184" s="20" t="s">
        <v>45</v>
      </c>
      <c r="C184" s="20">
        <v>897</v>
      </c>
      <c r="D184" s="21">
        <v>43279</v>
      </c>
      <c r="E184" s="20" t="s">
        <v>910</v>
      </c>
      <c r="F184" s="20"/>
      <c r="G184" s="20" t="s">
        <v>691</v>
      </c>
      <c r="H184" s="20" t="s">
        <v>692</v>
      </c>
      <c r="I184" s="20" t="s">
        <v>61</v>
      </c>
      <c r="J184" s="21">
        <v>40609</v>
      </c>
      <c r="K184" s="20">
        <v>607</v>
      </c>
      <c r="L184" s="20"/>
      <c r="M184" s="20">
        <v>67</v>
      </c>
      <c r="N184" s="20">
        <v>53</v>
      </c>
      <c r="O184" s="20" t="s">
        <v>88</v>
      </c>
      <c r="P184" s="20" t="s">
        <v>62</v>
      </c>
      <c r="Q184" s="20"/>
      <c r="R184" s="20" t="s">
        <v>52</v>
      </c>
      <c r="S184" s="20">
        <v>8200204302</v>
      </c>
      <c r="T184" s="20" t="s">
        <v>911</v>
      </c>
      <c r="U184" s="20"/>
      <c r="V184" s="20">
        <v>9929002416</v>
      </c>
      <c r="W184" s="20" t="s">
        <v>912</v>
      </c>
      <c r="X184" s="20">
        <v>300000</v>
      </c>
      <c r="Y184" s="20" t="s">
        <v>55</v>
      </c>
      <c r="Z184" s="20" t="s">
        <v>55</v>
      </c>
      <c r="AA184" s="20" t="s">
        <v>65</v>
      </c>
      <c r="AB184" s="20">
        <v>11</v>
      </c>
      <c r="AC184" s="20" t="s">
        <v>57</v>
      </c>
      <c r="AD184" s="20">
        <v>2</v>
      </c>
    </row>
    <row r="185" spans="1:30" ht="30">
      <c r="A185" s="20">
        <v>8</v>
      </c>
      <c r="B185" s="20" t="s">
        <v>45</v>
      </c>
      <c r="C185" s="20">
        <v>900</v>
      </c>
      <c r="D185" s="21">
        <v>44081</v>
      </c>
      <c r="E185" s="20" t="s">
        <v>913</v>
      </c>
      <c r="F185" s="20"/>
      <c r="G185" s="20" t="s">
        <v>914</v>
      </c>
      <c r="H185" s="20" t="s">
        <v>915</v>
      </c>
      <c r="I185" s="20" t="s">
        <v>49</v>
      </c>
      <c r="J185" s="21">
        <v>40782</v>
      </c>
      <c r="K185" s="20">
        <v>608</v>
      </c>
      <c r="L185" s="20"/>
      <c r="M185" s="20">
        <v>67</v>
      </c>
      <c r="N185" s="20">
        <v>46</v>
      </c>
      <c r="O185" s="20" t="s">
        <v>50</v>
      </c>
      <c r="P185" s="20" t="s">
        <v>62</v>
      </c>
      <c r="Q185" s="20"/>
      <c r="R185" s="20" t="s">
        <v>52</v>
      </c>
      <c r="S185" s="20">
        <v>8200204302</v>
      </c>
      <c r="T185" s="20" t="s">
        <v>916</v>
      </c>
      <c r="U185" s="20"/>
      <c r="V185" s="20">
        <v>9414404881</v>
      </c>
      <c r="W185" s="20" t="s">
        <v>917</v>
      </c>
      <c r="X185" s="20">
        <v>360000</v>
      </c>
      <c r="Y185" s="20" t="s">
        <v>55</v>
      </c>
      <c r="Z185" s="20" t="s">
        <v>55</v>
      </c>
      <c r="AA185" s="20" t="s">
        <v>65</v>
      </c>
      <c r="AB185" s="20">
        <v>11</v>
      </c>
      <c r="AC185" s="20" t="s">
        <v>57</v>
      </c>
      <c r="AD185" s="20">
        <v>10</v>
      </c>
    </row>
    <row r="186" spans="1:30" ht="30">
      <c r="A186" s="20">
        <v>8</v>
      </c>
      <c r="B186" s="20" t="s">
        <v>45</v>
      </c>
      <c r="C186" s="20">
        <v>541</v>
      </c>
      <c r="D186" s="21">
        <v>42966</v>
      </c>
      <c r="E186" s="20" t="s">
        <v>918</v>
      </c>
      <c r="F186" s="20"/>
      <c r="G186" s="20" t="s">
        <v>919</v>
      </c>
      <c r="H186" s="20" t="s">
        <v>920</v>
      </c>
      <c r="I186" s="20" t="s">
        <v>61</v>
      </c>
      <c r="J186" s="21">
        <v>40371</v>
      </c>
      <c r="K186" s="20">
        <v>609</v>
      </c>
      <c r="L186" s="20"/>
      <c r="M186" s="20">
        <v>67</v>
      </c>
      <c r="N186" s="20">
        <v>44</v>
      </c>
      <c r="O186" s="20" t="s">
        <v>50</v>
      </c>
      <c r="P186" s="20" t="s">
        <v>51</v>
      </c>
      <c r="Q186" s="20"/>
      <c r="R186" s="20" t="s">
        <v>52</v>
      </c>
      <c r="S186" s="20">
        <v>8200204302</v>
      </c>
      <c r="T186" s="20" t="s">
        <v>921</v>
      </c>
      <c r="U186" s="20" t="s">
        <v>922</v>
      </c>
      <c r="V186" s="20">
        <v>9001697785</v>
      </c>
      <c r="W186" s="20" t="s">
        <v>923</v>
      </c>
      <c r="X186" s="20">
        <v>36000</v>
      </c>
      <c r="Y186" s="20" t="s">
        <v>55</v>
      </c>
      <c r="Z186" s="20" t="s">
        <v>55</v>
      </c>
      <c r="AA186" s="20" t="s">
        <v>56</v>
      </c>
      <c r="AB186" s="20">
        <v>12</v>
      </c>
      <c r="AC186" s="20" t="s">
        <v>57</v>
      </c>
      <c r="AD186" s="20">
        <v>2</v>
      </c>
    </row>
    <row r="187" spans="1:30" ht="30">
      <c r="A187" s="20">
        <v>8</v>
      </c>
      <c r="B187" s="20" t="s">
        <v>45</v>
      </c>
      <c r="C187" s="20">
        <v>830</v>
      </c>
      <c r="D187" s="21">
        <v>44061</v>
      </c>
      <c r="E187" s="20" t="s">
        <v>924</v>
      </c>
      <c r="F187" s="20"/>
      <c r="G187" s="20" t="s">
        <v>925</v>
      </c>
      <c r="H187" s="20" t="s">
        <v>926</v>
      </c>
      <c r="I187" s="20" t="s">
        <v>49</v>
      </c>
      <c r="J187" s="21">
        <v>40876</v>
      </c>
      <c r="K187" s="20">
        <v>610</v>
      </c>
      <c r="L187" s="20"/>
      <c r="M187" s="20">
        <v>67</v>
      </c>
      <c r="N187" s="20">
        <v>42</v>
      </c>
      <c r="O187" s="20" t="s">
        <v>50</v>
      </c>
      <c r="P187" s="20" t="s">
        <v>62</v>
      </c>
      <c r="Q187" s="20"/>
      <c r="R187" s="20" t="s">
        <v>52</v>
      </c>
      <c r="S187" s="20">
        <v>8200204302</v>
      </c>
      <c r="T187" s="20" t="s">
        <v>927</v>
      </c>
      <c r="U187" s="20"/>
      <c r="V187" s="20">
        <v>9785553995</v>
      </c>
      <c r="W187" s="20" t="s">
        <v>928</v>
      </c>
      <c r="X187" s="20">
        <v>72000</v>
      </c>
      <c r="Y187" s="20" t="s">
        <v>55</v>
      </c>
      <c r="Z187" s="20" t="s">
        <v>55</v>
      </c>
      <c r="AA187" s="20" t="s">
        <v>65</v>
      </c>
      <c r="AB187" s="20">
        <v>11</v>
      </c>
      <c r="AC187" s="20" t="s">
        <v>57</v>
      </c>
      <c r="AD187" s="20">
        <v>1</v>
      </c>
    </row>
    <row r="188" spans="1:30" ht="30">
      <c r="A188" s="20">
        <v>8</v>
      </c>
      <c r="B188" s="20" t="s">
        <v>45</v>
      </c>
      <c r="C188" s="20">
        <v>822</v>
      </c>
      <c r="D188" s="21">
        <v>44061</v>
      </c>
      <c r="E188" s="20" t="s">
        <v>647</v>
      </c>
      <c r="F188" s="20"/>
      <c r="G188" s="20" t="s">
        <v>929</v>
      </c>
      <c r="H188" s="20" t="s">
        <v>585</v>
      </c>
      <c r="I188" s="20" t="s">
        <v>61</v>
      </c>
      <c r="J188" s="21">
        <v>40179</v>
      </c>
      <c r="K188" s="20">
        <v>611</v>
      </c>
      <c r="L188" s="20"/>
      <c r="M188" s="20">
        <v>67</v>
      </c>
      <c r="N188" s="20">
        <v>58</v>
      </c>
      <c r="O188" s="20" t="s">
        <v>50</v>
      </c>
      <c r="P188" s="20" t="s">
        <v>62</v>
      </c>
      <c r="Q188" s="20"/>
      <c r="R188" s="20" t="s">
        <v>52</v>
      </c>
      <c r="S188" s="20">
        <v>8200204302</v>
      </c>
      <c r="T188" s="20" t="s">
        <v>930</v>
      </c>
      <c r="U188" s="20" t="s">
        <v>931</v>
      </c>
      <c r="V188" s="20">
        <v>9509672929</v>
      </c>
      <c r="W188" s="20" t="s">
        <v>932</v>
      </c>
      <c r="X188" s="20">
        <v>72000</v>
      </c>
      <c r="Y188" s="20" t="s">
        <v>55</v>
      </c>
      <c r="Z188" s="20" t="s">
        <v>55</v>
      </c>
      <c r="AA188" s="20" t="s">
        <v>65</v>
      </c>
      <c r="AB188" s="20">
        <v>12</v>
      </c>
      <c r="AC188" s="20" t="s">
        <v>57</v>
      </c>
      <c r="AD188" s="20">
        <v>5</v>
      </c>
    </row>
    <row r="189" spans="1:30" ht="30">
      <c r="A189" s="20">
        <v>8</v>
      </c>
      <c r="B189" s="20" t="s">
        <v>45</v>
      </c>
      <c r="C189" s="20">
        <v>829</v>
      </c>
      <c r="D189" s="21">
        <v>44061</v>
      </c>
      <c r="E189" s="20" t="s">
        <v>933</v>
      </c>
      <c r="F189" s="20"/>
      <c r="G189" s="20" t="s">
        <v>696</v>
      </c>
      <c r="H189" s="20" t="s">
        <v>934</v>
      </c>
      <c r="I189" s="20" t="s">
        <v>61</v>
      </c>
      <c r="J189" s="21">
        <v>40131</v>
      </c>
      <c r="K189" s="20">
        <v>612</v>
      </c>
      <c r="L189" s="20"/>
      <c r="M189" s="20">
        <v>67</v>
      </c>
      <c r="N189" s="20">
        <v>57</v>
      </c>
      <c r="O189" s="20" t="s">
        <v>50</v>
      </c>
      <c r="P189" s="20" t="s">
        <v>62</v>
      </c>
      <c r="Q189" s="20"/>
      <c r="R189" s="20" t="s">
        <v>52</v>
      </c>
      <c r="S189" s="20">
        <v>8200204302</v>
      </c>
      <c r="T189" s="20" t="s">
        <v>935</v>
      </c>
      <c r="U189" s="20"/>
      <c r="V189" s="20">
        <v>9829516672</v>
      </c>
      <c r="W189" s="20" t="s">
        <v>936</v>
      </c>
      <c r="X189" s="20">
        <v>60000</v>
      </c>
      <c r="Y189" s="20" t="s">
        <v>55</v>
      </c>
      <c r="Z189" s="20" t="s">
        <v>55</v>
      </c>
      <c r="AA189" s="20" t="s">
        <v>65</v>
      </c>
      <c r="AB189" s="20">
        <v>13</v>
      </c>
      <c r="AC189" s="20" t="s">
        <v>57</v>
      </c>
      <c r="AD189" s="20">
        <v>1</v>
      </c>
    </row>
    <row r="190" spans="1:30" ht="30">
      <c r="A190" s="20">
        <v>8</v>
      </c>
      <c r="B190" s="20" t="s">
        <v>45</v>
      </c>
      <c r="C190" s="20">
        <v>817</v>
      </c>
      <c r="D190" s="21">
        <v>44061</v>
      </c>
      <c r="E190" s="20" t="s">
        <v>937</v>
      </c>
      <c r="F190" s="20"/>
      <c r="G190" s="20" t="s">
        <v>938</v>
      </c>
      <c r="H190" s="20" t="s">
        <v>939</v>
      </c>
      <c r="I190" s="20" t="s">
        <v>61</v>
      </c>
      <c r="J190" s="21">
        <v>40827</v>
      </c>
      <c r="K190" s="20">
        <v>613</v>
      </c>
      <c r="L190" s="20"/>
      <c r="M190" s="20">
        <v>67</v>
      </c>
      <c r="N190" s="20">
        <v>61</v>
      </c>
      <c r="O190" s="20" t="s">
        <v>50</v>
      </c>
      <c r="P190" s="20" t="s">
        <v>62</v>
      </c>
      <c r="Q190" s="20"/>
      <c r="R190" s="20" t="s">
        <v>52</v>
      </c>
      <c r="S190" s="20">
        <v>8200204302</v>
      </c>
      <c r="T190" s="20" t="s">
        <v>940</v>
      </c>
      <c r="U190" s="20" t="s">
        <v>941</v>
      </c>
      <c r="V190" s="20">
        <v>7023313330</v>
      </c>
      <c r="W190" s="20" t="s">
        <v>942</v>
      </c>
      <c r="X190" s="20">
        <v>100000</v>
      </c>
      <c r="Y190" s="20" t="s">
        <v>55</v>
      </c>
      <c r="Z190" s="20" t="s">
        <v>55</v>
      </c>
      <c r="AA190" s="20" t="s">
        <v>65</v>
      </c>
      <c r="AB190" s="20">
        <v>11</v>
      </c>
      <c r="AC190" s="20" t="s">
        <v>57</v>
      </c>
      <c r="AD190" s="20">
        <v>1</v>
      </c>
    </row>
    <row r="191" spans="1:30" ht="30">
      <c r="A191" s="20">
        <v>8</v>
      </c>
      <c r="B191" s="20" t="s">
        <v>45</v>
      </c>
      <c r="C191" s="20">
        <v>824</v>
      </c>
      <c r="D191" s="21">
        <v>44061</v>
      </c>
      <c r="E191" s="20" t="s">
        <v>943</v>
      </c>
      <c r="F191" s="20"/>
      <c r="G191" s="20" t="s">
        <v>944</v>
      </c>
      <c r="H191" s="20" t="s">
        <v>945</v>
      </c>
      <c r="I191" s="20" t="s">
        <v>61</v>
      </c>
      <c r="J191" s="21">
        <v>40522</v>
      </c>
      <c r="K191" s="20">
        <v>614</v>
      </c>
      <c r="L191" s="20"/>
      <c r="M191" s="20">
        <v>67</v>
      </c>
      <c r="N191" s="20">
        <v>46</v>
      </c>
      <c r="O191" s="20" t="s">
        <v>151</v>
      </c>
      <c r="P191" s="20" t="s">
        <v>62</v>
      </c>
      <c r="Q191" s="20"/>
      <c r="R191" s="20" t="s">
        <v>52</v>
      </c>
      <c r="S191" s="20">
        <v>8200204302</v>
      </c>
      <c r="T191" s="20" t="s">
        <v>946</v>
      </c>
      <c r="U191" s="20"/>
      <c r="V191" s="20">
        <v>9414363793</v>
      </c>
      <c r="W191" s="20" t="s">
        <v>947</v>
      </c>
      <c r="X191" s="20">
        <v>120000</v>
      </c>
      <c r="Y191" s="20" t="s">
        <v>55</v>
      </c>
      <c r="Z191" s="20" t="s">
        <v>55</v>
      </c>
      <c r="AA191" s="20" t="s">
        <v>65</v>
      </c>
      <c r="AB191" s="20">
        <v>12</v>
      </c>
      <c r="AC191" s="20" t="s">
        <v>57</v>
      </c>
      <c r="AD191" s="20">
        <v>1</v>
      </c>
    </row>
    <row r="192" spans="1:30" ht="30">
      <c r="A192" s="20">
        <v>8</v>
      </c>
      <c r="B192" s="20" t="s">
        <v>45</v>
      </c>
      <c r="C192" s="20">
        <v>823</v>
      </c>
      <c r="D192" s="21">
        <v>44061</v>
      </c>
      <c r="E192" s="20" t="s">
        <v>948</v>
      </c>
      <c r="F192" s="20"/>
      <c r="G192" s="20" t="s">
        <v>949</v>
      </c>
      <c r="H192" s="20" t="s">
        <v>950</v>
      </c>
      <c r="I192" s="20" t="s">
        <v>49</v>
      </c>
      <c r="J192" s="21">
        <v>40136</v>
      </c>
      <c r="K192" s="20">
        <v>615</v>
      </c>
      <c r="L192" s="20">
        <v>11225544</v>
      </c>
      <c r="M192" s="20">
        <v>67</v>
      </c>
      <c r="N192" s="20">
        <v>65</v>
      </c>
      <c r="O192" s="20" t="s">
        <v>50</v>
      </c>
      <c r="P192" s="20" t="s">
        <v>62</v>
      </c>
      <c r="Q192" s="20"/>
      <c r="R192" s="20" t="s">
        <v>52</v>
      </c>
      <c r="S192" s="20">
        <v>8200204302</v>
      </c>
      <c r="T192" s="20" t="s">
        <v>951</v>
      </c>
      <c r="U192" s="20"/>
      <c r="V192" s="20">
        <v>9929424455</v>
      </c>
      <c r="W192" s="20" t="s">
        <v>952</v>
      </c>
      <c r="X192" s="20">
        <v>72000</v>
      </c>
      <c r="Y192" s="20" t="s">
        <v>55</v>
      </c>
      <c r="Z192" s="20" t="s">
        <v>55</v>
      </c>
      <c r="AA192" s="20" t="s">
        <v>65</v>
      </c>
      <c r="AB192" s="20">
        <v>13</v>
      </c>
      <c r="AC192" s="20" t="s">
        <v>57</v>
      </c>
      <c r="AD192" s="20">
        <v>1</v>
      </c>
    </row>
    <row r="193" spans="1:30" ht="30">
      <c r="A193" s="20">
        <v>8</v>
      </c>
      <c r="B193" s="20" t="s">
        <v>45</v>
      </c>
      <c r="C193" s="20">
        <v>587</v>
      </c>
      <c r="D193" s="21">
        <v>42917</v>
      </c>
      <c r="E193" s="20" t="s">
        <v>953</v>
      </c>
      <c r="F193" s="20"/>
      <c r="G193" s="20" t="s">
        <v>954</v>
      </c>
      <c r="H193" s="20" t="s">
        <v>474</v>
      </c>
      <c r="I193" s="20" t="s">
        <v>49</v>
      </c>
      <c r="J193" s="21">
        <v>40541</v>
      </c>
      <c r="K193" s="20">
        <v>616</v>
      </c>
      <c r="L193" s="20">
        <v>11225545</v>
      </c>
      <c r="M193" s="20">
        <v>67</v>
      </c>
      <c r="N193" s="20">
        <v>42</v>
      </c>
      <c r="O193" s="20" t="s">
        <v>88</v>
      </c>
      <c r="P193" s="20" t="s">
        <v>62</v>
      </c>
      <c r="Q193" s="20"/>
      <c r="R193" s="20" t="s">
        <v>52</v>
      </c>
      <c r="S193" s="20">
        <v>8200204302</v>
      </c>
      <c r="T193" s="20" t="s">
        <v>955</v>
      </c>
      <c r="U193" s="20"/>
      <c r="V193" s="20">
        <v>9660628286</v>
      </c>
      <c r="W193" s="20" t="s">
        <v>956</v>
      </c>
      <c r="X193" s="20">
        <v>42000</v>
      </c>
      <c r="Y193" s="20" t="s">
        <v>55</v>
      </c>
      <c r="Z193" s="20" t="s">
        <v>55</v>
      </c>
      <c r="AA193" s="20" t="s">
        <v>65</v>
      </c>
      <c r="AB193" s="20">
        <v>12</v>
      </c>
      <c r="AC193" s="20" t="s">
        <v>57</v>
      </c>
      <c r="AD193" s="20">
        <v>2</v>
      </c>
    </row>
    <row r="194" spans="1:30" ht="30">
      <c r="A194" s="20">
        <v>8</v>
      </c>
      <c r="B194" s="20" t="s">
        <v>45</v>
      </c>
      <c r="C194" s="20">
        <v>710</v>
      </c>
      <c r="D194" s="21">
        <v>43278</v>
      </c>
      <c r="E194" s="20" t="s">
        <v>957</v>
      </c>
      <c r="F194" s="20"/>
      <c r="G194" s="20" t="s">
        <v>830</v>
      </c>
      <c r="H194" s="20" t="s">
        <v>852</v>
      </c>
      <c r="I194" s="20" t="s">
        <v>49</v>
      </c>
      <c r="J194" s="21">
        <v>40305</v>
      </c>
      <c r="K194" s="20">
        <v>617</v>
      </c>
      <c r="L194" s="20"/>
      <c r="M194" s="20">
        <v>67</v>
      </c>
      <c r="N194" s="20">
        <v>55</v>
      </c>
      <c r="O194" s="20" t="s">
        <v>88</v>
      </c>
      <c r="P194" s="20" t="s">
        <v>62</v>
      </c>
      <c r="Q194" s="20"/>
      <c r="R194" s="20" t="s">
        <v>52</v>
      </c>
      <c r="S194" s="20">
        <v>8200204302</v>
      </c>
      <c r="T194" s="20" t="s">
        <v>958</v>
      </c>
      <c r="U194" s="20" t="s">
        <v>959</v>
      </c>
      <c r="V194" s="20">
        <v>9829588688</v>
      </c>
      <c r="W194" s="20" t="s">
        <v>960</v>
      </c>
      <c r="X194" s="20">
        <v>0</v>
      </c>
      <c r="Y194" s="20" t="s">
        <v>55</v>
      </c>
      <c r="Z194" s="20" t="s">
        <v>55</v>
      </c>
      <c r="AA194" s="20" t="s">
        <v>65</v>
      </c>
      <c r="AB194" s="20">
        <v>12</v>
      </c>
      <c r="AC194" s="20" t="s">
        <v>57</v>
      </c>
      <c r="AD194" s="20">
        <v>1</v>
      </c>
    </row>
    <row r="195" spans="1:30" ht="30">
      <c r="A195" s="20">
        <v>8</v>
      </c>
      <c r="B195" s="20" t="s">
        <v>45</v>
      </c>
      <c r="C195" s="20">
        <v>542</v>
      </c>
      <c r="D195" s="21">
        <v>42966</v>
      </c>
      <c r="E195" s="20" t="s">
        <v>961</v>
      </c>
      <c r="F195" s="20"/>
      <c r="G195" s="20" t="s">
        <v>604</v>
      </c>
      <c r="H195" s="20" t="s">
        <v>962</v>
      </c>
      <c r="I195" s="20" t="s">
        <v>49</v>
      </c>
      <c r="J195" s="21">
        <v>40001</v>
      </c>
      <c r="K195" s="20">
        <v>618</v>
      </c>
      <c r="L195" s="20"/>
      <c r="M195" s="20">
        <v>67</v>
      </c>
      <c r="N195" s="20">
        <v>41</v>
      </c>
      <c r="O195" s="20" t="s">
        <v>50</v>
      </c>
      <c r="P195" s="20" t="s">
        <v>62</v>
      </c>
      <c r="Q195" s="20"/>
      <c r="R195" s="20" t="s">
        <v>52</v>
      </c>
      <c r="S195" s="20">
        <v>8200204302</v>
      </c>
      <c r="T195" s="20" t="s">
        <v>963</v>
      </c>
      <c r="U195" s="20" t="s">
        <v>607</v>
      </c>
      <c r="V195" s="20">
        <v>9571607456</v>
      </c>
      <c r="W195" s="20" t="s">
        <v>964</v>
      </c>
      <c r="X195" s="20">
        <v>35000</v>
      </c>
      <c r="Y195" s="20" t="s">
        <v>55</v>
      </c>
      <c r="Z195" s="20" t="s">
        <v>55</v>
      </c>
      <c r="AA195" s="20" t="s">
        <v>65</v>
      </c>
      <c r="AB195" s="20">
        <v>13</v>
      </c>
      <c r="AC195" s="20" t="s">
        <v>57</v>
      </c>
      <c r="AD195" s="20">
        <v>3</v>
      </c>
    </row>
    <row r="196" spans="1:30" ht="30">
      <c r="A196" s="20">
        <v>8</v>
      </c>
      <c r="B196" s="20" t="s">
        <v>1653</v>
      </c>
      <c r="C196" s="20">
        <v>418</v>
      </c>
      <c r="D196" s="21">
        <v>42500</v>
      </c>
      <c r="E196" s="20" t="s">
        <v>438</v>
      </c>
      <c r="F196" s="20"/>
      <c r="G196" s="20" t="s">
        <v>965</v>
      </c>
      <c r="H196" s="20" t="s">
        <v>966</v>
      </c>
      <c r="I196" s="20" t="s">
        <v>49</v>
      </c>
      <c r="J196" s="21">
        <v>40302</v>
      </c>
      <c r="K196" s="20">
        <v>619</v>
      </c>
      <c r="L196" s="20"/>
      <c r="M196" s="20">
        <v>67</v>
      </c>
      <c r="N196" s="20">
        <v>20</v>
      </c>
      <c r="O196" s="20" t="s">
        <v>50</v>
      </c>
      <c r="P196" s="20" t="s">
        <v>51</v>
      </c>
      <c r="Q196" s="20"/>
      <c r="R196" s="20" t="s">
        <v>52</v>
      </c>
      <c r="S196" s="20">
        <v>8200204302</v>
      </c>
      <c r="T196" s="20" t="s">
        <v>967</v>
      </c>
      <c r="U196" s="20"/>
      <c r="V196" s="20">
        <v>8290706369</v>
      </c>
      <c r="W196" s="20" t="s">
        <v>968</v>
      </c>
      <c r="X196" s="20">
        <v>36000</v>
      </c>
      <c r="Y196" s="20" t="s">
        <v>55</v>
      </c>
      <c r="Z196" s="20" t="s">
        <v>55</v>
      </c>
      <c r="AA196" s="20" t="s">
        <v>56</v>
      </c>
      <c r="AB196" s="20">
        <v>12</v>
      </c>
      <c r="AC196" s="20" t="s">
        <v>57</v>
      </c>
      <c r="AD196" s="20">
        <v>0</v>
      </c>
    </row>
    <row r="197" spans="1:30" ht="30">
      <c r="A197" s="20">
        <v>8</v>
      </c>
      <c r="B197" s="20" t="s">
        <v>1653</v>
      </c>
      <c r="C197" s="20">
        <v>954</v>
      </c>
      <c r="D197" s="21">
        <v>44399</v>
      </c>
      <c r="E197" s="20" t="s">
        <v>969</v>
      </c>
      <c r="F197" s="20"/>
      <c r="G197" s="20" t="s">
        <v>594</v>
      </c>
      <c r="H197" s="20" t="s">
        <v>595</v>
      </c>
      <c r="I197" s="20" t="s">
        <v>49</v>
      </c>
      <c r="J197" s="21">
        <v>40319</v>
      </c>
      <c r="K197" s="20">
        <v>620</v>
      </c>
      <c r="L197" s="20"/>
      <c r="M197" s="20">
        <v>67</v>
      </c>
      <c r="N197" s="20">
        <v>52</v>
      </c>
      <c r="O197" s="20" t="s">
        <v>50</v>
      </c>
      <c r="P197" s="20" t="s">
        <v>62</v>
      </c>
      <c r="Q197" s="20"/>
      <c r="R197" s="20" t="s">
        <v>52</v>
      </c>
      <c r="S197" s="20">
        <v>8200204302</v>
      </c>
      <c r="T197" s="20" t="s">
        <v>935</v>
      </c>
      <c r="U197" s="20"/>
      <c r="V197" s="20">
        <v>9660177725</v>
      </c>
      <c r="W197" s="20" t="s">
        <v>970</v>
      </c>
      <c r="X197" s="20">
        <v>80000</v>
      </c>
      <c r="Y197" s="20" t="s">
        <v>55</v>
      </c>
      <c r="Z197" s="20" t="s">
        <v>55</v>
      </c>
      <c r="AA197" s="20" t="s">
        <v>65</v>
      </c>
      <c r="AB197" s="20">
        <v>12</v>
      </c>
      <c r="AC197" s="20" t="s">
        <v>57</v>
      </c>
      <c r="AD197" s="20">
        <v>3</v>
      </c>
    </row>
    <row r="198" spans="1:30" ht="30">
      <c r="A198" s="20">
        <v>8</v>
      </c>
      <c r="B198" s="20" t="s">
        <v>1653</v>
      </c>
      <c r="C198" s="20">
        <v>409</v>
      </c>
      <c r="D198" s="21">
        <v>42215</v>
      </c>
      <c r="E198" s="20" t="s">
        <v>971</v>
      </c>
      <c r="F198" s="20"/>
      <c r="G198" s="20" t="s">
        <v>972</v>
      </c>
      <c r="H198" s="20" t="s">
        <v>973</v>
      </c>
      <c r="I198" s="20" t="s">
        <v>61</v>
      </c>
      <c r="J198" s="21">
        <v>40094</v>
      </c>
      <c r="K198" s="20">
        <v>621</v>
      </c>
      <c r="L198" s="20"/>
      <c r="M198" s="20">
        <v>67</v>
      </c>
      <c r="N198" s="20">
        <v>0</v>
      </c>
      <c r="O198" s="20" t="s">
        <v>88</v>
      </c>
      <c r="P198" s="20" t="s">
        <v>62</v>
      </c>
      <c r="Q198" s="20"/>
      <c r="R198" s="20" t="s">
        <v>52</v>
      </c>
      <c r="S198" s="20">
        <v>8200204302</v>
      </c>
      <c r="T198" s="20" t="s">
        <v>974</v>
      </c>
      <c r="U198" s="20"/>
      <c r="V198" s="20">
        <v>9001557646</v>
      </c>
      <c r="W198" s="20" t="s">
        <v>859</v>
      </c>
      <c r="X198" s="20">
        <v>36000</v>
      </c>
      <c r="Y198" s="20" t="s">
        <v>55</v>
      </c>
      <c r="Z198" s="20" t="s">
        <v>55</v>
      </c>
      <c r="AA198" s="20" t="s">
        <v>65</v>
      </c>
      <c r="AB198" s="20">
        <v>13</v>
      </c>
      <c r="AC198" s="20" t="s">
        <v>57</v>
      </c>
      <c r="AD198" s="20">
        <v>2</v>
      </c>
    </row>
    <row r="199" spans="1:30" ht="30">
      <c r="A199" s="20">
        <v>8</v>
      </c>
      <c r="B199" s="20" t="s">
        <v>1653</v>
      </c>
      <c r="C199" s="20">
        <v>953</v>
      </c>
      <c r="D199" s="21">
        <v>44399</v>
      </c>
      <c r="E199" s="20" t="s">
        <v>975</v>
      </c>
      <c r="F199" s="20"/>
      <c r="G199" s="20" t="s">
        <v>140</v>
      </c>
      <c r="H199" s="20" t="s">
        <v>107</v>
      </c>
      <c r="I199" s="20" t="s">
        <v>61</v>
      </c>
      <c r="J199" s="21">
        <v>39969</v>
      </c>
      <c r="K199" s="20">
        <v>622</v>
      </c>
      <c r="L199" s="20"/>
      <c r="M199" s="20">
        <v>67</v>
      </c>
      <c r="N199" s="20">
        <v>58</v>
      </c>
      <c r="O199" s="20" t="s">
        <v>50</v>
      </c>
      <c r="P199" s="20" t="s">
        <v>62</v>
      </c>
      <c r="Q199" s="20"/>
      <c r="R199" s="20" t="s">
        <v>52</v>
      </c>
      <c r="S199" s="20">
        <v>8200204302</v>
      </c>
      <c r="T199" s="20" t="s">
        <v>976</v>
      </c>
      <c r="U199" s="20"/>
      <c r="V199" s="20">
        <v>9414525222</v>
      </c>
      <c r="W199" s="20" t="s">
        <v>977</v>
      </c>
      <c r="X199" s="20">
        <v>60000</v>
      </c>
      <c r="Y199" s="20" t="s">
        <v>55</v>
      </c>
      <c r="Z199" s="20" t="s">
        <v>55</v>
      </c>
      <c r="AA199" s="20" t="s">
        <v>65</v>
      </c>
      <c r="AB199" s="20">
        <v>13</v>
      </c>
      <c r="AC199" s="20" t="s">
        <v>57</v>
      </c>
      <c r="AD199" s="20">
        <v>3</v>
      </c>
    </row>
    <row r="200" spans="1:30" ht="30">
      <c r="A200" s="20">
        <v>8</v>
      </c>
      <c r="B200" s="20" t="s">
        <v>1653</v>
      </c>
      <c r="C200" s="20">
        <v>537</v>
      </c>
      <c r="D200" s="21">
        <v>42955</v>
      </c>
      <c r="E200" s="20" t="s">
        <v>978</v>
      </c>
      <c r="F200" s="20"/>
      <c r="G200" s="20" t="s">
        <v>841</v>
      </c>
      <c r="H200" s="20" t="s">
        <v>547</v>
      </c>
      <c r="I200" s="20" t="s">
        <v>49</v>
      </c>
      <c r="J200" s="21">
        <v>40405</v>
      </c>
      <c r="K200" s="20">
        <v>623</v>
      </c>
      <c r="L200" s="20"/>
      <c r="M200" s="20">
        <v>67</v>
      </c>
      <c r="N200" s="20">
        <v>61</v>
      </c>
      <c r="O200" s="20" t="s">
        <v>50</v>
      </c>
      <c r="P200" s="20" t="s">
        <v>51</v>
      </c>
      <c r="Q200" s="20"/>
      <c r="R200" s="20" t="s">
        <v>52</v>
      </c>
      <c r="S200" s="20">
        <v>8200204302</v>
      </c>
      <c r="T200" s="20" t="s">
        <v>979</v>
      </c>
      <c r="U200" s="20"/>
      <c r="V200" s="20">
        <v>8890608559</v>
      </c>
      <c r="W200" s="20" t="s">
        <v>980</v>
      </c>
      <c r="X200" s="20">
        <v>65000</v>
      </c>
      <c r="Y200" s="20" t="s">
        <v>55</v>
      </c>
      <c r="Z200" s="20" t="s">
        <v>55</v>
      </c>
      <c r="AA200" s="20" t="s">
        <v>56</v>
      </c>
      <c r="AB200" s="20">
        <v>12</v>
      </c>
      <c r="AC200" s="20" t="s">
        <v>57</v>
      </c>
      <c r="AD200" s="20">
        <v>0</v>
      </c>
    </row>
    <row r="201" spans="1:30" ht="30">
      <c r="A201" s="20">
        <v>8</v>
      </c>
      <c r="B201" s="20" t="s">
        <v>1653</v>
      </c>
      <c r="C201" s="20">
        <v>417</v>
      </c>
      <c r="D201" s="21">
        <v>42500</v>
      </c>
      <c r="E201" s="20" t="s">
        <v>981</v>
      </c>
      <c r="F201" s="20"/>
      <c r="G201" s="20" t="s">
        <v>626</v>
      </c>
      <c r="H201" s="20" t="s">
        <v>627</v>
      </c>
      <c r="I201" s="20" t="s">
        <v>61</v>
      </c>
      <c r="J201" s="21">
        <v>39951</v>
      </c>
      <c r="K201" s="20">
        <v>624</v>
      </c>
      <c r="L201" s="20"/>
      <c r="M201" s="20">
        <v>67</v>
      </c>
      <c r="N201" s="20">
        <v>28</v>
      </c>
      <c r="O201" s="20" t="s">
        <v>50</v>
      </c>
      <c r="P201" s="20" t="s">
        <v>51</v>
      </c>
      <c r="Q201" s="20"/>
      <c r="R201" s="20" t="s">
        <v>52</v>
      </c>
      <c r="S201" s="20">
        <v>8200204302</v>
      </c>
      <c r="T201" s="20" t="s">
        <v>982</v>
      </c>
      <c r="U201" s="20"/>
      <c r="V201" s="20">
        <v>8290706369</v>
      </c>
      <c r="W201" s="20" t="s">
        <v>968</v>
      </c>
      <c r="X201" s="20">
        <v>32000</v>
      </c>
      <c r="Y201" s="20" t="s">
        <v>55</v>
      </c>
      <c r="Z201" s="20" t="s">
        <v>55</v>
      </c>
      <c r="AA201" s="20" t="s">
        <v>56</v>
      </c>
      <c r="AB201" s="20">
        <v>13</v>
      </c>
      <c r="AC201" s="20" t="s">
        <v>57</v>
      </c>
      <c r="AD201" s="20">
        <v>0</v>
      </c>
    </row>
    <row r="202" spans="1:30" ht="30">
      <c r="A202" s="20">
        <v>8</v>
      </c>
      <c r="B202" s="20" t="s">
        <v>1653</v>
      </c>
      <c r="C202" s="20">
        <v>827</v>
      </c>
      <c r="D202" s="21">
        <v>44061</v>
      </c>
      <c r="E202" s="20" t="s">
        <v>983</v>
      </c>
      <c r="F202" s="20"/>
      <c r="G202" s="20" t="s">
        <v>984</v>
      </c>
      <c r="H202" s="20" t="s">
        <v>985</v>
      </c>
      <c r="I202" s="20" t="s">
        <v>49</v>
      </c>
      <c r="J202" s="21">
        <v>40510</v>
      </c>
      <c r="K202" s="20">
        <v>625</v>
      </c>
      <c r="L202" s="20"/>
      <c r="M202" s="20">
        <v>67</v>
      </c>
      <c r="N202" s="20">
        <v>65</v>
      </c>
      <c r="O202" s="20" t="s">
        <v>157</v>
      </c>
      <c r="P202" s="20" t="s">
        <v>62</v>
      </c>
      <c r="Q202" s="20"/>
      <c r="R202" s="20" t="s">
        <v>52</v>
      </c>
      <c r="S202" s="20">
        <v>8200204302</v>
      </c>
      <c r="T202" s="20" t="s">
        <v>986</v>
      </c>
      <c r="U202" s="20"/>
      <c r="V202" s="20">
        <v>9929216038</v>
      </c>
      <c r="W202" s="20" t="s">
        <v>987</v>
      </c>
      <c r="X202" s="20">
        <v>36000</v>
      </c>
      <c r="Y202" s="20" t="s">
        <v>55</v>
      </c>
      <c r="Z202" s="20" t="s">
        <v>55</v>
      </c>
      <c r="AA202" s="20" t="s">
        <v>65</v>
      </c>
      <c r="AB202" s="20">
        <v>12</v>
      </c>
      <c r="AC202" s="20" t="s">
        <v>57</v>
      </c>
      <c r="AD202" s="20">
        <v>1</v>
      </c>
    </row>
    <row r="203" spans="1:30" ht="30">
      <c r="A203" s="20">
        <v>8</v>
      </c>
      <c r="B203" s="20" t="s">
        <v>1653</v>
      </c>
      <c r="C203" s="20">
        <v>449</v>
      </c>
      <c r="D203" s="21">
        <v>42563</v>
      </c>
      <c r="E203" s="20" t="s">
        <v>988</v>
      </c>
      <c r="F203" s="20"/>
      <c r="G203" s="20" t="s">
        <v>989</v>
      </c>
      <c r="H203" s="20" t="s">
        <v>990</v>
      </c>
      <c r="I203" s="20" t="s">
        <v>61</v>
      </c>
      <c r="J203" s="21">
        <v>40216</v>
      </c>
      <c r="K203" s="20">
        <v>626</v>
      </c>
      <c r="L203" s="20"/>
      <c r="M203" s="20">
        <v>67</v>
      </c>
      <c r="N203" s="20">
        <v>39</v>
      </c>
      <c r="O203" s="20" t="s">
        <v>50</v>
      </c>
      <c r="P203" s="20" t="s">
        <v>51</v>
      </c>
      <c r="Q203" s="20"/>
      <c r="R203" s="20" t="s">
        <v>52</v>
      </c>
      <c r="S203" s="20">
        <v>8200204302</v>
      </c>
      <c r="T203" s="20" t="s">
        <v>991</v>
      </c>
      <c r="U203" s="20" t="s">
        <v>992</v>
      </c>
      <c r="V203" s="20">
        <v>8107489832</v>
      </c>
      <c r="W203" s="20" t="s">
        <v>993</v>
      </c>
      <c r="X203" s="20">
        <v>34000</v>
      </c>
      <c r="Y203" s="20" t="s">
        <v>55</v>
      </c>
      <c r="Z203" s="20" t="s">
        <v>55</v>
      </c>
      <c r="AA203" s="20" t="s">
        <v>56</v>
      </c>
      <c r="AB203" s="20">
        <v>12</v>
      </c>
      <c r="AC203" s="20" t="s">
        <v>57</v>
      </c>
      <c r="AD203" s="20">
        <v>0</v>
      </c>
    </row>
    <row r="204" spans="1:30" ht="30">
      <c r="A204" s="20">
        <v>8</v>
      </c>
      <c r="B204" s="20" t="s">
        <v>1653</v>
      </c>
      <c r="C204" s="20">
        <v>828</v>
      </c>
      <c r="D204" s="21">
        <v>44061</v>
      </c>
      <c r="E204" s="20" t="s">
        <v>994</v>
      </c>
      <c r="F204" s="20"/>
      <c r="G204" s="20" t="s">
        <v>995</v>
      </c>
      <c r="H204" s="20" t="s">
        <v>836</v>
      </c>
      <c r="I204" s="20" t="s">
        <v>49</v>
      </c>
      <c r="J204" s="21">
        <v>40215</v>
      </c>
      <c r="K204" s="20">
        <v>627</v>
      </c>
      <c r="L204" s="20"/>
      <c r="M204" s="20">
        <v>67</v>
      </c>
      <c r="N204" s="20">
        <v>62</v>
      </c>
      <c r="O204" s="20" t="s">
        <v>763</v>
      </c>
      <c r="P204" s="20" t="s">
        <v>62</v>
      </c>
      <c r="Q204" s="20"/>
      <c r="R204" s="20" t="s">
        <v>52</v>
      </c>
      <c r="S204" s="20">
        <v>8200204302</v>
      </c>
      <c r="T204" s="20" t="s">
        <v>996</v>
      </c>
      <c r="U204" s="20"/>
      <c r="V204" s="20">
        <v>9928646118</v>
      </c>
      <c r="W204" s="20" t="s">
        <v>997</v>
      </c>
      <c r="X204" s="20">
        <v>396000</v>
      </c>
      <c r="Y204" s="20" t="s">
        <v>55</v>
      </c>
      <c r="Z204" s="20" t="s">
        <v>55</v>
      </c>
      <c r="AA204" s="20" t="s">
        <v>65</v>
      </c>
      <c r="AB204" s="20">
        <v>12</v>
      </c>
      <c r="AC204" s="20" t="s">
        <v>57</v>
      </c>
      <c r="AD204" s="20">
        <v>1</v>
      </c>
    </row>
    <row r="205" spans="1:30" ht="30">
      <c r="A205" s="20">
        <v>8</v>
      </c>
      <c r="B205" s="20" t="s">
        <v>1653</v>
      </c>
      <c r="C205" s="20">
        <v>820</v>
      </c>
      <c r="D205" s="21">
        <v>44061</v>
      </c>
      <c r="E205" s="20" t="s">
        <v>998</v>
      </c>
      <c r="F205" s="20"/>
      <c r="G205" s="20" t="s">
        <v>491</v>
      </c>
      <c r="H205" s="20" t="s">
        <v>547</v>
      </c>
      <c r="I205" s="20" t="s">
        <v>49</v>
      </c>
      <c r="J205" s="21">
        <v>41091</v>
      </c>
      <c r="K205" s="20">
        <v>628</v>
      </c>
      <c r="L205" s="20"/>
      <c r="M205" s="20">
        <v>67</v>
      </c>
      <c r="N205" s="20">
        <v>66</v>
      </c>
      <c r="O205" s="20" t="s">
        <v>50</v>
      </c>
      <c r="P205" s="20" t="s">
        <v>62</v>
      </c>
      <c r="Q205" s="20"/>
      <c r="R205" s="20" t="s">
        <v>52</v>
      </c>
      <c r="S205" s="20">
        <v>8200204302</v>
      </c>
      <c r="T205" s="20" t="s">
        <v>999</v>
      </c>
      <c r="U205" s="20"/>
      <c r="V205" s="20">
        <v>9887567575</v>
      </c>
      <c r="W205" s="20" t="s">
        <v>1000</v>
      </c>
      <c r="X205" s="20">
        <v>40000</v>
      </c>
      <c r="Y205" s="20" t="s">
        <v>55</v>
      </c>
      <c r="Z205" s="20" t="s">
        <v>55</v>
      </c>
      <c r="AA205" s="20" t="s">
        <v>65</v>
      </c>
      <c r="AB205" s="20">
        <v>10</v>
      </c>
      <c r="AC205" s="20" t="s">
        <v>57</v>
      </c>
      <c r="AD205" s="20">
        <v>1</v>
      </c>
    </row>
    <row r="206" spans="1:30" ht="30">
      <c r="A206" s="20">
        <v>8</v>
      </c>
      <c r="B206" s="20" t="s">
        <v>1653</v>
      </c>
      <c r="C206" s="20">
        <v>410</v>
      </c>
      <c r="D206" s="21">
        <v>42215</v>
      </c>
      <c r="E206" s="20" t="s">
        <v>1001</v>
      </c>
      <c r="F206" s="20"/>
      <c r="G206" s="20" t="s">
        <v>972</v>
      </c>
      <c r="H206" s="20" t="s">
        <v>973</v>
      </c>
      <c r="I206" s="20" t="s">
        <v>61</v>
      </c>
      <c r="J206" s="21">
        <v>39634</v>
      </c>
      <c r="K206" s="20">
        <v>629</v>
      </c>
      <c r="L206" s="20"/>
      <c r="M206" s="20">
        <v>67</v>
      </c>
      <c r="N206" s="20">
        <v>0</v>
      </c>
      <c r="O206" s="20" t="s">
        <v>88</v>
      </c>
      <c r="P206" s="20" t="s">
        <v>62</v>
      </c>
      <c r="Q206" s="20"/>
      <c r="R206" s="20" t="s">
        <v>52</v>
      </c>
      <c r="S206" s="20">
        <v>8200204302</v>
      </c>
      <c r="T206" s="20" t="s">
        <v>1002</v>
      </c>
      <c r="U206" s="20"/>
      <c r="V206" s="20">
        <v>9001557646</v>
      </c>
      <c r="W206" s="20" t="s">
        <v>859</v>
      </c>
      <c r="X206" s="20">
        <v>36000</v>
      </c>
      <c r="Y206" s="20" t="s">
        <v>55</v>
      </c>
      <c r="Z206" s="20" t="s">
        <v>55</v>
      </c>
      <c r="AA206" s="20" t="s">
        <v>65</v>
      </c>
      <c r="AB206" s="20">
        <v>14</v>
      </c>
      <c r="AC206" s="20" t="s">
        <v>57</v>
      </c>
      <c r="AD206" s="20">
        <v>2</v>
      </c>
    </row>
    <row r="207" spans="1:30" ht="30">
      <c r="A207" s="20">
        <v>8</v>
      </c>
      <c r="B207" s="20" t="s">
        <v>1653</v>
      </c>
      <c r="C207" s="20">
        <v>818</v>
      </c>
      <c r="D207" s="21">
        <v>44061</v>
      </c>
      <c r="E207" s="20" t="s">
        <v>1003</v>
      </c>
      <c r="F207" s="20"/>
      <c r="G207" s="20" t="s">
        <v>589</v>
      </c>
      <c r="H207" s="20" t="s">
        <v>590</v>
      </c>
      <c r="I207" s="20" t="s">
        <v>49</v>
      </c>
      <c r="J207" s="21">
        <v>40221</v>
      </c>
      <c r="K207" s="20">
        <v>630</v>
      </c>
      <c r="L207" s="20"/>
      <c r="M207" s="20">
        <v>67</v>
      </c>
      <c r="N207" s="20">
        <v>59</v>
      </c>
      <c r="O207" s="20" t="s">
        <v>151</v>
      </c>
      <c r="P207" s="20" t="s">
        <v>62</v>
      </c>
      <c r="Q207" s="20"/>
      <c r="R207" s="20" t="s">
        <v>52</v>
      </c>
      <c r="S207" s="20">
        <v>8200204302</v>
      </c>
      <c r="T207" s="20" t="s">
        <v>1004</v>
      </c>
      <c r="U207" s="20"/>
      <c r="V207" s="20">
        <v>8619181120</v>
      </c>
      <c r="W207" s="20" t="s">
        <v>1005</v>
      </c>
      <c r="X207" s="20">
        <v>44000</v>
      </c>
      <c r="Y207" s="20" t="s">
        <v>55</v>
      </c>
      <c r="Z207" s="20" t="s">
        <v>55</v>
      </c>
      <c r="AA207" s="20" t="s">
        <v>65</v>
      </c>
      <c r="AB207" s="20">
        <v>12</v>
      </c>
      <c r="AC207" s="20" t="s">
        <v>57</v>
      </c>
      <c r="AD207" s="20">
        <v>4</v>
      </c>
    </row>
    <row r="208" spans="1:30" ht="30">
      <c r="A208" s="20">
        <v>8</v>
      </c>
      <c r="B208" s="20" t="s">
        <v>1653</v>
      </c>
      <c r="C208" s="20">
        <v>419</v>
      </c>
      <c r="D208" s="21">
        <v>42500</v>
      </c>
      <c r="E208" s="20" t="s">
        <v>1006</v>
      </c>
      <c r="F208" s="20"/>
      <c r="G208" s="20" t="s">
        <v>965</v>
      </c>
      <c r="H208" s="20" t="s">
        <v>966</v>
      </c>
      <c r="I208" s="20" t="s">
        <v>61</v>
      </c>
      <c r="J208" s="21">
        <v>39873</v>
      </c>
      <c r="K208" s="20">
        <v>631</v>
      </c>
      <c r="L208" s="20"/>
      <c r="M208" s="20">
        <v>67</v>
      </c>
      <c r="N208" s="20">
        <v>24</v>
      </c>
      <c r="O208" s="20" t="s">
        <v>50</v>
      </c>
      <c r="P208" s="20" t="s">
        <v>51</v>
      </c>
      <c r="Q208" s="20"/>
      <c r="R208" s="20" t="s">
        <v>52</v>
      </c>
      <c r="S208" s="20">
        <v>8200204302</v>
      </c>
      <c r="T208" s="20" t="s">
        <v>1007</v>
      </c>
      <c r="U208" s="20"/>
      <c r="V208" s="20">
        <v>8290706369</v>
      </c>
      <c r="W208" s="20" t="s">
        <v>968</v>
      </c>
      <c r="X208" s="20">
        <v>36000</v>
      </c>
      <c r="Y208" s="20" t="s">
        <v>55</v>
      </c>
      <c r="Z208" s="20" t="s">
        <v>55</v>
      </c>
      <c r="AA208" s="20" t="s">
        <v>56</v>
      </c>
      <c r="AB208" s="20">
        <v>13</v>
      </c>
      <c r="AC208" s="20" t="s">
        <v>57</v>
      </c>
      <c r="AD208" s="20">
        <v>0</v>
      </c>
    </row>
    <row r="209" spans="1:30" ht="30">
      <c r="A209" s="20">
        <v>8</v>
      </c>
      <c r="B209" s="20" t="s">
        <v>1654</v>
      </c>
      <c r="C209" s="20">
        <v>819</v>
      </c>
      <c r="D209" s="21">
        <v>44061</v>
      </c>
      <c r="E209" s="20" t="s">
        <v>1008</v>
      </c>
      <c r="F209" s="20"/>
      <c r="G209" s="20" t="s">
        <v>1009</v>
      </c>
      <c r="H209" s="20" t="s">
        <v>1010</v>
      </c>
      <c r="I209" s="20" t="s">
        <v>61</v>
      </c>
      <c r="J209" s="21">
        <v>40662</v>
      </c>
      <c r="K209" s="20">
        <v>632</v>
      </c>
      <c r="L209" s="20"/>
      <c r="M209" s="20">
        <v>67</v>
      </c>
      <c r="N209" s="20">
        <v>54</v>
      </c>
      <c r="O209" s="20" t="s">
        <v>88</v>
      </c>
      <c r="P209" s="20" t="s">
        <v>62</v>
      </c>
      <c r="Q209" s="20"/>
      <c r="R209" s="20" t="s">
        <v>52</v>
      </c>
      <c r="S209" s="20">
        <v>8200204302</v>
      </c>
      <c r="T209" s="20" t="s">
        <v>1011</v>
      </c>
      <c r="U209" s="20"/>
      <c r="V209" s="20">
        <v>8005502706</v>
      </c>
      <c r="W209" s="20" t="s">
        <v>1012</v>
      </c>
      <c r="X209" s="20">
        <v>60000</v>
      </c>
      <c r="Y209" s="20" t="s">
        <v>55</v>
      </c>
      <c r="Z209" s="20" t="s">
        <v>55</v>
      </c>
      <c r="AA209" s="20" t="s">
        <v>65</v>
      </c>
      <c r="AB209" s="20">
        <v>11</v>
      </c>
      <c r="AC209" s="20" t="s">
        <v>57</v>
      </c>
      <c r="AD209" s="20">
        <v>1</v>
      </c>
    </row>
    <row r="210" spans="1:30" ht="30">
      <c r="A210" s="20">
        <v>8</v>
      </c>
      <c r="B210" s="20" t="s">
        <v>1654</v>
      </c>
      <c r="C210" s="20">
        <v>435</v>
      </c>
      <c r="D210" s="21">
        <v>42557</v>
      </c>
      <c r="E210" s="20" t="s">
        <v>1013</v>
      </c>
      <c r="F210" s="20"/>
      <c r="G210" s="20" t="s">
        <v>830</v>
      </c>
      <c r="H210" s="20" t="s">
        <v>831</v>
      </c>
      <c r="I210" s="20" t="s">
        <v>61</v>
      </c>
      <c r="J210" s="21">
        <v>40335</v>
      </c>
      <c r="K210" s="20">
        <v>633</v>
      </c>
      <c r="L210" s="20"/>
      <c r="M210" s="20">
        <v>67</v>
      </c>
      <c r="N210" s="20">
        <v>39</v>
      </c>
      <c r="O210" s="20" t="s">
        <v>50</v>
      </c>
      <c r="P210" s="20" t="s">
        <v>62</v>
      </c>
      <c r="Q210" s="20"/>
      <c r="R210" s="20" t="s">
        <v>52</v>
      </c>
      <c r="S210" s="20">
        <v>8200204302</v>
      </c>
      <c r="T210" s="20" t="s">
        <v>1014</v>
      </c>
      <c r="U210" s="20"/>
      <c r="V210" s="20">
        <v>9799382577</v>
      </c>
      <c r="W210" s="20" t="s">
        <v>1015</v>
      </c>
      <c r="X210" s="20">
        <v>36000</v>
      </c>
      <c r="Y210" s="20" t="s">
        <v>55</v>
      </c>
      <c r="Z210" s="20" t="s">
        <v>55</v>
      </c>
      <c r="AA210" s="20" t="s">
        <v>65</v>
      </c>
      <c r="AB210" s="20">
        <v>12</v>
      </c>
      <c r="AC210" s="20" t="s">
        <v>57</v>
      </c>
      <c r="AD210" s="20">
        <v>0</v>
      </c>
    </row>
    <row r="211" spans="1:30" ht="30">
      <c r="A211" s="20">
        <v>8</v>
      </c>
      <c r="B211" s="20" t="s">
        <v>1654</v>
      </c>
      <c r="C211" s="20">
        <v>816</v>
      </c>
      <c r="D211" s="21">
        <v>44061</v>
      </c>
      <c r="E211" s="20" t="s">
        <v>1016</v>
      </c>
      <c r="F211" s="20"/>
      <c r="G211" s="20" t="s">
        <v>1017</v>
      </c>
      <c r="H211" s="20" t="s">
        <v>1018</v>
      </c>
      <c r="I211" s="20" t="s">
        <v>61</v>
      </c>
      <c r="J211" s="21">
        <v>40041</v>
      </c>
      <c r="K211" s="20">
        <v>634</v>
      </c>
      <c r="L211" s="20"/>
      <c r="M211" s="20">
        <v>67</v>
      </c>
      <c r="N211" s="20">
        <v>60</v>
      </c>
      <c r="O211" s="20" t="s">
        <v>157</v>
      </c>
      <c r="P211" s="20" t="s">
        <v>62</v>
      </c>
      <c r="Q211" s="20"/>
      <c r="R211" s="20" t="s">
        <v>52</v>
      </c>
      <c r="S211" s="20">
        <v>8200204302</v>
      </c>
      <c r="T211" s="20" t="s">
        <v>1019</v>
      </c>
      <c r="U211" s="20" t="s">
        <v>1020</v>
      </c>
      <c r="V211" s="20">
        <v>6377701105</v>
      </c>
      <c r="W211" s="20" t="s">
        <v>1021</v>
      </c>
      <c r="X211" s="20">
        <v>18000</v>
      </c>
      <c r="Y211" s="20" t="s">
        <v>55</v>
      </c>
      <c r="Z211" s="20" t="s">
        <v>55</v>
      </c>
      <c r="AA211" s="20" t="s">
        <v>65</v>
      </c>
      <c r="AB211" s="20">
        <v>13</v>
      </c>
      <c r="AC211" s="20" t="s">
        <v>57</v>
      </c>
      <c r="AD211" s="20">
        <v>1</v>
      </c>
    </row>
    <row r="212" spans="1:30" ht="30">
      <c r="A212" s="20">
        <v>8</v>
      </c>
      <c r="B212" s="20" t="s">
        <v>1654</v>
      </c>
      <c r="C212" s="20">
        <v>826</v>
      </c>
      <c r="D212" s="21">
        <v>44061</v>
      </c>
      <c r="E212" s="20" t="s">
        <v>1022</v>
      </c>
      <c r="F212" s="20"/>
      <c r="G212" s="20" t="s">
        <v>1023</v>
      </c>
      <c r="H212" s="20" t="s">
        <v>1024</v>
      </c>
      <c r="I212" s="20" t="s">
        <v>61</v>
      </c>
      <c r="J212" s="21">
        <v>40381</v>
      </c>
      <c r="K212" s="20">
        <v>635</v>
      </c>
      <c r="L212" s="20"/>
      <c r="M212" s="20">
        <v>67</v>
      </c>
      <c r="N212" s="20">
        <v>67</v>
      </c>
      <c r="O212" s="20" t="s">
        <v>88</v>
      </c>
      <c r="P212" s="20" t="s">
        <v>62</v>
      </c>
      <c r="Q212" s="20"/>
      <c r="R212" s="20" t="s">
        <v>52</v>
      </c>
      <c r="S212" s="20">
        <v>8200204302</v>
      </c>
      <c r="T212" s="20" t="s">
        <v>1025</v>
      </c>
      <c r="U212" s="20"/>
      <c r="V212" s="20">
        <v>9166610138</v>
      </c>
      <c r="W212" s="20" t="s">
        <v>1026</v>
      </c>
      <c r="X212" s="20">
        <v>60000</v>
      </c>
      <c r="Y212" s="20" t="s">
        <v>55</v>
      </c>
      <c r="Z212" s="20" t="s">
        <v>55</v>
      </c>
      <c r="AA212" s="20" t="s">
        <v>65</v>
      </c>
      <c r="AB212" s="20">
        <v>12</v>
      </c>
      <c r="AC212" s="20" t="s">
        <v>57</v>
      </c>
      <c r="AD212" s="20">
        <v>1</v>
      </c>
    </row>
    <row r="213" spans="1:30" ht="30">
      <c r="A213" s="20">
        <v>8</v>
      </c>
      <c r="B213" s="20" t="s">
        <v>1654</v>
      </c>
      <c r="C213" s="20">
        <v>555</v>
      </c>
      <c r="D213" s="21">
        <v>43286</v>
      </c>
      <c r="E213" s="20" t="s">
        <v>1027</v>
      </c>
      <c r="F213" s="20"/>
      <c r="G213" s="20" t="s">
        <v>1028</v>
      </c>
      <c r="H213" s="20" t="s">
        <v>1029</v>
      </c>
      <c r="I213" s="20" t="s">
        <v>49</v>
      </c>
      <c r="J213" s="21">
        <v>40054</v>
      </c>
      <c r="K213" s="20">
        <v>636</v>
      </c>
      <c r="L213" s="20"/>
      <c r="M213" s="20">
        <v>67</v>
      </c>
      <c r="N213" s="20">
        <v>61</v>
      </c>
      <c r="O213" s="20" t="s">
        <v>157</v>
      </c>
      <c r="P213" s="20" t="s">
        <v>62</v>
      </c>
      <c r="Q213" s="20"/>
      <c r="R213" s="20" t="s">
        <v>52</v>
      </c>
      <c r="S213" s="20">
        <v>8200204302</v>
      </c>
      <c r="T213" s="20" t="s">
        <v>1030</v>
      </c>
      <c r="U213" s="20" t="s">
        <v>1031</v>
      </c>
      <c r="V213" s="20">
        <v>9660470342</v>
      </c>
      <c r="W213" s="20" t="s">
        <v>1032</v>
      </c>
      <c r="X213" s="20">
        <v>36000</v>
      </c>
      <c r="Y213" s="20" t="s">
        <v>55</v>
      </c>
      <c r="Z213" s="20" t="s">
        <v>55</v>
      </c>
      <c r="AA213" s="20" t="s">
        <v>65</v>
      </c>
      <c r="AB213" s="20">
        <v>13</v>
      </c>
      <c r="AC213" s="20" t="s">
        <v>57</v>
      </c>
      <c r="AD213" s="20">
        <v>1</v>
      </c>
    </row>
    <row r="214" spans="1:30" ht="30">
      <c r="A214" s="20">
        <v>8</v>
      </c>
      <c r="B214" s="20" t="s">
        <v>1654</v>
      </c>
      <c r="C214" s="20">
        <v>326</v>
      </c>
      <c r="D214" s="21">
        <v>42136</v>
      </c>
      <c r="E214" s="20" t="s">
        <v>1033</v>
      </c>
      <c r="F214" s="20"/>
      <c r="G214" s="20" t="s">
        <v>1034</v>
      </c>
      <c r="H214" s="20" t="s">
        <v>1035</v>
      </c>
      <c r="I214" s="20" t="s">
        <v>61</v>
      </c>
      <c r="J214" s="21">
        <v>40280</v>
      </c>
      <c r="K214" s="20">
        <v>701</v>
      </c>
      <c r="L214" s="20"/>
      <c r="M214" s="20">
        <v>92</v>
      </c>
      <c r="N214" s="20">
        <v>71</v>
      </c>
      <c r="O214" s="20" t="s">
        <v>50</v>
      </c>
      <c r="P214" s="20" t="s">
        <v>51</v>
      </c>
      <c r="Q214" s="20"/>
      <c r="R214" s="20" t="s">
        <v>52</v>
      </c>
      <c r="S214" s="20">
        <v>8200204302</v>
      </c>
      <c r="T214" s="20" t="s">
        <v>1036</v>
      </c>
      <c r="U214" s="20" t="s">
        <v>1037</v>
      </c>
      <c r="V214" s="20">
        <v>9680112865</v>
      </c>
      <c r="W214" s="20" t="s">
        <v>993</v>
      </c>
      <c r="X214" s="20">
        <v>37000</v>
      </c>
      <c r="Y214" s="20" t="s">
        <v>55</v>
      </c>
      <c r="Z214" s="20" t="s">
        <v>55</v>
      </c>
      <c r="AA214" s="20" t="s">
        <v>56</v>
      </c>
      <c r="AB214" s="20">
        <v>12</v>
      </c>
      <c r="AC214" s="20" t="s">
        <v>57</v>
      </c>
      <c r="AD214" s="20">
        <v>0</v>
      </c>
    </row>
    <row r="215" spans="1:30" ht="30">
      <c r="A215" s="20">
        <v>8</v>
      </c>
      <c r="B215" s="20" t="s">
        <v>1654</v>
      </c>
      <c r="C215" s="20">
        <v>640</v>
      </c>
      <c r="D215" s="21">
        <v>43661</v>
      </c>
      <c r="E215" s="20" t="s">
        <v>1038</v>
      </c>
      <c r="F215" s="20"/>
      <c r="G215" s="20" t="s">
        <v>574</v>
      </c>
      <c r="H215" s="20" t="s">
        <v>1039</v>
      </c>
      <c r="I215" s="20" t="s">
        <v>61</v>
      </c>
      <c r="J215" s="21">
        <v>39682</v>
      </c>
      <c r="K215" s="20">
        <v>702</v>
      </c>
      <c r="L215" s="20"/>
      <c r="M215" s="20">
        <v>92</v>
      </c>
      <c r="N215" s="20">
        <v>72</v>
      </c>
      <c r="O215" s="20" t="s">
        <v>50</v>
      </c>
      <c r="P215" s="20" t="s">
        <v>51</v>
      </c>
      <c r="Q215" s="20"/>
      <c r="R215" s="20" t="s">
        <v>52</v>
      </c>
      <c r="S215" s="20">
        <v>8200204302</v>
      </c>
      <c r="T215" s="20" t="s">
        <v>1040</v>
      </c>
      <c r="U215" s="20" t="s">
        <v>1041</v>
      </c>
      <c r="V215" s="20">
        <v>7357129486</v>
      </c>
      <c r="W215" s="20" t="s">
        <v>577</v>
      </c>
      <c r="X215" s="20">
        <v>36000</v>
      </c>
      <c r="Y215" s="20" t="s">
        <v>55</v>
      </c>
      <c r="Z215" s="20" t="s">
        <v>55</v>
      </c>
      <c r="AA215" s="20" t="s">
        <v>56</v>
      </c>
      <c r="AB215" s="20">
        <v>14</v>
      </c>
      <c r="AC215" s="20" t="s">
        <v>57</v>
      </c>
      <c r="AD215" s="20">
        <v>2</v>
      </c>
    </row>
    <row r="216" spans="1:30" ht="30">
      <c r="A216" s="20">
        <v>8</v>
      </c>
      <c r="B216" s="20" t="s">
        <v>1654</v>
      </c>
      <c r="C216" s="20">
        <v>324</v>
      </c>
      <c r="D216" s="21">
        <v>42136</v>
      </c>
      <c r="E216" s="20" t="s">
        <v>1042</v>
      </c>
      <c r="F216" s="20"/>
      <c r="G216" s="20" t="s">
        <v>830</v>
      </c>
      <c r="H216" s="20" t="s">
        <v>1043</v>
      </c>
      <c r="I216" s="20" t="s">
        <v>49</v>
      </c>
      <c r="J216" s="21">
        <v>40804</v>
      </c>
      <c r="K216" s="20">
        <v>703</v>
      </c>
      <c r="L216" s="20"/>
      <c r="M216" s="20">
        <v>92</v>
      </c>
      <c r="N216" s="20">
        <v>82</v>
      </c>
      <c r="O216" s="20" t="s">
        <v>50</v>
      </c>
      <c r="P216" s="20" t="s">
        <v>62</v>
      </c>
      <c r="Q216" s="20"/>
      <c r="R216" s="20" t="s">
        <v>52</v>
      </c>
      <c r="S216" s="20">
        <v>8200204302</v>
      </c>
      <c r="T216" s="20" t="s">
        <v>1044</v>
      </c>
      <c r="U216" s="20" t="s">
        <v>1045</v>
      </c>
      <c r="V216" s="20">
        <v>9784723621</v>
      </c>
      <c r="W216" s="20" t="s">
        <v>1046</v>
      </c>
      <c r="X216" s="20">
        <v>100000</v>
      </c>
      <c r="Y216" s="20" t="s">
        <v>55</v>
      </c>
      <c r="Z216" s="20" t="s">
        <v>55</v>
      </c>
      <c r="AA216" s="20" t="s">
        <v>65</v>
      </c>
      <c r="AB216" s="20">
        <v>11</v>
      </c>
      <c r="AC216" s="20" t="s">
        <v>57</v>
      </c>
      <c r="AD216" s="20">
        <v>1</v>
      </c>
    </row>
    <row r="217" spans="1:30" ht="30">
      <c r="A217" s="20">
        <v>8</v>
      </c>
      <c r="B217" s="20" t="s">
        <v>1654</v>
      </c>
      <c r="C217" s="20">
        <v>321</v>
      </c>
      <c r="D217" s="21">
        <v>42135</v>
      </c>
      <c r="E217" s="20" t="s">
        <v>1047</v>
      </c>
      <c r="F217" s="20"/>
      <c r="G217" s="20" t="s">
        <v>830</v>
      </c>
      <c r="H217" s="20" t="s">
        <v>1043</v>
      </c>
      <c r="I217" s="20" t="s">
        <v>49</v>
      </c>
      <c r="J217" s="21">
        <v>40300</v>
      </c>
      <c r="K217" s="20">
        <v>704</v>
      </c>
      <c r="L217" s="20"/>
      <c r="M217" s="20">
        <v>92</v>
      </c>
      <c r="N217" s="20">
        <v>77</v>
      </c>
      <c r="O217" s="20" t="s">
        <v>50</v>
      </c>
      <c r="P217" s="20" t="s">
        <v>62</v>
      </c>
      <c r="Q217" s="20"/>
      <c r="R217" s="20" t="s">
        <v>52</v>
      </c>
      <c r="S217" s="20">
        <v>8200204302</v>
      </c>
      <c r="T217" s="20" t="s">
        <v>1048</v>
      </c>
      <c r="U217" s="20"/>
      <c r="V217" s="20">
        <v>9784723621</v>
      </c>
      <c r="W217" s="20" t="s">
        <v>1046</v>
      </c>
      <c r="X217" s="20">
        <v>100000</v>
      </c>
      <c r="Y217" s="20" t="s">
        <v>55</v>
      </c>
      <c r="Z217" s="20" t="s">
        <v>55</v>
      </c>
      <c r="AA217" s="20" t="s">
        <v>65</v>
      </c>
      <c r="AB217" s="20">
        <v>12</v>
      </c>
      <c r="AC217" s="20" t="s">
        <v>57</v>
      </c>
      <c r="AD217" s="20">
        <v>1</v>
      </c>
    </row>
    <row r="218" spans="1:30" ht="30">
      <c r="A218" s="20">
        <v>8</v>
      </c>
      <c r="B218" s="20" t="s">
        <v>1654</v>
      </c>
      <c r="C218" s="20">
        <v>892</v>
      </c>
      <c r="D218" s="21">
        <v>44081</v>
      </c>
      <c r="E218" s="20" t="s">
        <v>1049</v>
      </c>
      <c r="F218" s="20"/>
      <c r="G218" s="20" t="s">
        <v>1050</v>
      </c>
      <c r="H218" s="20" t="s">
        <v>1051</v>
      </c>
      <c r="I218" s="20" t="s">
        <v>61</v>
      </c>
      <c r="J218" s="21">
        <v>39791</v>
      </c>
      <c r="K218" s="20">
        <v>705</v>
      </c>
      <c r="L218" s="20"/>
      <c r="M218" s="20">
        <v>92</v>
      </c>
      <c r="N218" s="20">
        <v>82</v>
      </c>
      <c r="O218" s="20" t="s">
        <v>151</v>
      </c>
      <c r="P218" s="20" t="s">
        <v>62</v>
      </c>
      <c r="Q218" s="20"/>
      <c r="R218" s="20" t="s">
        <v>52</v>
      </c>
      <c r="S218" s="20">
        <v>8200204302</v>
      </c>
      <c r="T218" s="20" t="s">
        <v>1052</v>
      </c>
      <c r="U218" s="20"/>
      <c r="V218" s="20">
        <v>8769774394</v>
      </c>
      <c r="W218" s="20" t="s">
        <v>1053</v>
      </c>
      <c r="X218" s="20">
        <v>60000</v>
      </c>
      <c r="Y218" s="20" t="s">
        <v>55</v>
      </c>
      <c r="Z218" s="20" t="s">
        <v>55</v>
      </c>
      <c r="AA218" s="20" t="s">
        <v>65</v>
      </c>
      <c r="AB218" s="20">
        <v>14</v>
      </c>
      <c r="AC218" s="20" t="s">
        <v>57</v>
      </c>
      <c r="AD218" s="20">
        <v>9</v>
      </c>
    </row>
    <row r="219" spans="1:30" ht="30">
      <c r="A219" s="20">
        <v>8</v>
      </c>
      <c r="B219" s="20" t="s">
        <v>1654</v>
      </c>
      <c r="C219" s="20">
        <v>853</v>
      </c>
      <c r="D219" s="21">
        <v>44061</v>
      </c>
      <c r="E219" s="20" t="s">
        <v>1054</v>
      </c>
      <c r="F219" s="20"/>
      <c r="G219" s="20" t="s">
        <v>1055</v>
      </c>
      <c r="H219" s="20" t="s">
        <v>1056</v>
      </c>
      <c r="I219" s="20" t="s">
        <v>49</v>
      </c>
      <c r="J219" s="21">
        <v>39525</v>
      </c>
      <c r="K219" s="20">
        <v>706</v>
      </c>
      <c r="L219" s="20"/>
      <c r="M219" s="20">
        <v>92</v>
      </c>
      <c r="N219" s="20">
        <v>88</v>
      </c>
      <c r="O219" s="20" t="s">
        <v>88</v>
      </c>
      <c r="P219" s="20" t="s">
        <v>62</v>
      </c>
      <c r="Q219" s="20"/>
      <c r="R219" s="20" t="s">
        <v>52</v>
      </c>
      <c r="S219" s="20">
        <v>8200204302</v>
      </c>
      <c r="T219" s="20" t="s">
        <v>1057</v>
      </c>
      <c r="U219" s="20"/>
      <c r="V219" s="20">
        <v>9166610138</v>
      </c>
      <c r="W219" s="20" t="s">
        <v>1058</v>
      </c>
      <c r="X219" s="20">
        <v>60000</v>
      </c>
      <c r="Y219" s="20" t="s">
        <v>55</v>
      </c>
      <c r="Z219" s="20" t="s">
        <v>55</v>
      </c>
      <c r="AA219" s="20" t="s">
        <v>65</v>
      </c>
      <c r="AB219" s="20">
        <v>14</v>
      </c>
      <c r="AC219" s="20" t="s">
        <v>57</v>
      </c>
      <c r="AD219" s="20">
        <v>2</v>
      </c>
    </row>
    <row r="220" spans="1:30" ht="30">
      <c r="A220" s="20">
        <v>8</v>
      </c>
      <c r="B220" s="20" t="s">
        <v>1654</v>
      </c>
      <c r="C220" s="20">
        <v>851</v>
      </c>
      <c r="D220" s="21">
        <v>44061</v>
      </c>
      <c r="E220" s="20" t="s">
        <v>1059</v>
      </c>
      <c r="F220" s="20"/>
      <c r="G220" s="20" t="s">
        <v>1060</v>
      </c>
      <c r="H220" s="20" t="s">
        <v>1061</v>
      </c>
      <c r="I220" s="20" t="s">
        <v>49</v>
      </c>
      <c r="J220" s="21">
        <v>39816</v>
      </c>
      <c r="K220" s="20">
        <v>707</v>
      </c>
      <c r="L220" s="20"/>
      <c r="M220" s="20">
        <v>92</v>
      </c>
      <c r="N220" s="20">
        <v>74</v>
      </c>
      <c r="O220" s="20" t="s">
        <v>50</v>
      </c>
      <c r="P220" s="20" t="s">
        <v>62</v>
      </c>
      <c r="Q220" s="20"/>
      <c r="R220" s="20" t="s">
        <v>52</v>
      </c>
      <c r="S220" s="20">
        <v>8200204302</v>
      </c>
      <c r="T220" s="20" t="s">
        <v>1062</v>
      </c>
      <c r="U220" s="20"/>
      <c r="V220" s="20">
        <v>9571779119</v>
      </c>
      <c r="W220" s="20" t="s">
        <v>1063</v>
      </c>
      <c r="X220" s="20">
        <v>108000</v>
      </c>
      <c r="Y220" s="20" t="s">
        <v>55</v>
      </c>
      <c r="Z220" s="20" t="s">
        <v>55</v>
      </c>
      <c r="AA220" s="20" t="s">
        <v>65</v>
      </c>
      <c r="AB220" s="20">
        <v>13</v>
      </c>
      <c r="AC220" s="20" t="s">
        <v>57</v>
      </c>
      <c r="AD220" s="20">
        <v>2</v>
      </c>
    </row>
    <row r="221" spans="1:30" ht="30">
      <c r="A221" s="20">
        <v>8</v>
      </c>
      <c r="B221" s="20" t="s">
        <v>1654</v>
      </c>
      <c r="C221" s="20">
        <v>850</v>
      </c>
      <c r="D221" s="21">
        <v>44061</v>
      </c>
      <c r="E221" s="20" t="s">
        <v>1064</v>
      </c>
      <c r="F221" s="20"/>
      <c r="G221" s="20" t="s">
        <v>1065</v>
      </c>
      <c r="H221" s="20" t="s">
        <v>1066</v>
      </c>
      <c r="I221" s="20" t="s">
        <v>61</v>
      </c>
      <c r="J221" s="21">
        <v>39925</v>
      </c>
      <c r="K221" s="20">
        <v>708</v>
      </c>
      <c r="L221" s="20"/>
      <c r="M221" s="20">
        <v>92</v>
      </c>
      <c r="N221" s="20">
        <v>76</v>
      </c>
      <c r="O221" s="20" t="s">
        <v>50</v>
      </c>
      <c r="P221" s="20" t="s">
        <v>62</v>
      </c>
      <c r="Q221" s="20"/>
      <c r="R221" s="20" t="s">
        <v>52</v>
      </c>
      <c r="S221" s="20">
        <v>8200204302</v>
      </c>
      <c r="T221" s="20" t="s">
        <v>1067</v>
      </c>
      <c r="U221" s="20"/>
      <c r="V221" s="20">
        <v>9829754435</v>
      </c>
      <c r="W221" s="20" t="s">
        <v>1068</v>
      </c>
      <c r="X221" s="20">
        <v>60000</v>
      </c>
      <c r="Y221" s="20" t="s">
        <v>55</v>
      </c>
      <c r="Z221" s="20" t="s">
        <v>55</v>
      </c>
      <c r="AA221" s="20" t="s">
        <v>65</v>
      </c>
      <c r="AB221" s="20">
        <v>13</v>
      </c>
      <c r="AC221" s="20" t="s">
        <v>57</v>
      </c>
      <c r="AD221" s="20">
        <v>1</v>
      </c>
    </row>
    <row r="222" spans="1:30" ht="30">
      <c r="A222" s="20">
        <v>8</v>
      </c>
      <c r="B222" s="20" t="s">
        <v>1654</v>
      </c>
      <c r="C222" s="20">
        <v>322</v>
      </c>
      <c r="D222" s="21">
        <v>42135</v>
      </c>
      <c r="E222" s="20" t="s">
        <v>1069</v>
      </c>
      <c r="F222" s="20"/>
      <c r="G222" s="20" t="s">
        <v>1070</v>
      </c>
      <c r="H222" s="20" t="s">
        <v>1071</v>
      </c>
      <c r="I222" s="20" t="s">
        <v>61</v>
      </c>
      <c r="J222" s="21">
        <v>40495</v>
      </c>
      <c r="K222" s="20">
        <v>709</v>
      </c>
      <c r="L222" s="20"/>
      <c r="M222" s="20">
        <v>92</v>
      </c>
      <c r="N222" s="20">
        <v>45</v>
      </c>
      <c r="O222" s="20" t="s">
        <v>50</v>
      </c>
      <c r="P222" s="20" t="s">
        <v>51</v>
      </c>
      <c r="Q222" s="20"/>
      <c r="R222" s="20" t="s">
        <v>52</v>
      </c>
      <c r="S222" s="20">
        <v>8200204302</v>
      </c>
      <c r="T222" s="20" t="s">
        <v>1072</v>
      </c>
      <c r="U222" s="20"/>
      <c r="V222" s="20">
        <v>9829800904</v>
      </c>
      <c r="W222" s="20" t="s">
        <v>1073</v>
      </c>
      <c r="X222" s="20">
        <v>36000</v>
      </c>
      <c r="Y222" s="20" t="s">
        <v>55</v>
      </c>
      <c r="Z222" s="20" t="s">
        <v>55</v>
      </c>
      <c r="AA222" s="20" t="s">
        <v>56</v>
      </c>
      <c r="AB222" s="20">
        <v>12</v>
      </c>
      <c r="AC222" s="20" t="s">
        <v>57</v>
      </c>
      <c r="AD222" s="20">
        <v>0</v>
      </c>
    </row>
    <row r="223" spans="1:30" ht="30">
      <c r="A223" s="20">
        <v>8</v>
      </c>
      <c r="B223" s="20" t="s">
        <v>1655</v>
      </c>
      <c r="C223" s="20">
        <v>513</v>
      </c>
      <c r="D223" s="21">
        <v>42924</v>
      </c>
      <c r="E223" s="20" t="s">
        <v>1074</v>
      </c>
      <c r="F223" s="20"/>
      <c r="G223" s="20" t="s">
        <v>1075</v>
      </c>
      <c r="H223" s="20" t="s">
        <v>852</v>
      </c>
      <c r="I223" s="20" t="s">
        <v>61</v>
      </c>
      <c r="J223" s="21">
        <v>38320</v>
      </c>
      <c r="K223" s="20">
        <v>710</v>
      </c>
      <c r="L223" s="20"/>
      <c r="M223" s="20">
        <v>92</v>
      </c>
      <c r="N223" s="20">
        <v>14</v>
      </c>
      <c r="O223" s="20" t="s">
        <v>50</v>
      </c>
      <c r="P223" s="20" t="s">
        <v>62</v>
      </c>
      <c r="Q223" s="20"/>
      <c r="R223" s="20" t="s">
        <v>52</v>
      </c>
      <c r="S223" s="20">
        <v>8200204302</v>
      </c>
      <c r="T223" s="20" t="s">
        <v>1076</v>
      </c>
      <c r="U223" s="20"/>
      <c r="V223" s="20">
        <v>8769998731</v>
      </c>
      <c r="W223" s="20" t="s">
        <v>1077</v>
      </c>
      <c r="X223" s="20">
        <v>32000</v>
      </c>
      <c r="Y223" s="20" t="s">
        <v>55</v>
      </c>
      <c r="Z223" s="20" t="s">
        <v>295</v>
      </c>
      <c r="AA223" s="20" t="s">
        <v>65</v>
      </c>
      <c r="AB223" s="20">
        <v>18</v>
      </c>
      <c r="AC223" s="20" t="s">
        <v>57</v>
      </c>
      <c r="AD223" s="20">
        <v>0</v>
      </c>
    </row>
    <row r="224" spans="1:30" ht="30">
      <c r="A224" s="20">
        <v>8</v>
      </c>
      <c r="B224" s="20" t="s">
        <v>1655</v>
      </c>
      <c r="C224" s="20">
        <v>846</v>
      </c>
      <c r="D224" s="21">
        <v>44061</v>
      </c>
      <c r="E224" s="20" t="s">
        <v>1078</v>
      </c>
      <c r="F224" s="20"/>
      <c r="G224" s="20" t="s">
        <v>1079</v>
      </c>
      <c r="H224" s="20" t="s">
        <v>1080</v>
      </c>
      <c r="I224" s="20" t="s">
        <v>61</v>
      </c>
      <c r="J224" s="21">
        <v>40015</v>
      </c>
      <c r="K224" s="20">
        <v>711</v>
      </c>
      <c r="L224" s="20"/>
      <c r="M224" s="20">
        <v>92</v>
      </c>
      <c r="N224" s="20">
        <v>87</v>
      </c>
      <c r="O224" s="20" t="s">
        <v>50</v>
      </c>
      <c r="P224" s="20" t="s">
        <v>62</v>
      </c>
      <c r="Q224" s="20"/>
      <c r="R224" s="20" t="s">
        <v>52</v>
      </c>
      <c r="S224" s="20">
        <v>8200204302</v>
      </c>
      <c r="T224" s="20" t="s">
        <v>1081</v>
      </c>
      <c r="U224" s="20"/>
      <c r="V224" s="20">
        <v>8769090011</v>
      </c>
      <c r="W224" s="20" t="s">
        <v>1082</v>
      </c>
      <c r="X224" s="20">
        <v>108000</v>
      </c>
      <c r="Y224" s="20" t="s">
        <v>55</v>
      </c>
      <c r="Z224" s="20" t="s">
        <v>55</v>
      </c>
      <c r="AA224" s="20" t="s">
        <v>65</v>
      </c>
      <c r="AB224" s="20">
        <v>13</v>
      </c>
      <c r="AC224" s="20" t="s">
        <v>57</v>
      </c>
      <c r="AD224" s="20">
        <v>2</v>
      </c>
    </row>
    <row r="225" spans="1:30" ht="30">
      <c r="A225" s="20">
        <v>8</v>
      </c>
      <c r="B225" s="20" t="s">
        <v>1655</v>
      </c>
      <c r="C225" s="20">
        <v>893</v>
      </c>
      <c r="D225" s="21">
        <v>44081</v>
      </c>
      <c r="E225" s="20" t="s">
        <v>1083</v>
      </c>
      <c r="F225" s="20"/>
      <c r="G225" s="20" t="s">
        <v>1084</v>
      </c>
      <c r="H225" s="20" t="s">
        <v>1085</v>
      </c>
      <c r="I225" s="20" t="s">
        <v>49</v>
      </c>
      <c r="J225" s="21">
        <v>39940</v>
      </c>
      <c r="K225" s="20">
        <v>712</v>
      </c>
      <c r="L225" s="20"/>
      <c r="M225" s="20">
        <v>92</v>
      </c>
      <c r="N225" s="20">
        <v>87</v>
      </c>
      <c r="O225" s="20" t="s">
        <v>50</v>
      </c>
      <c r="P225" s="20" t="s">
        <v>51</v>
      </c>
      <c r="Q225" s="20"/>
      <c r="R225" s="20" t="s">
        <v>52</v>
      </c>
      <c r="S225" s="20">
        <v>8200204302</v>
      </c>
      <c r="T225" s="20" t="s">
        <v>1086</v>
      </c>
      <c r="U225" s="20"/>
      <c r="V225" s="20">
        <v>9636347220</v>
      </c>
      <c r="W225" s="20" t="s">
        <v>1087</v>
      </c>
      <c r="X225" s="20">
        <v>856660</v>
      </c>
      <c r="Y225" s="20" t="s">
        <v>55</v>
      </c>
      <c r="Z225" s="20" t="s">
        <v>55</v>
      </c>
      <c r="AA225" s="20" t="s">
        <v>56</v>
      </c>
      <c r="AB225" s="20">
        <v>13</v>
      </c>
      <c r="AC225" s="20" t="s">
        <v>57</v>
      </c>
      <c r="AD225" s="20">
        <v>1</v>
      </c>
    </row>
    <row r="226" spans="1:30" ht="30">
      <c r="A226" s="20">
        <v>8</v>
      </c>
      <c r="B226" s="20" t="s">
        <v>1655</v>
      </c>
      <c r="C226" s="20">
        <v>845</v>
      </c>
      <c r="D226" s="21">
        <v>44061</v>
      </c>
      <c r="E226" s="20" t="s">
        <v>1088</v>
      </c>
      <c r="F226" s="20"/>
      <c r="G226" s="20" t="s">
        <v>1089</v>
      </c>
      <c r="H226" s="20" t="s">
        <v>1090</v>
      </c>
      <c r="I226" s="20" t="s">
        <v>61</v>
      </c>
      <c r="J226" s="21">
        <v>40029</v>
      </c>
      <c r="K226" s="20">
        <v>713</v>
      </c>
      <c r="L226" s="20"/>
      <c r="M226" s="20">
        <v>92</v>
      </c>
      <c r="N226" s="20">
        <v>62</v>
      </c>
      <c r="O226" s="20" t="s">
        <v>88</v>
      </c>
      <c r="P226" s="20" t="s">
        <v>62</v>
      </c>
      <c r="Q226" s="20"/>
      <c r="R226" s="20" t="s">
        <v>52</v>
      </c>
      <c r="S226" s="20">
        <v>8200204302</v>
      </c>
      <c r="T226" s="20" t="s">
        <v>1091</v>
      </c>
      <c r="U226" s="20" t="s">
        <v>1092</v>
      </c>
      <c r="V226" s="20">
        <v>9636195373</v>
      </c>
      <c r="W226" s="20" t="s">
        <v>1093</v>
      </c>
      <c r="X226" s="20">
        <v>360000</v>
      </c>
      <c r="Y226" s="20" t="s">
        <v>55</v>
      </c>
      <c r="Z226" s="20" t="s">
        <v>55</v>
      </c>
      <c r="AA226" s="20" t="s">
        <v>65</v>
      </c>
      <c r="AB226" s="20">
        <v>13</v>
      </c>
      <c r="AC226" s="20" t="s">
        <v>57</v>
      </c>
      <c r="AD226" s="20">
        <v>13</v>
      </c>
    </row>
    <row r="227" spans="1:30" ht="30">
      <c r="A227" s="20">
        <v>8</v>
      </c>
      <c r="B227" s="20" t="s">
        <v>1655</v>
      </c>
      <c r="C227" s="20">
        <v>338</v>
      </c>
      <c r="D227" s="21">
        <v>42186</v>
      </c>
      <c r="E227" s="20" t="s">
        <v>1094</v>
      </c>
      <c r="F227" s="20"/>
      <c r="G227" s="20" t="s">
        <v>919</v>
      </c>
      <c r="H227" s="20" t="s">
        <v>1095</v>
      </c>
      <c r="I227" s="20" t="s">
        <v>49</v>
      </c>
      <c r="J227" s="21">
        <v>40067</v>
      </c>
      <c r="K227" s="20">
        <v>714</v>
      </c>
      <c r="L227" s="20"/>
      <c r="M227" s="20">
        <v>92</v>
      </c>
      <c r="N227" s="20">
        <v>56</v>
      </c>
      <c r="O227" s="20" t="s">
        <v>50</v>
      </c>
      <c r="P227" s="20" t="s">
        <v>51</v>
      </c>
      <c r="Q227" s="20"/>
      <c r="R227" s="20" t="s">
        <v>52</v>
      </c>
      <c r="S227" s="20">
        <v>8200204302</v>
      </c>
      <c r="T227" s="20" t="s">
        <v>1096</v>
      </c>
      <c r="U227" s="20"/>
      <c r="V227" s="20">
        <v>7726001882</v>
      </c>
      <c r="W227" s="20" t="s">
        <v>1097</v>
      </c>
      <c r="X227" s="20">
        <v>38000</v>
      </c>
      <c r="Y227" s="20" t="s">
        <v>55</v>
      </c>
      <c r="Z227" s="20" t="s">
        <v>55</v>
      </c>
      <c r="AA227" s="20" t="s">
        <v>56</v>
      </c>
      <c r="AB227" s="20">
        <v>13</v>
      </c>
      <c r="AC227" s="20" t="s">
        <v>57</v>
      </c>
      <c r="AD227" s="20">
        <v>0</v>
      </c>
    </row>
    <row r="228" spans="1:30" ht="30">
      <c r="A228" s="20">
        <v>8</v>
      </c>
      <c r="B228" s="20" t="s">
        <v>1655</v>
      </c>
      <c r="C228" s="20">
        <v>325</v>
      </c>
      <c r="D228" s="21">
        <v>42136</v>
      </c>
      <c r="E228" s="20" t="s">
        <v>1098</v>
      </c>
      <c r="F228" s="20"/>
      <c r="G228" s="20" t="s">
        <v>1070</v>
      </c>
      <c r="H228" s="20" t="s">
        <v>1071</v>
      </c>
      <c r="I228" s="20" t="s">
        <v>49</v>
      </c>
      <c r="J228" s="21">
        <v>40042</v>
      </c>
      <c r="K228" s="20">
        <v>715</v>
      </c>
      <c r="L228" s="20"/>
      <c r="M228" s="20">
        <v>92</v>
      </c>
      <c r="N228" s="20">
        <v>49</v>
      </c>
      <c r="O228" s="20" t="s">
        <v>50</v>
      </c>
      <c r="P228" s="20" t="s">
        <v>51</v>
      </c>
      <c r="Q228" s="20"/>
      <c r="R228" s="20" t="s">
        <v>52</v>
      </c>
      <c r="S228" s="20">
        <v>8200204302</v>
      </c>
      <c r="T228" s="20" t="s">
        <v>1099</v>
      </c>
      <c r="U228" s="20"/>
      <c r="V228" s="20">
        <v>9829800904</v>
      </c>
      <c r="W228" s="20" t="s">
        <v>1097</v>
      </c>
      <c r="X228" s="20">
        <v>36000</v>
      </c>
      <c r="Y228" s="20" t="s">
        <v>55</v>
      </c>
      <c r="Z228" s="20" t="s">
        <v>55</v>
      </c>
      <c r="AA228" s="20" t="s">
        <v>56</v>
      </c>
      <c r="AB228" s="20">
        <v>13</v>
      </c>
      <c r="AC228" s="20" t="s">
        <v>57</v>
      </c>
      <c r="AD228" s="20">
        <v>0</v>
      </c>
    </row>
    <row r="229" spans="1:30" ht="30">
      <c r="A229" s="20">
        <v>8</v>
      </c>
      <c r="B229" s="20" t="s">
        <v>1655</v>
      </c>
      <c r="C229" s="20">
        <v>346</v>
      </c>
      <c r="D229" s="21">
        <v>42186</v>
      </c>
      <c r="E229" s="20" t="s">
        <v>1100</v>
      </c>
      <c r="F229" s="20"/>
      <c r="G229" s="20" t="s">
        <v>1101</v>
      </c>
      <c r="H229" s="20" t="s">
        <v>1102</v>
      </c>
      <c r="I229" s="20" t="s">
        <v>49</v>
      </c>
      <c r="J229" s="21">
        <v>40361</v>
      </c>
      <c r="K229" s="20">
        <v>716</v>
      </c>
      <c r="L229" s="20"/>
      <c r="M229" s="20">
        <v>92</v>
      </c>
      <c r="N229" s="20">
        <v>71</v>
      </c>
      <c r="O229" s="20" t="s">
        <v>157</v>
      </c>
      <c r="P229" s="20" t="s">
        <v>62</v>
      </c>
      <c r="Q229" s="20"/>
      <c r="R229" s="20" t="s">
        <v>52</v>
      </c>
      <c r="S229" s="20">
        <v>8200204302</v>
      </c>
      <c r="T229" s="20" t="s">
        <v>1103</v>
      </c>
      <c r="U229" s="20"/>
      <c r="V229" s="20">
        <v>8003828685</v>
      </c>
      <c r="W229" s="20" t="s">
        <v>1104</v>
      </c>
      <c r="X229" s="20">
        <v>40000</v>
      </c>
      <c r="Y229" s="20" t="s">
        <v>55</v>
      </c>
      <c r="Z229" s="20" t="s">
        <v>55</v>
      </c>
      <c r="AA229" s="20" t="s">
        <v>65</v>
      </c>
      <c r="AB229" s="20">
        <v>12</v>
      </c>
      <c r="AC229" s="20" t="s">
        <v>57</v>
      </c>
      <c r="AD229" s="20">
        <v>0</v>
      </c>
    </row>
    <row r="230" spans="1:30" ht="30">
      <c r="A230" s="20">
        <v>8</v>
      </c>
      <c r="B230" s="20" t="s">
        <v>1655</v>
      </c>
      <c r="C230" s="20">
        <v>849</v>
      </c>
      <c r="D230" s="21">
        <v>44061</v>
      </c>
      <c r="E230" s="20" t="s">
        <v>1105</v>
      </c>
      <c r="F230" s="20"/>
      <c r="G230" s="20" t="s">
        <v>1106</v>
      </c>
      <c r="H230" s="20" t="s">
        <v>1107</v>
      </c>
      <c r="I230" s="20" t="s">
        <v>61</v>
      </c>
      <c r="J230" s="21">
        <v>39412</v>
      </c>
      <c r="K230" s="20">
        <v>717</v>
      </c>
      <c r="L230" s="20"/>
      <c r="M230" s="20">
        <v>92</v>
      </c>
      <c r="N230" s="20">
        <v>76</v>
      </c>
      <c r="O230" s="20" t="s">
        <v>50</v>
      </c>
      <c r="P230" s="20" t="s">
        <v>62</v>
      </c>
      <c r="Q230" s="20"/>
      <c r="R230" s="20" t="s">
        <v>52</v>
      </c>
      <c r="S230" s="20">
        <v>8200204302</v>
      </c>
      <c r="T230" s="20" t="s">
        <v>1108</v>
      </c>
      <c r="U230" s="20"/>
      <c r="V230" s="20">
        <v>7023313330</v>
      </c>
      <c r="W230" s="20" t="s">
        <v>1109</v>
      </c>
      <c r="X230" s="20">
        <v>120000</v>
      </c>
      <c r="Y230" s="20" t="s">
        <v>55</v>
      </c>
      <c r="Z230" s="20" t="s">
        <v>55</v>
      </c>
      <c r="AA230" s="20" t="s">
        <v>65</v>
      </c>
      <c r="AB230" s="20">
        <v>15</v>
      </c>
      <c r="AC230" s="20" t="s">
        <v>57</v>
      </c>
      <c r="AD230" s="20">
        <v>1</v>
      </c>
    </row>
    <row r="231" spans="1:30" ht="30">
      <c r="A231" s="20">
        <v>8</v>
      </c>
      <c r="B231" s="20" t="s">
        <v>1655</v>
      </c>
      <c r="C231" s="20">
        <v>908</v>
      </c>
      <c r="D231" s="21">
        <v>44081</v>
      </c>
      <c r="E231" s="20" t="s">
        <v>1110</v>
      </c>
      <c r="F231" s="20"/>
      <c r="G231" s="20" t="s">
        <v>1111</v>
      </c>
      <c r="H231" s="20" t="s">
        <v>1112</v>
      </c>
      <c r="I231" s="20" t="s">
        <v>49</v>
      </c>
      <c r="J231" s="21">
        <v>40175</v>
      </c>
      <c r="K231" s="20">
        <v>718</v>
      </c>
      <c r="L231" s="20"/>
      <c r="M231" s="20">
        <v>92</v>
      </c>
      <c r="N231" s="20">
        <v>77</v>
      </c>
      <c r="O231" s="20" t="s">
        <v>50</v>
      </c>
      <c r="P231" s="20" t="s">
        <v>62</v>
      </c>
      <c r="Q231" s="20"/>
      <c r="R231" s="20" t="s">
        <v>52</v>
      </c>
      <c r="S231" s="20">
        <v>8200204302</v>
      </c>
      <c r="T231" s="20" t="s">
        <v>1113</v>
      </c>
      <c r="U231" s="20"/>
      <c r="V231" s="20">
        <v>9799850305</v>
      </c>
      <c r="W231" s="20" t="s">
        <v>1114</v>
      </c>
      <c r="X231" s="20">
        <v>84000</v>
      </c>
      <c r="Y231" s="20" t="s">
        <v>55</v>
      </c>
      <c r="Z231" s="20" t="s">
        <v>55</v>
      </c>
      <c r="AA231" s="20" t="s">
        <v>65</v>
      </c>
      <c r="AB231" s="20">
        <v>13</v>
      </c>
      <c r="AC231" s="20" t="s">
        <v>57</v>
      </c>
      <c r="AD231" s="20">
        <v>1</v>
      </c>
    </row>
    <row r="232" spans="1:30" ht="30">
      <c r="A232" s="20">
        <v>8</v>
      </c>
      <c r="B232" s="20" t="s">
        <v>1655</v>
      </c>
      <c r="C232" s="20">
        <v>355</v>
      </c>
      <c r="D232" s="21">
        <v>42188</v>
      </c>
      <c r="E232" s="20" t="s">
        <v>1115</v>
      </c>
      <c r="F232" s="20"/>
      <c r="G232" s="20" t="s">
        <v>1034</v>
      </c>
      <c r="H232" s="20" t="s">
        <v>1035</v>
      </c>
      <c r="I232" s="20" t="s">
        <v>49</v>
      </c>
      <c r="J232" s="21">
        <v>39614</v>
      </c>
      <c r="K232" s="20">
        <v>719</v>
      </c>
      <c r="L232" s="20"/>
      <c r="M232" s="20">
        <v>92</v>
      </c>
      <c r="N232" s="20">
        <v>68</v>
      </c>
      <c r="O232" s="20" t="s">
        <v>50</v>
      </c>
      <c r="P232" s="20" t="s">
        <v>51</v>
      </c>
      <c r="Q232" s="20"/>
      <c r="R232" s="20" t="s">
        <v>52</v>
      </c>
      <c r="S232" s="20">
        <v>8200204302</v>
      </c>
      <c r="T232" s="20" t="s">
        <v>1116</v>
      </c>
      <c r="U232" s="20"/>
      <c r="V232" s="20">
        <v>9680112865</v>
      </c>
      <c r="W232" s="20" t="s">
        <v>1117</v>
      </c>
      <c r="X232" s="20">
        <v>37000</v>
      </c>
      <c r="Y232" s="20" t="s">
        <v>55</v>
      </c>
      <c r="Z232" s="20" t="s">
        <v>55</v>
      </c>
      <c r="AA232" s="20" t="s">
        <v>56</v>
      </c>
      <c r="AB232" s="20">
        <v>14</v>
      </c>
      <c r="AC232" s="20" t="s">
        <v>57</v>
      </c>
      <c r="AD232" s="20">
        <v>0</v>
      </c>
    </row>
    <row r="233" spans="1:30" ht="30">
      <c r="A233" s="20">
        <v>8</v>
      </c>
      <c r="B233" s="20" t="s">
        <v>1655</v>
      </c>
      <c r="C233" s="20">
        <v>349</v>
      </c>
      <c r="D233" s="21">
        <v>42186</v>
      </c>
      <c r="E233" s="20" t="s">
        <v>1118</v>
      </c>
      <c r="F233" s="20"/>
      <c r="G233" s="20" t="s">
        <v>1119</v>
      </c>
      <c r="H233" s="20" t="s">
        <v>793</v>
      </c>
      <c r="I233" s="20" t="s">
        <v>49</v>
      </c>
      <c r="J233" s="21">
        <v>40030</v>
      </c>
      <c r="K233" s="20">
        <v>720</v>
      </c>
      <c r="L233" s="20"/>
      <c r="M233" s="20">
        <v>92</v>
      </c>
      <c r="N233" s="20">
        <v>0</v>
      </c>
      <c r="O233" s="20" t="s">
        <v>157</v>
      </c>
      <c r="P233" s="20" t="s">
        <v>62</v>
      </c>
      <c r="Q233" s="20"/>
      <c r="R233" s="20" t="s">
        <v>52</v>
      </c>
      <c r="S233" s="20">
        <v>8200204302</v>
      </c>
      <c r="T233" s="20" t="s">
        <v>1120</v>
      </c>
      <c r="U233" s="20"/>
      <c r="V233" s="20">
        <v>9001371661</v>
      </c>
      <c r="W233" s="20" t="s">
        <v>1121</v>
      </c>
      <c r="X233" s="20">
        <v>40000</v>
      </c>
      <c r="Y233" s="20" t="s">
        <v>55</v>
      </c>
      <c r="Z233" s="20" t="s">
        <v>55</v>
      </c>
      <c r="AA233" s="20" t="s">
        <v>65</v>
      </c>
      <c r="AB233" s="20">
        <v>13</v>
      </c>
      <c r="AC233" s="20" t="s">
        <v>57</v>
      </c>
      <c r="AD233" s="20">
        <v>1</v>
      </c>
    </row>
    <row r="234" spans="1:30" ht="30">
      <c r="A234" s="20">
        <v>8</v>
      </c>
      <c r="B234" s="20" t="s">
        <v>1655</v>
      </c>
      <c r="C234" s="20">
        <v>894</v>
      </c>
      <c r="D234" s="21">
        <v>44081</v>
      </c>
      <c r="E234" s="20" t="s">
        <v>1122</v>
      </c>
      <c r="F234" s="20"/>
      <c r="G234" s="20" t="s">
        <v>1123</v>
      </c>
      <c r="H234" s="20" t="s">
        <v>1124</v>
      </c>
      <c r="I234" s="20" t="s">
        <v>61</v>
      </c>
      <c r="J234" s="21">
        <v>39971</v>
      </c>
      <c r="K234" s="20">
        <v>721</v>
      </c>
      <c r="L234" s="20"/>
      <c r="M234" s="20">
        <v>92</v>
      </c>
      <c r="N234" s="20">
        <v>73</v>
      </c>
      <c r="O234" s="20" t="s">
        <v>50</v>
      </c>
      <c r="P234" s="20" t="s">
        <v>51</v>
      </c>
      <c r="Q234" s="20"/>
      <c r="R234" s="20" t="s">
        <v>52</v>
      </c>
      <c r="S234" s="20">
        <v>8200204302</v>
      </c>
      <c r="T234" s="20" t="s">
        <v>1125</v>
      </c>
      <c r="U234" s="20"/>
      <c r="V234" s="20">
        <v>8290165730</v>
      </c>
      <c r="W234" s="20" t="s">
        <v>1126</v>
      </c>
      <c r="X234" s="20">
        <v>120000</v>
      </c>
      <c r="Y234" s="20" t="s">
        <v>55</v>
      </c>
      <c r="Z234" s="20" t="s">
        <v>55</v>
      </c>
      <c r="AA234" s="20" t="s">
        <v>56</v>
      </c>
      <c r="AB234" s="20">
        <v>13</v>
      </c>
      <c r="AC234" s="20" t="s">
        <v>57</v>
      </c>
      <c r="AD234" s="20">
        <v>1</v>
      </c>
    </row>
    <row r="235" spans="1:30" ht="30">
      <c r="A235" s="20">
        <v>8</v>
      </c>
      <c r="B235" s="20" t="s">
        <v>1655</v>
      </c>
      <c r="C235" s="20">
        <v>852</v>
      </c>
      <c r="D235" s="21">
        <v>44061</v>
      </c>
      <c r="E235" s="20" t="s">
        <v>1127</v>
      </c>
      <c r="F235" s="20"/>
      <c r="G235" s="20" t="s">
        <v>1128</v>
      </c>
      <c r="H235" s="20" t="s">
        <v>1129</v>
      </c>
      <c r="I235" s="20" t="s">
        <v>61</v>
      </c>
      <c r="J235" s="21">
        <v>40117</v>
      </c>
      <c r="K235" s="20">
        <v>722</v>
      </c>
      <c r="L235" s="20"/>
      <c r="M235" s="20">
        <v>92</v>
      </c>
      <c r="N235" s="20">
        <v>84</v>
      </c>
      <c r="O235" s="20" t="s">
        <v>50</v>
      </c>
      <c r="P235" s="20" t="s">
        <v>51</v>
      </c>
      <c r="Q235" s="20"/>
      <c r="R235" s="20" t="s">
        <v>52</v>
      </c>
      <c r="S235" s="20">
        <v>8200204302</v>
      </c>
      <c r="T235" s="20" t="s">
        <v>1130</v>
      </c>
      <c r="U235" s="20"/>
      <c r="V235" s="20">
        <v>8432519540</v>
      </c>
      <c r="W235" s="20" t="s">
        <v>1131</v>
      </c>
      <c r="X235" s="20">
        <v>60000</v>
      </c>
      <c r="Y235" s="20" t="s">
        <v>55</v>
      </c>
      <c r="Z235" s="20" t="s">
        <v>55</v>
      </c>
      <c r="AA235" s="20" t="s">
        <v>56</v>
      </c>
      <c r="AB235" s="20">
        <v>13</v>
      </c>
      <c r="AC235" s="20" t="s">
        <v>57</v>
      </c>
      <c r="AD235" s="20">
        <v>8</v>
      </c>
    </row>
    <row r="236" spans="1:30" ht="30">
      <c r="A236" s="20">
        <v>8</v>
      </c>
      <c r="B236" s="20" t="s">
        <v>1655</v>
      </c>
      <c r="C236" s="20">
        <v>320</v>
      </c>
      <c r="D236" s="21">
        <v>42135</v>
      </c>
      <c r="E236" s="20" t="s">
        <v>1132</v>
      </c>
      <c r="F236" s="20"/>
      <c r="G236" s="20" t="s">
        <v>1133</v>
      </c>
      <c r="H236" s="20" t="s">
        <v>1134</v>
      </c>
      <c r="I236" s="20" t="s">
        <v>61</v>
      </c>
      <c r="J236" s="21">
        <v>39909</v>
      </c>
      <c r="K236" s="20">
        <v>723</v>
      </c>
      <c r="L236" s="20"/>
      <c r="M236" s="20">
        <v>92</v>
      </c>
      <c r="N236" s="20">
        <v>71</v>
      </c>
      <c r="O236" s="20" t="s">
        <v>50</v>
      </c>
      <c r="P236" s="20" t="s">
        <v>51</v>
      </c>
      <c r="Q236" s="20"/>
      <c r="R236" s="20" t="s">
        <v>52</v>
      </c>
      <c r="S236" s="20">
        <v>8200204302</v>
      </c>
      <c r="T236" s="20" t="s">
        <v>1135</v>
      </c>
      <c r="U236" s="20"/>
      <c r="V236" s="20">
        <v>9413222706</v>
      </c>
      <c r="W236" s="20" t="s">
        <v>1136</v>
      </c>
      <c r="X236" s="20">
        <v>350000</v>
      </c>
      <c r="Y236" s="20" t="s">
        <v>55</v>
      </c>
      <c r="Z236" s="20" t="s">
        <v>55</v>
      </c>
      <c r="AA236" s="20" t="s">
        <v>56</v>
      </c>
      <c r="AB236" s="20">
        <v>13</v>
      </c>
      <c r="AC236" s="20" t="s">
        <v>57</v>
      </c>
      <c r="AD236" s="20">
        <v>2</v>
      </c>
    </row>
    <row r="237" spans="1:30" ht="30">
      <c r="A237" s="20">
        <v>8</v>
      </c>
      <c r="B237" s="20" t="s">
        <v>1655</v>
      </c>
      <c r="C237" s="20">
        <v>412</v>
      </c>
      <c r="D237" s="21">
        <v>42219</v>
      </c>
      <c r="E237" s="20" t="s">
        <v>1137</v>
      </c>
      <c r="F237" s="20"/>
      <c r="G237" s="20" t="s">
        <v>1138</v>
      </c>
      <c r="H237" s="20" t="s">
        <v>808</v>
      </c>
      <c r="I237" s="20" t="s">
        <v>49</v>
      </c>
      <c r="J237" s="21">
        <v>39904</v>
      </c>
      <c r="K237" s="20">
        <v>724</v>
      </c>
      <c r="L237" s="20"/>
      <c r="M237" s="20">
        <v>92</v>
      </c>
      <c r="N237" s="20">
        <v>89</v>
      </c>
      <c r="O237" s="20" t="s">
        <v>50</v>
      </c>
      <c r="P237" s="20" t="s">
        <v>62</v>
      </c>
      <c r="Q237" s="20"/>
      <c r="R237" s="20" t="s">
        <v>52</v>
      </c>
      <c r="S237" s="20">
        <v>8200204302</v>
      </c>
      <c r="T237" s="20" t="s">
        <v>1139</v>
      </c>
      <c r="U237" s="20"/>
      <c r="V237" s="20">
        <v>9166976462</v>
      </c>
      <c r="W237" s="20" t="s">
        <v>1140</v>
      </c>
      <c r="X237" s="20">
        <v>36000</v>
      </c>
      <c r="Y237" s="20" t="s">
        <v>55</v>
      </c>
      <c r="Z237" s="20" t="s">
        <v>55</v>
      </c>
      <c r="AA237" s="20" t="s">
        <v>65</v>
      </c>
      <c r="AB237" s="20">
        <v>13</v>
      </c>
      <c r="AC237" s="20" t="s">
        <v>57</v>
      </c>
      <c r="AD237" s="20">
        <v>1</v>
      </c>
    </row>
    <row r="238" spans="1:30" ht="30">
      <c r="A238" s="20">
        <v>8</v>
      </c>
      <c r="B238" s="20" t="s">
        <v>1655</v>
      </c>
      <c r="C238" s="20">
        <v>333</v>
      </c>
      <c r="D238" s="21">
        <v>42138</v>
      </c>
      <c r="E238" s="20" t="s">
        <v>824</v>
      </c>
      <c r="F238" s="20"/>
      <c r="G238" s="20" t="s">
        <v>1141</v>
      </c>
      <c r="H238" s="20" t="s">
        <v>826</v>
      </c>
      <c r="I238" s="20" t="s">
        <v>49</v>
      </c>
      <c r="J238" s="21">
        <v>40050</v>
      </c>
      <c r="K238" s="20">
        <v>725</v>
      </c>
      <c r="L238" s="20"/>
      <c r="M238" s="20">
        <v>92</v>
      </c>
      <c r="N238" s="20">
        <v>55</v>
      </c>
      <c r="O238" s="20" t="s">
        <v>50</v>
      </c>
      <c r="P238" s="20" t="s">
        <v>51</v>
      </c>
      <c r="Q238" s="20"/>
      <c r="R238" s="20" t="s">
        <v>52</v>
      </c>
      <c r="S238" s="20">
        <v>8200204302</v>
      </c>
      <c r="T238" s="20" t="s">
        <v>1142</v>
      </c>
      <c r="U238" s="20"/>
      <c r="V238" s="20">
        <v>9950943451</v>
      </c>
      <c r="W238" s="20" t="s">
        <v>1143</v>
      </c>
      <c r="X238" s="20">
        <v>40000</v>
      </c>
      <c r="Y238" s="20" t="s">
        <v>55</v>
      </c>
      <c r="Z238" s="20" t="s">
        <v>55</v>
      </c>
      <c r="AA238" s="20" t="s">
        <v>56</v>
      </c>
      <c r="AB238" s="20">
        <v>13</v>
      </c>
      <c r="AC238" s="20" t="s">
        <v>57</v>
      </c>
      <c r="AD238" s="20">
        <v>0</v>
      </c>
    </row>
    <row r="239" spans="1:30" ht="30">
      <c r="A239" s="20">
        <v>8</v>
      </c>
      <c r="B239" s="20" t="s">
        <v>1655</v>
      </c>
      <c r="C239" s="20">
        <v>519</v>
      </c>
      <c r="D239" s="21">
        <v>42929</v>
      </c>
      <c r="E239" s="20" t="s">
        <v>1144</v>
      </c>
      <c r="F239" s="20"/>
      <c r="G239" s="20" t="s">
        <v>919</v>
      </c>
      <c r="H239" s="20" t="s">
        <v>1145</v>
      </c>
      <c r="I239" s="20" t="s">
        <v>49</v>
      </c>
      <c r="J239" s="21">
        <v>39758</v>
      </c>
      <c r="K239" s="20">
        <v>726</v>
      </c>
      <c r="L239" s="20"/>
      <c r="M239" s="20">
        <v>92</v>
      </c>
      <c r="N239" s="20">
        <v>44</v>
      </c>
      <c r="O239" s="20" t="s">
        <v>50</v>
      </c>
      <c r="P239" s="20" t="s">
        <v>62</v>
      </c>
      <c r="Q239" s="20"/>
      <c r="R239" s="20" t="s">
        <v>52</v>
      </c>
      <c r="S239" s="20">
        <v>8200204302</v>
      </c>
      <c r="T239" s="20" t="s">
        <v>1146</v>
      </c>
      <c r="U239" s="20" t="s">
        <v>1147</v>
      </c>
      <c r="V239" s="20">
        <v>7568368868</v>
      </c>
      <c r="W239" s="20" t="s">
        <v>737</v>
      </c>
      <c r="X239" s="20">
        <v>36000</v>
      </c>
      <c r="Y239" s="20" t="s">
        <v>55</v>
      </c>
      <c r="Z239" s="20" t="s">
        <v>55</v>
      </c>
      <c r="AA239" s="20" t="s">
        <v>65</v>
      </c>
      <c r="AB239" s="20">
        <v>14</v>
      </c>
      <c r="AC239" s="20" t="s">
        <v>57</v>
      </c>
      <c r="AD239" s="20">
        <v>2</v>
      </c>
    </row>
    <row r="240" spans="1:30" ht="30">
      <c r="A240" s="20">
        <v>8</v>
      </c>
      <c r="B240" s="20" t="s">
        <v>1655</v>
      </c>
      <c r="C240" s="20">
        <v>847</v>
      </c>
      <c r="D240" s="21">
        <v>44061</v>
      </c>
      <c r="E240" s="20" t="s">
        <v>1148</v>
      </c>
      <c r="F240" s="20"/>
      <c r="G240" s="20" t="s">
        <v>1149</v>
      </c>
      <c r="H240" s="20" t="s">
        <v>1150</v>
      </c>
      <c r="I240" s="20" t="s">
        <v>49</v>
      </c>
      <c r="J240" s="21">
        <v>39780</v>
      </c>
      <c r="K240" s="20">
        <v>727</v>
      </c>
      <c r="L240" s="20"/>
      <c r="M240" s="20">
        <v>92</v>
      </c>
      <c r="N240" s="20">
        <v>86</v>
      </c>
      <c r="O240" s="20" t="s">
        <v>50</v>
      </c>
      <c r="P240" s="20" t="s">
        <v>62</v>
      </c>
      <c r="Q240" s="20"/>
      <c r="R240" s="20" t="s">
        <v>52</v>
      </c>
      <c r="S240" s="20">
        <v>8200204302</v>
      </c>
      <c r="T240" s="20" t="s">
        <v>1151</v>
      </c>
      <c r="U240" s="20"/>
      <c r="V240" s="20">
        <v>9950616286</v>
      </c>
      <c r="W240" s="20" t="s">
        <v>1152</v>
      </c>
      <c r="X240" s="20">
        <v>120000</v>
      </c>
      <c r="Y240" s="20" t="s">
        <v>55</v>
      </c>
      <c r="Z240" s="20" t="s">
        <v>55</v>
      </c>
      <c r="AA240" s="20" t="s">
        <v>65</v>
      </c>
      <c r="AB240" s="20">
        <v>14</v>
      </c>
      <c r="AC240" s="20" t="s">
        <v>57</v>
      </c>
      <c r="AD240" s="20">
        <v>1</v>
      </c>
    </row>
    <row r="241" spans="1:30" ht="30">
      <c r="A241" s="20">
        <v>8</v>
      </c>
      <c r="B241" s="20" t="s">
        <v>1655</v>
      </c>
      <c r="C241" s="20">
        <v>848</v>
      </c>
      <c r="D241" s="21">
        <v>44061</v>
      </c>
      <c r="E241" s="20" t="s">
        <v>1153</v>
      </c>
      <c r="F241" s="20"/>
      <c r="G241" s="20" t="s">
        <v>1154</v>
      </c>
      <c r="H241" s="20" t="s">
        <v>1155</v>
      </c>
      <c r="I241" s="20" t="s">
        <v>61</v>
      </c>
      <c r="J241" s="21">
        <v>40123</v>
      </c>
      <c r="K241" s="20">
        <v>728</v>
      </c>
      <c r="L241" s="20"/>
      <c r="M241" s="20">
        <v>92</v>
      </c>
      <c r="N241" s="20">
        <v>68</v>
      </c>
      <c r="O241" s="20" t="s">
        <v>50</v>
      </c>
      <c r="P241" s="20" t="s">
        <v>62</v>
      </c>
      <c r="Q241" s="20"/>
      <c r="R241" s="20" t="s">
        <v>52</v>
      </c>
      <c r="S241" s="20">
        <v>8200204302</v>
      </c>
      <c r="T241" s="20" t="s">
        <v>1156</v>
      </c>
      <c r="U241" s="20"/>
      <c r="V241" s="20">
        <v>9030166438</v>
      </c>
      <c r="W241" s="20" t="s">
        <v>147</v>
      </c>
      <c r="X241" s="20">
        <v>72000</v>
      </c>
      <c r="Y241" s="20" t="s">
        <v>55</v>
      </c>
      <c r="Z241" s="20" t="s">
        <v>55</v>
      </c>
      <c r="AA241" s="20" t="s">
        <v>65</v>
      </c>
      <c r="AB241" s="20">
        <v>13</v>
      </c>
      <c r="AC241" s="20" t="s">
        <v>57</v>
      </c>
      <c r="AD241" s="20">
        <v>1</v>
      </c>
    </row>
    <row r="242" spans="1:30" ht="30">
      <c r="A242" s="20">
        <v>8</v>
      </c>
      <c r="B242" s="20" t="s">
        <v>1655</v>
      </c>
      <c r="C242" s="20">
        <v>909</v>
      </c>
      <c r="D242" s="21">
        <v>44081</v>
      </c>
      <c r="E242" s="20" t="s">
        <v>1157</v>
      </c>
      <c r="F242" s="20"/>
      <c r="G242" s="20" t="s">
        <v>1158</v>
      </c>
      <c r="H242" s="20" t="s">
        <v>1159</v>
      </c>
      <c r="I242" s="20" t="s">
        <v>61</v>
      </c>
      <c r="J242" s="21">
        <v>39875</v>
      </c>
      <c r="K242" s="20">
        <v>729</v>
      </c>
      <c r="L242" s="20"/>
      <c r="M242" s="20">
        <v>92</v>
      </c>
      <c r="N242" s="20">
        <v>81</v>
      </c>
      <c r="O242" s="20" t="s">
        <v>50</v>
      </c>
      <c r="P242" s="20" t="s">
        <v>62</v>
      </c>
      <c r="Q242" s="20"/>
      <c r="R242" s="20" t="s">
        <v>52</v>
      </c>
      <c r="S242" s="20">
        <v>8200204302</v>
      </c>
      <c r="T242" s="20" t="s">
        <v>1160</v>
      </c>
      <c r="U242" s="20"/>
      <c r="V242" s="20">
        <v>9829800905</v>
      </c>
      <c r="W242" s="20" t="s">
        <v>1161</v>
      </c>
      <c r="X242" s="20">
        <v>108000</v>
      </c>
      <c r="Y242" s="20" t="s">
        <v>55</v>
      </c>
      <c r="Z242" s="20" t="s">
        <v>55</v>
      </c>
      <c r="AA242" s="20" t="s">
        <v>65</v>
      </c>
      <c r="AB242" s="20">
        <v>13</v>
      </c>
      <c r="AC242" s="20" t="s">
        <v>57</v>
      </c>
      <c r="AD242" s="20">
        <v>1</v>
      </c>
    </row>
    <row r="243" spans="1:30" ht="30">
      <c r="A243" s="20">
        <v>8</v>
      </c>
      <c r="B243" s="20" t="s">
        <v>1655</v>
      </c>
      <c r="C243" s="20">
        <v>323</v>
      </c>
      <c r="D243" s="21">
        <v>42136</v>
      </c>
      <c r="E243" s="20" t="s">
        <v>1162</v>
      </c>
      <c r="F243" s="20"/>
      <c r="G243" s="20" t="s">
        <v>555</v>
      </c>
      <c r="H243" s="20" t="s">
        <v>585</v>
      </c>
      <c r="I243" s="20" t="s">
        <v>61</v>
      </c>
      <c r="J243" s="21">
        <v>40363</v>
      </c>
      <c r="K243" s="20">
        <v>731</v>
      </c>
      <c r="L243" s="20"/>
      <c r="M243" s="20">
        <v>92</v>
      </c>
      <c r="N243" s="20">
        <v>55</v>
      </c>
      <c r="O243" s="20" t="s">
        <v>88</v>
      </c>
      <c r="P243" s="20" t="s">
        <v>62</v>
      </c>
      <c r="Q243" s="20"/>
      <c r="R243" s="20" t="s">
        <v>52</v>
      </c>
      <c r="S243" s="20">
        <v>8200204302</v>
      </c>
      <c r="T243" s="20" t="s">
        <v>1163</v>
      </c>
      <c r="U243" s="20"/>
      <c r="V243" s="20">
        <v>9784293010</v>
      </c>
      <c r="W243" s="20" t="s">
        <v>1164</v>
      </c>
      <c r="X243" s="20">
        <v>36000</v>
      </c>
      <c r="Y243" s="20" t="s">
        <v>55</v>
      </c>
      <c r="Z243" s="20" t="s">
        <v>55</v>
      </c>
      <c r="AA243" s="20" t="s">
        <v>65</v>
      </c>
      <c r="AB243" s="20">
        <v>12</v>
      </c>
      <c r="AC243" s="20" t="s">
        <v>57</v>
      </c>
      <c r="AD243" s="20">
        <v>1</v>
      </c>
    </row>
    <row r="244" spans="1:30" ht="30">
      <c r="A244" s="20">
        <v>8</v>
      </c>
      <c r="B244" s="20" t="s">
        <v>1655</v>
      </c>
      <c r="C244" s="20">
        <v>533</v>
      </c>
      <c r="D244" s="21">
        <v>42941</v>
      </c>
      <c r="E244" s="20" t="s">
        <v>1165</v>
      </c>
      <c r="F244" s="20"/>
      <c r="G244" s="20" t="s">
        <v>469</v>
      </c>
      <c r="H244" s="20" t="s">
        <v>470</v>
      </c>
      <c r="I244" s="20" t="s">
        <v>49</v>
      </c>
      <c r="J244" s="21">
        <v>37870</v>
      </c>
      <c r="K244" s="20">
        <v>732</v>
      </c>
      <c r="L244" s="20"/>
      <c r="M244" s="20">
        <v>92</v>
      </c>
      <c r="N244" s="20">
        <v>0</v>
      </c>
      <c r="O244" s="20" t="s">
        <v>88</v>
      </c>
      <c r="P244" s="20" t="s">
        <v>62</v>
      </c>
      <c r="Q244" s="20"/>
      <c r="R244" s="20" t="s">
        <v>52</v>
      </c>
      <c r="S244" s="20">
        <v>8200204302</v>
      </c>
      <c r="T244" s="20" t="s">
        <v>1166</v>
      </c>
      <c r="U244" s="20"/>
      <c r="V244" s="20">
        <v>7732917582</v>
      </c>
      <c r="W244" s="20" t="s">
        <v>1167</v>
      </c>
      <c r="X244" s="20">
        <v>8800</v>
      </c>
      <c r="Y244" s="20" t="s">
        <v>55</v>
      </c>
      <c r="Z244" s="20" t="s">
        <v>55</v>
      </c>
      <c r="AA244" s="20" t="s">
        <v>65</v>
      </c>
      <c r="AB244" s="20">
        <v>19</v>
      </c>
      <c r="AC244" s="20" t="s">
        <v>57</v>
      </c>
      <c r="AD244" s="20">
        <v>1</v>
      </c>
    </row>
    <row r="245" spans="1:30" ht="30">
      <c r="A245" s="20">
        <v>8</v>
      </c>
      <c r="B245" s="20" t="s">
        <v>1655</v>
      </c>
      <c r="C245" s="20">
        <v>356</v>
      </c>
      <c r="D245" s="21">
        <v>42188</v>
      </c>
      <c r="E245" s="20" t="s">
        <v>1168</v>
      </c>
      <c r="F245" s="20"/>
      <c r="G245" s="20" t="s">
        <v>792</v>
      </c>
      <c r="H245" s="20" t="s">
        <v>831</v>
      </c>
      <c r="I245" s="20" t="s">
        <v>49</v>
      </c>
      <c r="J245" s="21">
        <v>39680</v>
      </c>
      <c r="K245" s="20">
        <v>733</v>
      </c>
      <c r="L245" s="20"/>
      <c r="M245" s="20">
        <v>92</v>
      </c>
      <c r="N245" s="20">
        <v>70</v>
      </c>
      <c r="O245" s="20" t="s">
        <v>88</v>
      </c>
      <c r="P245" s="20" t="s">
        <v>62</v>
      </c>
      <c r="Q245" s="20"/>
      <c r="R245" s="20" t="s">
        <v>52</v>
      </c>
      <c r="S245" s="20">
        <v>8200204302</v>
      </c>
      <c r="T245" s="20" t="s">
        <v>1169</v>
      </c>
      <c r="U245" s="20"/>
      <c r="V245" s="20">
        <v>7734812069</v>
      </c>
      <c r="W245" s="20" t="s">
        <v>1170</v>
      </c>
      <c r="X245" s="20">
        <v>42000</v>
      </c>
      <c r="Y245" s="20" t="s">
        <v>55</v>
      </c>
      <c r="Z245" s="20" t="s">
        <v>55</v>
      </c>
      <c r="AA245" s="20" t="s">
        <v>65</v>
      </c>
      <c r="AB245" s="20">
        <v>14</v>
      </c>
      <c r="AC245" s="20" t="s">
        <v>57</v>
      </c>
      <c r="AD245" s="20">
        <v>1</v>
      </c>
    </row>
    <row r="246" spans="1:30" ht="30">
      <c r="A246" s="20">
        <v>8</v>
      </c>
      <c r="B246" s="20" t="s">
        <v>1655</v>
      </c>
      <c r="C246" s="20">
        <v>344</v>
      </c>
      <c r="D246" s="21">
        <v>42186</v>
      </c>
      <c r="E246" s="20" t="s">
        <v>1171</v>
      </c>
      <c r="F246" s="20"/>
      <c r="G246" s="20" t="s">
        <v>1172</v>
      </c>
      <c r="H246" s="20" t="s">
        <v>1173</v>
      </c>
      <c r="I246" s="20" t="s">
        <v>61</v>
      </c>
      <c r="J246" s="21">
        <v>40339</v>
      </c>
      <c r="K246" s="20">
        <v>734</v>
      </c>
      <c r="L246" s="20"/>
      <c r="M246" s="20">
        <v>92</v>
      </c>
      <c r="N246" s="20">
        <v>3</v>
      </c>
      <c r="O246" s="20" t="s">
        <v>157</v>
      </c>
      <c r="P246" s="20" t="s">
        <v>62</v>
      </c>
      <c r="Q246" s="20"/>
      <c r="R246" s="20" t="s">
        <v>52</v>
      </c>
      <c r="S246" s="20">
        <v>8200204302</v>
      </c>
      <c r="T246" s="20" t="s">
        <v>1174</v>
      </c>
      <c r="U246" s="20"/>
      <c r="V246" s="20">
        <v>9950368106</v>
      </c>
      <c r="W246" s="20" t="s">
        <v>1175</v>
      </c>
      <c r="X246" s="20">
        <v>36000</v>
      </c>
      <c r="Y246" s="20" t="s">
        <v>55</v>
      </c>
      <c r="Z246" s="20" t="s">
        <v>55</v>
      </c>
      <c r="AA246" s="20" t="s">
        <v>65</v>
      </c>
      <c r="AB246" s="20">
        <v>12</v>
      </c>
      <c r="AC246" s="20" t="s">
        <v>57</v>
      </c>
      <c r="AD246" s="20">
        <v>1</v>
      </c>
    </row>
    <row r="247" spans="1:30" ht="30">
      <c r="A247" s="20">
        <v>8</v>
      </c>
      <c r="B247" s="20" t="s">
        <v>1655</v>
      </c>
      <c r="C247" s="20">
        <v>368</v>
      </c>
      <c r="D247" s="21">
        <v>42193</v>
      </c>
      <c r="E247" s="20" t="s">
        <v>1176</v>
      </c>
      <c r="F247" s="20"/>
      <c r="G247" s="20" t="s">
        <v>1177</v>
      </c>
      <c r="H247" s="20" t="s">
        <v>1178</v>
      </c>
      <c r="I247" s="20" t="s">
        <v>61</v>
      </c>
      <c r="J247" s="21">
        <v>39866</v>
      </c>
      <c r="K247" s="20">
        <v>735</v>
      </c>
      <c r="L247" s="20"/>
      <c r="M247" s="20">
        <v>92</v>
      </c>
      <c r="N247" s="20">
        <v>51</v>
      </c>
      <c r="O247" s="20" t="s">
        <v>157</v>
      </c>
      <c r="P247" s="20" t="s">
        <v>62</v>
      </c>
      <c r="Q247" s="20"/>
      <c r="R247" s="20" t="s">
        <v>52</v>
      </c>
      <c r="S247" s="20">
        <v>8200204302</v>
      </c>
      <c r="T247" s="20" t="s">
        <v>1179</v>
      </c>
      <c r="U247" s="20"/>
      <c r="V247" s="20">
        <v>8769030754</v>
      </c>
      <c r="W247" s="20" t="s">
        <v>1180</v>
      </c>
      <c r="X247" s="20">
        <v>40000</v>
      </c>
      <c r="Y247" s="20" t="s">
        <v>55</v>
      </c>
      <c r="Z247" s="20" t="s">
        <v>55</v>
      </c>
      <c r="AA247" s="20" t="s">
        <v>65</v>
      </c>
      <c r="AB247" s="20">
        <v>13</v>
      </c>
      <c r="AC247" s="20" t="s">
        <v>57</v>
      </c>
      <c r="AD247" s="20">
        <v>0</v>
      </c>
    </row>
    <row r="248" spans="1:30" ht="30">
      <c r="A248" s="20">
        <v>8</v>
      </c>
      <c r="B248" s="20" t="s">
        <v>1655</v>
      </c>
      <c r="C248" s="20">
        <v>354</v>
      </c>
      <c r="D248" s="21">
        <v>42188</v>
      </c>
      <c r="E248" s="20" t="s">
        <v>1181</v>
      </c>
      <c r="F248" s="20"/>
      <c r="G248" s="20" t="s">
        <v>1182</v>
      </c>
      <c r="H248" s="20" t="s">
        <v>1183</v>
      </c>
      <c r="I248" s="20" t="s">
        <v>49</v>
      </c>
      <c r="J248" s="21">
        <v>40189</v>
      </c>
      <c r="K248" s="20">
        <v>736</v>
      </c>
      <c r="L248" s="20"/>
      <c r="M248" s="20">
        <v>92</v>
      </c>
      <c r="N248" s="20">
        <v>73</v>
      </c>
      <c r="O248" s="20" t="s">
        <v>50</v>
      </c>
      <c r="P248" s="20" t="s">
        <v>51</v>
      </c>
      <c r="Q248" s="20"/>
      <c r="R248" s="20" t="s">
        <v>52</v>
      </c>
      <c r="S248" s="20">
        <v>8200204302</v>
      </c>
      <c r="T248" s="20" t="s">
        <v>1184</v>
      </c>
      <c r="U248" s="20"/>
      <c r="V248" s="20">
        <v>7690020047</v>
      </c>
      <c r="W248" s="20" t="s">
        <v>1117</v>
      </c>
      <c r="X248" s="20">
        <v>40000</v>
      </c>
      <c r="Y248" s="20" t="s">
        <v>55</v>
      </c>
      <c r="Z248" s="20" t="s">
        <v>55</v>
      </c>
      <c r="AA248" s="20" t="s">
        <v>56</v>
      </c>
      <c r="AB248" s="20">
        <v>12</v>
      </c>
      <c r="AC248" s="20" t="s">
        <v>57</v>
      </c>
      <c r="AD248" s="20">
        <v>0</v>
      </c>
    </row>
    <row r="249" spans="1:30" ht="30">
      <c r="A249" s="20">
        <v>8</v>
      </c>
      <c r="B249" s="20" t="s">
        <v>1655</v>
      </c>
      <c r="C249" s="20">
        <v>891</v>
      </c>
      <c r="D249" s="21">
        <v>44081</v>
      </c>
      <c r="E249" s="20" t="s">
        <v>1185</v>
      </c>
      <c r="F249" s="20"/>
      <c r="G249" s="20" t="s">
        <v>1186</v>
      </c>
      <c r="H249" s="20" t="s">
        <v>1187</v>
      </c>
      <c r="I249" s="20" t="s">
        <v>49</v>
      </c>
      <c r="J249" s="21">
        <v>39574</v>
      </c>
      <c r="K249" s="20">
        <v>737</v>
      </c>
      <c r="L249" s="20"/>
      <c r="M249" s="20">
        <v>92</v>
      </c>
      <c r="N249" s="20">
        <v>88</v>
      </c>
      <c r="O249" s="20" t="s">
        <v>50</v>
      </c>
      <c r="P249" s="20" t="s">
        <v>62</v>
      </c>
      <c r="Q249" s="20"/>
      <c r="R249" s="20" t="s">
        <v>52</v>
      </c>
      <c r="S249" s="20">
        <v>8200204302</v>
      </c>
      <c r="T249" s="20" t="s">
        <v>1188</v>
      </c>
      <c r="U249" s="20"/>
      <c r="V249" s="20">
        <v>9929404455</v>
      </c>
      <c r="W249" s="20" t="s">
        <v>1189</v>
      </c>
      <c r="X249" s="20">
        <v>72000</v>
      </c>
      <c r="Y249" s="20" t="s">
        <v>55</v>
      </c>
      <c r="Z249" s="20" t="s">
        <v>55</v>
      </c>
      <c r="AA249" s="20" t="s">
        <v>65</v>
      </c>
      <c r="AB249" s="20">
        <v>14</v>
      </c>
      <c r="AC249" s="20" t="s">
        <v>57</v>
      </c>
      <c r="AD249" s="20">
        <v>1</v>
      </c>
    </row>
    <row r="250" spans="1:30" ht="30">
      <c r="A250" s="20">
        <v>8</v>
      </c>
      <c r="B250" s="20" t="s">
        <v>1655</v>
      </c>
      <c r="C250" s="20">
        <v>895</v>
      </c>
      <c r="D250" s="21">
        <v>43706</v>
      </c>
      <c r="E250" s="20" t="s">
        <v>1190</v>
      </c>
      <c r="F250" s="20"/>
      <c r="G250" s="20" t="s">
        <v>1191</v>
      </c>
      <c r="H250" s="20" t="s">
        <v>1192</v>
      </c>
      <c r="I250" s="20" t="s">
        <v>61</v>
      </c>
      <c r="J250" s="21">
        <v>39614</v>
      </c>
      <c r="K250" s="20">
        <v>738</v>
      </c>
      <c r="L250" s="20"/>
      <c r="M250" s="20">
        <v>92</v>
      </c>
      <c r="N250" s="20">
        <v>83</v>
      </c>
      <c r="O250" s="20" t="s">
        <v>50</v>
      </c>
      <c r="P250" s="20" t="s">
        <v>62</v>
      </c>
      <c r="Q250" s="20"/>
      <c r="R250" s="20" t="s">
        <v>52</v>
      </c>
      <c r="S250" s="20">
        <v>8200204302</v>
      </c>
      <c r="T250" s="20" t="s">
        <v>1193</v>
      </c>
      <c r="U250" s="20" t="s">
        <v>1194</v>
      </c>
      <c r="V250" s="20">
        <v>8955296957</v>
      </c>
      <c r="W250" s="20" t="s">
        <v>1195</v>
      </c>
      <c r="X250" s="20">
        <v>38000</v>
      </c>
      <c r="Y250" s="20" t="s">
        <v>55</v>
      </c>
      <c r="Z250" s="20" t="s">
        <v>55</v>
      </c>
      <c r="AA250" s="20" t="s">
        <v>65</v>
      </c>
      <c r="AB250" s="20">
        <v>14</v>
      </c>
      <c r="AC250" s="20" t="s">
        <v>57</v>
      </c>
      <c r="AD250" s="20">
        <v>3</v>
      </c>
    </row>
    <row r="251" spans="1:30" ht="30">
      <c r="A251" s="20">
        <v>8</v>
      </c>
      <c r="B251" s="20" t="s">
        <v>1655</v>
      </c>
      <c r="C251" s="20">
        <v>516</v>
      </c>
      <c r="D251" s="21">
        <v>42926</v>
      </c>
      <c r="E251" s="20" t="s">
        <v>1196</v>
      </c>
      <c r="F251" s="20"/>
      <c r="G251" s="20" t="s">
        <v>1197</v>
      </c>
      <c r="H251" s="20" t="s">
        <v>1198</v>
      </c>
      <c r="I251" s="20" t="s">
        <v>49</v>
      </c>
      <c r="J251" s="21">
        <v>39952</v>
      </c>
      <c r="K251" s="20">
        <v>801</v>
      </c>
      <c r="L251" s="20"/>
      <c r="M251" s="20">
        <v>47</v>
      </c>
      <c r="N251" s="20">
        <v>13</v>
      </c>
      <c r="O251" s="20" t="s">
        <v>88</v>
      </c>
      <c r="P251" s="20" t="s">
        <v>62</v>
      </c>
      <c r="Q251" s="20"/>
      <c r="R251" s="20" t="s">
        <v>52</v>
      </c>
      <c r="S251" s="20">
        <v>8200204302</v>
      </c>
      <c r="T251" s="20" t="s">
        <v>1199</v>
      </c>
      <c r="U251" s="20" t="s">
        <v>1200</v>
      </c>
      <c r="V251" s="20">
        <v>9799808110</v>
      </c>
      <c r="W251" s="20" t="s">
        <v>1201</v>
      </c>
      <c r="X251" s="20">
        <v>36000</v>
      </c>
      <c r="Y251" s="20" t="s">
        <v>55</v>
      </c>
      <c r="Z251" s="20" t="s">
        <v>55</v>
      </c>
      <c r="AA251" s="20" t="s">
        <v>65</v>
      </c>
      <c r="AB251" s="20">
        <v>13</v>
      </c>
      <c r="AC251" s="20" t="s">
        <v>57</v>
      </c>
      <c r="AD251" s="20">
        <v>3</v>
      </c>
    </row>
    <row r="252" spans="1:30" ht="30">
      <c r="A252" s="20">
        <v>8</v>
      </c>
      <c r="B252" s="20" t="s">
        <v>1655</v>
      </c>
      <c r="C252" s="20">
        <v>795</v>
      </c>
      <c r="D252" s="21">
        <v>44061</v>
      </c>
      <c r="E252" s="20" t="s">
        <v>1202</v>
      </c>
      <c r="F252" s="20"/>
      <c r="G252" s="20" t="s">
        <v>1203</v>
      </c>
      <c r="H252" s="20" t="s">
        <v>585</v>
      </c>
      <c r="I252" s="20" t="s">
        <v>49</v>
      </c>
      <c r="J252" s="21">
        <v>39893</v>
      </c>
      <c r="K252" s="20">
        <v>802</v>
      </c>
      <c r="L252" s="20"/>
      <c r="M252" s="20">
        <v>47</v>
      </c>
      <c r="N252" s="20">
        <v>21</v>
      </c>
      <c r="O252" s="20" t="s">
        <v>50</v>
      </c>
      <c r="P252" s="20" t="s">
        <v>62</v>
      </c>
      <c r="Q252" s="20"/>
      <c r="R252" s="20" t="s">
        <v>52</v>
      </c>
      <c r="S252" s="20">
        <v>8200204302</v>
      </c>
      <c r="T252" s="20" t="s">
        <v>1204</v>
      </c>
      <c r="U252" s="20"/>
      <c r="V252" s="20">
        <v>7296841496</v>
      </c>
      <c r="W252" s="20" t="s">
        <v>1205</v>
      </c>
      <c r="X252" s="20">
        <v>70000</v>
      </c>
      <c r="Y252" s="20" t="s">
        <v>55</v>
      </c>
      <c r="Z252" s="20" t="s">
        <v>55</v>
      </c>
      <c r="AA252" s="20" t="s">
        <v>65</v>
      </c>
      <c r="AB252" s="20">
        <v>13</v>
      </c>
      <c r="AC252" s="20" t="s">
        <v>57</v>
      </c>
      <c r="AD252" s="20">
        <v>0</v>
      </c>
    </row>
    <row r="253" spans="1:30" ht="30">
      <c r="A253" s="20">
        <v>8</v>
      </c>
      <c r="B253" s="20" t="s">
        <v>1655</v>
      </c>
      <c r="C253" s="20">
        <v>919</v>
      </c>
      <c r="D253" s="21">
        <v>43579</v>
      </c>
      <c r="E253" s="20" t="s">
        <v>1206</v>
      </c>
      <c r="F253" s="20"/>
      <c r="G253" s="20" t="s">
        <v>1207</v>
      </c>
      <c r="H253" s="20" t="s">
        <v>474</v>
      </c>
      <c r="I253" s="20" t="s">
        <v>61</v>
      </c>
      <c r="J253" s="21">
        <v>39273</v>
      </c>
      <c r="K253" s="20">
        <v>803</v>
      </c>
      <c r="L253" s="20"/>
      <c r="M253" s="20">
        <v>47</v>
      </c>
      <c r="N253" s="20">
        <v>28</v>
      </c>
      <c r="O253" s="20" t="s">
        <v>88</v>
      </c>
      <c r="P253" s="20" t="s">
        <v>62</v>
      </c>
      <c r="Q253" s="20"/>
      <c r="R253" s="20" t="s">
        <v>52</v>
      </c>
      <c r="S253" s="20">
        <v>8200204302</v>
      </c>
      <c r="T253" s="20" t="s">
        <v>1208</v>
      </c>
      <c r="U253" s="20"/>
      <c r="V253" s="20">
        <v>6375353694</v>
      </c>
      <c r="W253" s="20" t="s">
        <v>1209</v>
      </c>
      <c r="X253" s="20">
        <v>60000</v>
      </c>
      <c r="Y253" s="20" t="s">
        <v>55</v>
      </c>
      <c r="Z253" s="20" t="s">
        <v>55</v>
      </c>
      <c r="AA253" s="20" t="s">
        <v>65</v>
      </c>
      <c r="AB253" s="20">
        <v>15</v>
      </c>
      <c r="AC253" s="20" t="s">
        <v>57</v>
      </c>
      <c r="AD253" s="20">
        <v>1</v>
      </c>
    </row>
    <row r="254" spans="1:30" ht="30">
      <c r="A254" s="20">
        <v>8</v>
      </c>
      <c r="B254" s="20" t="s">
        <v>1655</v>
      </c>
      <c r="C254" s="20">
        <v>791</v>
      </c>
      <c r="D254" s="21">
        <v>44061</v>
      </c>
      <c r="E254" s="20" t="s">
        <v>1210</v>
      </c>
      <c r="F254" s="20"/>
      <c r="G254" s="20" t="s">
        <v>1211</v>
      </c>
      <c r="H254" s="20" t="s">
        <v>1212</v>
      </c>
      <c r="I254" s="20" t="s">
        <v>61</v>
      </c>
      <c r="J254" s="21">
        <v>38809</v>
      </c>
      <c r="K254" s="20">
        <v>804</v>
      </c>
      <c r="L254" s="20"/>
      <c r="M254" s="20">
        <v>47</v>
      </c>
      <c r="N254" s="20">
        <v>29</v>
      </c>
      <c r="O254" s="20" t="s">
        <v>88</v>
      </c>
      <c r="P254" s="20" t="s">
        <v>62</v>
      </c>
      <c r="Q254" s="20"/>
      <c r="R254" s="20" t="s">
        <v>52</v>
      </c>
      <c r="S254" s="20">
        <v>8200204302</v>
      </c>
      <c r="T254" s="20" t="s">
        <v>1213</v>
      </c>
      <c r="U254" s="20"/>
      <c r="V254" s="20">
        <v>9571613064</v>
      </c>
      <c r="W254" s="20" t="s">
        <v>1214</v>
      </c>
      <c r="X254" s="20">
        <v>54000</v>
      </c>
      <c r="Y254" s="20" t="s">
        <v>55</v>
      </c>
      <c r="Z254" s="20" t="s">
        <v>295</v>
      </c>
      <c r="AA254" s="20" t="s">
        <v>65</v>
      </c>
      <c r="AB254" s="20">
        <v>16</v>
      </c>
      <c r="AC254" s="20" t="s">
        <v>57</v>
      </c>
      <c r="AD254" s="20">
        <v>0</v>
      </c>
    </row>
    <row r="255" spans="1:30" ht="30">
      <c r="A255" s="20">
        <v>8</v>
      </c>
      <c r="B255" s="20" t="s">
        <v>1656</v>
      </c>
      <c r="C255" s="20">
        <v>305</v>
      </c>
      <c r="D255" s="21">
        <v>41873</v>
      </c>
      <c r="E255" s="20" t="s">
        <v>1215</v>
      </c>
      <c r="F255" s="20"/>
      <c r="G255" s="20" t="s">
        <v>1216</v>
      </c>
      <c r="H255" s="20" t="s">
        <v>527</v>
      </c>
      <c r="I255" s="20" t="s">
        <v>49</v>
      </c>
      <c r="J255" s="21">
        <v>40138</v>
      </c>
      <c r="K255" s="20">
        <v>805</v>
      </c>
      <c r="L255" s="20"/>
      <c r="M255" s="20">
        <v>47</v>
      </c>
      <c r="N255" s="20">
        <v>25</v>
      </c>
      <c r="O255" s="20" t="s">
        <v>88</v>
      </c>
      <c r="P255" s="20" t="s">
        <v>62</v>
      </c>
      <c r="Q255" s="20"/>
      <c r="R255" s="20" t="s">
        <v>52</v>
      </c>
      <c r="S255" s="20">
        <v>8200204302</v>
      </c>
      <c r="T255" s="20" t="s">
        <v>1217</v>
      </c>
      <c r="U255" s="20" t="s">
        <v>1218</v>
      </c>
      <c r="V255" s="20">
        <v>9214859028</v>
      </c>
      <c r="W255" s="20" t="s">
        <v>1164</v>
      </c>
      <c r="X255" s="20">
        <v>36000</v>
      </c>
      <c r="Y255" s="20" t="s">
        <v>55</v>
      </c>
      <c r="Z255" s="20" t="s">
        <v>55</v>
      </c>
      <c r="AA255" s="20" t="s">
        <v>65</v>
      </c>
      <c r="AB255" s="20">
        <v>13</v>
      </c>
      <c r="AC255" s="20" t="s">
        <v>57</v>
      </c>
      <c r="AD255" s="20">
        <v>1</v>
      </c>
    </row>
    <row r="256" spans="1:30" ht="30">
      <c r="A256" s="20">
        <v>8</v>
      </c>
      <c r="B256" s="20" t="s">
        <v>1656</v>
      </c>
      <c r="C256" s="20">
        <v>790</v>
      </c>
      <c r="D256" s="21">
        <v>44061</v>
      </c>
      <c r="E256" s="20" t="s">
        <v>1219</v>
      </c>
      <c r="F256" s="20"/>
      <c r="G256" s="20" t="s">
        <v>1220</v>
      </c>
      <c r="H256" s="20" t="s">
        <v>449</v>
      </c>
      <c r="I256" s="20" t="s">
        <v>61</v>
      </c>
      <c r="J256" s="21">
        <v>39242</v>
      </c>
      <c r="K256" s="20">
        <v>806</v>
      </c>
      <c r="L256" s="20"/>
      <c r="M256" s="20">
        <v>47</v>
      </c>
      <c r="N256" s="20">
        <v>30</v>
      </c>
      <c r="O256" s="20" t="s">
        <v>50</v>
      </c>
      <c r="P256" s="20" t="s">
        <v>62</v>
      </c>
      <c r="Q256" s="20"/>
      <c r="R256" s="20" t="s">
        <v>52</v>
      </c>
      <c r="S256" s="20">
        <v>8200204302</v>
      </c>
      <c r="T256" s="20" t="s">
        <v>1221</v>
      </c>
      <c r="U256" s="20"/>
      <c r="V256" s="20">
        <v>9784773043</v>
      </c>
      <c r="W256" s="20" t="s">
        <v>1222</v>
      </c>
      <c r="X256" s="20">
        <v>120000</v>
      </c>
      <c r="Y256" s="20" t="s">
        <v>55</v>
      </c>
      <c r="Z256" s="20" t="s">
        <v>55</v>
      </c>
      <c r="AA256" s="20" t="s">
        <v>65</v>
      </c>
      <c r="AB256" s="20">
        <v>15</v>
      </c>
      <c r="AC256" s="20" t="s">
        <v>57</v>
      </c>
      <c r="AD256" s="20">
        <v>0</v>
      </c>
    </row>
    <row r="257" spans="1:30" ht="30">
      <c r="A257" s="20">
        <v>8</v>
      </c>
      <c r="B257" s="20" t="s">
        <v>1656</v>
      </c>
      <c r="C257" s="20">
        <v>786</v>
      </c>
      <c r="D257" s="21">
        <v>44061</v>
      </c>
      <c r="E257" s="20" t="s">
        <v>1223</v>
      </c>
      <c r="F257" s="20"/>
      <c r="G257" s="20" t="s">
        <v>443</v>
      </c>
      <c r="H257" s="20" t="s">
        <v>444</v>
      </c>
      <c r="I257" s="20" t="s">
        <v>61</v>
      </c>
      <c r="J257" s="21">
        <v>38993</v>
      </c>
      <c r="K257" s="20">
        <v>807</v>
      </c>
      <c r="L257" s="20"/>
      <c r="M257" s="20">
        <v>47</v>
      </c>
      <c r="N257" s="20">
        <v>30</v>
      </c>
      <c r="O257" s="20" t="s">
        <v>50</v>
      </c>
      <c r="P257" s="20" t="s">
        <v>62</v>
      </c>
      <c r="Q257" s="20"/>
      <c r="R257" s="20" t="s">
        <v>52</v>
      </c>
      <c r="S257" s="20">
        <v>8200204302</v>
      </c>
      <c r="T257" s="20" t="s">
        <v>1224</v>
      </c>
      <c r="U257" s="20"/>
      <c r="V257" s="20">
        <v>7891891959</v>
      </c>
      <c r="W257" s="20" t="s">
        <v>1225</v>
      </c>
      <c r="X257" s="20">
        <v>72000</v>
      </c>
      <c r="Y257" s="20" t="s">
        <v>55</v>
      </c>
      <c r="Z257" s="20" t="s">
        <v>55</v>
      </c>
      <c r="AA257" s="20" t="s">
        <v>65</v>
      </c>
      <c r="AB257" s="20">
        <v>16</v>
      </c>
      <c r="AC257" s="20" t="s">
        <v>57</v>
      </c>
      <c r="AD257" s="20">
        <v>1</v>
      </c>
    </row>
    <row r="258" spans="1:30" ht="30">
      <c r="A258" s="20">
        <v>8</v>
      </c>
      <c r="B258" s="20" t="s">
        <v>1656</v>
      </c>
      <c r="C258" s="20">
        <v>242</v>
      </c>
      <c r="D258" s="21">
        <v>41873</v>
      </c>
      <c r="E258" s="20" t="s">
        <v>1226</v>
      </c>
      <c r="F258" s="20"/>
      <c r="G258" s="20" t="s">
        <v>1227</v>
      </c>
      <c r="H258" s="20" t="s">
        <v>1228</v>
      </c>
      <c r="I258" s="20" t="s">
        <v>49</v>
      </c>
      <c r="J258" s="21">
        <v>39668</v>
      </c>
      <c r="K258" s="20">
        <v>808</v>
      </c>
      <c r="L258" s="20"/>
      <c r="M258" s="20">
        <v>47</v>
      </c>
      <c r="N258" s="20">
        <v>20</v>
      </c>
      <c r="O258" s="20" t="s">
        <v>50</v>
      </c>
      <c r="P258" s="20" t="s">
        <v>51</v>
      </c>
      <c r="Q258" s="20"/>
      <c r="R258" s="20" t="s">
        <v>52</v>
      </c>
      <c r="S258" s="20">
        <v>8200204302</v>
      </c>
      <c r="T258" s="20" t="s">
        <v>1229</v>
      </c>
      <c r="U258" s="20" t="s">
        <v>1230</v>
      </c>
      <c r="V258" s="20">
        <v>7568520103</v>
      </c>
      <c r="W258" s="20" t="s">
        <v>1117</v>
      </c>
      <c r="X258" s="20">
        <v>36000</v>
      </c>
      <c r="Y258" s="20" t="s">
        <v>55</v>
      </c>
      <c r="Z258" s="20" t="s">
        <v>55</v>
      </c>
      <c r="AA258" s="20" t="s">
        <v>56</v>
      </c>
      <c r="AB258" s="20">
        <v>14</v>
      </c>
      <c r="AC258" s="20" t="s">
        <v>57</v>
      </c>
      <c r="AD258" s="20">
        <v>0</v>
      </c>
    </row>
    <row r="259" spans="1:30" ht="30">
      <c r="A259" s="20">
        <v>8</v>
      </c>
      <c r="B259" s="20" t="s">
        <v>1656</v>
      </c>
      <c r="C259" s="20">
        <v>787</v>
      </c>
      <c r="D259" s="21">
        <v>44061</v>
      </c>
      <c r="E259" s="20" t="s">
        <v>1231</v>
      </c>
      <c r="F259" s="20"/>
      <c r="G259" s="20" t="s">
        <v>1232</v>
      </c>
      <c r="H259" s="20" t="s">
        <v>1233</v>
      </c>
      <c r="I259" s="20" t="s">
        <v>61</v>
      </c>
      <c r="J259" s="21">
        <v>39416</v>
      </c>
      <c r="K259" s="20">
        <v>809</v>
      </c>
      <c r="L259" s="20"/>
      <c r="M259" s="20">
        <v>47</v>
      </c>
      <c r="N259" s="20">
        <v>22</v>
      </c>
      <c r="O259" s="20" t="s">
        <v>50</v>
      </c>
      <c r="P259" s="20" t="s">
        <v>62</v>
      </c>
      <c r="Q259" s="20"/>
      <c r="R259" s="20" t="s">
        <v>52</v>
      </c>
      <c r="S259" s="20">
        <v>8200204302</v>
      </c>
      <c r="T259" s="20" t="s">
        <v>1234</v>
      </c>
      <c r="U259" s="20"/>
      <c r="V259" s="20">
        <v>9413261311</v>
      </c>
      <c r="W259" s="20" t="s">
        <v>1235</v>
      </c>
      <c r="X259" s="20">
        <v>25000</v>
      </c>
      <c r="Y259" s="20" t="s">
        <v>55</v>
      </c>
      <c r="Z259" s="20" t="s">
        <v>55</v>
      </c>
      <c r="AA259" s="20" t="s">
        <v>65</v>
      </c>
      <c r="AB259" s="20">
        <v>15</v>
      </c>
      <c r="AC259" s="20" t="s">
        <v>57</v>
      </c>
      <c r="AD259" s="20">
        <v>1</v>
      </c>
    </row>
    <row r="260" spans="1:30" ht="30">
      <c r="A260" s="20">
        <v>8</v>
      </c>
      <c r="B260" s="20" t="s">
        <v>1656</v>
      </c>
      <c r="C260" s="20">
        <v>800</v>
      </c>
      <c r="D260" s="21">
        <v>44061</v>
      </c>
      <c r="E260" s="20" t="s">
        <v>1236</v>
      </c>
      <c r="F260" s="20"/>
      <c r="G260" s="20" t="s">
        <v>1237</v>
      </c>
      <c r="H260" s="20" t="s">
        <v>1238</v>
      </c>
      <c r="I260" s="20" t="s">
        <v>49</v>
      </c>
      <c r="J260" s="21">
        <v>39702</v>
      </c>
      <c r="K260" s="20">
        <v>810</v>
      </c>
      <c r="L260" s="20"/>
      <c r="M260" s="20">
        <v>47</v>
      </c>
      <c r="N260" s="20">
        <v>29</v>
      </c>
      <c r="O260" s="20" t="s">
        <v>50</v>
      </c>
      <c r="P260" s="20" t="s">
        <v>62</v>
      </c>
      <c r="Q260" s="20"/>
      <c r="R260" s="20" t="s">
        <v>52</v>
      </c>
      <c r="S260" s="20">
        <v>8200204302</v>
      </c>
      <c r="T260" s="20" t="s">
        <v>1239</v>
      </c>
      <c r="U260" s="20"/>
      <c r="V260" s="20">
        <v>9571538585</v>
      </c>
      <c r="W260" s="20" t="s">
        <v>1240</v>
      </c>
      <c r="X260" s="20">
        <v>500000</v>
      </c>
      <c r="Y260" s="20" t="s">
        <v>55</v>
      </c>
      <c r="Z260" s="20" t="s">
        <v>55</v>
      </c>
      <c r="AA260" s="20" t="s">
        <v>65</v>
      </c>
      <c r="AB260" s="20">
        <v>14</v>
      </c>
      <c r="AC260" s="20" t="s">
        <v>57</v>
      </c>
      <c r="AD260" s="20">
        <v>0</v>
      </c>
    </row>
    <row r="261" spans="1:30" ht="30">
      <c r="A261" s="20">
        <v>8</v>
      </c>
      <c r="B261" s="20" t="s">
        <v>1656</v>
      </c>
      <c r="C261" s="20">
        <v>796</v>
      </c>
      <c r="D261" s="21">
        <v>44061</v>
      </c>
      <c r="E261" s="20" t="s">
        <v>1241</v>
      </c>
      <c r="F261" s="20"/>
      <c r="G261" s="20" t="s">
        <v>1242</v>
      </c>
      <c r="H261" s="20" t="s">
        <v>536</v>
      </c>
      <c r="I261" s="20" t="s">
        <v>49</v>
      </c>
      <c r="J261" s="21">
        <v>39687</v>
      </c>
      <c r="K261" s="20">
        <v>811</v>
      </c>
      <c r="L261" s="20"/>
      <c r="M261" s="20">
        <v>47</v>
      </c>
      <c r="N261" s="20">
        <v>30</v>
      </c>
      <c r="O261" s="20" t="s">
        <v>88</v>
      </c>
      <c r="P261" s="20" t="s">
        <v>62</v>
      </c>
      <c r="Q261" s="20"/>
      <c r="R261" s="20" t="s">
        <v>52</v>
      </c>
      <c r="S261" s="20">
        <v>8200204302</v>
      </c>
      <c r="T261" s="20" t="s">
        <v>1243</v>
      </c>
      <c r="U261" s="20" t="s">
        <v>537</v>
      </c>
      <c r="V261" s="20">
        <v>8104031958</v>
      </c>
      <c r="W261" s="20" t="s">
        <v>1244</v>
      </c>
      <c r="X261" s="20">
        <v>80000</v>
      </c>
      <c r="Y261" s="20" t="s">
        <v>55</v>
      </c>
      <c r="Z261" s="20" t="s">
        <v>55</v>
      </c>
      <c r="AA261" s="20" t="s">
        <v>65</v>
      </c>
      <c r="AB261" s="20">
        <v>14</v>
      </c>
      <c r="AC261" s="20" t="s">
        <v>57</v>
      </c>
      <c r="AD261" s="20">
        <v>0</v>
      </c>
    </row>
    <row r="262" spans="1:30" ht="30">
      <c r="A262" s="20">
        <v>8</v>
      </c>
      <c r="B262" s="20" t="s">
        <v>1656</v>
      </c>
      <c r="C262" s="20">
        <v>573</v>
      </c>
      <c r="D262" s="21">
        <v>43297</v>
      </c>
      <c r="E262" s="20" t="s">
        <v>1245</v>
      </c>
      <c r="F262" s="20"/>
      <c r="G262" s="20" t="s">
        <v>1246</v>
      </c>
      <c r="H262" s="20" t="s">
        <v>653</v>
      </c>
      <c r="I262" s="20" t="s">
        <v>49</v>
      </c>
      <c r="J262" s="21">
        <v>39640</v>
      </c>
      <c r="K262" s="20">
        <v>812</v>
      </c>
      <c r="L262" s="20"/>
      <c r="M262" s="20">
        <v>47</v>
      </c>
      <c r="N262" s="20">
        <v>29</v>
      </c>
      <c r="O262" s="20" t="s">
        <v>50</v>
      </c>
      <c r="P262" s="20" t="s">
        <v>62</v>
      </c>
      <c r="Q262" s="20"/>
      <c r="R262" s="20" t="s">
        <v>52</v>
      </c>
      <c r="S262" s="20">
        <v>8200204302</v>
      </c>
      <c r="T262" s="20" t="s">
        <v>1247</v>
      </c>
      <c r="U262" s="20" t="s">
        <v>1248</v>
      </c>
      <c r="V262" s="20">
        <v>9001954459</v>
      </c>
      <c r="W262" s="20" t="s">
        <v>833</v>
      </c>
      <c r="X262" s="20">
        <v>60000</v>
      </c>
      <c r="Y262" s="20" t="s">
        <v>55</v>
      </c>
      <c r="Z262" s="20" t="s">
        <v>55</v>
      </c>
      <c r="AA262" s="20" t="s">
        <v>65</v>
      </c>
      <c r="AB262" s="20">
        <v>14</v>
      </c>
      <c r="AC262" s="20" t="s">
        <v>57</v>
      </c>
      <c r="AD262" s="20">
        <v>2</v>
      </c>
    </row>
    <row r="263" spans="1:30" ht="30">
      <c r="A263" s="20">
        <v>8</v>
      </c>
      <c r="B263" s="20" t="s">
        <v>1656</v>
      </c>
      <c r="C263" s="20">
        <v>920</v>
      </c>
      <c r="D263" s="21">
        <v>44098</v>
      </c>
      <c r="E263" s="20" t="s">
        <v>1249</v>
      </c>
      <c r="F263" s="20"/>
      <c r="G263" s="20" t="s">
        <v>1250</v>
      </c>
      <c r="H263" s="20" t="s">
        <v>1251</v>
      </c>
      <c r="I263" s="20" t="s">
        <v>61</v>
      </c>
      <c r="J263" s="21">
        <v>39454</v>
      </c>
      <c r="K263" s="20">
        <v>813</v>
      </c>
      <c r="L263" s="20"/>
      <c r="M263" s="20">
        <v>47</v>
      </c>
      <c r="N263" s="20">
        <v>29</v>
      </c>
      <c r="O263" s="20" t="s">
        <v>50</v>
      </c>
      <c r="P263" s="20" t="s">
        <v>62</v>
      </c>
      <c r="Q263" s="20"/>
      <c r="R263" s="20" t="s">
        <v>52</v>
      </c>
      <c r="S263" s="20">
        <v>8200204302</v>
      </c>
      <c r="T263" s="20" t="s">
        <v>1252</v>
      </c>
      <c r="U263" s="20"/>
      <c r="V263" s="20">
        <v>9214591487</v>
      </c>
      <c r="W263" s="20" t="s">
        <v>1253</v>
      </c>
      <c r="X263" s="20">
        <v>120000</v>
      </c>
      <c r="Y263" s="20" t="s">
        <v>55</v>
      </c>
      <c r="Z263" s="20" t="s">
        <v>55</v>
      </c>
      <c r="AA263" s="20" t="s">
        <v>65</v>
      </c>
      <c r="AB263" s="20">
        <v>14</v>
      </c>
      <c r="AC263" s="20" t="s">
        <v>57</v>
      </c>
      <c r="AD263" s="20">
        <v>1</v>
      </c>
    </row>
    <row r="264" spans="1:30" ht="30">
      <c r="A264" s="20">
        <v>8</v>
      </c>
      <c r="B264" s="20" t="s">
        <v>1656</v>
      </c>
      <c r="C264" s="20">
        <v>797</v>
      </c>
      <c r="D264" s="21">
        <v>44061</v>
      </c>
      <c r="E264" s="20" t="s">
        <v>1254</v>
      </c>
      <c r="F264" s="20"/>
      <c r="G264" s="20" t="s">
        <v>1255</v>
      </c>
      <c r="H264" s="20" t="s">
        <v>527</v>
      </c>
      <c r="I264" s="20" t="s">
        <v>49</v>
      </c>
      <c r="J264" s="21">
        <v>40395</v>
      </c>
      <c r="K264" s="20">
        <v>814</v>
      </c>
      <c r="L264" s="20"/>
      <c r="M264" s="20">
        <v>47</v>
      </c>
      <c r="N264" s="20">
        <v>30</v>
      </c>
      <c r="O264" s="20" t="s">
        <v>50</v>
      </c>
      <c r="P264" s="20" t="s">
        <v>62</v>
      </c>
      <c r="Q264" s="20"/>
      <c r="R264" s="20" t="s">
        <v>52</v>
      </c>
      <c r="S264" s="20">
        <v>8200204302</v>
      </c>
      <c r="T264" s="20" t="s">
        <v>1256</v>
      </c>
      <c r="U264" s="20"/>
      <c r="V264" s="20">
        <v>7976103510</v>
      </c>
      <c r="W264" s="20" t="s">
        <v>1257</v>
      </c>
      <c r="X264" s="20">
        <v>25000</v>
      </c>
      <c r="Y264" s="20" t="s">
        <v>55</v>
      </c>
      <c r="Z264" s="20" t="s">
        <v>295</v>
      </c>
      <c r="AA264" s="20" t="s">
        <v>65</v>
      </c>
      <c r="AB264" s="20">
        <v>12</v>
      </c>
      <c r="AC264" s="20" t="s">
        <v>57</v>
      </c>
      <c r="AD264" s="20">
        <v>0</v>
      </c>
    </row>
    <row r="265" spans="1:30" ht="30">
      <c r="A265" s="20">
        <v>8</v>
      </c>
      <c r="B265" s="20" t="s">
        <v>1656</v>
      </c>
      <c r="C265" s="20">
        <v>794</v>
      </c>
      <c r="D265" s="21">
        <v>44061</v>
      </c>
      <c r="E265" s="20" t="s">
        <v>1258</v>
      </c>
      <c r="F265" s="20"/>
      <c r="G265" s="20" t="s">
        <v>560</v>
      </c>
      <c r="H265" s="20" t="s">
        <v>1259</v>
      </c>
      <c r="I265" s="20" t="s">
        <v>49</v>
      </c>
      <c r="J265" s="21">
        <v>39940</v>
      </c>
      <c r="K265" s="20">
        <v>815</v>
      </c>
      <c r="L265" s="20"/>
      <c r="M265" s="20">
        <v>47</v>
      </c>
      <c r="N265" s="20">
        <v>30</v>
      </c>
      <c r="O265" s="20" t="s">
        <v>50</v>
      </c>
      <c r="P265" s="20" t="s">
        <v>62</v>
      </c>
      <c r="Q265" s="20"/>
      <c r="R265" s="20" t="s">
        <v>52</v>
      </c>
      <c r="S265" s="20">
        <v>8200204302</v>
      </c>
      <c r="T265" s="20" t="s">
        <v>1260</v>
      </c>
      <c r="U265" s="20" t="s">
        <v>1261</v>
      </c>
      <c r="V265" s="20">
        <v>9784348539</v>
      </c>
      <c r="W265" s="20" t="s">
        <v>1262</v>
      </c>
      <c r="X265" s="20">
        <v>70000</v>
      </c>
      <c r="Y265" s="20" t="s">
        <v>55</v>
      </c>
      <c r="Z265" s="20" t="s">
        <v>55</v>
      </c>
      <c r="AA265" s="20" t="s">
        <v>65</v>
      </c>
      <c r="AB265" s="20">
        <v>13</v>
      </c>
      <c r="AC265" s="20" t="s">
        <v>57</v>
      </c>
      <c r="AD265" s="20">
        <v>0</v>
      </c>
    </row>
    <row r="266" spans="1:30" ht="30">
      <c r="A266" s="20">
        <v>8</v>
      </c>
      <c r="B266" s="20" t="s">
        <v>1656</v>
      </c>
      <c r="C266" s="20">
        <v>918</v>
      </c>
      <c r="D266" s="21">
        <v>44098</v>
      </c>
      <c r="E266" s="20" t="s">
        <v>1263</v>
      </c>
      <c r="F266" s="20"/>
      <c r="G266" s="20" t="s">
        <v>1264</v>
      </c>
      <c r="H266" s="20" t="s">
        <v>1265</v>
      </c>
      <c r="I266" s="20" t="s">
        <v>61</v>
      </c>
      <c r="J266" s="21">
        <v>39047</v>
      </c>
      <c r="K266" s="20">
        <v>816</v>
      </c>
      <c r="L266" s="20"/>
      <c r="M266" s="20">
        <v>47</v>
      </c>
      <c r="N266" s="20">
        <v>21</v>
      </c>
      <c r="O266" s="20" t="s">
        <v>157</v>
      </c>
      <c r="P266" s="20" t="s">
        <v>62</v>
      </c>
      <c r="Q266" s="20"/>
      <c r="R266" s="20" t="s">
        <v>52</v>
      </c>
      <c r="S266" s="20">
        <v>8200204302</v>
      </c>
      <c r="T266" s="20" t="s">
        <v>1266</v>
      </c>
      <c r="U266" s="20"/>
      <c r="V266" s="20">
        <v>9460194006</v>
      </c>
      <c r="W266" s="20" t="s">
        <v>1267</v>
      </c>
      <c r="X266" s="20">
        <v>360000</v>
      </c>
      <c r="Y266" s="20" t="s">
        <v>55</v>
      </c>
      <c r="Z266" s="20" t="s">
        <v>55</v>
      </c>
      <c r="AA266" s="20" t="s">
        <v>65</v>
      </c>
      <c r="AB266" s="20">
        <v>16</v>
      </c>
      <c r="AC266" s="20" t="s">
        <v>57</v>
      </c>
      <c r="AD266" s="20">
        <v>1</v>
      </c>
    </row>
    <row r="267" spans="1:30" ht="30">
      <c r="A267" s="20">
        <v>8</v>
      </c>
      <c r="B267" s="20" t="s">
        <v>49</v>
      </c>
      <c r="C267" s="20">
        <v>316</v>
      </c>
      <c r="D267" s="21">
        <v>41873</v>
      </c>
      <c r="E267" s="20" t="s">
        <v>1268</v>
      </c>
      <c r="F267" s="20"/>
      <c r="G267" s="20" t="s">
        <v>496</v>
      </c>
      <c r="H267" s="20" t="s">
        <v>802</v>
      </c>
      <c r="I267" s="20" t="s">
        <v>49</v>
      </c>
      <c r="J267" s="21">
        <v>40089</v>
      </c>
      <c r="K267" s="20">
        <v>817</v>
      </c>
      <c r="L267" s="20"/>
      <c r="M267" s="20">
        <v>47</v>
      </c>
      <c r="N267" s="20">
        <v>21</v>
      </c>
      <c r="O267" s="20" t="s">
        <v>50</v>
      </c>
      <c r="P267" s="20" t="s">
        <v>62</v>
      </c>
      <c r="Q267" s="20"/>
      <c r="R267" s="20" t="s">
        <v>52</v>
      </c>
      <c r="S267" s="20">
        <v>8200204302</v>
      </c>
      <c r="T267" s="20" t="s">
        <v>1269</v>
      </c>
      <c r="U267" s="20" t="s">
        <v>499</v>
      </c>
      <c r="V267" s="20">
        <v>9928207592</v>
      </c>
      <c r="W267" s="20" t="s">
        <v>1270</v>
      </c>
      <c r="X267" s="20">
        <v>46000</v>
      </c>
      <c r="Y267" s="20" t="s">
        <v>55</v>
      </c>
      <c r="Z267" s="20" t="s">
        <v>55</v>
      </c>
      <c r="AA267" s="20" t="s">
        <v>65</v>
      </c>
      <c r="AB267" s="20">
        <v>13</v>
      </c>
      <c r="AC267" s="20" t="s">
        <v>57</v>
      </c>
      <c r="AD267" s="20">
        <v>0</v>
      </c>
    </row>
    <row r="268" spans="1:30" ht="30">
      <c r="A268" s="20">
        <v>8</v>
      </c>
      <c r="B268" s="20" t="s">
        <v>49</v>
      </c>
      <c r="C268" s="20">
        <v>785</v>
      </c>
      <c r="D268" s="21">
        <v>44061</v>
      </c>
      <c r="E268" s="20" t="s">
        <v>1271</v>
      </c>
      <c r="F268" s="20"/>
      <c r="G268" s="20" t="s">
        <v>888</v>
      </c>
      <c r="H268" s="20" t="s">
        <v>889</v>
      </c>
      <c r="I268" s="20" t="s">
        <v>61</v>
      </c>
      <c r="J268" s="21">
        <v>39507</v>
      </c>
      <c r="K268" s="20">
        <v>818</v>
      </c>
      <c r="L268" s="20"/>
      <c r="M268" s="20">
        <v>47</v>
      </c>
      <c r="N268" s="20">
        <v>15</v>
      </c>
      <c r="O268" s="20" t="s">
        <v>50</v>
      </c>
      <c r="P268" s="20" t="s">
        <v>51</v>
      </c>
      <c r="Q268" s="20"/>
      <c r="R268" s="20" t="s">
        <v>52</v>
      </c>
      <c r="S268" s="20">
        <v>8200204302</v>
      </c>
      <c r="T268" s="20" t="s">
        <v>1272</v>
      </c>
      <c r="U268" s="20"/>
      <c r="V268" s="20">
        <v>8209088110</v>
      </c>
      <c r="W268" s="20" t="s">
        <v>1026</v>
      </c>
      <c r="X268" s="20">
        <v>84000</v>
      </c>
      <c r="Y268" s="20" t="s">
        <v>295</v>
      </c>
      <c r="Z268" s="20" t="s">
        <v>55</v>
      </c>
      <c r="AA268" s="20" t="s">
        <v>56</v>
      </c>
      <c r="AB268" s="20">
        <v>14</v>
      </c>
      <c r="AC268" s="20" t="s">
        <v>57</v>
      </c>
      <c r="AD268" s="20">
        <v>1</v>
      </c>
    </row>
    <row r="269" spans="1:30" ht="30">
      <c r="A269" s="20">
        <v>8</v>
      </c>
      <c r="B269" s="20" t="s">
        <v>49</v>
      </c>
      <c r="C269" s="20">
        <v>241</v>
      </c>
      <c r="D269" s="21">
        <v>41873</v>
      </c>
      <c r="E269" s="20" t="s">
        <v>1273</v>
      </c>
      <c r="F269" s="20"/>
      <c r="G269" s="20" t="s">
        <v>1274</v>
      </c>
      <c r="H269" s="20" t="s">
        <v>1275</v>
      </c>
      <c r="I269" s="20" t="s">
        <v>49</v>
      </c>
      <c r="J269" s="21">
        <v>39653</v>
      </c>
      <c r="K269" s="20">
        <v>819</v>
      </c>
      <c r="L269" s="20"/>
      <c r="M269" s="20">
        <v>47</v>
      </c>
      <c r="N269" s="20">
        <v>17</v>
      </c>
      <c r="O269" s="20" t="s">
        <v>88</v>
      </c>
      <c r="P269" s="20" t="s">
        <v>62</v>
      </c>
      <c r="Q269" s="20"/>
      <c r="R269" s="20" t="s">
        <v>52</v>
      </c>
      <c r="S269" s="20">
        <v>8200204302</v>
      </c>
      <c r="T269" s="20" t="s">
        <v>1276</v>
      </c>
      <c r="U269" s="20" t="s">
        <v>1277</v>
      </c>
      <c r="V269" s="20">
        <v>9784358512</v>
      </c>
      <c r="W269" s="20" t="s">
        <v>1278</v>
      </c>
      <c r="X269" s="20">
        <v>36000</v>
      </c>
      <c r="Y269" s="20" t="s">
        <v>55</v>
      </c>
      <c r="Z269" s="20" t="s">
        <v>55</v>
      </c>
      <c r="AA269" s="20" t="s">
        <v>65</v>
      </c>
      <c r="AB269" s="20">
        <v>14</v>
      </c>
      <c r="AC269" s="20" t="s">
        <v>57</v>
      </c>
      <c r="AD269" s="20">
        <v>2</v>
      </c>
    </row>
    <row r="270" spans="1:30" ht="30">
      <c r="A270" s="20">
        <v>8</v>
      </c>
      <c r="B270" s="20" t="s">
        <v>49</v>
      </c>
      <c r="C270" s="20">
        <v>801</v>
      </c>
      <c r="D270" s="21">
        <v>44061</v>
      </c>
      <c r="E270" s="20" t="s">
        <v>1279</v>
      </c>
      <c r="F270" s="20"/>
      <c r="G270" s="20" t="s">
        <v>1280</v>
      </c>
      <c r="H270" s="20" t="s">
        <v>1281</v>
      </c>
      <c r="I270" s="20" t="s">
        <v>61</v>
      </c>
      <c r="J270" s="21">
        <v>39654</v>
      </c>
      <c r="K270" s="20">
        <v>820</v>
      </c>
      <c r="L270" s="20"/>
      <c r="M270" s="20">
        <v>47</v>
      </c>
      <c r="N270" s="20">
        <v>27</v>
      </c>
      <c r="O270" s="20" t="s">
        <v>50</v>
      </c>
      <c r="P270" s="20" t="s">
        <v>51</v>
      </c>
      <c r="Q270" s="20"/>
      <c r="R270" s="20" t="s">
        <v>52</v>
      </c>
      <c r="S270" s="20">
        <v>8200204302</v>
      </c>
      <c r="T270" s="20" t="s">
        <v>1282</v>
      </c>
      <c r="U270" s="20"/>
      <c r="V270" s="20">
        <v>9772162410</v>
      </c>
      <c r="W270" s="20" t="s">
        <v>1283</v>
      </c>
      <c r="X270" s="20">
        <v>600000</v>
      </c>
      <c r="Y270" s="20" t="s">
        <v>55</v>
      </c>
      <c r="Z270" s="20" t="s">
        <v>55</v>
      </c>
      <c r="AA270" s="20" t="s">
        <v>56</v>
      </c>
      <c r="AB270" s="20">
        <v>14</v>
      </c>
      <c r="AC270" s="20" t="s">
        <v>57</v>
      </c>
      <c r="AD270" s="20">
        <v>0</v>
      </c>
    </row>
    <row r="271" spans="1:30" ht="30">
      <c r="A271" s="20">
        <v>8</v>
      </c>
      <c r="B271" s="20" t="s">
        <v>49</v>
      </c>
      <c r="C271" s="20">
        <v>916</v>
      </c>
      <c r="D271" s="21">
        <v>44098</v>
      </c>
      <c r="E271" s="20" t="s">
        <v>1284</v>
      </c>
      <c r="F271" s="20"/>
      <c r="G271" s="20" t="s">
        <v>792</v>
      </c>
      <c r="H271" s="20" t="s">
        <v>1285</v>
      </c>
      <c r="I271" s="20" t="s">
        <v>61</v>
      </c>
      <c r="J271" s="21">
        <v>39752</v>
      </c>
      <c r="K271" s="20">
        <v>821</v>
      </c>
      <c r="L271" s="20"/>
      <c r="M271" s="20">
        <v>47</v>
      </c>
      <c r="N271" s="20">
        <v>28</v>
      </c>
      <c r="O271" s="20" t="s">
        <v>50</v>
      </c>
      <c r="P271" s="20" t="s">
        <v>62</v>
      </c>
      <c r="Q271" s="20"/>
      <c r="R271" s="20" t="s">
        <v>52</v>
      </c>
      <c r="S271" s="20">
        <v>8200204302</v>
      </c>
      <c r="T271" s="20" t="s">
        <v>1286</v>
      </c>
      <c r="U271" s="20"/>
      <c r="V271" s="20">
        <v>9950333507</v>
      </c>
      <c r="W271" s="20" t="s">
        <v>109</v>
      </c>
      <c r="X271" s="20">
        <v>72000</v>
      </c>
      <c r="Y271" s="20" t="s">
        <v>55</v>
      </c>
      <c r="Z271" s="20" t="s">
        <v>55</v>
      </c>
      <c r="AA271" s="20" t="s">
        <v>65</v>
      </c>
      <c r="AB271" s="20">
        <v>14</v>
      </c>
      <c r="AC271" s="20" t="s">
        <v>57</v>
      </c>
      <c r="AD271" s="20">
        <v>1</v>
      </c>
    </row>
    <row r="272" spans="1:30" ht="30">
      <c r="A272" s="20">
        <v>8</v>
      </c>
      <c r="B272" s="20" t="s">
        <v>49</v>
      </c>
      <c r="C272" s="20">
        <v>626</v>
      </c>
      <c r="D272" s="21">
        <v>42135</v>
      </c>
      <c r="E272" s="20" t="s">
        <v>1287</v>
      </c>
      <c r="F272" s="20"/>
      <c r="G272" s="20" t="s">
        <v>1288</v>
      </c>
      <c r="H272" s="20" t="s">
        <v>1289</v>
      </c>
      <c r="I272" s="20" t="s">
        <v>49</v>
      </c>
      <c r="J272" s="21">
        <v>39917</v>
      </c>
      <c r="K272" s="20">
        <v>822</v>
      </c>
      <c r="L272" s="20"/>
      <c r="M272" s="20">
        <v>47</v>
      </c>
      <c r="N272" s="20">
        <v>22</v>
      </c>
      <c r="O272" s="20" t="s">
        <v>88</v>
      </c>
      <c r="P272" s="20" t="s">
        <v>62</v>
      </c>
      <c r="Q272" s="20"/>
      <c r="R272" s="20" t="s">
        <v>52</v>
      </c>
      <c r="S272" s="20">
        <v>8200204302</v>
      </c>
      <c r="T272" s="20" t="s">
        <v>1290</v>
      </c>
      <c r="U272" s="20" t="s">
        <v>1291</v>
      </c>
      <c r="V272" s="20">
        <v>9660950791</v>
      </c>
      <c r="W272" s="20" t="s">
        <v>1292</v>
      </c>
      <c r="X272" s="20">
        <v>36000</v>
      </c>
      <c r="Y272" s="20" t="s">
        <v>55</v>
      </c>
      <c r="Z272" s="20" t="s">
        <v>55</v>
      </c>
      <c r="AA272" s="20" t="s">
        <v>65</v>
      </c>
      <c r="AB272" s="20">
        <v>13</v>
      </c>
      <c r="AC272" s="20" t="s">
        <v>57</v>
      </c>
      <c r="AD272" s="20">
        <v>1</v>
      </c>
    </row>
    <row r="273" spans="1:30" ht="30">
      <c r="A273" s="20">
        <v>8</v>
      </c>
      <c r="B273" s="20" t="s">
        <v>49</v>
      </c>
      <c r="C273" s="20">
        <v>802</v>
      </c>
      <c r="D273" s="21">
        <v>44061</v>
      </c>
      <c r="E273" s="20" t="s">
        <v>1293</v>
      </c>
      <c r="F273" s="20" t="s">
        <v>1294</v>
      </c>
      <c r="G273" s="20" t="s">
        <v>1295</v>
      </c>
      <c r="H273" s="20" t="s">
        <v>1296</v>
      </c>
      <c r="I273" s="20" t="s">
        <v>61</v>
      </c>
      <c r="J273" s="21">
        <v>39662</v>
      </c>
      <c r="K273" s="20">
        <v>823</v>
      </c>
      <c r="L273" s="20"/>
      <c r="M273" s="20">
        <v>47</v>
      </c>
      <c r="N273" s="20">
        <v>29</v>
      </c>
      <c r="O273" s="20" t="s">
        <v>50</v>
      </c>
      <c r="P273" s="20" t="s">
        <v>62</v>
      </c>
      <c r="Q273" s="20"/>
      <c r="R273" s="20" t="s">
        <v>52</v>
      </c>
      <c r="S273" s="20">
        <v>8200204302</v>
      </c>
      <c r="T273" s="20" t="s">
        <v>1297</v>
      </c>
      <c r="U273" s="20"/>
      <c r="V273" s="20">
        <v>9351745137</v>
      </c>
      <c r="W273" s="20" t="s">
        <v>1298</v>
      </c>
      <c r="X273" s="20">
        <v>636236</v>
      </c>
      <c r="Y273" s="20" t="s">
        <v>55</v>
      </c>
      <c r="Z273" s="20" t="s">
        <v>55</v>
      </c>
      <c r="AA273" s="20" t="s">
        <v>65</v>
      </c>
      <c r="AB273" s="20">
        <v>14</v>
      </c>
      <c r="AC273" s="20" t="s">
        <v>57</v>
      </c>
      <c r="AD273" s="20">
        <v>0</v>
      </c>
    </row>
    <row r="274" spans="1:30" ht="30">
      <c r="A274" s="20">
        <v>8</v>
      </c>
      <c r="B274" s="20" t="s">
        <v>49</v>
      </c>
      <c r="C274" s="20">
        <v>917</v>
      </c>
      <c r="D274" s="21">
        <v>44098</v>
      </c>
      <c r="E274" s="20" t="s">
        <v>1299</v>
      </c>
      <c r="F274" s="20"/>
      <c r="G274" s="20" t="s">
        <v>1300</v>
      </c>
      <c r="H274" s="20" t="s">
        <v>585</v>
      </c>
      <c r="I274" s="20" t="s">
        <v>61</v>
      </c>
      <c r="J274" s="21">
        <v>39177</v>
      </c>
      <c r="K274" s="20">
        <v>824</v>
      </c>
      <c r="L274" s="20"/>
      <c r="M274" s="20">
        <v>47</v>
      </c>
      <c r="N274" s="20">
        <v>30</v>
      </c>
      <c r="O274" s="20" t="s">
        <v>50</v>
      </c>
      <c r="P274" s="20" t="s">
        <v>62</v>
      </c>
      <c r="Q274" s="20"/>
      <c r="R274" s="20" t="s">
        <v>52</v>
      </c>
      <c r="S274" s="20">
        <v>8200204302</v>
      </c>
      <c r="T274" s="20" t="s">
        <v>1301</v>
      </c>
      <c r="U274" s="20" t="s">
        <v>1302</v>
      </c>
      <c r="V274" s="20">
        <v>9829969405</v>
      </c>
      <c r="W274" s="20" t="s">
        <v>1303</v>
      </c>
      <c r="X274" s="20">
        <v>60000</v>
      </c>
      <c r="Y274" s="20" t="s">
        <v>55</v>
      </c>
      <c r="Z274" s="20" t="s">
        <v>55</v>
      </c>
      <c r="AA274" s="20" t="s">
        <v>65</v>
      </c>
      <c r="AB274" s="20">
        <v>15</v>
      </c>
      <c r="AC274" s="20" t="s">
        <v>57</v>
      </c>
      <c r="AD274" s="20">
        <v>1</v>
      </c>
    </row>
    <row r="275" spans="1:30" ht="30">
      <c r="A275" s="20">
        <v>8</v>
      </c>
      <c r="B275" s="20" t="s">
        <v>49</v>
      </c>
      <c r="C275" s="20">
        <v>799</v>
      </c>
      <c r="D275" s="21">
        <v>44061</v>
      </c>
      <c r="E275" s="20" t="s">
        <v>1304</v>
      </c>
      <c r="F275" s="20"/>
      <c r="G275" s="20" t="s">
        <v>1305</v>
      </c>
      <c r="H275" s="20" t="s">
        <v>1306</v>
      </c>
      <c r="I275" s="20" t="s">
        <v>61</v>
      </c>
      <c r="J275" s="21">
        <v>40070</v>
      </c>
      <c r="K275" s="20">
        <v>825</v>
      </c>
      <c r="L275" s="20"/>
      <c r="M275" s="20">
        <v>47</v>
      </c>
      <c r="N275" s="20">
        <v>30</v>
      </c>
      <c r="O275" s="20" t="s">
        <v>50</v>
      </c>
      <c r="P275" s="20" t="s">
        <v>62</v>
      </c>
      <c r="Q275" s="20"/>
      <c r="R275" s="20" t="s">
        <v>52</v>
      </c>
      <c r="S275" s="20">
        <v>8200204302</v>
      </c>
      <c r="T275" s="20" t="s">
        <v>1307</v>
      </c>
      <c r="U275" s="20"/>
      <c r="V275" s="20">
        <v>9571779119</v>
      </c>
      <c r="W275" s="20" t="s">
        <v>1308</v>
      </c>
      <c r="X275" s="20">
        <v>260000</v>
      </c>
      <c r="Y275" s="20" t="s">
        <v>55</v>
      </c>
      <c r="Z275" s="20" t="s">
        <v>55</v>
      </c>
      <c r="AA275" s="20" t="s">
        <v>65</v>
      </c>
      <c r="AB275" s="20">
        <v>13</v>
      </c>
      <c r="AC275" s="20" t="s">
        <v>57</v>
      </c>
      <c r="AD275" s="20">
        <v>0</v>
      </c>
    </row>
    <row r="276" spans="1:30" ht="30">
      <c r="A276" s="20">
        <v>8</v>
      </c>
      <c r="B276" s="20" t="s">
        <v>49</v>
      </c>
      <c r="C276" s="20">
        <v>798</v>
      </c>
      <c r="D276" s="21">
        <v>44061</v>
      </c>
      <c r="E276" s="20" t="s">
        <v>1309</v>
      </c>
      <c r="F276" s="20"/>
      <c r="G276" s="20" t="s">
        <v>873</v>
      </c>
      <c r="H276" s="20" t="s">
        <v>1310</v>
      </c>
      <c r="I276" s="20" t="s">
        <v>49</v>
      </c>
      <c r="J276" s="21">
        <v>40167</v>
      </c>
      <c r="K276" s="20">
        <v>826</v>
      </c>
      <c r="L276" s="20"/>
      <c r="M276" s="20">
        <v>47</v>
      </c>
      <c r="N276" s="20">
        <v>24</v>
      </c>
      <c r="O276" s="20" t="s">
        <v>50</v>
      </c>
      <c r="P276" s="20" t="s">
        <v>62</v>
      </c>
      <c r="Q276" s="20"/>
      <c r="R276" s="20" t="s">
        <v>52</v>
      </c>
      <c r="S276" s="20">
        <v>8200204302</v>
      </c>
      <c r="T276" s="20" t="s">
        <v>1311</v>
      </c>
      <c r="U276" s="20"/>
      <c r="V276" s="20">
        <v>9784367343</v>
      </c>
      <c r="W276" s="20" t="s">
        <v>896</v>
      </c>
      <c r="X276" s="20">
        <v>40000</v>
      </c>
      <c r="Y276" s="20" t="s">
        <v>55</v>
      </c>
      <c r="Z276" s="20" t="s">
        <v>295</v>
      </c>
      <c r="AA276" s="20" t="s">
        <v>65</v>
      </c>
      <c r="AB276" s="20">
        <v>13</v>
      </c>
      <c r="AC276" s="20" t="s">
        <v>57</v>
      </c>
      <c r="AD276" s="20">
        <v>3</v>
      </c>
    </row>
    <row r="277" spans="1:30" ht="30">
      <c r="A277" s="20">
        <v>8</v>
      </c>
      <c r="B277" s="20" t="s">
        <v>49</v>
      </c>
      <c r="C277" s="20">
        <v>915</v>
      </c>
      <c r="D277" s="21">
        <v>44098</v>
      </c>
      <c r="E277" s="20" t="s">
        <v>1312</v>
      </c>
      <c r="F277" s="20"/>
      <c r="G277" s="20" t="s">
        <v>1313</v>
      </c>
      <c r="H277" s="20" t="s">
        <v>561</v>
      </c>
      <c r="I277" s="20" t="s">
        <v>49</v>
      </c>
      <c r="J277" s="21">
        <v>39611</v>
      </c>
      <c r="K277" s="20">
        <v>828</v>
      </c>
      <c r="L277" s="20"/>
      <c r="M277" s="20">
        <v>47</v>
      </c>
      <c r="N277" s="20">
        <v>28</v>
      </c>
      <c r="O277" s="20" t="s">
        <v>88</v>
      </c>
      <c r="P277" s="20" t="s">
        <v>62</v>
      </c>
      <c r="Q277" s="20"/>
      <c r="R277" s="20" t="s">
        <v>52</v>
      </c>
      <c r="S277" s="20">
        <v>8200204302</v>
      </c>
      <c r="T277" s="20" t="s">
        <v>1314</v>
      </c>
      <c r="U277" s="20"/>
      <c r="V277" s="20">
        <v>9950608352</v>
      </c>
      <c r="W277" s="20" t="s">
        <v>99</v>
      </c>
      <c r="X277" s="20">
        <v>72000</v>
      </c>
      <c r="Y277" s="20" t="s">
        <v>55</v>
      </c>
      <c r="Z277" s="20" t="s">
        <v>55</v>
      </c>
      <c r="AA277" s="20" t="s">
        <v>65</v>
      </c>
      <c r="AB277" s="20">
        <v>14</v>
      </c>
      <c r="AC277" s="20" t="s">
        <v>57</v>
      </c>
      <c r="AD277" s="20">
        <v>0</v>
      </c>
    </row>
    <row r="278" spans="1:30" ht="30">
      <c r="A278" s="20">
        <v>8</v>
      </c>
      <c r="B278" s="20" t="s">
        <v>1657</v>
      </c>
      <c r="C278" s="20">
        <v>788</v>
      </c>
      <c r="D278" s="21">
        <v>44061</v>
      </c>
      <c r="E278" s="20" t="s">
        <v>1315</v>
      </c>
      <c r="F278" s="20"/>
      <c r="G278" s="20" t="s">
        <v>1316</v>
      </c>
      <c r="H278" s="20" t="s">
        <v>1317</v>
      </c>
      <c r="I278" s="20" t="s">
        <v>61</v>
      </c>
      <c r="J278" s="21">
        <v>39286</v>
      </c>
      <c r="K278" s="20">
        <v>830</v>
      </c>
      <c r="L278" s="20"/>
      <c r="M278" s="20">
        <v>47</v>
      </c>
      <c r="N278" s="20">
        <v>23</v>
      </c>
      <c r="O278" s="20" t="s">
        <v>50</v>
      </c>
      <c r="P278" s="20" t="s">
        <v>62</v>
      </c>
      <c r="Q278" s="20"/>
      <c r="R278" s="20" t="s">
        <v>52</v>
      </c>
      <c r="S278" s="20">
        <v>8200204302</v>
      </c>
      <c r="T278" s="20" t="s">
        <v>1318</v>
      </c>
      <c r="U278" s="20"/>
      <c r="V278" s="20">
        <v>9928210960</v>
      </c>
      <c r="W278" s="20" t="s">
        <v>1298</v>
      </c>
      <c r="X278" s="20">
        <v>48000</v>
      </c>
      <c r="Y278" s="20" t="s">
        <v>55</v>
      </c>
      <c r="Z278" s="20" t="s">
        <v>55</v>
      </c>
      <c r="AA278" s="20" t="s">
        <v>65</v>
      </c>
      <c r="AB278" s="20">
        <v>15</v>
      </c>
      <c r="AC278" s="20" t="s">
        <v>57</v>
      </c>
      <c r="AD278" s="20">
        <v>1</v>
      </c>
    </row>
    <row r="279" spans="1:30" ht="30">
      <c r="A279" s="20">
        <v>8</v>
      </c>
      <c r="B279" s="20" t="s">
        <v>1657</v>
      </c>
      <c r="C279" s="20">
        <v>789</v>
      </c>
      <c r="D279" s="21">
        <v>44061</v>
      </c>
      <c r="E279" s="20" t="s">
        <v>1319</v>
      </c>
      <c r="F279" s="20"/>
      <c r="G279" s="20" t="s">
        <v>1320</v>
      </c>
      <c r="H279" s="20" t="s">
        <v>444</v>
      </c>
      <c r="I279" s="20" t="s">
        <v>61</v>
      </c>
      <c r="J279" s="21">
        <v>39376</v>
      </c>
      <c r="K279" s="20">
        <v>831</v>
      </c>
      <c r="L279" s="20"/>
      <c r="M279" s="20">
        <v>47</v>
      </c>
      <c r="N279" s="20">
        <v>27</v>
      </c>
      <c r="O279" s="20" t="s">
        <v>50</v>
      </c>
      <c r="P279" s="20" t="s">
        <v>62</v>
      </c>
      <c r="Q279" s="20"/>
      <c r="R279" s="20" t="s">
        <v>52</v>
      </c>
      <c r="S279" s="20">
        <v>8200204302</v>
      </c>
      <c r="T279" s="20" t="s">
        <v>1321</v>
      </c>
      <c r="U279" s="20"/>
      <c r="V279" s="20">
        <v>9950084846</v>
      </c>
      <c r="W279" s="20" t="s">
        <v>1322</v>
      </c>
      <c r="X279" s="20">
        <v>108000</v>
      </c>
      <c r="Y279" s="20" t="s">
        <v>55</v>
      </c>
      <c r="Z279" s="20" t="s">
        <v>55</v>
      </c>
      <c r="AA279" s="20" t="s">
        <v>65</v>
      </c>
      <c r="AB279" s="20">
        <v>15</v>
      </c>
      <c r="AC279" s="20" t="s">
        <v>57</v>
      </c>
      <c r="AD279" s="20">
        <v>0</v>
      </c>
    </row>
    <row r="280" spans="1:30" ht="30">
      <c r="A280" s="20">
        <v>8</v>
      </c>
      <c r="B280" s="20" t="s">
        <v>1657</v>
      </c>
      <c r="C280" s="20">
        <v>380</v>
      </c>
      <c r="D280" s="21">
        <v>42195</v>
      </c>
      <c r="E280" s="20" t="s">
        <v>673</v>
      </c>
      <c r="F280" s="20"/>
      <c r="G280" s="20" t="s">
        <v>1323</v>
      </c>
      <c r="H280" s="20" t="s">
        <v>1324</v>
      </c>
      <c r="I280" s="20" t="s">
        <v>49</v>
      </c>
      <c r="J280" s="21">
        <v>39877</v>
      </c>
      <c r="K280" s="20">
        <v>832</v>
      </c>
      <c r="L280" s="20"/>
      <c r="M280" s="20">
        <v>47</v>
      </c>
      <c r="N280" s="20">
        <v>28</v>
      </c>
      <c r="O280" s="20" t="s">
        <v>50</v>
      </c>
      <c r="P280" s="20" t="s">
        <v>51</v>
      </c>
      <c r="Q280" s="20"/>
      <c r="R280" s="20" t="s">
        <v>52</v>
      </c>
      <c r="S280" s="20">
        <v>8200204302</v>
      </c>
      <c r="T280" s="20" t="s">
        <v>1325</v>
      </c>
      <c r="U280" s="20" t="s">
        <v>1326</v>
      </c>
      <c r="V280" s="20">
        <v>9929211796</v>
      </c>
      <c r="W280" s="20" t="s">
        <v>1327</v>
      </c>
      <c r="X280" s="20">
        <v>40000</v>
      </c>
      <c r="Y280" s="20" t="s">
        <v>55</v>
      </c>
      <c r="Z280" s="20" t="s">
        <v>55</v>
      </c>
      <c r="AA280" s="20" t="s">
        <v>56</v>
      </c>
      <c r="AB280" s="20">
        <v>13</v>
      </c>
      <c r="AC280" s="20" t="s">
        <v>57</v>
      </c>
      <c r="AD280" s="20">
        <v>0</v>
      </c>
    </row>
    <row r="281" spans="1:30" ht="30">
      <c r="A281" s="20">
        <v>8</v>
      </c>
      <c r="B281" s="20" t="s">
        <v>1657</v>
      </c>
      <c r="C281" s="20">
        <v>639</v>
      </c>
      <c r="D281" s="21">
        <v>43661</v>
      </c>
      <c r="E281" s="20" t="s">
        <v>1328</v>
      </c>
      <c r="F281" s="20"/>
      <c r="G281" s="20" t="s">
        <v>1329</v>
      </c>
      <c r="H281" s="20" t="s">
        <v>806</v>
      </c>
      <c r="I281" s="20" t="s">
        <v>49</v>
      </c>
      <c r="J281" s="21">
        <v>39630</v>
      </c>
      <c r="K281" s="20">
        <v>833</v>
      </c>
      <c r="L281" s="20"/>
      <c r="M281" s="20">
        <v>47</v>
      </c>
      <c r="N281" s="20">
        <v>23</v>
      </c>
      <c r="O281" s="20" t="s">
        <v>50</v>
      </c>
      <c r="P281" s="20" t="s">
        <v>62</v>
      </c>
      <c r="Q281" s="20"/>
      <c r="R281" s="20" t="s">
        <v>52</v>
      </c>
      <c r="S281" s="20">
        <v>8200204302</v>
      </c>
      <c r="T281" s="20" t="s">
        <v>1330</v>
      </c>
      <c r="U281" s="20" t="s">
        <v>1331</v>
      </c>
      <c r="V281" s="20">
        <v>7568105043</v>
      </c>
      <c r="W281" s="20" t="s">
        <v>1332</v>
      </c>
      <c r="X281" s="20">
        <v>35000</v>
      </c>
      <c r="Y281" s="20" t="s">
        <v>55</v>
      </c>
      <c r="Z281" s="20" t="s">
        <v>55</v>
      </c>
      <c r="AA281" s="20" t="s">
        <v>65</v>
      </c>
      <c r="AB281" s="20">
        <v>14</v>
      </c>
      <c r="AC281" s="20" t="s">
        <v>57</v>
      </c>
      <c r="AD281" s="20">
        <v>2</v>
      </c>
    </row>
    <row r="282" spans="1:30" ht="30">
      <c r="A282" s="20">
        <v>8</v>
      </c>
      <c r="B282" s="20" t="s">
        <v>1657</v>
      </c>
      <c r="C282" s="20">
        <v>793</v>
      </c>
      <c r="D282" s="21">
        <v>44061</v>
      </c>
      <c r="E282" s="20" t="s">
        <v>1333</v>
      </c>
      <c r="F282" s="20"/>
      <c r="G282" s="20" t="s">
        <v>1334</v>
      </c>
      <c r="H282" s="20" t="s">
        <v>1335</v>
      </c>
      <c r="I282" s="20" t="s">
        <v>49</v>
      </c>
      <c r="J282" s="21">
        <v>39613</v>
      </c>
      <c r="K282" s="20">
        <v>834</v>
      </c>
      <c r="L282" s="20"/>
      <c r="M282" s="20">
        <v>47</v>
      </c>
      <c r="N282" s="20">
        <v>30</v>
      </c>
      <c r="O282" s="20" t="s">
        <v>50</v>
      </c>
      <c r="P282" s="20" t="s">
        <v>62</v>
      </c>
      <c r="Q282" s="20"/>
      <c r="R282" s="20" t="s">
        <v>52</v>
      </c>
      <c r="S282" s="20">
        <v>8200204302</v>
      </c>
      <c r="T282" s="20" t="s">
        <v>1336</v>
      </c>
      <c r="U282" s="20"/>
      <c r="V282" s="20">
        <v>9784348539</v>
      </c>
      <c r="W282" s="20" t="s">
        <v>1262</v>
      </c>
      <c r="X282" s="20">
        <v>25000</v>
      </c>
      <c r="Y282" s="20" t="s">
        <v>55</v>
      </c>
      <c r="Z282" s="20" t="s">
        <v>55</v>
      </c>
      <c r="AA282" s="20" t="s">
        <v>65</v>
      </c>
      <c r="AB282" s="20">
        <v>14</v>
      </c>
      <c r="AC282" s="20" t="s">
        <v>57</v>
      </c>
      <c r="AD282" s="20">
        <v>0</v>
      </c>
    </row>
    <row r="283" spans="1:30" ht="30">
      <c r="A283" s="20">
        <v>8</v>
      </c>
      <c r="B283" s="20" t="s">
        <v>1657</v>
      </c>
      <c r="C283" s="20">
        <v>792</v>
      </c>
      <c r="D283" s="21">
        <v>44061</v>
      </c>
      <c r="E283" s="20" t="s">
        <v>1337</v>
      </c>
      <c r="F283" s="20"/>
      <c r="G283" s="20" t="s">
        <v>1338</v>
      </c>
      <c r="H283" s="20" t="s">
        <v>1339</v>
      </c>
      <c r="I283" s="20" t="s">
        <v>61</v>
      </c>
      <c r="J283" s="21">
        <v>40048</v>
      </c>
      <c r="K283" s="20">
        <v>835</v>
      </c>
      <c r="L283" s="20"/>
      <c r="M283" s="20">
        <v>47</v>
      </c>
      <c r="N283" s="20">
        <v>23</v>
      </c>
      <c r="O283" s="20" t="s">
        <v>50</v>
      </c>
      <c r="P283" s="20" t="s">
        <v>62</v>
      </c>
      <c r="Q283" s="20"/>
      <c r="R283" s="20" t="s">
        <v>52</v>
      </c>
      <c r="S283" s="20">
        <v>8200204302</v>
      </c>
      <c r="T283" s="20" t="s">
        <v>1340</v>
      </c>
      <c r="U283" s="20"/>
      <c r="V283" s="20">
        <v>7014631032</v>
      </c>
      <c r="W283" s="20" t="s">
        <v>1341</v>
      </c>
      <c r="X283" s="20">
        <v>480000</v>
      </c>
      <c r="Y283" s="20" t="s">
        <v>55</v>
      </c>
      <c r="Z283" s="20" t="s">
        <v>55</v>
      </c>
      <c r="AA283" s="20" t="s">
        <v>65</v>
      </c>
      <c r="AB283" s="20">
        <v>13</v>
      </c>
      <c r="AC283" s="20" t="s">
        <v>57</v>
      </c>
      <c r="AD283" s="20">
        <v>0</v>
      </c>
    </row>
    <row r="284" spans="1:30" ht="30">
      <c r="A284" s="20">
        <v>8</v>
      </c>
      <c r="B284" s="20" t="s">
        <v>1657</v>
      </c>
      <c r="C284" s="20">
        <v>296</v>
      </c>
      <c r="D284" s="21">
        <v>41873</v>
      </c>
      <c r="E284" s="20" t="s">
        <v>1342</v>
      </c>
      <c r="F284" s="20"/>
      <c r="G284" s="20" t="s">
        <v>1343</v>
      </c>
      <c r="H284" s="20" t="s">
        <v>653</v>
      </c>
      <c r="I284" s="20" t="s">
        <v>49</v>
      </c>
      <c r="J284" s="21">
        <v>39519</v>
      </c>
      <c r="K284" s="20">
        <v>901</v>
      </c>
      <c r="L284" s="20"/>
      <c r="M284" s="20">
        <v>61</v>
      </c>
      <c r="N284" s="20">
        <v>28</v>
      </c>
      <c r="O284" s="20" t="s">
        <v>88</v>
      </c>
      <c r="P284" s="20" t="s">
        <v>62</v>
      </c>
      <c r="Q284" s="20"/>
      <c r="R284" s="20" t="s">
        <v>52</v>
      </c>
      <c r="S284" s="20">
        <v>8200204302</v>
      </c>
      <c r="T284" s="20" t="s">
        <v>1344</v>
      </c>
      <c r="U284" s="20" t="s">
        <v>1345</v>
      </c>
      <c r="V284" s="20">
        <v>8502805427</v>
      </c>
      <c r="W284" s="20" t="s">
        <v>1346</v>
      </c>
      <c r="X284" s="20">
        <v>40000</v>
      </c>
      <c r="Y284" s="20" t="s">
        <v>55</v>
      </c>
      <c r="Z284" s="20" t="s">
        <v>295</v>
      </c>
      <c r="AA284" s="20" t="s">
        <v>65</v>
      </c>
      <c r="AB284" s="20">
        <v>14</v>
      </c>
      <c r="AC284" s="20" t="s">
        <v>57</v>
      </c>
      <c r="AD284" s="20">
        <v>0</v>
      </c>
    </row>
    <row r="285" spans="1:30" ht="30">
      <c r="A285" s="20">
        <v>8</v>
      </c>
      <c r="B285" s="20" t="s">
        <v>1657</v>
      </c>
      <c r="C285" s="20">
        <v>972</v>
      </c>
      <c r="D285" s="21">
        <v>44433</v>
      </c>
      <c r="E285" s="20" t="s">
        <v>1347</v>
      </c>
      <c r="F285" s="20"/>
      <c r="G285" s="20" t="s">
        <v>1348</v>
      </c>
      <c r="H285" s="20" t="s">
        <v>1349</v>
      </c>
      <c r="I285" s="20" t="s">
        <v>49</v>
      </c>
      <c r="J285" s="21">
        <v>38874</v>
      </c>
      <c r="K285" s="20">
        <v>902</v>
      </c>
      <c r="L285" s="20"/>
      <c r="M285" s="20">
        <v>61</v>
      </c>
      <c r="N285" s="20">
        <v>53</v>
      </c>
      <c r="O285" s="20" t="s">
        <v>88</v>
      </c>
      <c r="P285" s="20" t="s">
        <v>62</v>
      </c>
      <c r="Q285" s="20"/>
      <c r="R285" s="20" t="s">
        <v>52</v>
      </c>
      <c r="S285" s="20">
        <v>8200204302</v>
      </c>
      <c r="T285" s="20" t="s">
        <v>1350</v>
      </c>
      <c r="U285" s="20"/>
      <c r="V285" s="20">
        <v>9602369995</v>
      </c>
      <c r="W285" s="20" t="s">
        <v>1351</v>
      </c>
      <c r="X285" s="20">
        <v>72000</v>
      </c>
      <c r="Y285" s="20" t="s">
        <v>55</v>
      </c>
      <c r="Z285" s="20" t="s">
        <v>55</v>
      </c>
      <c r="AA285" s="20" t="s">
        <v>65</v>
      </c>
      <c r="AB285" s="20">
        <v>16</v>
      </c>
      <c r="AC285" s="20" t="s">
        <v>57</v>
      </c>
      <c r="AD285" s="20">
        <v>1</v>
      </c>
    </row>
    <row r="286" spans="1:30" ht="30">
      <c r="A286" s="20">
        <v>8</v>
      </c>
      <c r="B286" s="20" t="s">
        <v>1657</v>
      </c>
      <c r="C286" s="20">
        <v>776</v>
      </c>
      <c r="D286" s="21">
        <v>44061</v>
      </c>
      <c r="E286" s="20" t="s">
        <v>1352</v>
      </c>
      <c r="F286" s="20"/>
      <c r="G286" s="20" t="s">
        <v>1353</v>
      </c>
      <c r="H286" s="20" t="s">
        <v>798</v>
      </c>
      <c r="I286" s="20" t="s">
        <v>49</v>
      </c>
      <c r="J286" s="21">
        <v>39714</v>
      </c>
      <c r="K286" s="20">
        <v>903</v>
      </c>
      <c r="L286" s="20"/>
      <c r="M286" s="20">
        <v>61</v>
      </c>
      <c r="N286" s="20">
        <v>51</v>
      </c>
      <c r="O286" s="20" t="s">
        <v>50</v>
      </c>
      <c r="P286" s="20" t="s">
        <v>62</v>
      </c>
      <c r="Q286" s="20"/>
      <c r="R286" s="20" t="s">
        <v>52</v>
      </c>
      <c r="S286" s="20">
        <v>8200204302</v>
      </c>
      <c r="T286" s="20" t="s">
        <v>1354</v>
      </c>
      <c r="U286" s="20"/>
      <c r="V286" s="20">
        <v>9928748282</v>
      </c>
      <c r="W286" s="20" t="s">
        <v>350</v>
      </c>
      <c r="X286" s="20">
        <v>600000</v>
      </c>
      <c r="Y286" s="20" t="s">
        <v>55</v>
      </c>
      <c r="Z286" s="20" t="s">
        <v>55</v>
      </c>
      <c r="AA286" s="20" t="s">
        <v>65</v>
      </c>
      <c r="AB286" s="20">
        <v>14</v>
      </c>
      <c r="AC286" s="20" t="s">
        <v>57</v>
      </c>
      <c r="AD286" s="20">
        <v>0</v>
      </c>
    </row>
    <row r="287" spans="1:30" ht="30">
      <c r="A287" s="20">
        <v>8</v>
      </c>
      <c r="B287" s="20" t="s">
        <v>1657</v>
      </c>
      <c r="C287" s="20">
        <v>240</v>
      </c>
      <c r="D287" s="21">
        <v>41873</v>
      </c>
      <c r="E287" s="20" t="s">
        <v>1355</v>
      </c>
      <c r="F287" s="20"/>
      <c r="G287" s="20" t="s">
        <v>830</v>
      </c>
      <c r="H287" s="20" t="s">
        <v>1043</v>
      </c>
      <c r="I287" s="20" t="s">
        <v>49</v>
      </c>
      <c r="J287" s="21">
        <v>38587</v>
      </c>
      <c r="K287" s="20">
        <v>904</v>
      </c>
      <c r="L287" s="20"/>
      <c r="M287" s="20">
        <v>61</v>
      </c>
      <c r="N287" s="20">
        <v>56</v>
      </c>
      <c r="O287" s="20" t="s">
        <v>50</v>
      </c>
      <c r="P287" s="20" t="s">
        <v>62</v>
      </c>
      <c r="Q287" s="20"/>
      <c r="R287" s="20" t="s">
        <v>52</v>
      </c>
      <c r="S287" s="20">
        <v>8200204302</v>
      </c>
      <c r="T287" s="20" t="s">
        <v>1356</v>
      </c>
      <c r="U287" s="20" t="s">
        <v>1045</v>
      </c>
      <c r="V287" s="20">
        <v>9784723621</v>
      </c>
      <c r="W287" s="20" t="s">
        <v>1357</v>
      </c>
      <c r="X287" s="20">
        <v>60000</v>
      </c>
      <c r="Y287" s="20" t="s">
        <v>55</v>
      </c>
      <c r="Z287" s="20" t="s">
        <v>55</v>
      </c>
      <c r="AA287" s="20" t="s">
        <v>65</v>
      </c>
      <c r="AB287" s="20">
        <v>17</v>
      </c>
      <c r="AC287" s="20" t="s">
        <v>57</v>
      </c>
      <c r="AD287" s="20">
        <v>2</v>
      </c>
    </row>
    <row r="288" spans="1:30" ht="30">
      <c r="A288" s="20">
        <v>8</v>
      </c>
      <c r="B288" s="20" t="s">
        <v>1657</v>
      </c>
      <c r="C288" s="20">
        <v>777</v>
      </c>
      <c r="D288" s="21">
        <v>44061</v>
      </c>
      <c r="E288" s="20" t="s">
        <v>1358</v>
      </c>
      <c r="F288" s="20"/>
      <c r="G288" s="20" t="s">
        <v>1359</v>
      </c>
      <c r="H288" s="20" t="s">
        <v>1360</v>
      </c>
      <c r="I288" s="20" t="s">
        <v>49</v>
      </c>
      <c r="J288" s="21">
        <v>38723</v>
      </c>
      <c r="K288" s="20">
        <v>905</v>
      </c>
      <c r="L288" s="20"/>
      <c r="M288" s="20">
        <v>61</v>
      </c>
      <c r="N288" s="20">
        <v>56</v>
      </c>
      <c r="O288" s="20" t="s">
        <v>50</v>
      </c>
      <c r="P288" s="20" t="s">
        <v>62</v>
      </c>
      <c r="Q288" s="20"/>
      <c r="R288" s="20" t="s">
        <v>52</v>
      </c>
      <c r="S288" s="20">
        <v>8200204302</v>
      </c>
      <c r="T288" s="20" t="s">
        <v>1361</v>
      </c>
      <c r="U288" s="20"/>
      <c r="V288" s="20">
        <v>9143609074</v>
      </c>
      <c r="W288" s="20" t="s">
        <v>1262</v>
      </c>
      <c r="X288" s="20">
        <v>120000</v>
      </c>
      <c r="Y288" s="20" t="s">
        <v>55</v>
      </c>
      <c r="Z288" s="20" t="s">
        <v>55</v>
      </c>
      <c r="AA288" s="20" t="s">
        <v>65</v>
      </c>
      <c r="AB288" s="20">
        <v>16</v>
      </c>
      <c r="AC288" s="20" t="s">
        <v>57</v>
      </c>
      <c r="AD288" s="20">
        <v>0</v>
      </c>
    </row>
    <row r="289" spans="1:30" ht="30">
      <c r="A289" s="20">
        <v>8</v>
      </c>
      <c r="B289" s="20" t="s">
        <v>1657</v>
      </c>
      <c r="C289" s="20">
        <v>589</v>
      </c>
      <c r="D289" s="21">
        <v>43312</v>
      </c>
      <c r="E289" s="20" t="s">
        <v>1362</v>
      </c>
      <c r="F289" s="20"/>
      <c r="G289" s="20" t="s">
        <v>1363</v>
      </c>
      <c r="H289" s="20" t="s">
        <v>697</v>
      </c>
      <c r="I289" s="20" t="s">
        <v>49</v>
      </c>
      <c r="J289" s="21">
        <v>39148</v>
      </c>
      <c r="K289" s="20">
        <v>906</v>
      </c>
      <c r="L289" s="20"/>
      <c r="M289" s="20">
        <v>61</v>
      </c>
      <c r="N289" s="20">
        <v>59</v>
      </c>
      <c r="O289" s="20" t="s">
        <v>50</v>
      </c>
      <c r="P289" s="20" t="s">
        <v>62</v>
      </c>
      <c r="Q289" s="20"/>
      <c r="R289" s="20" t="s">
        <v>52</v>
      </c>
      <c r="S289" s="20">
        <v>8200204302</v>
      </c>
      <c r="T289" s="20" t="s">
        <v>1364</v>
      </c>
      <c r="U289" s="20" t="s">
        <v>1365</v>
      </c>
      <c r="V289" s="20">
        <v>7568842240</v>
      </c>
      <c r="W289" s="20" t="s">
        <v>1366</v>
      </c>
      <c r="X289" s="20">
        <v>40000</v>
      </c>
      <c r="Y289" s="20" t="s">
        <v>55</v>
      </c>
      <c r="Z289" s="20" t="s">
        <v>55</v>
      </c>
      <c r="AA289" s="20" t="s">
        <v>65</v>
      </c>
      <c r="AB289" s="20">
        <v>15</v>
      </c>
      <c r="AC289" s="20" t="s">
        <v>57</v>
      </c>
      <c r="AD289" s="20">
        <v>2</v>
      </c>
    </row>
    <row r="290" spans="1:30" ht="30">
      <c r="A290" s="20">
        <v>8</v>
      </c>
      <c r="B290" s="20" t="s">
        <v>1657</v>
      </c>
      <c r="C290" s="20">
        <v>778</v>
      </c>
      <c r="D290" s="21">
        <v>44061</v>
      </c>
      <c r="E290" s="20" t="s">
        <v>1367</v>
      </c>
      <c r="F290" s="20"/>
      <c r="G290" s="20" t="s">
        <v>1368</v>
      </c>
      <c r="H290" s="20" t="s">
        <v>551</v>
      </c>
      <c r="I290" s="20" t="s">
        <v>49</v>
      </c>
      <c r="J290" s="21">
        <v>39595</v>
      </c>
      <c r="K290" s="20">
        <v>907</v>
      </c>
      <c r="L290" s="20"/>
      <c r="M290" s="20">
        <v>61</v>
      </c>
      <c r="N290" s="20">
        <v>54</v>
      </c>
      <c r="O290" s="20" t="s">
        <v>88</v>
      </c>
      <c r="P290" s="20" t="s">
        <v>62</v>
      </c>
      <c r="Q290" s="20"/>
      <c r="R290" s="20" t="s">
        <v>52</v>
      </c>
      <c r="S290" s="20">
        <v>8200204302</v>
      </c>
      <c r="T290" s="20" t="s">
        <v>1369</v>
      </c>
      <c r="U290" s="20" t="s">
        <v>553</v>
      </c>
      <c r="V290" s="20">
        <v>9503809615</v>
      </c>
      <c r="W290" s="20" t="s">
        <v>1026</v>
      </c>
      <c r="X290" s="20">
        <v>96000</v>
      </c>
      <c r="Y290" s="20" t="s">
        <v>55</v>
      </c>
      <c r="Z290" s="20" t="s">
        <v>55</v>
      </c>
      <c r="AA290" s="20" t="s">
        <v>65</v>
      </c>
      <c r="AB290" s="20">
        <v>14</v>
      </c>
      <c r="AC290" s="20" t="s">
        <v>57</v>
      </c>
      <c r="AD290" s="20">
        <v>0</v>
      </c>
    </row>
    <row r="291" spans="1:30" ht="30">
      <c r="A291" s="20">
        <v>8</v>
      </c>
      <c r="B291" s="20" t="s">
        <v>1657</v>
      </c>
      <c r="C291" s="20">
        <v>975</v>
      </c>
      <c r="D291" s="21">
        <v>44434</v>
      </c>
      <c r="E291" s="20" t="s">
        <v>1370</v>
      </c>
      <c r="F291" s="20"/>
      <c r="G291" s="20" t="s">
        <v>155</v>
      </c>
      <c r="H291" s="20" t="s">
        <v>1371</v>
      </c>
      <c r="I291" s="20" t="s">
        <v>61</v>
      </c>
      <c r="J291" s="21">
        <v>39689</v>
      </c>
      <c r="K291" s="20">
        <v>908</v>
      </c>
      <c r="L291" s="20"/>
      <c r="M291" s="20">
        <v>61</v>
      </c>
      <c r="N291" s="20">
        <v>50</v>
      </c>
      <c r="O291" s="20" t="s">
        <v>151</v>
      </c>
      <c r="P291" s="20" t="s">
        <v>62</v>
      </c>
      <c r="Q291" s="20"/>
      <c r="R291" s="20" t="s">
        <v>52</v>
      </c>
      <c r="S291" s="20">
        <v>8200204302</v>
      </c>
      <c r="T291" s="20" t="s">
        <v>1372</v>
      </c>
      <c r="U291" s="20"/>
      <c r="V291" s="20">
        <v>8290262704</v>
      </c>
      <c r="W291" s="20" t="s">
        <v>1373</v>
      </c>
      <c r="X291" s="20">
        <v>240000</v>
      </c>
      <c r="Y291" s="20" t="s">
        <v>55</v>
      </c>
      <c r="Z291" s="20" t="s">
        <v>55</v>
      </c>
      <c r="AA291" s="20" t="s">
        <v>65</v>
      </c>
      <c r="AB291" s="20">
        <v>14</v>
      </c>
      <c r="AC291" s="20" t="s">
        <v>57</v>
      </c>
      <c r="AD291" s="20">
        <v>3</v>
      </c>
    </row>
    <row r="292" spans="1:30" ht="30">
      <c r="A292" s="20">
        <v>8</v>
      </c>
      <c r="B292" s="20" t="s">
        <v>1657</v>
      </c>
      <c r="C292" s="20">
        <v>235</v>
      </c>
      <c r="D292" s="21">
        <v>41873</v>
      </c>
      <c r="E292" s="20" t="s">
        <v>1374</v>
      </c>
      <c r="F292" s="20"/>
      <c r="G292" s="20" t="s">
        <v>1375</v>
      </c>
      <c r="H292" s="20" t="s">
        <v>865</v>
      </c>
      <c r="I292" s="20" t="s">
        <v>49</v>
      </c>
      <c r="J292" s="21">
        <v>39052</v>
      </c>
      <c r="K292" s="20">
        <v>909</v>
      </c>
      <c r="L292" s="20"/>
      <c r="M292" s="20">
        <v>61</v>
      </c>
      <c r="N292" s="20">
        <v>40</v>
      </c>
      <c r="O292" s="20" t="s">
        <v>50</v>
      </c>
      <c r="P292" s="20" t="s">
        <v>51</v>
      </c>
      <c r="Q292" s="20"/>
      <c r="R292" s="20" t="s">
        <v>52</v>
      </c>
      <c r="S292" s="20">
        <v>8200204302</v>
      </c>
      <c r="T292" s="20" t="s">
        <v>1376</v>
      </c>
      <c r="U292" s="20" t="s">
        <v>1377</v>
      </c>
      <c r="V292" s="20">
        <v>8890007371</v>
      </c>
      <c r="W292" s="20" t="s">
        <v>1097</v>
      </c>
      <c r="X292" s="20">
        <v>40000</v>
      </c>
      <c r="Y292" s="20" t="s">
        <v>55</v>
      </c>
      <c r="Z292" s="20" t="s">
        <v>55</v>
      </c>
      <c r="AA292" s="20" t="s">
        <v>56</v>
      </c>
      <c r="AB292" s="20">
        <v>16</v>
      </c>
      <c r="AC292" s="20" t="s">
        <v>57</v>
      </c>
      <c r="AD292" s="20">
        <v>0</v>
      </c>
    </row>
    <row r="293" spans="1:30" ht="30">
      <c r="A293" s="20">
        <v>8</v>
      </c>
      <c r="B293" s="20" t="s">
        <v>1657</v>
      </c>
      <c r="C293" s="20">
        <v>966</v>
      </c>
      <c r="D293" s="21">
        <v>44433</v>
      </c>
      <c r="E293" s="20" t="s">
        <v>1378</v>
      </c>
      <c r="F293" s="20"/>
      <c r="G293" s="20" t="s">
        <v>1379</v>
      </c>
      <c r="H293" s="20" t="s">
        <v>1380</v>
      </c>
      <c r="I293" s="20" t="s">
        <v>61</v>
      </c>
      <c r="J293" s="21">
        <v>39301</v>
      </c>
      <c r="K293" s="20">
        <v>910</v>
      </c>
      <c r="L293" s="20"/>
      <c r="M293" s="20">
        <v>61</v>
      </c>
      <c r="N293" s="20">
        <v>52</v>
      </c>
      <c r="O293" s="20" t="s">
        <v>50</v>
      </c>
      <c r="P293" s="20" t="s">
        <v>51</v>
      </c>
      <c r="Q293" s="20"/>
      <c r="R293" s="20" t="s">
        <v>52</v>
      </c>
      <c r="S293" s="20">
        <v>8200204302</v>
      </c>
      <c r="T293" s="20" t="s">
        <v>1381</v>
      </c>
      <c r="U293" s="20" t="s">
        <v>1382</v>
      </c>
      <c r="V293" s="20">
        <v>8769307574</v>
      </c>
      <c r="W293" s="20" t="s">
        <v>1383</v>
      </c>
      <c r="X293" s="20">
        <v>350000</v>
      </c>
      <c r="Y293" s="20" t="s">
        <v>55</v>
      </c>
      <c r="Z293" s="20" t="s">
        <v>55</v>
      </c>
      <c r="AA293" s="20" t="s">
        <v>56</v>
      </c>
      <c r="AB293" s="20">
        <v>15</v>
      </c>
      <c r="AC293" s="20" t="s">
        <v>57</v>
      </c>
      <c r="AD293" s="20">
        <v>15</v>
      </c>
    </row>
    <row r="294" spans="1:30" ht="30">
      <c r="A294" s="20">
        <v>8</v>
      </c>
      <c r="B294" s="20" t="s">
        <v>1658</v>
      </c>
      <c r="C294" s="20">
        <v>545</v>
      </c>
      <c r="D294" s="21">
        <v>43306</v>
      </c>
      <c r="E294" s="20" t="s">
        <v>1384</v>
      </c>
      <c r="F294" s="20"/>
      <c r="G294" s="20" t="s">
        <v>1385</v>
      </c>
      <c r="H294" s="20" t="s">
        <v>501</v>
      </c>
      <c r="I294" s="20" t="s">
        <v>49</v>
      </c>
      <c r="J294" s="21">
        <v>39465</v>
      </c>
      <c r="K294" s="20">
        <v>911</v>
      </c>
      <c r="L294" s="20"/>
      <c r="M294" s="20">
        <v>61</v>
      </c>
      <c r="N294" s="20">
        <v>61</v>
      </c>
      <c r="O294" s="20" t="s">
        <v>88</v>
      </c>
      <c r="P294" s="20" t="s">
        <v>62</v>
      </c>
      <c r="Q294" s="20"/>
      <c r="R294" s="20" t="s">
        <v>52</v>
      </c>
      <c r="S294" s="20">
        <v>8200204302</v>
      </c>
      <c r="T294" s="20" t="s">
        <v>1386</v>
      </c>
      <c r="U294" s="20" t="s">
        <v>1387</v>
      </c>
      <c r="V294" s="20">
        <v>9268107055</v>
      </c>
      <c r="W294" s="20" t="s">
        <v>997</v>
      </c>
      <c r="X294" s="20">
        <v>36000</v>
      </c>
      <c r="Y294" s="20" t="s">
        <v>55</v>
      </c>
      <c r="Z294" s="20" t="s">
        <v>55</v>
      </c>
      <c r="AA294" s="20" t="s">
        <v>65</v>
      </c>
      <c r="AB294" s="20">
        <v>14</v>
      </c>
      <c r="AC294" s="20" t="s">
        <v>57</v>
      </c>
      <c r="AD294" s="20">
        <v>2</v>
      </c>
    </row>
    <row r="295" spans="1:30" ht="30">
      <c r="A295" s="20">
        <v>8</v>
      </c>
      <c r="B295" s="20" t="s">
        <v>1658</v>
      </c>
      <c r="C295" s="20">
        <v>781</v>
      </c>
      <c r="D295" s="21">
        <v>44061</v>
      </c>
      <c r="E295" s="20" t="s">
        <v>1388</v>
      </c>
      <c r="F295" s="20"/>
      <c r="G295" s="20" t="s">
        <v>1237</v>
      </c>
      <c r="H295" s="20" t="s">
        <v>1238</v>
      </c>
      <c r="I295" s="20" t="s">
        <v>61</v>
      </c>
      <c r="J295" s="21">
        <v>38992</v>
      </c>
      <c r="K295" s="20">
        <v>912</v>
      </c>
      <c r="L295" s="20"/>
      <c r="M295" s="20">
        <v>61</v>
      </c>
      <c r="N295" s="20">
        <v>53</v>
      </c>
      <c r="O295" s="20" t="s">
        <v>50</v>
      </c>
      <c r="P295" s="20" t="s">
        <v>62</v>
      </c>
      <c r="Q295" s="20"/>
      <c r="R295" s="20" t="s">
        <v>52</v>
      </c>
      <c r="S295" s="20">
        <v>8200204302</v>
      </c>
      <c r="T295" s="20" t="s">
        <v>1389</v>
      </c>
      <c r="U295" s="20" t="s">
        <v>1390</v>
      </c>
      <c r="V295" s="20">
        <v>9571538585</v>
      </c>
      <c r="W295" s="20" t="s">
        <v>1175</v>
      </c>
      <c r="X295" s="20">
        <v>100000</v>
      </c>
      <c r="Y295" s="20" t="s">
        <v>55</v>
      </c>
      <c r="Z295" s="20" t="s">
        <v>55</v>
      </c>
      <c r="AA295" s="20" t="s">
        <v>65</v>
      </c>
      <c r="AB295" s="20">
        <v>16</v>
      </c>
      <c r="AC295" s="20" t="s">
        <v>57</v>
      </c>
      <c r="AD295" s="20">
        <v>0</v>
      </c>
    </row>
    <row r="296" spans="1:30" ht="30">
      <c r="A296" s="20">
        <v>8</v>
      </c>
      <c r="B296" s="20" t="s">
        <v>1658</v>
      </c>
      <c r="C296" s="20">
        <v>872</v>
      </c>
      <c r="D296" s="21">
        <v>42195</v>
      </c>
      <c r="E296" s="20" t="s">
        <v>1391</v>
      </c>
      <c r="F296" s="20"/>
      <c r="G296" s="20" t="s">
        <v>792</v>
      </c>
      <c r="H296" s="20" t="s">
        <v>1392</v>
      </c>
      <c r="I296" s="20" t="s">
        <v>61</v>
      </c>
      <c r="J296" s="21">
        <v>39215</v>
      </c>
      <c r="K296" s="20">
        <v>913</v>
      </c>
      <c r="L296" s="20"/>
      <c r="M296" s="20">
        <v>61</v>
      </c>
      <c r="N296" s="20">
        <v>59</v>
      </c>
      <c r="O296" s="20" t="s">
        <v>50</v>
      </c>
      <c r="P296" s="20" t="s">
        <v>62</v>
      </c>
      <c r="Q296" s="20"/>
      <c r="R296" s="20" t="s">
        <v>52</v>
      </c>
      <c r="S296" s="20">
        <v>8200204302</v>
      </c>
      <c r="T296" s="20" t="s">
        <v>1393</v>
      </c>
      <c r="U296" s="20">
        <v>4728475</v>
      </c>
      <c r="V296" s="20">
        <v>9928790822</v>
      </c>
      <c r="W296" s="20" t="s">
        <v>1394</v>
      </c>
      <c r="X296" s="20">
        <v>48000</v>
      </c>
      <c r="Y296" s="20" t="s">
        <v>55</v>
      </c>
      <c r="Z296" s="20" t="s">
        <v>55</v>
      </c>
      <c r="AA296" s="20" t="s">
        <v>65</v>
      </c>
      <c r="AB296" s="20">
        <v>15</v>
      </c>
      <c r="AC296" s="20" t="s">
        <v>57</v>
      </c>
      <c r="AD296" s="20">
        <v>0.3</v>
      </c>
    </row>
    <row r="297" spans="1:30" ht="30">
      <c r="A297" s="20">
        <v>8</v>
      </c>
      <c r="B297" s="20" t="s">
        <v>1658</v>
      </c>
      <c r="C297" s="20">
        <v>779</v>
      </c>
      <c r="D297" s="21">
        <v>44061</v>
      </c>
      <c r="E297" s="20" t="s">
        <v>1395</v>
      </c>
      <c r="F297" s="20"/>
      <c r="G297" s="20" t="s">
        <v>1396</v>
      </c>
      <c r="H297" s="20" t="s">
        <v>1397</v>
      </c>
      <c r="I297" s="20" t="s">
        <v>49</v>
      </c>
      <c r="J297" s="21">
        <v>39483</v>
      </c>
      <c r="K297" s="20">
        <v>914</v>
      </c>
      <c r="L297" s="20"/>
      <c r="M297" s="20">
        <v>61</v>
      </c>
      <c r="N297" s="20">
        <v>58</v>
      </c>
      <c r="O297" s="20" t="s">
        <v>50</v>
      </c>
      <c r="P297" s="20" t="s">
        <v>62</v>
      </c>
      <c r="Q297" s="20"/>
      <c r="R297" s="20" t="s">
        <v>52</v>
      </c>
      <c r="S297" s="20">
        <v>8200204302</v>
      </c>
      <c r="T297" s="20" t="s">
        <v>1398</v>
      </c>
      <c r="U297" s="20"/>
      <c r="V297" s="20">
        <v>9799821716</v>
      </c>
      <c r="W297" s="20" t="s">
        <v>1399</v>
      </c>
      <c r="X297" s="20">
        <v>240000</v>
      </c>
      <c r="Y297" s="20" t="s">
        <v>55</v>
      </c>
      <c r="Z297" s="20" t="s">
        <v>55</v>
      </c>
      <c r="AA297" s="20" t="s">
        <v>65</v>
      </c>
      <c r="AB297" s="20">
        <v>14</v>
      </c>
      <c r="AC297" s="20" t="s">
        <v>57</v>
      </c>
      <c r="AD297" s="20">
        <v>0</v>
      </c>
    </row>
    <row r="298" spans="1:30" ht="30">
      <c r="A298" s="20">
        <v>8</v>
      </c>
      <c r="B298" s="20" t="s">
        <v>1658</v>
      </c>
      <c r="C298" s="20">
        <v>780</v>
      </c>
      <c r="D298" s="21">
        <v>44061</v>
      </c>
      <c r="E298" s="20" t="s">
        <v>1400</v>
      </c>
      <c r="F298" s="20"/>
      <c r="G298" s="20" t="s">
        <v>782</v>
      </c>
      <c r="H298" s="20" t="s">
        <v>783</v>
      </c>
      <c r="I298" s="20" t="s">
        <v>61</v>
      </c>
      <c r="J298" s="21">
        <v>39194</v>
      </c>
      <c r="K298" s="20">
        <v>915</v>
      </c>
      <c r="L298" s="20"/>
      <c r="M298" s="20">
        <v>61</v>
      </c>
      <c r="N298" s="20">
        <v>56</v>
      </c>
      <c r="O298" s="20" t="s">
        <v>151</v>
      </c>
      <c r="P298" s="20" t="s">
        <v>62</v>
      </c>
      <c r="Q298" s="20"/>
      <c r="R298" s="20" t="s">
        <v>52</v>
      </c>
      <c r="S298" s="20">
        <v>8200204302</v>
      </c>
      <c r="T298" s="20" t="s">
        <v>1401</v>
      </c>
      <c r="U298" s="20"/>
      <c r="V298" s="20">
        <v>9784767049</v>
      </c>
      <c r="W298" s="20" t="s">
        <v>1402</v>
      </c>
      <c r="X298" s="20">
        <v>120000</v>
      </c>
      <c r="Y298" s="20" t="s">
        <v>55</v>
      </c>
      <c r="Z298" s="20" t="s">
        <v>55</v>
      </c>
      <c r="AA298" s="20" t="s">
        <v>65</v>
      </c>
      <c r="AB298" s="20">
        <v>15</v>
      </c>
      <c r="AC298" s="20" t="s">
        <v>57</v>
      </c>
      <c r="AD298" s="20">
        <v>0</v>
      </c>
    </row>
    <row r="299" spans="1:30" ht="30">
      <c r="A299" s="20">
        <v>8</v>
      </c>
      <c r="B299" s="20" t="s">
        <v>1658</v>
      </c>
      <c r="C299" s="20">
        <v>974</v>
      </c>
      <c r="D299" s="21">
        <v>44434</v>
      </c>
      <c r="E299" s="20" t="s">
        <v>1403</v>
      </c>
      <c r="F299" s="20"/>
      <c r="G299" s="20" t="s">
        <v>1404</v>
      </c>
      <c r="H299" s="20" t="s">
        <v>229</v>
      </c>
      <c r="I299" s="20" t="s">
        <v>61</v>
      </c>
      <c r="J299" s="21">
        <v>39634</v>
      </c>
      <c r="K299" s="20">
        <v>916</v>
      </c>
      <c r="L299" s="20"/>
      <c r="M299" s="20">
        <v>61</v>
      </c>
      <c r="N299" s="20">
        <v>58</v>
      </c>
      <c r="O299" s="20" t="s">
        <v>50</v>
      </c>
      <c r="P299" s="20" t="s">
        <v>62</v>
      </c>
      <c r="Q299" s="20"/>
      <c r="R299" s="20" t="s">
        <v>52</v>
      </c>
      <c r="S299" s="20">
        <v>8200204302</v>
      </c>
      <c r="T299" s="20" t="s">
        <v>1405</v>
      </c>
      <c r="U299" s="20"/>
      <c r="V299" s="20">
        <v>9928884625</v>
      </c>
      <c r="W299" s="20" t="s">
        <v>1406</v>
      </c>
      <c r="X299" s="20">
        <v>60000</v>
      </c>
      <c r="Y299" s="20" t="s">
        <v>55</v>
      </c>
      <c r="Z299" s="20" t="s">
        <v>55</v>
      </c>
      <c r="AA299" s="20" t="s">
        <v>65</v>
      </c>
      <c r="AB299" s="20">
        <v>14</v>
      </c>
      <c r="AC299" s="20" t="s">
        <v>57</v>
      </c>
      <c r="AD299" s="20">
        <v>4</v>
      </c>
    </row>
    <row r="300" spans="1:30" ht="30">
      <c r="A300" s="20">
        <v>8</v>
      </c>
      <c r="B300" s="20" t="s">
        <v>1658</v>
      </c>
      <c r="C300" s="20">
        <v>969</v>
      </c>
      <c r="D300" s="21">
        <v>44433</v>
      </c>
      <c r="E300" s="20" t="s">
        <v>1407</v>
      </c>
      <c r="F300" s="20"/>
      <c r="G300" s="20" t="s">
        <v>1408</v>
      </c>
      <c r="H300" s="20" t="s">
        <v>1409</v>
      </c>
      <c r="I300" s="20" t="s">
        <v>49</v>
      </c>
      <c r="J300" s="21">
        <v>38579</v>
      </c>
      <c r="K300" s="20">
        <v>917</v>
      </c>
      <c r="L300" s="20"/>
      <c r="M300" s="20">
        <v>61</v>
      </c>
      <c r="N300" s="20">
        <v>60</v>
      </c>
      <c r="O300" s="20" t="s">
        <v>50</v>
      </c>
      <c r="P300" s="20" t="s">
        <v>62</v>
      </c>
      <c r="Q300" s="20"/>
      <c r="R300" s="20" t="s">
        <v>52</v>
      </c>
      <c r="S300" s="20">
        <v>8200204302</v>
      </c>
      <c r="T300" s="20" t="s">
        <v>1410</v>
      </c>
      <c r="U300" s="20"/>
      <c r="V300" s="20">
        <v>9928913916</v>
      </c>
      <c r="W300" s="20" t="s">
        <v>1411</v>
      </c>
      <c r="X300" s="20">
        <v>96000</v>
      </c>
      <c r="Y300" s="20" t="s">
        <v>55</v>
      </c>
      <c r="Z300" s="20" t="s">
        <v>55</v>
      </c>
      <c r="AA300" s="20" t="s">
        <v>65</v>
      </c>
      <c r="AB300" s="20">
        <v>17</v>
      </c>
      <c r="AC300" s="20" t="s">
        <v>57</v>
      </c>
      <c r="AD300" s="20">
        <v>2</v>
      </c>
    </row>
    <row r="301" spans="1:30" ht="30">
      <c r="A301" s="20">
        <v>8</v>
      </c>
      <c r="B301" s="20" t="s">
        <v>1658</v>
      </c>
      <c r="C301" s="20">
        <v>434</v>
      </c>
      <c r="D301" s="21">
        <v>42557</v>
      </c>
      <c r="E301" s="20" t="s">
        <v>1412</v>
      </c>
      <c r="F301" s="20"/>
      <c r="G301" s="20" t="s">
        <v>830</v>
      </c>
      <c r="H301" s="20" t="s">
        <v>1413</v>
      </c>
      <c r="I301" s="20" t="s">
        <v>49</v>
      </c>
      <c r="J301" s="21">
        <v>38967</v>
      </c>
      <c r="K301" s="20">
        <v>918</v>
      </c>
      <c r="L301" s="20"/>
      <c r="M301" s="20">
        <v>61</v>
      </c>
      <c r="N301" s="20">
        <v>32</v>
      </c>
      <c r="O301" s="20" t="s">
        <v>50</v>
      </c>
      <c r="P301" s="20" t="s">
        <v>62</v>
      </c>
      <c r="Q301" s="20"/>
      <c r="R301" s="20" t="s">
        <v>52</v>
      </c>
      <c r="S301" s="20">
        <v>8200204302</v>
      </c>
      <c r="T301" s="20" t="s">
        <v>1414</v>
      </c>
      <c r="U301" s="20" t="s">
        <v>1415</v>
      </c>
      <c r="V301" s="20">
        <v>9799382577</v>
      </c>
      <c r="W301" s="20" t="s">
        <v>1015</v>
      </c>
      <c r="X301" s="20">
        <v>42000</v>
      </c>
      <c r="Y301" s="20" t="s">
        <v>55</v>
      </c>
      <c r="Z301" s="20" t="s">
        <v>55</v>
      </c>
      <c r="AA301" s="20" t="s">
        <v>65</v>
      </c>
      <c r="AB301" s="20">
        <v>16</v>
      </c>
      <c r="AC301" s="20" t="s">
        <v>57</v>
      </c>
      <c r="AD301" s="20">
        <v>0</v>
      </c>
    </row>
    <row r="302" spans="1:30" ht="30">
      <c r="A302" s="20">
        <v>8</v>
      </c>
      <c r="B302" s="20" t="s">
        <v>1658</v>
      </c>
      <c r="C302" s="20">
        <v>379</v>
      </c>
      <c r="D302" s="21">
        <v>42195</v>
      </c>
      <c r="E302" s="20" t="s">
        <v>824</v>
      </c>
      <c r="F302" s="20"/>
      <c r="G302" s="20" t="s">
        <v>1323</v>
      </c>
      <c r="H302" s="20" t="s">
        <v>1324</v>
      </c>
      <c r="I302" s="20" t="s">
        <v>49</v>
      </c>
      <c r="J302" s="21">
        <v>39083</v>
      </c>
      <c r="K302" s="20">
        <v>919</v>
      </c>
      <c r="L302" s="20"/>
      <c r="M302" s="20">
        <v>61</v>
      </c>
      <c r="N302" s="20">
        <v>45</v>
      </c>
      <c r="O302" s="20" t="s">
        <v>50</v>
      </c>
      <c r="P302" s="20" t="s">
        <v>51</v>
      </c>
      <c r="Q302" s="20"/>
      <c r="R302" s="20" t="s">
        <v>52</v>
      </c>
      <c r="S302" s="20">
        <v>8200204302</v>
      </c>
      <c r="T302" s="20" t="s">
        <v>1416</v>
      </c>
      <c r="U302" s="20" t="s">
        <v>1326</v>
      </c>
      <c r="V302" s="20">
        <v>9929211796</v>
      </c>
      <c r="W302" s="20" t="s">
        <v>1417</v>
      </c>
      <c r="X302" s="20">
        <v>36000</v>
      </c>
      <c r="Y302" s="20" t="s">
        <v>55</v>
      </c>
      <c r="Z302" s="20" t="s">
        <v>55</v>
      </c>
      <c r="AA302" s="20" t="s">
        <v>56</v>
      </c>
      <c r="AB302" s="20">
        <v>15</v>
      </c>
      <c r="AC302" s="20" t="s">
        <v>57</v>
      </c>
      <c r="AD302" s="20">
        <v>0</v>
      </c>
    </row>
    <row r="303" spans="1:30" ht="30">
      <c r="A303" s="20">
        <v>8</v>
      </c>
      <c r="B303" s="20" t="s">
        <v>1658</v>
      </c>
      <c r="C303" s="20">
        <v>239</v>
      </c>
      <c r="D303" s="21">
        <v>41873</v>
      </c>
      <c r="E303" s="20" t="s">
        <v>1310</v>
      </c>
      <c r="F303" s="20"/>
      <c r="G303" s="20" t="s">
        <v>830</v>
      </c>
      <c r="H303" s="20" t="s">
        <v>1043</v>
      </c>
      <c r="I303" s="20" t="s">
        <v>49</v>
      </c>
      <c r="J303" s="21">
        <v>39596</v>
      </c>
      <c r="K303" s="20">
        <v>920</v>
      </c>
      <c r="L303" s="20"/>
      <c r="M303" s="20">
        <v>61</v>
      </c>
      <c r="N303" s="20">
        <v>55</v>
      </c>
      <c r="O303" s="20" t="s">
        <v>50</v>
      </c>
      <c r="P303" s="20" t="s">
        <v>62</v>
      </c>
      <c r="Q303" s="20"/>
      <c r="R303" s="20" t="s">
        <v>52</v>
      </c>
      <c r="S303" s="20">
        <v>8200204302</v>
      </c>
      <c r="T303" s="20" t="s">
        <v>1418</v>
      </c>
      <c r="U303" s="20" t="s">
        <v>1045</v>
      </c>
      <c r="V303" s="20">
        <v>9784723621</v>
      </c>
      <c r="W303" s="20" t="s">
        <v>1046</v>
      </c>
      <c r="X303" s="20">
        <v>60000</v>
      </c>
      <c r="Y303" s="20" t="s">
        <v>55</v>
      </c>
      <c r="Z303" s="20" t="s">
        <v>55</v>
      </c>
      <c r="AA303" s="20" t="s">
        <v>65</v>
      </c>
      <c r="AB303" s="20">
        <v>14</v>
      </c>
      <c r="AC303" s="20" t="s">
        <v>57</v>
      </c>
      <c r="AD303" s="20">
        <v>2</v>
      </c>
    </row>
    <row r="304" spans="1:30" ht="30">
      <c r="A304" s="20">
        <v>8</v>
      </c>
      <c r="B304" s="20" t="s">
        <v>1658</v>
      </c>
      <c r="C304" s="20">
        <v>870</v>
      </c>
      <c r="D304" s="21">
        <v>44081</v>
      </c>
      <c r="E304" s="20" t="s">
        <v>1419</v>
      </c>
      <c r="F304" s="20"/>
      <c r="G304" s="20" t="s">
        <v>1420</v>
      </c>
      <c r="H304" s="20" t="s">
        <v>179</v>
      </c>
      <c r="I304" s="20" t="s">
        <v>61</v>
      </c>
      <c r="J304" s="21">
        <v>39249</v>
      </c>
      <c r="K304" s="20">
        <v>923</v>
      </c>
      <c r="L304" s="20"/>
      <c r="M304" s="20">
        <v>61</v>
      </c>
      <c r="N304" s="20">
        <v>53</v>
      </c>
      <c r="O304" s="20" t="s">
        <v>50</v>
      </c>
      <c r="P304" s="20" t="s">
        <v>62</v>
      </c>
      <c r="Q304" s="20"/>
      <c r="R304" s="20" t="s">
        <v>52</v>
      </c>
      <c r="S304" s="20">
        <v>8200204302</v>
      </c>
      <c r="T304" s="20" t="s">
        <v>1421</v>
      </c>
      <c r="U304" s="20" t="s">
        <v>931</v>
      </c>
      <c r="V304" s="20">
        <v>9509672925</v>
      </c>
      <c r="W304" s="20" t="s">
        <v>1422</v>
      </c>
      <c r="X304" s="20">
        <v>72000</v>
      </c>
      <c r="Y304" s="20" t="s">
        <v>55</v>
      </c>
      <c r="Z304" s="20" t="s">
        <v>55</v>
      </c>
      <c r="AA304" s="20" t="s">
        <v>65</v>
      </c>
      <c r="AB304" s="20">
        <v>15</v>
      </c>
      <c r="AC304" s="20" t="s">
        <v>57</v>
      </c>
      <c r="AD304" s="20">
        <v>1</v>
      </c>
    </row>
    <row r="305" spans="1:30" ht="30">
      <c r="A305" s="20">
        <v>8</v>
      </c>
      <c r="B305" s="20" t="s">
        <v>1658</v>
      </c>
      <c r="C305" s="20">
        <v>238</v>
      </c>
      <c r="D305" s="21">
        <v>41873</v>
      </c>
      <c r="E305" s="20" t="s">
        <v>1423</v>
      </c>
      <c r="F305" s="20"/>
      <c r="G305" s="20" t="s">
        <v>1424</v>
      </c>
      <c r="H305" s="20" t="s">
        <v>978</v>
      </c>
      <c r="I305" s="20" t="s">
        <v>49</v>
      </c>
      <c r="J305" s="21">
        <v>39212</v>
      </c>
      <c r="K305" s="20">
        <v>924</v>
      </c>
      <c r="L305" s="20"/>
      <c r="M305" s="20">
        <v>61</v>
      </c>
      <c r="N305" s="20">
        <v>49</v>
      </c>
      <c r="O305" s="20" t="s">
        <v>50</v>
      </c>
      <c r="P305" s="20" t="s">
        <v>51</v>
      </c>
      <c r="Q305" s="20"/>
      <c r="R305" s="20" t="s">
        <v>52</v>
      </c>
      <c r="S305" s="20">
        <v>8200204302</v>
      </c>
      <c r="T305" s="20" t="s">
        <v>1425</v>
      </c>
      <c r="U305" s="20" t="s">
        <v>1426</v>
      </c>
      <c r="V305" s="20">
        <v>8769895820</v>
      </c>
      <c r="W305" s="20" t="s">
        <v>1117</v>
      </c>
      <c r="X305" s="20">
        <v>36000</v>
      </c>
      <c r="Y305" s="20" t="s">
        <v>55</v>
      </c>
      <c r="Z305" s="20" t="s">
        <v>55</v>
      </c>
      <c r="AA305" s="20" t="s">
        <v>56</v>
      </c>
      <c r="AB305" s="20">
        <v>15</v>
      </c>
      <c r="AC305" s="20" t="s">
        <v>57</v>
      </c>
      <c r="AD305" s="20">
        <v>0</v>
      </c>
    </row>
    <row r="306" spans="1:30" ht="30">
      <c r="A306" s="20">
        <v>8</v>
      </c>
      <c r="B306" s="20" t="s">
        <v>1658</v>
      </c>
      <c r="C306" s="20">
        <v>782</v>
      </c>
      <c r="D306" s="21">
        <v>44061</v>
      </c>
      <c r="E306" s="20" t="s">
        <v>1427</v>
      </c>
      <c r="F306" s="20"/>
      <c r="G306" s="20" t="s">
        <v>1428</v>
      </c>
      <c r="H306" s="20" t="s">
        <v>1429</v>
      </c>
      <c r="I306" s="20" t="s">
        <v>61</v>
      </c>
      <c r="J306" s="21">
        <v>39274</v>
      </c>
      <c r="K306" s="20">
        <v>925</v>
      </c>
      <c r="L306" s="20"/>
      <c r="M306" s="20">
        <v>61</v>
      </c>
      <c r="N306" s="20">
        <v>59</v>
      </c>
      <c r="O306" s="20" t="s">
        <v>50</v>
      </c>
      <c r="P306" s="20" t="s">
        <v>62</v>
      </c>
      <c r="Q306" s="20"/>
      <c r="R306" s="20" t="s">
        <v>52</v>
      </c>
      <c r="S306" s="20">
        <v>8200204302</v>
      </c>
      <c r="T306" s="20" t="s">
        <v>1430</v>
      </c>
      <c r="U306" s="20"/>
      <c r="V306" s="20">
        <v>9030166438</v>
      </c>
      <c r="W306" s="20" t="s">
        <v>446</v>
      </c>
      <c r="X306" s="20">
        <v>85000</v>
      </c>
      <c r="Y306" s="20" t="s">
        <v>55</v>
      </c>
      <c r="Z306" s="20" t="s">
        <v>55</v>
      </c>
      <c r="AA306" s="20" t="s">
        <v>65</v>
      </c>
      <c r="AB306" s="20">
        <v>15</v>
      </c>
      <c r="AC306" s="20" t="s">
        <v>57</v>
      </c>
      <c r="AD306" s="20">
        <v>0</v>
      </c>
    </row>
    <row r="307" spans="1:30" ht="30">
      <c r="A307" s="20">
        <v>8</v>
      </c>
      <c r="B307" s="20" t="s">
        <v>1658</v>
      </c>
      <c r="C307" s="20">
        <v>783</v>
      </c>
      <c r="D307" s="21">
        <v>44061</v>
      </c>
      <c r="E307" s="20" t="s">
        <v>1431</v>
      </c>
      <c r="F307" s="20"/>
      <c r="G307" s="20" t="s">
        <v>658</v>
      </c>
      <c r="H307" s="20" t="s">
        <v>659</v>
      </c>
      <c r="I307" s="20" t="s">
        <v>61</v>
      </c>
      <c r="J307" s="21">
        <v>40088</v>
      </c>
      <c r="K307" s="20">
        <v>926</v>
      </c>
      <c r="L307" s="20"/>
      <c r="M307" s="20">
        <v>61</v>
      </c>
      <c r="N307" s="20">
        <v>59</v>
      </c>
      <c r="O307" s="20" t="s">
        <v>151</v>
      </c>
      <c r="P307" s="20" t="s">
        <v>62</v>
      </c>
      <c r="Q307" s="20"/>
      <c r="R307" s="20" t="s">
        <v>52</v>
      </c>
      <c r="S307" s="20">
        <v>8200204302</v>
      </c>
      <c r="T307" s="20" t="s">
        <v>1432</v>
      </c>
      <c r="U307" s="20"/>
      <c r="V307" s="20">
        <v>9667572269</v>
      </c>
      <c r="W307" s="20" t="s">
        <v>1433</v>
      </c>
      <c r="X307" s="20">
        <v>0</v>
      </c>
      <c r="Y307" s="20" t="s">
        <v>55</v>
      </c>
      <c r="Z307" s="20" t="s">
        <v>55</v>
      </c>
      <c r="AA307" s="20" t="s">
        <v>65</v>
      </c>
      <c r="AB307" s="20">
        <v>13</v>
      </c>
      <c r="AC307" s="20" t="s">
        <v>57</v>
      </c>
      <c r="AD307" s="20">
        <v>0</v>
      </c>
    </row>
    <row r="308" spans="1:30" ht="30">
      <c r="A308" s="20">
        <v>8</v>
      </c>
      <c r="B308" s="20" t="s">
        <v>1658</v>
      </c>
      <c r="C308" s="20">
        <v>334</v>
      </c>
      <c r="D308" s="21">
        <v>42138</v>
      </c>
      <c r="E308" s="20" t="s">
        <v>1434</v>
      </c>
      <c r="F308" s="20"/>
      <c r="G308" s="20" t="s">
        <v>1435</v>
      </c>
      <c r="H308" s="20" t="s">
        <v>1436</v>
      </c>
      <c r="I308" s="20" t="s">
        <v>49</v>
      </c>
      <c r="J308" s="21">
        <v>39668</v>
      </c>
      <c r="K308" s="20">
        <v>927</v>
      </c>
      <c r="L308" s="20"/>
      <c r="M308" s="20">
        <v>61</v>
      </c>
      <c r="N308" s="20">
        <v>57</v>
      </c>
      <c r="O308" s="20" t="s">
        <v>88</v>
      </c>
      <c r="P308" s="20" t="s">
        <v>62</v>
      </c>
      <c r="Q308" s="20"/>
      <c r="R308" s="20" t="s">
        <v>52</v>
      </c>
      <c r="S308" s="20">
        <v>8200204302</v>
      </c>
      <c r="T308" s="20" t="s">
        <v>1437</v>
      </c>
      <c r="U308" s="20" t="s">
        <v>1438</v>
      </c>
      <c r="V308" s="20">
        <v>7073147187</v>
      </c>
      <c r="W308" s="20" t="s">
        <v>1164</v>
      </c>
      <c r="X308" s="20">
        <v>50000</v>
      </c>
      <c r="Y308" s="20" t="s">
        <v>55</v>
      </c>
      <c r="Z308" s="20" t="s">
        <v>295</v>
      </c>
      <c r="AA308" s="20" t="s">
        <v>65</v>
      </c>
      <c r="AB308" s="20">
        <v>14</v>
      </c>
      <c r="AC308" s="20" t="s">
        <v>57</v>
      </c>
      <c r="AD308" s="20">
        <v>1</v>
      </c>
    </row>
    <row r="309" spans="1:30" ht="30">
      <c r="A309" s="20">
        <v>8</v>
      </c>
      <c r="B309" s="20" t="s">
        <v>1658</v>
      </c>
      <c r="C309" s="20">
        <v>973</v>
      </c>
      <c r="D309" s="21">
        <v>44433</v>
      </c>
      <c r="E309" s="20" t="s">
        <v>1439</v>
      </c>
      <c r="F309" s="20" t="s">
        <v>1294</v>
      </c>
      <c r="G309" s="20" t="s">
        <v>1440</v>
      </c>
      <c r="H309" s="20" t="s">
        <v>1441</v>
      </c>
      <c r="I309" s="20" t="s">
        <v>49</v>
      </c>
      <c r="J309" s="21">
        <v>38932</v>
      </c>
      <c r="K309" s="20">
        <v>928</v>
      </c>
      <c r="L309" s="20"/>
      <c r="M309" s="20">
        <v>61</v>
      </c>
      <c r="N309" s="20">
        <v>58</v>
      </c>
      <c r="O309" s="20" t="s">
        <v>50</v>
      </c>
      <c r="P309" s="20" t="s">
        <v>62</v>
      </c>
      <c r="Q309" s="20"/>
      <c r="R309" s="20" t="s">
        <v>52</v>
      </c>
      <c r="S309" s="20">
        <v>8200204302</v>
      </c>
      <c r="T309" s="20" t="s">
        <v>1442</v>
      </c>
      <c r="U309" s="20">
        <v>4724347</v>
      </c>
      <c r="V309" s="20">
        <v>9484839914</v>
      </c>
      <c r="W309" s="20" t="s">
        <v>1443</v>
      </c>
      <c r="X309" s="20">
        <v>0</v>
      </c>
      <c r="Y309" s="20" t="s">
        <v>55</v>
      </c>
      <c r="Z309" s="20" t="s">
        <v>55</v>
      </c>
      <c r="AA309" s="20" t="s">
        <v>65</v>
      </c>
      <c r="AB309" s="20">
        <v>16</v>
      </c>
      <c r="AC309" s="20" t="s">
        <v>57</v>
      </c>
      <c r="AD309" s="20">
        <v>1</v>
      </c>
    </row>
    <row r="310" spans="1:30" ht="30">
      <c r="A310" s="20">
        <v>8</v>
      </c>
      <c r="B310" s="20" t="s">
        <v>1658</v>
      </c>
      <c r="C310" s="20">
        <v>970</v>
      </c>
      <c r="D310" s="21">
        <v>44433</v>
      </c>
      <c r="E310" s="20" t="s">
        <v>1444</v>
      </c>
      <c r="F310" s="20"/>
      <c r="G310" s="20" t="s">
        <v>1445</v>
      </c>
      <c r="H310" s="20" t="s">
        <v>1446</v>
      </c>
      <c r="I310" s="20" t="s">
        <v>61</v>
      </c>
      <c r="J310" s="21">
        <v>39181</v>
      </c>
      <c r="K310" s="20">
        <v>929</v>
      </c>
      <c r="L310" s="20"/>
      <c r="M310" s="20">
        <v>61</v>
      </c>
      <c r="N310" s="20">
        <v>53</v>
      </c>
      <c r="O310" s="20" t="s">
        <v>157</v>
      </c>
      <c r="P310" s="20" t="s">
        <v>62</v>
      </c>
      <c r="Q310" s="20"/>
      <c r="R310" s="20" t="s">
        <v>52</v>
      </c>
      <c r="S310" s="20">
        <v>8200204302</v>
      </c>
      <c r="T310" s="20" t="s">
        <v>1447</v>
      </c>
      <c r="U310" s="20"/>
      <c r="V310" s="20">
        <v>6367041718</v>
      </c>
      <c r="W310" s="20" t="s">
        <v>1448</v>
      </c>
      <c r="X310" s="20">
        <v>48000</v>
      </c>
      <c r="Y310" s="20" t="s">
        <v>55</v>
      </c>
      <c r="Z310" s="20" t="s">
        <v>55</v>
      </c>
      <c r="AA310" s="20" t="s">
        <v>65</v>
      </c>
      <c r="AB310" s="20">
        <v>15</v>
      </c>
      <c r="AC310" s="20" t="s">
        <v>57</v>
      </c>
      <c r="AD310" s="20">
        <v>4</v>
      </c>
    </row>
    <row r="311" spans="1:30" ht="30">
      <c r="A311" s="20">
        <v>8</v>
      </c>
      <c r="B311" s="20" t="s">
        <v>1658</v>
      </c>
      <c r="C311" s="20">
        <v>784</v>
      </c>
      <c r="D311" s="21">
        <v>42248</v>
      </c>
      <c r="E311" s="20" t="s">
        <v>1449</v>
      </c>
      <c r="F311" s="20"/>
      <c r="G311" s="20" t="s">
        <v>1255</v>
      </c>
      <c r="H311" s="20" t="s">
        <v>527</v>
      </c>
      <c r="I311" s="20" t="s">
        <v>49</v>
      </c>
      <c r="J311" s="21">
        <v>39849</v>
      </c>
      <c r="K311" s="20">
        <v>930</v>
      </c>
      <c r="L311" s="20"/>
      <c r="M311" s="20">
        <v>61</v>
      </c>
      <c r="N311" s="20">
        <v>60</v>
      </c>
      <c r="O311" s="20" t="s">
        <v>50</v>
      </c>
      <c r="P311" s="20" t="s">
        <v>62</v>
      </c>
      <c r="Q311" s="20"/>
      <c r="R311" s="20" t="s">
        <v>52</v>
      </c>
      <c r="S311" s="20">
        <v>8200204302</v>
      </c>
      <c r="T311" s="20" t="s">
        <v>1450</v>
      </c>
      <c r="U311" s="20"/>
      <c r="V311" s="20">
        <v>9929297169</v>
      </c>
      <c r="W311" s="20" t="s">
        <v>1451</v>
      </c>
      <c r="X311" s="20">
        <v>60000</v>
      </c>
      <c r="Y311" s="20" t="s">
        <v>55</v>
      </c>
      <c r="Z311" s="20" t="s">
        <v>55</v>
      </c>
      <c r="AA311" s="20" t="s">
        <v>65</v>
      </c>
      <c r="AB311" s="20">
        <v>13</v>
      </c>
      <c r="AC311" s="20" t="s">
        <v>1452</v>
      </c>
      <c r="AD311" s="20">
        <v>2</v>
      </c>
    </row>
    <row r="312" spans="1:30" ht="30">
      <c r="A312" s="20">
        <v>8</v>
      </c>
      <c r="B312" s="20" t="s">
        <v>1658</v>
      </c>
      <c r="C312" s="20">
        <v>967</v>
      </c>
      <c r="D312" s="21">
        <v>44433</v>
      </c>
      <c r="E312" s="20" t="s">
        <v>1453</v>
      </c>
      <c r="F312" s="20"/>
      <c r="G312" s="20" t="s">
        <v>1454</v>
      </c>
      <c r="H312" s="20" t="s">
        <v>1455</v>
      </c>
      <c r="I312" s="20" t="s">
        <v>61</v>
      </c>
      <c r="J312" s="21">
        <v>39169</v>
      </c>
      <c r="K312" s="20">
        <v>931</v>
      </c>
      <c r="L312" s="20"/>
      <c r="M312" s="20">
        <v>61</v>
      </c>
      <c r="N312" s="20">
        <v>48</v>
      </c>
      <c r="O312" s="20" t="s">
        <v>50</v>
      </c>
      <c r="P312" s="20" t="s">
        <v>51</v>
      </c>
      <c r="Q312" s="20"/>
      <c r="R312" s="20" t="s">
        <v>52</v>
      </c>
      <c r="S312" s="20">
        <v>8200204302</v>
      </c>
      <c r="T312" s="20" t="s">
        <v>1456</v>
      </c>
      <c r="U312" s="20"/>
      <c r="V312" s="20">
        <v>9602550078</v>
      </c>
      <c r="W312" s="20" t="s">
        <v>1457</v>
      </c>
      <c r="X312" s="20">
        <v>72000</v>
      </c>
      <c r="Y312" s="20" t="s">
        <v>55</v>
      </c>
      <c r="Z312" s="20" t="s">
        <v>55</v>
      </c>
      <c r="AA312" s="20" t="s">
        <v>56</v>
      </c>
      <c r="AB312" s="20">
        <v>15</v>
      </c>
      <c r="AC312" s="20" t="s">
        <v>57</v>
      </c>
      <c r="AD312" s="20">
        <v>5</v>
      </c>
    </row>
    <row r="313" spans="1:30" ht="30">
      <c r="A313" s="20">
        <v>8</v>
      </c>
      <c r="B313" s="20" t="s">
        <v>1658</v>
      </c>
      <c r="C313" s="20">
        <v>234</v>
      </c>
      <c r="D313" s="21">
        <v>41873</v>
      </c>
      <c r="E313" s="20" t="s">
        <v>1458</v>
      </c>
      <c r="F313" s="20"/>
      <c r="G313" s="20" t="s">
        <v>1459</v>
      </c>
      <c r="H313" s="20" t="s">
        <v>474</v>
      </c>
      <c r="I313" s="20" t="s">
        <v>49</v>
      </c>
      <c r="J313" s="21">
        <v>39492</v>
      </c>
      <c r="K313" s="20">
        <v>932</v>
      </c>
      <c r="L313" s="20"/>
      <c r="M313" s="20">
        <v>61</v>
      </c>
      <c r="N313" s="20">
        <v>57</v>
      </c>
      <c r="O313" s="20" t="s">
        <v>88</v>
      </c>
      <c r="P313" s="20" t="s">
        <v>62</v>
      </c>
      <c r="Q313" s="20"/>
      <c r="R313" s="20" t="s">
        <v>52</v>
      </c>
      <c r="S313" s="20">
        <v>8200204302</v>
      </c>
      <c r="T313" s="20" t="s">
        <v>1460</v>
      </c>
      <c r="U313" s="20" t="s">
        <v>1461</v>
      </c>
      <c r="V313" s="20">
        <v>8890416616</v>
      </c>
      <c r="W313" s="20" t="s">
        <v>1327</v>
      </c>
      <c r="X313" s="20">
        <v>48000</v>
      </c>
      <c r="Y313" s="20" t="s">
        <v>55</v>
      </c>
      <c r="Z313" s="20" t="s">
        <v>295</v>
      </c>
      <c r="AA313" s="20" t="s">
        <v>65</v>
      </c>
      <c r="AB313" s="20">
        <v>14</v>
      </c>
      <c r="AC313" s="20" t="s">
        <v>57</v>
      </c>
      <c r="AD313" s="20">
        <v>0</v>
      </c>
    </row>
    <row r="314" spans="1:30" ht="30">
      <c r="A314" s="20">
        <v>8</v>
      </c>
      <c r="B314" s="20" t="s">
        <v>1658</v>
      </c>
      <c r="C314" s="20">
        <v>968</v>
      </c>
      <c r="D314" s="21">
        <v>44433</v>
      </c>
      <c r="E314" s="20" t="s">
        <v>1462</v>
      </c>
      <c r="F314" s="20"/>
      <c r="G314" s="20" t="s">
        <v>1408</v>
      </c>
      <c r="H314" s="20" t="s">
        <v>1409</v>
      </c>
      <c r="I314" s="20" t="s">
        <v>61</v>
      </c>
      <c r="J314" s="21">
        <v>38242</v>
      </c>
      <c r="K314" s="20">
        <v>933</v>
      </c>
      <c r="L314" s="20"/>
      <c r="M314" s="20">
        <v>61</v>
      </c>
      <c r="N314" s="20">
        <v>58</v>
      </c>
      <c r="O314" s="20" t="s">
        <v>50</v>
      </c>
      <c r="P314" s="20" t="s">
        <v>62</v>
      </c>
      <c r="Q314" s="20"/>
      <c r="R314" s="20" t="s">
        <v>52</v>
      </c>
      <c r="S314" s="20">
        <v>8200204302</v>
      </c>
      <c r="T314" s="20" t="s">
        <v>1463</v>
      </c>
      <c r="U314" s="20"/>
      <c r="V314" s="20">
        <v>9414609075</v>
      </c>
      <c r="W314" s="20" t="s">
        <v>1464</v>
      </c>
      <c r="X314" s="20">
        <v>96000</v>
      </c>
      <c r="Y314" s="20" t="s">
        <v>55</v>
      </c>
      <c r="Z314" s="20" t="s">
        <v>55</v>
      </c>
      <c r="AA314" s="20" t="s">
        <v>65</v>
      </c>
      <c r="AB314" s="20">
        <v>18</v>
      </c>
      <c r="AC314" s="20" t="s">
        <v>57</v>
      </c>
      <c r="AD314" s="20">
        <v>2</v>
      </c>
    </row>
    <row r="315" spans="1:30" ht="30">
      <c r="A315" s="20">
        <v>8</v>
      </c>
      <c r="B315" s="20" t="s">
        <v>45</v>
      </c>
      <c r="C315" s="20">
        <v>718</v>
      </c>
      <c r="D315" s="21">
        <v>42928</v>
      </c>
      <c r="E315" s="20" t="s">
        <v>1465</v>
      </c>
      <c r="F315" s="20"/>
      <c r="G315" s="20" t="s">
        <v>1172</v>
      </c>
      <c r="H315" s="20" t="s">
        <v>1466</v>
      </c>
      <c r="I315" s="20" t="s">
        <v>49</v>
      </c>
      <c r="J315" s="21">
        <v>39356</v>
      </c>
      <c r="K315" s="20">
        <v>1001</v>
      </c>
      <c r="L315" s="20"/>
      <c r="M315" s="20">
        <v>81</v>
      </c>
      <c r="N315" s="20">
        <v>70</v>
      </c>
      <c r="O315" s="20" t="s">
        <v>88</v>
      </c>
      <c r="P315" s="20" t="s">
        <v>62</v>
      </c>
      <c r="Q315" s="20"/>
      <c r="R315" s="20" t="s">
        <v>52</v>
      </c>
      <c r="S315" s="20">
        <v>8200204302</v>
      </c>
      <c r="T315" s="20" t="s">
        <v>1467</v>
      </c>
      <c r="U315" s="20"/>
      <c r="V315" s="20">
        <v>7742013212</v>
      </c>
      <c r="W315" s="20" t="s">
        <v>1468</v>
      </c>
      <c r="X315" s="20">
        <v>42000</v>
      </c>
      <c r="Y315" s="20" t="s">
        <v>55</v>
      </c>
      <c r="Z315" s="20" t="s">
        <v>55</v>
      </c>
      <c r="AA315" s="20" t="s">
        <v>65</v>
      </c>
      <c r="AB315" s="20">
        <v>15</v>
      </c>
      <c r="AC315" s="20" t="s">
        <v>57</v>
      </c>
      <c r="AD315" s="20">
        <v>16</v>
      </c>
    </row>
    <row r="316" spans="1:30" ht="30">
      <c r="A316" s="20">
        <v>8</v>
      </c>
      <c r="B316" s="20" t="s">
        <v>45</v>
      </c>
      <c r="C316" s="20">
        <v>454</v>
      </c>
      <c r="D316" s="21">
        <v>42759</v>
      </c>
      <c r="E316" s="20" t="s">
        <v>1469</v>
      </c>
      <c r="F316" s="20"/>
      <c r="G316" s="20" t="s">
        <v>1470</v>
      </c>
      <c r="H316" s="20" t="s">
        <v>1471</v>
      </c>
      <c r="I316" s="20" t="s">
        <v>49</v>
      </c>
      <c r="J316" s="21">
        <v>38663</v>
      </c>
      <c r="K316" s="20">
        <v>1002</v>
      </c>
      <c r="L316" s="20"/>
      <c r="M316" s="20">
        <v>81</v>
      </c>
      <c r="N316" s="20">
        <v>43</v>
      </c>
      <c r="O316" s="20" t="s">
        <v>88</v>
      </c>
      <c r="P316" s="20" t="s">
        <v>62</v>
      </c>
      <c r="Q316" s="20"/>
      <c r="R316" s="20" t="s">
        <v>52</v>
      </c>
      <c r="S316" s="20">
        <v>8200204302</v>
      </c>
      <c r="T316" s="20" t="s">
        <v>1472</v>
      </c>
      <c r="U316" s="20" t="s">
        <v>1473</v>
      </c>
      <c r="V316" s="20">
        <v>8290157262</v>
      </c>
      <c r="W316" s="20" t="s">
        <v>1474</v>
      </c>
      <c r="X316" s="20">
        <v>40000</v>
      </c>
      <c r="Y316" s="20" t="s">
        <v>55</v>
      </c>
      <c r="Z316" s="20" t="s">
        <v>55</v>
      </c>
      <c r="AA316" s="20" t="s">
        <v>65</v>
      </c>
      <c r="AB316" s="20">
        <v>17</v>
      </c>
      <c r="AC316" s="20" t="s">
        <v>57</v>
      </c>
      <c r="AD316" s="20">
        <v>1</v>
      </c>
    </row>
    <row r="317" spans="1:30" ht="30">
      <c r="A317" s="20">
        <v>8</v>
      </c>
      <c r="B317" s="20" t="s">
        <v>45</v>
      </c>
      <c r="C317" s="20">
        <v>976</v>
      </c>
      <c r="D317" s="21">
        <v>43284</v>
      </c>
      <c r="E317" s="20" t="s">
        <v>1475</v>
      </c>
      <c r="F317" s="20"/>
      <c r="G317" s="20" t="s">
        <v>1476</v>
      </c>
      <c r="H317" s="20" t="s">
        <v>1477</v>
      </c>
      <c r="I317" s="20" t="s">
        <v>49</v>
      </c>
      <c r="J317" s="21">
        <v>39420</v>
      </c>
      <c r="K317" s="20">
        <v>1045</v>
      </c>
      <c r="L317" s="20"/>
      <c r="M317" s="20">
        <v>81</v>
      </c>
      <c r="N317" s="20">
        <v>32</v>
      </c>
      <c r="O317" s="20" t="s">
        <v>88</v>
      </c>
      <c r="P317" s="20" t="s">
        <v>62</v>
      </c>
      <c r="Q317" s="20"/>
      <c r="R317" s="20" t="s">
        <v>52</v>
      </c>
      <c r="S317" s="20">
        <v>8200204302</v>
      </c>
      <c r="T317" s="20" t="s">
        <v>1478</v>
      </c>
      <c r="U317" s="20" t="s">
        <v>1479</v>
      </c>
      <c r="V317" s="20">
        <v>9251124538</v>
      </c>
      <c r="W317" s="20" t="s">
        <v>1480</v>
      </c>
      <c r="X317" s="20">
        <v>36000</v>
      </c>
      <c r="Y317" s="20" t="s">
        <v>55</v>
      </c>
      <c r="Z317" s="20" t="s">
        <v>55</v>
      </c>
      <c r="AA317" s="20" t="s">
        <v>65</v>
      </c>
      <c r="AB317" s="20">
        <v>15</v>
      </c>
      <c r="AC317" s="20" t="s">
        <v>57</v>
      </c>
      <c r="AD317" s="20">
        <v>1</v>
      </c>
    </row>
    <row r="318" spans="1:30" ht="30">
      <c r="A318" s="20">
        <v>8</v>
      </c>
      <c r="B318" s="20" t="s">
        <v>45</v>
      </c>
      <c r="C318" s="20">
        <v>221</v>
      </c>
      <c r="D318" s="21">
        <v>41873</v>
      </c>
      <c r="E318" s="20" t="s">
        <v>1306</v>
      </c>
      <c r="F318" s="20"/>
      <c r="G318" s="20" t="s">
        <v>1481</v>
      </c>
      <c r="H318" s="20" t="s">
        <v>793</v>
      </c>
      <c r="I318" s="20" t="s">
        <v>49</v>
      </c>
      <c r="J318" s="21">
        <v>38916</v>
      </c>
      <c r="K318" s="20">
        <v>1003</v>
      </c>
      <c r="L318" s="20"/>
      <c r="M318" s="20">
        <v>81</v>
      </c>
      <c r="N318" s="20">
        <v>19</v>
      </c>
      <c r="O318" s="20" t="s">
        <v>157</v>
      </c>
      <c r="P318" s="20" t="s">
        <v>62</v>
      </c>
      <c r="Q318" s="20"/>
      <c r="R318" s="20" t="s">
        <v>52</v>
      </c>
      <c r="S318" s="20">
        <v>8200204302</v>
      </c>
      <c r="T318" s="20" t="s">
        <v>1482</v>
      </c>
      <c r="U318" s="20" t="s">
        <v>1483</v>
      </c>
      <c r="V318" s="20">
        <v>9001371661</v>
      </c>
      <c r="W318" s="20" t="s">
        <v>1121</v>
      </c>
      <c r="X318" s="20">
        <v>42000</v>
      </c>
      <c r="Y318" s="20" t="s">
        <v>55</v>
      </c>
      <c r="Z318" s="20" t="s">
        <v>55</v>
      </c>
      <c r="AA318" s="20" t="s">
        <v>65</v>
      </c>
      <c r="AB318" s="20">
        <v>16</v>
      </c>
      <c r="AC318" s="20" t="s">
        <v>57</v>
      </c>
      <c r="AD318" s="20">
        <v>1</v>
      </c>
    </row>
    <row r="319" spans="1:30" ht="30">
      <c r="A319" s="20">
        <v>8</v>
      </c>
      <c r="B319" s="20" t="s">
        <v>45</v>
      </c>
      <c r="C319" s="20">
        <v>729</v>
      </c>
      <c r="D319" s="21">
        <v>42917</v>
      </c>
      <c r="E319" s="20" t="s">
        <v>1355</v>
      </c>
      <c r="F319" s="20"/>
      <c r="G319" s="20" t="s">
        <v>1484</v>
      </c>
      <c r="H319" s="20" t="s">
        <v>1485</v>
      </c>
      <c r="I319" s="20" t="s">
        <v>49</v>
      </c>
      <c r="J319" s="21">
        <v>38908</v>
      </c>
      <c r="K319" s="20">
        <v>1004</v>
      </c>
      <c r="L319" s="20"/>
      <c r="M319" s="20">
        <v>81</v>
      </c>
      <c r="N319" s="20">
        <v>30</v>
      </c>
      <c r="O319" s="20" t="s">
        <v>50</v>
      </c>
      <c r="P319" s="20" t="s">
        <v>62</v>
      </c>
      <c r="Q319" s="20"/>
      <c r="R319" s="20" t="s">
        <v>52</v>
      </c>
      <c r="S319" s="20">
        <v>8200204302</v>
      </c>
      <c r="T319" s="20" t="s">
        <v>1486</v>
      </c>
      <c r="U319" s="20"/>
      <c r="V319" s="20">
        <v>7976073841</v>
      </c>
      <c r="W319" s="20" t="s">
        <v>1487</v>
      </c>
      <c r="X319" s="20">
        <v>35000</v>
      </c>
      <c r="Y319" s="20" t="s">
        <v>55</v>
      </c>
      <c r="Z319" s="20" t="s">
        <v>55</v>
      </c>
      <c r="AA319" s="20" t="s">
        <v>65</v>
      </c>
      <c r="AB319" s="20">
        <v>16</v>
      </c>
      <c r="AC319" s="20" t="s">
        <v>57</v>
      </c>
      <c r="AD319" s="20">
        <v>15</v>
      </c>
    </row>
    <row r="320" spans="1:30" ht="30">
      <c r="A320" s="20">
        <v>8</v>
      </c>
      <c r="B320" s="20" t="s">
        <v>45</v>
      </c>
      <c r="C320" s="20">
        <v>518</v>
      </c>
      <c r="D320" s="21">
        <v>42928</v>
      </c>
      <c r="E320" s="20" t="s">
        <v>1488</v>
      </c>
      <c r="F320" s="20" t="s">
        <v>1294</v>
      </c>
      <c r="G320" s="20" t="s">
        <v>1489</v>
      </c>
      <c r="H320" s="20" t="s">
        <v>1490</v>
      </c>
      <c r="I320" s="20" t="s">
        <v>49</v>
      </c>
      <c r="J320" s="21">
        <v>39267</v>
      </c>
      <c r="K320" s="20">
        <v>1005</v>
      </c>
      <c r="L320" s="20"/>
      <c r="M320" s="20">
        <v>81</v>
      </c>
      <c r="N320" s="20">
        <v>72</v>
      </c>
      <c r="O320" s="20" t="s">
        <v>88</v>
      </c>
      <c r="P320" s="20" t="s">
        <v>62</v>
      </c>
      <c r="Q320" s="20"/>
      <c r="R320" s="20" t="s">
        <v>52</v>
      </c>
      <c r="S320" s="20">
        <v>8200204302</v>
      </c>
      <c r="T320" s="20" t="s">
        <v>1491</v>
      </c>
      <c r="U320" s="20" t="s">
        <v>1492</v>
      </c>
      <c r="V320" s="20">
        <v>9602218138</v>
      </c>
      <c r="W320" s="20" t="s">
        <v>138</v>
      </c>
      <c r="X320" s="20">
        <v>72000</v>
      </c>
      <c r="Y320" s="20" t="s">
        <v>55</v>
      </c>
      <c r="Z320" s="20" t="s">
        <v>55</v>
      </c>
      <c r="AA320" s="20" t="s">
        <v>65</v>
      </c>
      <c r="AB320" s="20">
        <v>15</v>
      </c>
      <c r="AC320" s="20" t="s">
        <v>57</v>
      </c>
      <c r="AD320" s="20">
        <v>0</v>
      </c>
    </row>
    <row r="321" spans="1:30" ht="30">
      <c r="A321" s="20">
        <v>8</v>
      </c>
      <c r="B321" s="20" t="s">
        <v>45</v>
      </c>
      <c r="C321" s="20">
        <v>866</v>
      </c>
      <c r="D321" s="21">
        <v>43654</v>
      </c>
      <c r="E321" s="20" t="s">
        <v>1493</v>
      </c>
      <c r="F321" s="20"/>
      <c r="G321" s="20" t="s">
        <v>1494</v>
      </c>
      <c r="H321" s="20" t="s">
        <v>1495</v>
      </c>
      <c r="I321" s="20" t="s">
        <v>49</v>
      </c>
      <c r="J321" s="21">
        <v>38740</v>
      </c>
      <c r="K321" s="20">
        <v>1006</v>
      </c>
      <c r="L321" s="20"/>
      <c r="M321" s="20">
        <v>81</v>
      </c>
      <c r="N321" s="20">
        <v>59</v>
      </c>
      <c r="O321" s="20" t="s">
        <v>50</v>
      </c>
      <c r="P321" s="20" t="s">
        <v>62</v>
      </c>
      <c r="Q321" s="20"/>
      <c r="R321" s="20" t="s">
        <v>52</v>
      </c>
      <c r="S321" s="20">
        <v>8200204302</v>
      </c>
      <c r="T321" s="20" t="s">
        <v>1496</v>
      </c>
      <c r="U321" s="20" t="s">
        <v>1497</v>
      </c>
      <c r="V321" s="20">
        <v>7568996429</v>
      </c>
      <c r="W321" s="20" t="s">
        <v>1498</v>
      </c>
      <c r="X321" s="20">
        <v>40000</v>
      </c>
      <c r="Y321" s="20" t="s">
        <v>55</v>
      </c>
      <c r="Z321" s="20" t="s">
        <v>295</v>
      </c>
      <c r="AA321" s="20" t="s">
        <v>65</v>
      </c>
      <c r="AB321" s="20">
        <v>16</v>
      </c>
      <c r="AC321" s="20" t="s">
        <v>57</v>
      </c>
      <c r="AD321" s="20">
        <v>2</v>
      </c>
    </row>
    <row r="322" spans="1:30" ht="30">
      <c r="A322" s="20">
        <v>8</v>
      </c>
      <c r="B322" s="20" t="s">
        <v>45</v>
      </c>
      <c r="C322" s="20">
        <v>544</v>
      </c>
      <c r="D322" s="21">
        <v>43229</v>
      </c>
      <c r="E322" s="20" t="s">
        <v>1499</v>
      </c>
      <c r="F322" s="20"/>
      <c r="G322" s="20" t="s">
        <v>1500</v>
      </c>
      <c r="H322" s="20" t="s">
        <v>501</v>
      </c>
      <c r="I322" s="20" t="s">
        <v>49</v>
      </c>
      <c r="J322" s="21">
        <v>38939</v>
      </c>
      <c r="K322" s="20">
        <v>1007</v>
      </c>
      <c r="L322" s="20"/>
      <c r="M322" s="20">
        <v>81</v>
      </c>
      <c r="N322" s="20">
        <v>80</v>
      </c>
      <c r="O322" s="20" t="s">
        <v>88</v>
      </c>
      <c r="P322" s="20" t="s">
        <v>62</v>
      </c>
      <c r="Q322" s="20"/>
      <c r="R322" s="20" t="s">
        <v>52</v>
      </c>
      <c r="S322" s="20">
        <v>8200204302</v>
      </c>
      <c r="T322" s="20" t="s">
        <v>1501</v>
      </c>
      <c r="U322" s="20" t="s">
        <v>1387</v>
      </c>
      <c r="V322" s="20">
        <v>9268107055</v>
      </c>
      <c r="W322" s="20" t="s">
        <v>1502</v>
      </c>
      <c r="X322" s="20">
        <v>36000</v>
      </c>
      <c r="Y322" s="20" t="s">
        <v>55</v>
      </c>
      <c r="Z322" s="20" t="s">
        <v>55</v>
      </c>
      <c r="AA322" s="20" t="s">
        <v>65</v>
      </c>
      <c r="AB322" s="20">
        <v>16</v>
      </c>
      <c r="AC322" s="20" t="s">
        <v>57</v>
      </c>
      <c r="AD322" s="20">
        <v>0</v>
      </c>
    </row>
    <row r="323" spans="1:30" ht="30">
      <c r="A323" s="20">
        <v>8</v>
      </c>
      <c r="B323" s="20" t="s">
        <v>45</v>
      </c>
      <c r="C323" s="20">
        <v>224</v>
      </c>
      <c r="D323" s="21">
        <v>41873</v>
      </c>
      <c r="E323" s="20" t="s">
        <v>1503</v>
      </c>
      <c r="F323" s="20"/>
      <c r="G323" s="20" t="s">
        <v>1504</v>
      </c>
      <c r="H323" s="20" t="s">
        <v>793</v>
      </c>
      <c r="I323" s="20" t="s">
        <v>49</v>
      </c>
      <c r="J323" s="21">
        <v>38537</v>
      </c>
      <c r="K323" s="20">
        <v>1008</v>
      </c>
      <c r="L323" s="20"/>
      <c r="M323" s="20">
        <v>81</v>
      </c>
      <c r="N323" s="20">
        <v>75</v>
      </c>
      <c r="O323" s="20" t="s">
        <v>50</v>
      </c>
      <c r="P323" s="20" t="s">
        <v>62</v>
      </c>
      <c r="Q323" s="20"/>
      <c r="R323" s="20" t="s">
        <v>52</v>
      </c>
      <c r="S323" s="20">
        <v>8200204302</v>
      </c>
      <c r="T323" s="20" t="s">
        <v>1505</v>
      </c>
      <c r="U323" s="20" t="s">
        <v>1506</v>
      </c>
      <c r="V323" s="20">
        <v>9196809136</v>
      </c>
      <c r="W323" s="20" t="s">
        <v>1507</v>
      </c>
      <c r="X323" s="20">
        <v>36000</v>
      </c>
      <c r="Y323" s="20" t="s">
        <v>55</v>
      </c>
      <c r="Z323" s="20" t="s">
        <v>55</v>
      </c>
      <c r="AA323" s="20" t="s">
        <v>65</v>
      </c>
      <c r="AB323" s="20">
        <v>17</v>
      </c>
      <c r="AC323" s="20" t="s">
        <v>57</v>
      </c>
      <c r="AD323" s="20">
        <v>3</v>
      </c>
    </row>
    <row r="324" spans="1:30" ht="30">
      <c r="A324" s="20">
        <v>8</v>
      </c>
      <c r="B324" s="20" t="s">
        <v>45</v>
      </c>
      <c r="C324" s="20">
        <v>726</v>
      </c>
      <c r="D324" s="21">
        <v>43283</v>
      </c>
      <c r="E324" s="20" t="s">
        <v>1192</v>
      </c>
      <c r="F324" s="20"/>
      <c r="G324" s="20" t="s">
        <v>1508</v>
      </c>
      <c r="H324" s="20" t="s">
        <v>1509</v>
      </c>
      <c r="I324" s="20" t="s">
        <v>49</v>
      </c>
      <c r="J324" s="21">
        <v>38902</v>
      </c>
      <c r="K324" s="20">
        <v>1009</v>
      </c>
      <c r="L324" s="20"/>
      <c r="M324" s="20">
        <v>81</v>
      </c>
      <c r="N324" s="20">
        <v>60</v>
      </c>
      <c r="O324" s="20" t="s">
        <v>50</v>
      </c>
      <c r="P324" s="20" t="s">
        <v>62</v>
      </c>
      <c r="Q324" s="20"/>
      <c r="R324" s="20" t="s">
        <v>52</v>
      </c>
      <c r="S324" s="20">
        <v>8200204302</v>
      </c>
      <c r="T324" s="20" t="s">
        <v>1510</v>
      </c>
      <c r="U324" s="20"/>
      <c r="V324" s="20">
        <v>9784469617</v>
      </c>
      <c r="W324" s="20" t="s">
        <v>1511</v>
      </c>
      <c r="X324" s="20">
        <v>48000</v>
      </c>
      <c r="Y324" s="20" t="s">
        <v>55</v>
      </c>
      <c r="Z324" s="20" t="s">
        <v>55</v>
      </c>
      <c r="AA324" s="20" t="s">
        <v>65</v>
      </c>
      <c r="AB324" s="20">
        <v>16</v>
      </c>
      <c r="AC324" s="20" t="s">
        <v>57</v>
      </c>
      <c r="AD324" s="20">
        <v>15</v>
      </c>
    </row>
    <row r="325" spans="1:30" ht="30">
      <c r="A325" s="20">
        <v>8</v>
      </c>
      <c r="B325" s="20" t="s">
        <v>45</v>
      </c>
      <c r="C325" s="20">
        <v>912</v>
      </c>
      <c r="D325" s="21">
        <v>42569</v>
      </c>
      <c r="E325" s="20" t="s">
        <v>1192</v>
      </c>
      <c r="F325" s="20"/>
      <c r="G325" s="20" t="s">
        <v>1512</v>
      </c>
      <c r="H325" s="20" t="s">
        <v>1513</v>
      </c>
      <c r="I325" s="20" t="s">
        <v>49</v>
      </c>
      <c r="J325" s="21">
        <v>38893</v>
      </c>
      <c r="K325" s="20">
        <v>1010</v>
      </c>
      <c r="L325" s="20"/>
      <c r="M325" s="20">
        <v>81</v>
      </c>
      <c r="N325" s="20">
        <v>55</v>
      </c>
      <c r="O325" s="20" t="s">
        <v>88</v>
      </c>
      <c r="P325" s="20" t="s">
        <v>62</v>
      </c>
      <c r="Q325" s="20"/>
      <c r="R325" s="20" t="s">
        <v>52</v>
      </c>
      <c r="S325" s="20">
        <v>8200204302</v>
      </c>
      <c r="T325" s="20" t="s">
        <v>1514</v>
      </c>
      <c r="U325" s="20"/>
      <c r="V325" s="20">
        <v>9929899824</v>
      </c>
      <c r="W325" s="20" t="s">
        <v>1515</v>
      </c>
      <c r="X325" s="20">
        <v>60000</v>
      </c>
      <c r="Y325" s="20" t="s">
        <v>55</v>
      </c>
      <c r="Z325" s="20" t="s">
        <v>295</v>
      </c>
      <c r="AA325" s="20" t="s">
        <v>65</v>
      </c>
      <c r="AB325" s="20">
        <v>16</v>
      </c>
      <c r="AC325" s="20" t="s">
        <v>57</v>
      </c>
      <c r="AD325" s="20">
        <v>1</v>
      </c>
    </row>
    <row r="326" spans="1:30" ht="30">
      <c r="A326" s="20">
        <v>8</v>
      </c>
      <c r="B326" s="20" t="s">
        <v>45</v>
      </c>
      <c r="C326" s="20">
        <v>869</v>
      </c>
      <c r="D326" s="21">
        <v>42919</v>
      </c>
      <c r="E326" s="20" t="s">
        <v>1516</v>
      </c>
      <c r="F326" s="20"/>
      <c r="G326" s="20" t="s">
        <v>1517</v>
      </c>
      <c r="H326" s="20" t="s">
        <v>793</v>
      </c>
      <c r="I326" s="20" t="s">
        <v>49</v>
      </c>
      <c r="J326" s="21">
        <v>39511</v>
      </c>
      <c r="K326" s="20">
        <v>1011</v>
      </c>
      <c r="L326" s="20"/>
      <c r="M326" s="20">
        <v>81</v>
      </c>
      <c r="N326" s="20">
        <v>77</v>
      </c>
      <c r="O326" s="20" t="s">
        <v>88</v>
      </c>
      <c r="P326" s="20" t="s">
        <v>62</v>
      </c>
      <c r="Q326" s="20"/>
      <c r="R326" s="20" t="s">
        <v>52</v>
      </c>
      <c r="S326" s="20">
        <v>8200204302</v>
      </c>
      <c r="T326" s="20" t="s">
        <v>1518</v>
      </c>
      <c r="U326" s="20"/>
      <c r="V326" s="20">
        <v>7568281466</v>
      </c>
      <c r="W326" s="20" t="s">
        <v>1519</v>
      </c>
      <c r="X326" s="20">
        <v>36000</v>
      </c>
      <c r="Y326" s="20" t="s">
        <v>55</v>
      </c>
      <c r="Z326" s="20" t="s">
        <v>55</v>
      </c>
      <c r="AA326" s="20" t="s">
        <v>65</v>
      </c>
      <c r="AB326" s="20">
        <v>14</v>
      </c>
      <c r="AC326" s="20" t="s">
        <v>57</v>
      </c>
      <c r="AD326" s="20">
        <v>15</v>
      </c>
    </row>
    <row r="327" spans="1:30" ht="30">
      <c r="A327" s="20">
        <v>10</v>
      </c>
      <c r="B327" s="20" t="s">
        <v>45</v>
      </c>
      <c r="C327" s="20">
        <v>864</v>
      </c>
      <c r="D327" s="21">
        <v>41110</v>
      </c>
      <c r="E327" s="20" t="s">
        <v>1520</v>
      </c>
      <c r="F327" s="20"/>
      <c r="G327" s="20" t="s">
        <v>1521</v>
      </c>
      <c r="H327" s="20" t="s">
        <v>1522</v>
      </c>
      <c r="I327" s="20" t="s">
        <v>49</v>
      </c>
      <c r="J327" s="21">
        <v>39083</v>
      </c>
      <c r="K327" s="20">
        <v>1012</v>
      </c>
      <c r="L327" s="20"/>
      <c r="M327" s="20">
        <v>81</v>
      </c>
      <c r="N327" s="20">
        <v>65</v>
      </c>
      <c r="O327" s="20" t="s">
        <v>50</v>
      </c>
      <c r="P327" s="20" t="s">
        <v>62</v>
      </c>
      <c r="Q327" s="20"/>
      <c r="R327" s="20" t="s">
        <v>52</v>
      </c>
      <c r="S327" s="20">
        <v>8200204302</v>
      </c>
      <c r="T327" s="20" t="s">
        <v>1523</v>
      </c>
      <c r="U327" s="20"/>
      <c r="V327" s="20">
        <v>8769354250</v>
      </c>
      <c r="W327" s="20" t="s">
        <v>1524</v>
      </c>
      <c r="X327" s="20">
        <v>48000</v>
      </c>
      <c r="Y327" s="20" t="s">
        <v>55</v>
      </c>
      <c r="Z327" s="20" t="s">
        <v>295</v>
      </c>
      <c r="AA327" s="20" t="s">
        <v>65</v>
      </c>
      <c r="AB327" s="20">
        <v>15</v>
      </c>
      <c r="AC327" s="20" t="s">
        <v>57</v>
      </c>
      <c r="AD327" s="20">
        <v>0.5</v>
      </c>
    </row>
    <row r="328" spans="1:30" ht="30">
      <c r="A328" s="20">
        <v>10</v>
      </c>
      <c r="B328" s="20" t="s">
        <v>45</v>
      </c>
      <c r="C328" s="20">
        <v>279</v>
      </c>
      <c r="D328" s="21">
        <v>41873</v>
      </c>
      <c r="E328" s="20" t="s">
        <v>1525</v>
      </c>
      <c r="F328" s="20"/>
      <c r="G328" s="20" t="s">
        <v>1343</v>
      </c>
      <c r="H328" s="20" t="s">
        <v>653</v>
      </c>
      <c r="I328" s="20" t="s">
        <v>49</v>
      </c>
      <c r="J328" s="21">
        <v>38924</v>
      </c>
      <c r="K328" s="20">
        <v>1013</v>
      </c>
      <c r="L328" s="20"/>
      <c r="M328" s="20">
        <v>81</v>
      </c>
      <c r="N328" s="20">
        <v>46</v>
      </c>
      <c r="O328" s="20" t="s">
        <v>88</v>
      </c>
      <c r="P328" s="20" t="s">
        <v>62</v>
      </c>
      <c r="Q328" s="20"/>
      <c r="R328" s="20" t="s">
        <v>52</v>
      </c>
      <c r="S328" s="20">
        <v>8200204302</v>
      </c>
      <c r="T328" s="20" t="s">
        <v>1526</v>
      </c>
      <c r="U328" s="20" t="s">
        <v>1345</v>
      </c>
      <c r="V328" s="20">
        <v>9187698492</v>
      </c>
      <c r="W328" s="20" t="s">
        <v>1346</v>
      </c>
      <c r="X328" s="20">
        <v>36000</v>
      </c>
      <c r="Y328" s="20" t="s">
        <v>55</v>
      </c>
      <c r="Z328" s="20" t="s">
        <v>55</v>
      </c>
      <c r="AA328" s="20" t="s">
        <v>65</v>
      </c>
      <c r="AB328" s="20">
        <v>16</v>
      </c>
      <c r="AC328" s="20" t="s">
        <v>57</v>
      </c>
      <c r="AD328" s="20">
        <v>0</v>
      </c>
    </row>
    <row r="329" spans="1:30" ht="30">
      <c r="A329" s="20">
        <v>10</v>
      </c>
      <c r="B329" s="20" t="s">
        <v>45</v>
      </c>
      <c r="C329" s="20">
        <v>977</v>
      </c>
      <c r="D329" s="21">
        <v>44477</v>
      </c>
      <c r="E329" s="20" t="s">
        <v>1527</v>
      </c>
      <c r="F329" s="20"/>
      <c r="G329" s="20" t="s">
        <v>1528</v>
      </c>
      <c r="H329" s="20" t="s">
        <v>107</v>
      </c>
      <c r="I329" s="20" t="s">
        <v>49</v>
      </c>
      <c r="J329" s="21">
        <v>38897</v>
      </c>
      <c r="K329" s="20">
        <v>1046</v>
      </c>
      <c r="L329" s="20"/>
      <c r="M329" s="20">
        <v>81</v>
      </c>
      <c r="N329" s="20">
        <v>43</v>
      </c>
      <c r="O329" s="20" t="s">
        <v>50</v>
      </c>
      <c r="P329" s="20" t="s">
        <v>62</v>
      </c>
      <c r="Q329" s="20"/>
      <c r="R329" s="20" t="s">
        <v>52</v>
      </c>
      <c r="S329" s="20">
        <v>8200204302</v>
      </c>
      <c r="T329" s="20" t="s">
        <v>1529</v>
      </c>
      <c r="U329" s="20"/>
      <c r="V329" s="20">
        <v>9950493872</v>
      </c>
      <c r="W329" s="20" t="s">
        <v>1530</v>
      </c>
      <c r="X329" s="20">
        <v>40000</v>
      </c>
      <c r="Y329" s="20" t="s">
        <v>55</v>
      </c>
      <c r="Z329" s="20" t="s">
        <v>55</v>
      </c>
      <c r="AA329" s="20" t="s">
        <v>65</v>
      </c>
      <c r="AB329" s="20">
        <v>16</v>
      </c>
      <c r="AC329" s="20" t="s">
        <v>57</v>
      </c>
      <c r="AD329" s="20">
        <v>1</v>
      </c>
    </row>
    <row r="330" spans="1:30" ht="30">
      <c r="A330" s="20">
        <v>10</v>
      </c>
      <c r="B330" s="20" t="s">
        <v>45</v>
      </c>
      <c r="C330" s="20">
        <v>873</v>
      </c>
      <c r="D330" s="21">
        <v>42552</v>
      </c>
      <c r="E330" s="20" t="s">
        <v>556</v>
      </c>
      <c r="F330" s="20"/>
      <c r="G330" s="20" t="s">
        <v>1531</v>
      </c>
      <c r="H330" s="20" t="s">
        <v>474</v>
      </c>
      <c r="I330" s="20" t="s">
        <v>49</v>
      </c>
      <c r="J330" s="21">
        <v>38708</v>
      </c>
      <c r="K330" s="20">
        <v>1014</v>
      </c>
      <c r="L330" s="20"/>
      <c r="M330" s="20">
        <v>81</v>
      </c>
      <c r="N330" s="20">
        <v>70</v>
      </c>
      <c r="O330" s="20" t="s">
        <v>88</v>
      </c>
      <c r="P330" s="20" t="s">
        <v>62</v>
      </c>
      <c r="Q330" s="20"/>
      <c r="R330" s="20" t="s">
        <v>52</v>
      </c>
      <c r="S330" s="20">
        <v>8200204302</v>
      </c>
      <c r="T330" s="20" t="s">
        <v>1532</v>
      </c>
      <c r="U330" s="20"/>
      <c r="V330" s="20">
        <v>9929031954</v>
      </c>
      <c r="W330" s="20" t="s">
        <v>1533</v>
      </c>
      <c r="X330" s="20">
        <v>48000</v>
      </c>
      <c r="Y330" s="20" t="s">
        <v>55</v>
      </c>
      <c r="Z330" s="20" t="s">
        <v>55</v>
      </c>
      <c r="AA330" s="20" t="s">
        <v>65</v>
      </c>
      <c r="AB330" s="20">
        <v>17</v>
      </c>
      <c r="AC330" s="20" t="s">
        <v>57</v>
      </c>
      <c r="AD330" s="20">
        <v>10</v>
      </c>
    </row>
    <row r="331" spans="1:30" ht="30">
      <c r="A331" s="20">
        <v>10</v>
      </c>
      <c r="B331" s="20" t="s">
        <v>45</v>
      </c>
      <c r="C331" s="20">
        <v>717</v>
      </c>
      <c r="D331" s="21">
        <v>41038</v>
      </c>
      <c r="E331" s="20" t="s">
        <v>635</v>
      </c>
      <c r="F331" s="20"/>
      <c r="G331" s="20" t="s">
        <v>1534</v>
      </c>
      <c r="H331" s="20" t="s">
        <v>1535</v>
      </c>
      <c r="I331" s="20" t="s">
        <v>49</v>
      </c>
      <c r="J331" s="21">
        <v>38858</v>
      </c>
      <c r="K331" s="20">
        <v>1015</v>
      </c>
      <c r="L331" s="20"/>
      <c r="M331" s="20">
        <v>81</v>
      </c>
      <c r="N331" s="20">
        <v>73</v>
      </c>
      <c r="O331" s="20" t="s">
        <v>88</v>
      </c>
      <c r="P331" s="20" t="s">
        <v>62</v>
      </c>
      <c r="Q331" s="20"/>
      <c r="R331" s="20" t="s">
        <v>52</v>
      </c>
      <c r="S331" s="20">
        <v>8200204302</v>
      </c>
      <c r="T331" s="20" t="s">
        <v>1536</v>
      </c>
      <c r="U331" s="20"/>
      <c r="V331" s="20">
        <v>9950959734</v>
      </c>
      <c r="W331" s="20" t="s">
        <v>1537</v>
      </c>
      <c r="X331" s="20">
        <v>45000</v>
      </c>
      <c r="Y331" s="20" t="s">
        <v>55</v>
      </c>
      <c r="Z331" s="20" t="s">
        <v>295</v>
      </c>
      <c r="AA331" s="20" t="s">
        <v>65</v>
      </c>
      <c r="AB331" s="20">
        <v>16</v>
      </c>
      <c r="AC331" s="20" t="s">
        <v>57</v>
      </c>
      <c r="AD331" s="20">
        <v>0</v>
      </c>
    </row>
    <row r="332" spans="1:30" ht="30">
      <c r="A332" s="20">
        <v>10</v>
      </c>
      <c r="B332" s="20" t="s">
        <v>45</v>
      </c>
      <c r="C332" s="20">
        <v>857</v>
      </c>
      <c r="D332" s="21">
        <v>42917</v>
      </c>
      <c r="E332" s="20" t="s">
        <v>1538</v>
      </c>
      <c r="F332" s="20"/>
      <c r="G332" s="20" t="s">
        <v>1539</v>
      </c>
      <c r="H332" s="20" t="s">
        <v>1540</v>
      </c>
      <c r="I332" s="20" t="s">
        <v>49</v>
      </c>
      <c r="J332" s="21">
        <v>39280</v>
      </c>
      <c r="K332" s="20">
        <v>1016</v>
      </c>
      <c r="L332" s="20"/>
      <c r="M332" s="20">
        <v>81</v>
      </c>
      <c r="N332" s="20">
        <v>63</v>
      </c>
      <c r="O332" s="20" t="s">
        <v>50</v>
      </c>
      <c r="P332" s="20" t="s">
        <v>62</v>
      </c>
      <c r="Q332" s="20"/>
      <c r="R332" s="20" t="s">
        <v>52</v>
      </c>
      <c r="S332" s="20">
        <v>8200204302</v>
      </c>
      <c r="T332" s="20" t="s">
        <v>1541</v>
      </c>
      <c r="U332" s="20"/>
      <c r="V332" s="20">
        <v>9828355445</v>
      </c>
      <c r="W332" s="20" t="s">
        <v>1542</v>
      </c>
      <c r="X332" s="20">
        <v>36000</v>
      </c>
      <c r="Y332" s="20" t="s">
        <v>55</v>
      </c>
      <c r="Z332" s="20" t="s">
        <v>55</v>
      </c>
      <c r="AA332" s="20" t="s">
        <v>65</v>
      </c>
      <c r="AB332" s="20">
        <v>15</v>
      </c>
      <c r="AC332" s="20" t="s">
        <v>57</v>
      </c>
      <c r="AD332" s="20">
        <v>15</v>
      </c>
    </row>
    <row r="333" spans="1:30" ht="30">
      <c r="A333" s="20">
        <v>10</v>
      </c>
      <c r="B333" s="20" t="s">
        <v>45</v>
      </c>
      <c r="C333" s="20">
        <v>722</v>
      </c>
      <c r="D333" s="21">
        <v>44057</v>
      </c>
      <c r="E333" s="20" t="s">
        <v>1543</v>
      </c>
      <c r="F333" s="20"/>
      <c r="G333" s="20" t="s">
        <v>448</v>
      </c>
      <c r="H333" s="20" t="s">
        <v>449</v>
      </c>
      <c r="I333" s="20" t="s">
        <v>49</v>
      </c>
      <c r="J333" s="21">
        <v>38089</v>
      </c>
      <c r="K333" s="20">
        <v>1017</v>
      </c>
      <c r="L333" s="20"/>
      <c r="M333" s="20">
        <v>81</v>
      </c>
      <c r="N333" s="20">
        <v>76</v>
      </c>
      <c r="O333" s="20" t="s">
        <v>88</v>
      </c>
      <c r="P333" s="20" t="s">
        <v>62</v>
      </c>
      <c r="Q333" s="20"/>
      <c r="R333" s="20" t="s">
        <v>52</v>
      </c>
      <c r="S333" s="20">
        <v>8200204302</v>
      </c>
      <c r="T333" s="20" t="s">
        <v>1544</v>
      </c>
      <c r="U333" s="20" t="s">
        <v>1545</v>
      </c>
      <c r="V333" s="20">
        <v>9784027849</v>
      </c>
      <c r="W333" s="20" t="s">
        <v>1546</v>
      </c>
      <c r="X333" s="20">
        <v>36000</v>
      </c>
      <c r="Y333" s="20" t="s">
        <v>55</v>
      </c>
      <c r="Z333" s="20" t="s">
        <v>55</v>
      </c>
      <c r="AA333" s="20" t="s">
        <v>65</v>
      </c>
      <c r="AB333" s="20">
        <v>18</v>
      </c>
      <c r="AC333" s="20" t="s">
        <v>57</v>
      </c>
      <c r="AD333" s="20">
        <v>2</v>
      </c>
    </row>
    <row r="334" spans="1:30" ht="30">
      <c r="A334" s="20">
        <v>10</v>
      </c>
      <c r="B334" s="20" t="s">
        <v>45</v>
      </c>
      <c r="C334" s="20">
        <v>515</v>
      </c>
      <c r="D334" s="21">
        <v>42924</v>
      </c>
      <c r="E334" s="20" t="s">
        <v>1547</v>
      </c>
      <c r="F334" s="20"/>
      <c r="G334" s="20" t="s">
        <v>1197</v>
      </c>
      <c r="H334" s="20" t="s">
        <v>1198</v>
      </c>
      <c r="I334" s="20" t="s">
        <v>49</v>
      </c>
      <c r="J334" s="21">
        <v>39238</v>
      </c>
      <c r="K334" s="20">
        <v>1018</v>
      </c>
      <c r="L334" s="20"/>
      <c r="M334" s="20">
        <v>81</v>
      </c>
      <c r="N334" s="20">
        <v>65</v>
      </c>
      <c r="O334" s="20" t="s">
        <v>88</v>
      </c>
      <c r="P334" s="20" t="s">
        <v>62</v>
      </c>
      <c r="Q334" s="20"/>
      <c r="R334" s="20" t="s">
        <v>52</v>
      </c>
      <c r="S334" s="20">
        <v>8200204302</v>
      </c>
      <c r="T334" s="20" t="s">
        <v>1548</v>
      </c>
      <c r="U334" s="20" t="s">
        <v>1200</v>
      </c>
      <c r="V334" s="20">
        <v>9828552701</v>
      </c>
      <c r="W334" s="20" t="s">
        <v>1549</v>
      </c>
      <c r="X334" s="20">
        <v>36000</v>
      </c>
      <c r="Y334" s="20" t="s">
        <v>55</v>
      </c>
      <c r="Z334" s="20" t="s">
        <v>55</v>
      </c>
      <c r="AA334" s="20" t="s">
        <v>65</v>
      </c>
      <c r="AB334" s="20">
        <v>15</v>
      </c>
      <c r="AC334" s="20" t="s">
        <v>57</v>
      </c>
      <c r="AD334" s="20">
        <v>3</v>
      </c>
    </row>
    <row r="335" spans="1:30" ht="30">
      <c r="A335" s="20">
        <v>10</v>
      </c>
      <c r="B335" s="20" t="s">
        <v>45</v>
      </c>
      <c r="C335" s="20">
        <v>222</v>
      </c>
      <c r="D335" s="21">
        <v>41873</v>
      </c>
      <c r="E335" s="20" t="s">
        <v>1317</v>
      </c>
      <c r="F335" s="20"/>
      <c r="G335" s="20" t="s">
        <v>1481</v>
      </c>
      <c r="H335" s="20" t="s">
        <v>793</v>
      </c>
      <c r="I335" s="20" t="s">
        <v>49</v>
      </c>
      <c r="J335" s="21">
        <v>38336</v>
      </c>
      <c r="K335" s="20">
        <v>1019</v>
      </c>
      <c r="L335" s="20"/>
      <c r="M335" s="20">
        <v>81</v>
      </c>
      <c r="N335" s="20">
        <v>16</v>
      </c>
      <c r="O335" s="20" t="s">
        <v>157</v>
      </c>
      <c r="P335" s="20" t="s">
        <v>62</v>
      </c>
      <c r="Q335" s="20"/>
      <c r="R335" s="20" t="s">
        <v>52</v>
      </c>
      <c r="S335" s="20">
        <v>8200204302</v>
      </c>
      <c r="T335" s="20" t="s">
        <v>1550</v>
      </c>
      <c r="U335" s="20" t="s">
        <v>1483</v>
      </c>
      <c r="V335" s="20">
        <v>9001371661</v>
      </c>
      <c r="W335" s="20" t="s">
        <v>1121</v>
      </c>
      <c r="X335" s="20">
        <v>36000</v>
      </c>
      <c r="Y335" s="20" t="s">
        <v>55</v>
      </c>
      <c r="Z335" s="20" t="s">
        <v>55</v>
      </c>
      <c r="AA335" s="20" t="s">
        <v>65</v>
      </c>
      <c r="AB335" s="20">
        <v>18</v>
      </c>
      <c r="AC335" s="20" t="s">
        <v>57</v>
      </c>
      <c r="AD335" s="20">
        <v>1</v>
      </c>
    </row>
    <row r="336" spans="1:30" ht="30">
      <c r="A336" s="20">
        <v>10</v>
      </c>
      <c r="B336" s="20" t="s">
        <v>45</v>
      </c>
      <c r="C336" s="20">
        <v>861</v>
      </c>
      <c r="D336" s="21">
        <v>41096</v>
      </c>
      <c r="E336" s="20" t="s">
        <v>1551</v>
      </c>
      <c r="F336" s="20"/>
      <c r="G336" s="20" t="s">
        <v>1552</v>
      </c>
      <c r="H336" s="20" t="s">
        <v>585</v>
      </c>
      <c r="I336" s="20" t="s">
        <v>49</v>
      </c>
      <c r="J336" s="21">
        <v>39118</v>
      </c>
      <c r="K336" s="20">
        <v>1020</v>
      </c>
      <c r="L336" s="20"/>
      <c r="M336" s="20">
        <v>81</v>
      </c>
      <c r="N336" s="20">
        <v>75</v>
      </c>
      <c r="O336" s="20" t="s">
        <v>50</v>
      </c>
      <c r="P336" s="20" t="s">
        <v>62</v>
      </c>
      <c r="Q336" s="20"/>
      <c r="R336" s="20" t="s">
        <v>52</v>
      </c>
      <c r="S336" s="20">
        <v>8200204302</v>
      </c>
      <c r="T336" s="20" t="s">
        <v>1553</v>
      </c>
      <c r="U336" s="20"/>
      <c r="V336" s="20">
        <v>9602583704</v>
      </c>
      <c r="W336" s="20" t="s">
        <v>1524</v>
      </c>
      <c r="X336" s="20">
        <v>0</v>
      </c>
      <c r="Y336" s="20" t="s">
        <v>55</v>
      </c>
      <c r="Z336" s="20" t="s">
        <v>55</v>
      </c>
      <c r="AA336" s="20" t="s">
        <v>65</v>
      </c>
      <c r="AB336" s="20">
        <v>15</v>
      </c>
      <c r="AC336" s="20" t="s">
        <v>57</v>
      </c>
      <c r="AD336" s="20">
        <v>0.2</v>
      </c>
    </row>
    <row r="337" spans="1:30" ht="30">
      <c r="A337" s="20">
        <v>10</v>
      </c>
      <c r="B337" s="20" t="s">
        <v>45</v>
      </c>
      <c r="C337" s="20">
        <v>867</v>
      </c>
      <c r="D337" s="21">
        <v>42919</v>
      </c>
      <c r="E337" s="20" t="s">
        <v>438</v>
      </c>
      <c r="F337" s="20" t="s">
        <v>1294</v>
      </c>
      <c r="G337" s="20" t="s">
        <v>1539</v>
      </c>
      <c r="H337" s="20" t="s">
        <v>1554</v>
      </c>
      <c r="I337" s="20" t="s">
        <v>49</v>
      </c>
      <c r="J337" s="21">
        <v>38356</v>
      </c>
      <c r="K337" s="20">
        <v>1021</v>
      </c>
      <c r="L337" s="20"/>
      <c r="M337" s="20">
        <v>81</v>
      </c>
      <c r="N337" s="20">
        <v>65</v>
      </c>
      <c r="O337" s="20" t="s">
        <v>50</v>
      </c>
      <c r="P337" s="20" t="s">
        <v>62</v>
      </c>
      <c r="Q337" s="20"/>
      <c r="R337" s="20" t="s">
        <v>52</v>
      </c>
      <c r="S337" s="20">
        <v>8200204302</v>
      </c>
      <c r="T337" s="20" t="s">
        <v>1555</v>
      </c>
      <c r="U337" s="20" t="s">
        <v>1556</v>
      </c>
      <c r="V337" s="20">
        <v>9521684407</v>
      </c>
      <c r="W337" s="20" t="s">
        <v>1557</v>
      </c>
      <c r="X337" s="20">
        <v>36000</v>
      </c>
      <c r="Y337" s="20" t="s">
        <v>55</v>
      </c>
      <c r="Z337" s="20" t="s">
        <v>55</v>
      </c>
      <c r="AA337" s="20" t="s">
        <v>65</v>
      </c>
      <c r="AB337" s="20">
        <v>17</v>
      </c>
      <c r="AC337" s="20" t="s">
        <v>57</v>
      </c>
      <c r="AD337" s="20">
        <v>0</v>
      </c>
    </row>
    <row r="338" spans="1:30" ht="30">
      <c r="A338" s="20">
        <v>10</v>
      </c>
      <c r="B338" s="20" t="s">
        <v>45</v>
      </c>
      <c r="C338" s="20">
        <v>859</v>
      </c>
      <c r="D338" s="21">
        <v>42748</v>
      </c>
      <c r="E338" s="20" t="s">
        <v>1558</v>
      </c>
      <c r="F338" s="20"/>
      <c r="G338" s="20" t="s">
        <v>696</v>
      </c>
      <c r="H338" s="20" t="s">
        <v>561</v>
      </c>
      <c r="I338" s="20" t="s">
        <v>49</v>
      </c>
      <c r="J338" s="21">
        <v>39238</v>
      </c>
      <c r="K338" s="20">
        <v>1022</v>
      </c>
      <c r="L338" s="20"/>
      <c r="M338" s="20">
        <v>81</v>
      </c>
      <c r="N338" s="20">
        <v>78</v>
      </c>
      <c r="O338" s="20" t="s">
        <v>50</v>
      </c>
      <c r="P338" s="20" t="s">
        <v>62</v>
      </c>
      <c r="Q338" s="20"/>
      <c r="R338" s="20" t="s">
        <v>52</v>
      </c>
      <c r="S338" s="20">
        <v>8200204302</v>
      </c>
      <c r="T338" s="20" t="s">
        <v>1559</v>
      </c>
      <c r="U338" s="20"/>
      <c r="V338" s="20">
        <v>8107251261</v>
      </c>
      <c r="W338" s="20" t="s">
        <v>1560</v>
      </c>
      <c r="X338" s="20">
        <v>36000</v>
      </c>
      <c r="Y338" s="20" t="s">
        <v>55</v>
      </c>
      <c r="Z338" s="20" t="s">
        <v>55</v>
      </c>
      <c r="AA338" s="20" t="s">
        <v>65</v>
      </c>
      <c r="AB338" s="20">
        <v>15</v>
      </c>
      <c r="AC338" s="20" t="s">
        <v>57</v>
      </c>
      <c r="AD338" s="20">
        <v>0.1</v>
      </c>
    </row>
    <row r="339" spans="1:30" ht="30">
      <c r="A339" s="20">
        <v>10</v>
      </c>
      <c r="B339" s="20" t="s">
        <v>45</v>
      </c>
      <c r="C339" s="20">
        <v>223</v>
      </c>
      <c r="D339" s="21">
        <v>41873</v>
      </c>
      <c r="E339" s="20" t="s">
        <v>1558</v>
      </c>
      <c r="F339" s="20"/>
      <c r="G339" s="20" t="s">
        <v>1504</v>
      </c>
      <c r="H339" s="20" t="s">
        <v>793</v>
      </c>
      <c r="I339" s="20" t="s">
        <v>49</v>
      </c>
      <c r="J339" s="21">
        <v>37940</v>
      </c>
      <c r="K339" s="20">
        <v>1023</v>
      </c>
      <c r="L339" s="20"/>
      <c r="M339" s="20">
        <v>81</v>
      </c>
      <c r="N339" s="20">
        <v>70</v>
      </c>
      <c r="O339" s="20" t="s">
        <v>50</v>
      </c>
      <c r="P339" s="20" t="s">
        <v>62</v>
      </c>
      <c r="Q339" s="20"/>
      <c r="R339" s="20" t="s">
        <v>52</v>
      </c>
      <c r="S339" s="20">
        <v>8200204302</v>
      </c>
      <c r="T339" s="20" t="s">
        <v>1561</v>
      </c>
      <c r="U339" s="20" t="s">
        <v>1506</v>
      </c>
      <c r="V339" s="20">
        <v>9196809136</v>
      </c>
      <c r="W339" s="20" t="s">
        <v>1507</v>
      </c>
      <c r="X339" s="20">
        <v>36000</v>
      </c>
      <c r="Y339" s="20" t="s">
        <v>55</v>
      </c>
      <c r="Z339" s="20" t="s">
        <v>55</v>
      </c>
      <c r="AA339" s="20" t="s">
        <v>65</v>
      </c>
      <c r="AB339" s="20">
        <v>19</v>
      </c>
      <c r="AC339" s="20" t="s">
        <v>57</v>
      </c>
      <c r="AD339" s="20">
        <v>3</v>
      </c>
    </row>
    <row r="340" spans="1:30" ht="30">
      <c r="A340" s="20">
        <v>10</v>
      </c>
      <c r="B340" s="20" t="s">
        <v>45</v>
      </c>
      <c r="C340" s="20">
        <v>858</v>
      </c>
      <c r="D340" s="21">
        <v>42919</v>
      </c>
      <c r="E340" s="20" t="s">
        <v>1562</v>
      </c>
      <c r="F340" s="20"/>
      <c r="G340" s="20" t="s">
        <v>1563</v>
      </c>
      <c r="H340" s="20" t="s">
        <v>1564</v>
      </c>
      <c r="I340" s="20" t="s">
        <v>49</v>
      </c>
      <c r="J340" s="21">
        <v>38884</v>
      </c>
      <c r="K340" s="20">
        <v>1024</v>
      </c>
      <c r="L340" s="20"/>
      <c r="M340" s="20">
        <v>81</v>
      </c>
      <c r="N340" s="20">
        <v>72</v>
      </c>
      <c r="O340" s="20" t="s">
        <v>50</v>
      </c>
      <c r="P340" s="20" t="s">
        <v>62</v>
      </c>
      <c r="Q340" s="20"/>
      <c r="R340" s="20" t="s">
        <v>52</v>
      </c>
      <c r="S340" s="20">
        <v>8200204302</v>
      </c>
      <c r="T340" s="20" t="s">
        <v>1565</v>
      </c>
      <c r="U340" s="20"/>
      <c r="V340" s="20">
        <v>6350260004</v>
      </c>
      <c r="W340" s="20" t="s">
        <v>1566</v>
      </c>
      <c r="X340" s="20">
        <v>33000</v>
      </c>
      <c r="Y340" s="20" t="s">
        <v>55</v>
      </c>
      <c r="Z340" s="20" t="s">
        <v>55</v>
      </c>
      <c r="AA340" s="20" t="s">
        <v>65</v>
      </c>
      <c r="AB340" s="20">
        <v>16</v>
      </c>
      <c r="AC340" s="20" t="s">
        <v>57</v>
      </c>
      <c r="AD340" s="20">
        <v>7</v>
      </c>
    </row>
    <row r="341" spans="1:30" ht="30">
      <c r="A341" s="20">
        <v>10</v>
      </c>
      <c r="B341" s="20" t="s">
        <v>45</v>
      </c>
      <c r="C341" s="20">
        <v>721</v>
      </c>
      <c r="D341" s="21">
        <v>42917</v>
      </c>
      <c r="E341" s="20" t="s">
        <v>1360</v>
      </c>
      <c r="F341" s="20"/>
      <c r="G341" s="20" t="s">
        <v>1567</v>
      </c>
      <c r="H341" s="20" t="s">
        <v>1568</v>
      </c>
      <c r="I341" s="20" t="s">
        <v>49</v>
      </c>
      <c r="J341" s="21">
        <v>38085</v>
      </c>
      <c r="K341" s="20">
        <v>1025</v>
      </c>
      <c r="L341" s="20"/>
      <c r="M341" s="20">
        <v>81</v>
      </c>
      <c r="N341" s="20">
        <v>63</v>
      </c>
      <c r="O341" s="20" t="s">
        <v>50</v>
      </c>
      <c r="P341" s="20" t="s">
        <v>62</v>
      </c>
      <c r="Q341" s="20"/>
      <c r="R341" s="20" t="s">
        <v>52</v>
      </c>
      <c r="S341" s="20">
        <v>8200204302</v>
      </c>
      <c r="T341" s="20" t="s">
        <v>1569</v>
      </c>
      <c r="U341" s="20"/>
      <c r="V341" s="20">
        <v>9829114826</v>
      </c>
      <c r="W341" s="20" t="s">
        <v>1570</v>
      </c>
      <c r="X341" s="20">
        <v>48000</v>
      </c>
      <c r="Y341" s="20" t="s">
        <v>55</v>
      </c>
      <c r="Z341" s="20" t="s">
        <v>55</v>
      </c>
      <c r="AA341" s="20" t="s">
        <v>65</v>
      </c>
      <c r="AB341" s="20">
        <v>18</v>
      </c>
      <c r="AC341" s="20" t="s">
        <v>57</v>
      </c>
      <c r="AD341" s="20">
        <v>16</v>
      </c>
    </row>
    <row r="342" spans="1:30" ht="30">
      <c r="A342" s="20">
        <v>10</v>
      </c>
      <c r="B342" s="20" t="s">
        <v>45</v>
      </c>
      <c r="C342" s="20">
        <v>865</v>
      </c>
      <c r="D342" s="21">
        <v>42920</v>
      </c>
      <c r="E342" s="20" t="s">
        <v>1571</v>
      </c>
      <c r="F342" s="20"/>
      <c r="G342" s="20" t="s">
        <v>1572</v>
      </c>
      <c r="H342" s="20" t="s">
        <v>474</v>
      </c>
      <c r="I342" s="20" t="s">
        <v>49</v>
      </c>
      <c r="J342" s="21">
        <v>38543</v>
      </c>
      <c r="K342" s="20">
        <v>1026</v>
      </c>
      <c r="L342" s="20"/>
      <c r="M342" s="20">
        <v>81</v>
      </c>
      <c r="N342" s="20">
        <v>69</v>
      </c>
      <c r="O342" s="20" t="s">
        <v>50</v>
      </c>
      <c r="P342" s="20" t="s">
        <v>51</v>
      </c>
      <c r="Q342" s="20"/>
      <c r="R342" s="20" t="s">
        <v>52</v>
      </c>
      <c r="S342" s="20">
        <v>8200204302</v>
      </c>
      <c r="T342" s="20" t="s">
        <v>1573</v>
      </c>
      <c r="U342" s="20"/>
      <c r="V342" s="20">
        <v>8955980539</v>
      </c>
      <c r="W342" s="20" t="s">
        <v>1574</v>
      </c>
      <c r="X342" s="20">
        <v>40000</v>
      </c>
      <c r="Y342" s="20" t="s">
        <v>55</v>
      </c>
      <c r="Z342" s="20" t="s">
        <v>55</v>
      </c>
      <c r="AA342" s="20" t="s">
        <v>56</v>
      </c>
      <c r="AB342" s="20">
        <v>17</v>
      </c>
      <c r="AC342" s="20" t="s">
        <v>57</v>
      </c>
      <c r="AD342" s="20">
        <v>20</v>
      </c>
    </row>
    <row r="343" spans="1:30" ht="30">
      <c r="A343" s="20">
        <v>10</v>
      </c>
      <c r="B343" s="20" t="s">
        <v>45</v>
      </c>
      <c r="C343" s="20">
        <v>911</v>
      </c>
      <c r="D343" s="21">
        <v>42917</v>
      </c>
      <c r="E343" s="20" t="s">
        <v>1575</v>
      </c>
      <c r="F343" s="20"/>
      <c r="G343" s="20" t="s">
        <v>1576</v>
      </c>
      <c r="H343" s="20" t="s">
        <v>1490</v>
      </c>
      <c r="I343" s="20" t="s">
        <v>49</v>
      </c>
      <c r="J343" s="21">
        <v>39087</v>
      </c>
      <c r="K343" s="20">
        <v>1027</v>
      </c>
      <c r="L343" s="20"/>
      <c r="M343" s="20">
        <v>81</v>
      </c>
      <c r="N343" s="20">
        <v>58</v>
      </c>
      <c r="O343" s="20" t="s">
        <v>50</v>
      </c>
      <c r="P343" s="20" t="s">
        <v>62</v>
      </c>
      <c r="Q343" s="20"/>
      <c r="R343" s="20" t="s">
        <v>52</v>
      </c>
      <c r="S343" s="20">
        <v>8200204302</v>
      </c>
      <c r="T343" s="20" t="s">
        <v>1577</v>
      </c>
      <c r="U343" s="20"/>
      <c r="V343" s="20">
        <v>9887083039</v>
      </c>
      <c r="W343" s="20" t="s">
        <v>1578</v>
      </c>
      <c r="X343" s="20">
        <v>48000</v>
      </c>
      <c r="Y343" s="20" t="s">
        <v>55</v>
      </c>
      <c r="Z343" s="20" t="s">
        <v>55</v>
      </c>
      <c r="AA343" s="20" t="s">
        <v>65</v>
      </c>
      <c r="AB343" s="20">
        <v>15</v>
      </c>
      <c r="AC343" s="20" t="s">
        <v>57</v>
      </c>
      <c r="AD343" s="20">
        <v>5</v>
      </c>
    </row>
    <row r="344" spans="1:30" ht="30">
      <c r="A344" s="20">
        <v>10</v>
      </c>
      <c r="B344" s="20" t="s">
        <v>45</v>
      </c>
      <c r="C344" s="20">
        <v>215</v>
      </c>
      <c r="D344" s="21">
        <v>41873</v>
      </c>
      <c r="E344" s="20" t="s">
        <v>1579</v>
      </c>
      <c r="F344" s="20"/>
      <c r="G344" s="20" t="s">
        <v>1141</v>
      </c>
      <c r="H344" s="20" t="s">
        <v>826</v>
      </c>
      <c r="I344" s="20" t="s">
        <v>49</v>
      </c>
      <c r="J344" s="21">
        <v>39668</v>
      </c>
      <c r="K344" s="20">
        <v>1028</v>
      </c>
      <c r="L344" s="20"/>
      <c r="M344" s="20">
        <v>81</v>
      </c>
      <c r="N344" s="20">
        <v>70</v>
      </c>
      <c r="O344" s="20" t="s">
        <v>50</v>
      </c>
      <c r="P344" s="20" t="s">
        <v>51</v>
      </c>
      <c r="Q344" s="20"/>
      <c r="R344" s="20" t="s">
        <v>52</v>
      </c>
      <c r="S344" s="20">
        <v>8200204302</v>
      </c>
      <c r="T344" s="20" t="s">
        <v>1580</v>
      </c>
      <c r="U344" s="20" t="s">
        <v>1581</v>
      </c>
      <c r="V344" s="20">
        <v>9950943451</v>
      </c>
      <c r="W344" s="20" t="s">
        <v>1143</v>
      </c>
      <c r="X344" s="20">
        <v>44000</v>
      </c>
      <c r="Y344" s="20" t="s">
        <v>55</v>
      </c>
      <c r="Z344" s="20" t="s">
        <v>55</v>
      </c>
      <c r="AA344" s="20" t="s">
        <v>56</v>
      </c>
      <c r="AB344" s="20">
        <v>14</v>
      </c>
      <c r="AC344" s="20" t="s">
        <v>57</v>
      </c>
      <c r="AD344" s="20">
        <v>0</v>
      </c>
    </row>
    <row r="345" spans="1:30" ht="30">
      <c r="A345" s="20">
        <v>10</v>
      </c>
      <c r="B345" s="20" t="s">
        <v>45</v>
      </c>
      <c r="C345" s="20">
        <v>438</v>
      </c>
      <c r="D345" s="21">
        <v>42557</v>
      </c>
      <c r="E345" s="20" t="s">
        <v>1582</v>
      </c>
      <c r="F345" s="20"/>
      <c r="G345" s="20" t="s">
        <v>1583</v>
      </c>
      <c r="H345" s="20" t="s">
        <v>950</v>
      </c>
      <c r="I345" s="20" t="s">
        <v>49</v>
      </c>
      <c r="J345" s="21">
        <v>38751</v>
      </c>
      <c r="K345" s="20">
        <v>1029</v>
      </c>
      <c r="L345" s="20"/>
      <c r="M345" s="20">
        <v>81</v>
      </c>
      <c r="N345" s="20">
        <v>68</v>
      </c>
      <c r="O345" s="20" t="s">
        <v>50</v>
      </c>
      <c r="P345" s="20" t="s">
        <v>62</v>
      </c>
      <c r="Q345" s="20"/>
      <c r="R345" s="20" t="s">
        <v>52</v>
      </c>
      <c r="S345" s="20">
        <v>8200204302</v>
      </c>
      <c r="T345" s="20" t="s">
        <v>1584</v>
      </c>
      <c r="U345" s="20" t="s">
        <v>1585</v>
      </c>
      <c r="V345" s="20">
        <v>9950590397</v>
      </c>
      <c r="W345" s="20" t="s">
        <v>1586</v>
      </c>
      <c r="X345" s="20">
        <v>36000</v>
      </c>
      <c r="Y345" s="20" t="s">
        <v>55</v>
      </c>
      <c r="Z345" s="20" t="s">
        <v>295</v>
      </c>
      <c r="AA345" s="20" t="s">
        <v>65</v>
      </c>
      <c r="AB345" s="20">
        <v>16</v>
      </c>
      <c r="AC345" s="20" t="s">
        <v>57</v>
      </c>
      <c r="AD345" s="20">
        <v>3</v>
      </c>
    </row>
    <row r="346" spans="1:30" ht="30">
      <c r="A346" s="20">
        <v>10</v>
      </c>
      <c r="B346" s="20" t="s">
        <v>45</v>
      </c>
      <c r="C346" s="20">
        <v>217</v>
      </c>
      <c r="D346" s="21">
        <v>41873</v>
      </c>
      <c r="E346" s="20" t="s">
        <v>1587</v>
      </c>
      <c r="F346" s="20"/>
      <c r="G346" s="20" t="s">
        <v>1588</v>
      </c>
      <c r="H346" s="20" t="s">
        <v>1589</v>
      </c>
      <c r="I346" s="20" t="s">
        <v>49</v>
      </c>
      <c r="J346" s="21">
        <v>38931</v>
      </c>
      <c r="K346" s="20">
        <v>1030</v>
      </c>
      <c r="L346" s="20"/>
      <c r="M346" s="20">
        <v>81</v>
      </c>
      <c r="N346" s="20">
        <v>73</v>
      </c>
      <c r="O346" s="20" t="s">
        <v>157</v>
      </c>
      <c r="P346" s="20" t="s">
        <v>62</v>
      </c>
      <c r="Q346" s="20"/>
      <c r="R346" s="20" t="s">
        <v>52</v>
      </c>
      <c r="S346" s="20">
        <v>8200204302</v>
      </c>
      <c r="T346" s="20" t="s">
        <v>1590</v>
      </c>
      <c r="U346" s="20" t="s">
        <v>1591</v>
      </c>
      <c r="V346" s="20">
        <v>9799837975</v>
      </c>
      <c r="W346" s="20" t="s">
        <v>1121</v>
      </c>
      <c r="X346" s="20">
        <v>36000</v>
      </c>
      <c r="Y346" s="20" t="s">
        <v>55</v>
      </c>
      <c r="Z346" s="20" t="s">
        <v>295</v>
      </c>
      <c r="AA346" s="20" t="s">
        <v>65</v>
      </c>
      <c r="AB346" s="20">
        <v>16</v>
      </c>
      <c r="AC346" s="20" t="s">
        <v>57</v>
      </c>
      <c r="AD346" s="20">
        <v>1</v>
      </c>
    </row>
    <row r="347" spans="1:30" ht="30">
      <c r="A347" s="20">
        <v>10</v>
      </c>
      <c r="B347" s="20" t="s">
        <v>45</v>
      </c>
      <c r="C347" s="20">
        <v>856</v>
      </c>
      <c r="D347" s="21">
        <v>42910</v>
      </c>
      <c r="E347" s="20" t="s">
        <v>1592</v>
      </c>
      <c r="F347" s="20"/>
      <c r="G347" s="20" t="s">
        <v>1593</v>
      </c>
      <c r="H347" s="20" t="s">
        <v>1594</v>
      </c>
      <c r="I347" s="20" t="s">
        <v>49</v>
      </c>
      <c r="J347" s="21">
        <v>39598</v>
      </c>
      <c r="K347" s="20">
        <v>1031</v>
      </c>
      <c r="L347" s="20"/>
      <c r="M347" s="20">
        <v>81</v>
      </c>
      <c r="N347" s="20">
        <v>34</v>
      </c>
      <c r="O347" s="20" t="s">
        <v>50</v>
      </c>
      <c r="P347" s="20" t="s">
        <v>51</v>
      </c>
      <c r="Q347" s="20"/>
      <c r="R347" s="20" t="s">
        <v>52</v>
      </c>
      <c r="S347" s="20">
        <v>8200204302</v>
      </c>
      <c r="T347" s="20" t="s">
        <v>1595</v>
      </c>
      <c r="U347" s="20" t="s">
        <v>1596</v>
      </c>
      <c r="V347" s="20">
        <v>7742248609</v>
      </c>
      <c r="W347" s="20" t="s">
        <v>1597</v>
      </c>
      <c r="X347" s="20">
        <v>30000</v>
      </c>
      <c r="Y347" s="20" t="s">
        <v>55</v>
      </c>
      <c r="Z347" s="20" t="s">
        <v>55</v>
      </c>
      <c r="AA347" s="20" t="s">
        <v>56</v>
      </c>
      <c r="AB347" s="20">
        <v>14</v>
      </c>
      <c r="AC347" s="20" t="s">
        <v>57</v>
      </c>
      <c r="AD347" s="20">
        <v>3</v>
      </c>
    </row>
    <row r="348" spans="1:30" ht="30">
      <c r="A348" s="20">
        <v>10</v>
      </c>
      <c r="B348" s="20" t="s">
        <v>45</v>
      </c>
      <c r="C348" s="20">
        <v>724</v>
      </c>
      <c r="D348" s="21">
        <v>44057</v>
      </c>
      <c r="E348" s="20" t="s">
        <v>1598</v>
      </c>
      <c r="F348" s="20"/>
      <c r="G348" s="20" t="s">
        <v>1599</v>
      </c>
      <c r="H348" s="20" t="s">
        <v>1600</v>
      </c>
      <c r="I348" s="20" t="s">
        <v>49</v>
      </c>
      <c r="J348" s="21">
        <v>38974</v>
      </c>
      <c r="K348" s="20">
        <v>1032</v>
      </c>
      <c r="L348" s="20"/>
      <c r="M348" s="20">
        <v>81</v>
      </c>
      <c r="N348" s="20">
        <v>75</v>
      </c>
      <c r="O348" s="20" t="s">
        <v>50</v>
      </c>
      <c r="P348" s="20" t="s">
        <v>51</v>
      </c>
      <c r="Q348" s="20"/>
      <c r="R348" s="20" t="s">
        <v>52</v>
      </c>
      <c r="S348" s="20">
        <v>8200204302</v>
      </c>
      <c r="T348" s="20" t="s">
        <v>1601</v>
      </c>
      <c r="U348" s="20"/>
      <c r="V348" s="20">
        <v>9772162410</v>
      </c>
      <c r="W348" s="20" t="s">
        <v>1602</v>
      </c>
      <c r="X348" s="20">
        <v>600000</v>
      </c>
      <c r="Y348" s="20" t="s">
        <v>55</v>
      </c>
      <c r="Z348" s="20" t="s">
        <v>55</v>
      </c>
      <c r="AA348" s="20" t="s">
        <v>56</v>
      </c>
      <c r="AB348" s="20">
        <v>16</v>
      </c>
      <c r="AC348" s="20" t="s">
        <v>57</v>
      </c>
      <c r="AD348" s="20">
        <v>2</v>
      </c>
    </row>
    <row r="349" spans="1:30" ht="30">
      <c r="A349" s="20">
        <v>10</v>
      </c>
      <c r="B349" s="20" t="s">
        <v>45</v>
      </c>
      <c r="C349" s="20">
        <v>963</v>
      </c>
      <c r="D349" s="21">
        <v>44410</v>
      </c>
      <c r="E349" s="20" t="s">
        <v>1603</v>
      </c>
      <c r="F349" s="20"/>
      <c r="G349" s="20" t="s">
        <v>1604</v>
      </c>
      <c r="H349" s="20" t="s">
        <v>1605</v>
      </c>
      <c r="I349" s="20" t="s">
        <v>49</v>
      </c>
      <c r="J349" s="21">
        <v>39151</v>
      </c>
      <c r="K349" s="20">
        <v>1033</v>
      </c>
      <c r="L349" s="20"/>
      <c r="M349" s="20">
        <v>81</v>
      </c>
      <c r="N349" s="20">
        <v>64</v>
      </c>
      <c r="O349" s="20" t="s">
        <v>50</v>
      </c>
      <c r="P349" s="20" t="s">
        <v>62</v>
      </c>
      <c r="Q349" s="20"/>
      <c r="R349" s="20" t="s">
        <v>52</v>
      </c>
      <c r="S349" s="20">
        <v>8200204302</v>
      </c>
      <c r="T349" s="20" t="s">
        <v>1606</v>
      </c>
      <c r="U349" s="20" t="s">
        <v>1607</v>
      </c>
      <c r="V349" s="20">
        <v>9001497814</v>
      </c>
      <c r="W349" s="20" t="s">
        <v>1608</v>
      </c>
      <c r="X349" s="20">
        <v>0</v>
      </c>
      <c r="Y349" s="20" t="s">
        <v>55</v>
      </c>
      <c r="Z349" s="20" t="s">
        <v>295</v>
      </c>
      <c r="AA349" s="20" t="s">
        <v>65</v>
      </c>
      <c r="AB349" s="20">
        <v>15</v>
      </c>
      <c r="AC349" s="20" t="s">
        <v>57</v>
      </c>
      <c r="AD349" s="20">
        <v>2</v>
      </c>
    </row>
    <row r="350" spans="1:30" ht="30">
      <c r="A350" s="20">
        <v>10</v>
      </c>
      <c r="B350" s="20" t="s">
        <v>45</v>
      </c>
      <c r="C350" s="20">
        <v>727</v>
      </c>
      <c r="D350" s="21">
        <v>42919</v>
      </c>
      <c r="E350" s="20" t="s">
        <v>1609</v>
      </c>
      <c r="F350" s="20"/>
      <c r="G350" s="20" t="s">
        <v>1610</v>
      </c>
      <c r="H350" s="20" t="s">
        <v>1611</v>
      </c>
      <c r="I350" s="20" t="s">
        <v>49</v>
      </c>
      <c r="J350" s="21">
        <v>38893</v>
      </c>
      <c r="K350" s="20">
        <v>1034</v>
      </c>
      <c r="L350" s="20"/>
      <c r="M350" s="20">
        <v>81</v>
      </c>
      <c r="N350" s="20">
        <v>60</v>
      </c>
      <c r="O350" s="20" t="s">
        <v>50</v>
      </c>
      <c r="P350" s="20" t="s">
        <v>62</v>
      </c>
      <c r="Q350" s="20"/>
      <c r="R350" s="20" t="s">
        <v>52</v>
      </c>
      <c r="S350" s="20">
        <v>8200204302</v>
      </c>
      <c r="T350" s="20" t="s">
        <v>1612</v>
      </c>
      <c r="U350" s="20"/>
      <c r="V350" s="20">
        <v>7877706507</v>
      </c>
      <c r="W350" s="20" t="s">
        <v>1613</v>
      </c>
      <c r="X350" s="20">
        <v>48000</v>
      </c>
      <c r="Y350" s="20" t="s">
        <v>55</v>
      </c>
      <c r="Z350" s="20" t="s">
        <v>55</v>
      </c>
      <c r="AA350" s="20" t="s">
        <v>65</v>
      </c>
      <c r="AB350" s="20">
        <v>16</v>
      </c>
      <c r="AC350" s="20" t="s">
        <v>57</v>
      </c>
      <c r="AD350" s="20">
        <v>15</v>
      </c>
    </row>
    <row r="351" spans="1:30" ht="30">
      <c r="A351" s="20">
        <v>10</v>
      </c>
      <c r="B351" s="20" t="s">
        <v>45</v>
      </c>
      <c r="C351" s="20">
        <v>723</v>
      </c>
      <c r="D351" s="21">
        <v>44057</v>
      </c>
      <c r="E351" s="20" t="s">
        <v>1614</v>
      </c>
      <c r="F351" s="20"/>
      <c r="G351" s="20" t="s">
        <v>1242</v>
      </c>
      <c r="H351" s="20" t="s">
        <v>1477</v>
      </c>
      <c r="I351" s="20" t="s">
        <v>49</v>
      </c>
      <c r="J351" s="21">
        <v>38513</v>
      </c>
      <c r="K351" s="20">
        <v>1035</v>
      </c>
      <c r="L351" s="20"/>
      <c r="M351" s="20">
        <v>81</v>
      </c>
      <c r="N351" s="20">
        <v>78</v>
      </c>
      <c r="O351" s="20" t="s">
        <v>88</v>
      </c>
      <c r="P351" s="20" t="s">
        <v>62</v>
      </c>
      <c r="Q351" s="20"/>
      <c r="R351" s="20" t="s">
        <v>52</v>
      </c>
      <c r="S351" s="20">
        <v>8200204302</v>
      </c>
      <c r="T351" s="20" t="s">
        <v>1615</v>
      </c>
      <c r="U351" s="20"/>
      <c r="V351" s="20">
        <v>9464366789</v>
      </c>
      <c r="W351" s="20" t="s">
        <v>1616</v>
      </c>
      <c r="X351" s="20">
        <v>36000</v>
      </c>
      <c r="Y351" s="20" t="s">
        <v>55</v>
      </c>
      <c r="Z351" s="20" t="s">
        <v>55</v>
      </c>
      <c r="AA351" s="20" t="s">
        <v>65</v>
      </c>
      <c r="AB351" s="20">
        <v>17</v>
      </c>
      <c r="AC351" s="20" t="s">
        <v>57</v>
      </c>
      <c r="AD351" s="20">
        <v>0</v>
      </c>
    </row>
    <row r="352" spans="1:30" ht="30">
      <c r="A352" s="20">
        <v>10</v>
      </c>
      <c r="B352" s="20" t="s">
        <v>45</v>
      </c>
      <c r="C352" s="20">
        <v>860</v>
      </c>
      <c r="D352" s="21">
        <v>40679</v>
      </c>
      <c r="E352" s="20" t="s">
        <v>1617</v>
      </c>
      <c r="F352" s="20"/>
      <c r="G352" s="20" t="s">
        <v>555</v>
      </c>
      <c r="H352" s="20" t="s">
        <v>1618</v>
      </c>
      <c r="I352" s="20" t="s">
        <v>49</v>
      </c>
      <c r="J352" s="21">
        <v>38929</v>
      </c>
      <c r="K352" s="20">
        <v>1036</v>
      </c>
      <c r="L352" s="20"/>
      <c r="M352" s="20">
        <v>81</v>
      </c>
      <c r="N352" s="20">
        <v>77</v>
      </c>
      <c r="O352" s="20" t="s">
        <v>50</v>
      </c>
      <c r="P352" s="20" t="s">
        <v>62</v>
      </c>
      <c r="Q352" s="20"/>
      <c r="R352" s="20" t="s">
        <v>52</v>
      </c>
      <c r="S352" s="20">
        <v>8200204302</v>
      </c>
      <c r="T352" s="20" t="s">
        <v>1456</v>
      </c>
      <c r="U352" s="20"/>
      <c r="V352" s="20">
        <v>9029936289</v>
      </c>
      <c r="W352" s="20" t="s">
        <v>1560</v>
      </c>
      <c r="X352" s="20">
        <v>36000</v>
      </c>
      <c r="Y352" s="20" t="s">
        <v>55</v>
      </c>
      <c r="Z352" s="20" t="s">
        <v>55</v>
      </c>
      <c r="AA352" s="20" t="s">
        <v>65</v>
      </c>
      <c r="AB352" s="20">
        <v>16</v>
      </c>
      <c r="AC352" s="20" t="s">
        <v>57</v>
      </c>
      <c r="AD352" s="20">
        <v>0.1</v>
      </c>
    </row>
    <row r="353" spans="1:30" ht="30">
      <c r="A353" s="20">
        <v>10</v>
      </c>
      <c r="B353" s="20" t="s">
        <v>45</v>
      </c>
      <c r="C353" s="20">
        <v>623</v>
      </c>
      <c r="D353" s="21">
        <v>43654</v>
      </c>
      <c r="E353" s="20" t="s">
        <v>1619</v>
      </c>
      <c r="F353" s="20"/>
      <c r="G353" s="20" t="s">
        <v>1620</v>
      </c>
      <c r="H353" s="20" t="s">
        <v>802</v>
      </c>
      <c r="I353" s="20" t="s">
        <v>49</v>
      </c>
      <c r="J353" s="21">
        <v>38919</v>
      </c>
      <c r="K353" s="20">
        <v>1037</v>
      </c>
      <c r="L353" s="20"/>
      <c r="M353" s="20">
        <v>81</v>
      </c>
      <c r="N353" s="20">
        <v>72</v>
      </c>
      <c r="O353" s="20" t="s">
        <v>50</v>
      </c>
      <c r="P353" s="20" t="s">
        <v>62</v>
      </c>
      <c r="Q353" s="20"/>
      <c r="R353" s="20" t="s">
        <v>52</v>
      </c>
      <c r="S353" s="20">
        <v>8200204302</v>
      </c>
      <c r="T353" s="20" t="s">
        <v>1621</v>
      </c>
      <c r="U353" s="20" t="s">
        <v>1622</v>
      </c>
      <c r="V353" s="20">
        <v>9001818642</v>
      </c>
      <c r="W353" s="20" t="s">
        <v>1623</v>
      </c>
      <c r="X353" s="20">
        <v>42000</v>
      </c>
      <c r="Y353" s="20" t="s">
        <v>55</v>
      </c>
      <c r="Z353" s="20" t="s">
        <v>55</v>
      </c>
      <c r="AA353" s="20" t="s">
        <v>65</v>
      </c>
      <c r="AB353" s="20">
        <v>16</v>
      </c>
      <c r="AC353" s="20" t="s">
        <v>57</v>
      </c>
      <c r="AD353" s="20">
        <v>2</v>
      </c>
    </row>
    <row r="354" spans="1:30" ht="30">
      <c r="A354" s="20">
        <v>10</v>
      </c>
      <c r="B354" s="20" t="s">
        <v>45</v>
      </c>
      <c r="C354" s="20">
        <v>728</v>
      </c>
      <c r="D354" s="21">
        <v>42928</v>
      </c>
      <c r="E354" s="20" t="s">
        <v>1624</v>
      </c>
      <c r="F354" s="20"/>
      <c r="G354" s="20" t="s">
        <v>1625</v>
      </c>
      <c r="H354" s="20" t="s">
        <v>973</v>
      </c>
      <c r="I354" s="20" t="s">
        <v>49</v>
      </c>
      <c r="J354" s="21">
        <v>39370</v>
      </c>
      <c r="K354" s="20">
        <v>1039</v>
      </c>
      <c r="L354" s="20"/>
      <c r="M354" s="20">
        <v>81</v>
      </c>
      <c r="N354" s="20">
        <v>72</v>
      </c>
      <c r="O354" s="20" t="s">
        <v>88</v>
      </c>
      <c r="P354" s="20" t="s">
        <v>62</v>
      </c>
      <c r="Q354" s="20"/>
      <c r="R354" s="20" t="s">
        <v>52</v>
      </c>
      <c r="S354" s="20">
        <v>8200204302</v>
      </c>
      <c r="T354" s="20" t="s">
        <v>1626</v>
      </c>
      <c r="U354" s="20"/>
      <c r="V354" s="20">
        <v>9571397841</v>
      </c>
      <c r="W354" s="20" t="s">
        <v>1627</v>
      </c>
      <c r="X354" s="20">
        <v>160000</v>
      </c>
      <c r="Y354" s="20" t="s">
        <v>55</v>
      </c>
      <c r="Z354" s="20" t="s">
        <v>55</v>
      </c>
      <c r="AA354" s="20" t="s">
        <v>65</v>
      </c>
      <c r="AB354" s="20">
        <v>15</v>
      </c>
      <c r="AC354" s="20" t="s">
        <v>57</v>
      </c>
      <c r="AD354" s="20">
        <v>15</v>
      </c>
    </row>
    <row r="355" spans="1:30" ht="30">
      <c r="A355" s="20">
        <v>10</v>
      </c>
      <c r="B355" s="20" t="s">
        <v>45</v>
      </c>
      <c r="C355" s="20">
        <v>862</v>
      </c>
      <c r="D355" s="21">
        <v>41178</v>
      </c>
      <c r="E355" s="20" t="s">
        <v>1624</v>
      </c>
      <c r="F355" s="20"/>
      <c r="G355" s="20" t="s">
        <v>1628</v>
      </c>
      <c r="H355" s="20" t="s">
        <v>1629</v>
      </c>
      <c r="I355" s="20" t="s">
        <v>49</v>
      </c>
      <c r="J355" s="21">
        <v>39431</v>
      </c>
      <c r="K355" s="20">
        <v>1038</v>
      </c>
      <c r="L355" s="20"/>
      <c r="M355" s="20">
        <v>81</v>
      </c>
      <c r="N355" s="20">
        <v>70</v>
      </c>
      <c r="O355" s="20" t="s">
        <v>88</v>
      </c>
      <c r="P355" s="20" t="s">
        <v>62</v>
      </c>
      <c r="Q355" s="20"/>
      <c r="R355" s="20" t="s">
        <v>52</v>
      </c>
      <c r="S355" s="20">
        <v>8200204302</v>
      </c>
      <c r="T355" s="20" t="s">
        <v>1630</v>
      </c>
      <c r="U355" s="20" t="s">
        <v>1631</v>
      </c>
      <c r="V355" s="20">
        <v>9950375819</v>
      </c>
      <c r="W355" s="20" t="s">
        <v>1632</v>
      </c>
      <c r="X355" s="20">
        <v>33000</v>
      </c>
      <c r="Y355" s="20" t="s">
        <v>55</v>
      </c>
      <c r="Z355" s="20" t="s">
        <v>55</v>
      </c>
      <c r="AA355" s="20" t="s">
        <v>65</v>
      </c>
      <c r="AB355" s="20">
        <v>15</v>
      </c>
      <c r="AC355" s="20" t="s">
        <v>57</v>
      </c>
      <c r="AD355" s="20">
        <v>0.2</v>
      </c>
    </row>
    <row r="356" spans="1:30" ht="30">
      <c r="A356" s="20">
        <v>10</v>
      </c>
      <c r="B356" s="20" t="s">
        <v>45</v>
      </c>
      <c r="C356" s="20">
        <v>863</v>
      </c>
      <c r="D356" s="21">
        <v>41829</v>
      </c>
      <c r="E356" s="20" t="s">
        <v>1633</v>
      </c>
      <c r="F356" s="20"/>
      <c r="G356" s="20" t="s">
        <v>1634</v>
      </c>
      <c r="H356" s="20" t="s">
        <v>973</v>
      </c>
      <c r="I356" s="20" t="s">
        <v>49</v>
      </c>
      <c r="J356" s="21">
        <v>38998</v>
      </c>
      <c r="K356" s="20">
        <v>1040</v>
      </c>
      <c r="L356" s="20"/>
      <c r="M356" s="20">
        <v>81</v>
      </c>
      <c r="N356" s="20">
        <v>76</v>
      </c>
      <c r="O356" s="20" t="s">
        <v>50</v>
      </c>
      <c r="P356" s="20" t="s">
        <v>62</v>
      </c>
      <c r="Q356" s="20"/>
      <c r="R356" s="20" t="s">
        <v>52</v>
      </c>
      <c r="S356" s="20">
        <v>8200204302</v>
      </c>
      <c r="T356" s="20" t="s">
        <v>1635</v>
      </c>
      <c r="U356" s="20"/>
      <c r="V356" s="20">
        <v>7877980694</v>
      </c>
      <c r="W356" s="20" t="s">
        <v>1394</v>
      </c>
      <c r="X356" s="20">
        <v>48000</v>
      </c>
      <c r="Y356" s="20" t="s">
        <v>55</v>
      </c>
      <c r="Z356" s="20" t="s">
        <v>295</v>
      </c>
      <c r="AA356" s="20" t="s">
        <v>65</v>
      </c>
      <c r="AB356" s="20">
        <v>16</v>
      </c>
      <c r="AC356" s="20" t="s">
        <v>57</v>
      </c>
      <c r="AD356" s="20">
        <v>0.4</v>
      </c>
    </row>
    <row r="357" spans="1:30" ht="30">
      <c r="A357" s="20">
        <v>10</v>
      </c>
      <c r="B357" s="20" t="s">
        <v>45</v>
      </c>
      <c r="C357" s="20">
        <v>907</v>
      </c>
      <c r="D357" s="21">
        <v>43283</v>
      </c>
      <c r="E357" s="20" t="s">
        <v>1636</v>
      </c>
      <c r="F357" s="20"/>
      <c r="G357" s="20" t="s">
        <v>1637</v>
      </c>
      <c r="H357" s="20" t="s">
        <v>585</v>
      </c>
      <c r="I357" s="20" t="s">
        <v>49</v>
      </c>
      <c r="J357" s="21">
        <v>38737</v>
      </c>
      <c r="K357" s="20">
        <v>1041</v>
      </c>
      <c r="L357" s="20"/>
      <c r="M357" s="20">
        <v>81</v>
      </c>
      <c r="N357" s="20">
        <v>71</v>
      </c>
      <c r="O357" s="20" t="s">
        <v>88</v>
      </c>
      <c r="P357" s="20" t="s">
        <v>62</v>
      </c>
      <c r="Q357" s="20"/>
      <c r="R357" s="20" t="s">
        <v>52</v>
      </c>
      <c r="S357" s="20">
        <v>8200204302</v>
      </c>
      <c r="T357" s="20" t="s">
        <v>1638</v>
      </c>
      <c r="U357" s="20"/>
      <c r="V357" s="20">
        <v>9660427679</v>
      </c>
      <c r="W357" s="20" t="s">
        <v>1639</v>
      </c>
      <c r="X357" s="20">
        <v>36000</v>
      </c>
      <c r="Y357" s="20" t="s">
        <v>55</v>
      </c>
      <c r="Z357" s="20" t="s">
        <v>55</v>
      </c>
      <c r="AA357" s="20" t="s">
        <v>65</v>
      </c>
      <c r="AB357" s="20">
        <v>16</v>
      </c>
      <c r="AC357" s="20" t="s">
        <v>57</v>
      </c>
      <c r="AD357" s="20">
        <v>40</v>
      </c>
    </row>
    <row r="358" spans="1:30" ht="30">
      <c r="A358" s="20">
        <v>10</v>
      </c>
      <c r="B358" s="20" t="s">
        <v>45</v>
      </c>
      <c r="C358" s="20">
        <v>910</v>
      </c>
      <c r="D358" s="21">
        <v>42917</v>
      </c>
      <c r="E358" s="20" t="s">
        <v>1640</v>
      </c>
      <c r="F358" s="20"/>
      <c r="G358" s="20" t="s">
        <v>1641</v>
      </c>
      <c r="H358" s="20" t="s">
        <v>449</v>
      </c>
      <c r="I358" s="20" t="s">
        <v>49</v>
      </c>
      <c r="J358" s="21">
        <v>38641</v>
      </c>
      <c r="K358" s="20">
        <v>1042</v>
      </c>
      <c r="L358" s="20"/>
      <c r="M358" s="20">
        <v>81</v>
      </c>
      <c r="N358" s="20">
        <v>68</v>
      </c>
      <c r="O358" s="20" t="s">
        <v>50</v>
      </c>
      <c r="P358" s="20" t="s">
        <v>62</v>
      </c>
      <c r="Q358" s="20"/>
      <c r="R358" s="20" t="s">
        <v>52</v>
      </c>
      <c r="S358" s="20">
        <v>8200204302</v>
      </c>
      <c r="T358" s="20" t="s">
        <v>1642</v>
      </c>
      <c r="U358" s="20"/>
      <c r="V358" s="20">
        <v>7665916811</v>
      </c>
      <c r="W358" s="20" t="s">
        <v>1578</v>
      </c>
      <c r="X358" s="20">
        <v>42000</v>
      </c>
      <c r="Y358" s="20" t="s">
        <v>55</v>
      </c>
      <c r="Z358" s="20" t="s">
        <v>55</v>
      </c>
      <c r="AA358" s="20" t="s">
        <v>65</v>
      </c>
      <c r="AB358" s="20">
        <v>17</v>
      </c>
      <c r="AC358" s="20" t="s">
        <v>57</v>
      </c>
      <c r="AD358" s="20">
        <v>7</v>
      </c>
    </row>
    <row r="359" spans="1:30" ht="30">
      <c r="A359" s="20">
        <v>10</v>
      </c>
      <c r="B359" s="20" t="s">
        <v>45</v>
      </c>
      <c r="C359" s="20">
        <v>649</v>
      </c>
      <c r="D359" s="21">
        <v>43661</v>
      </c>
      <c r="E359" s="20" t="s">
        <v>1643</v>
      </c>
      <c r="F359" s="20"/>
      <c r="G359" s="20" t="s">
        <v>1644</v>
      </c>
      <c r="H359" s="20" t="s">
        <v>1645</v>
      </c>
      <c r="I359" s="20" t="s">
        <v>49</v>
      </c>
      <c r="J359" s="21">
        <v>38624</v>
      </c>
      <c r="K359" s="20">
        <v>1043</v>
      </c>
      <c r="L359" s="20"/>
      <c r="M359" s="20">
        <v>81</v>
      </c>
      <c r="N359" s="20">
        <v>67</v>
      </c>
      <c r="O359" s="20" t="s">
        <v>50</v>
      </c>
      <c r="P359" s="20" t="s">
        <v>62</v>
      </c>
      <c r="Q359" s="20"/>
      <c r="R359" s="20" t="s">
        <v>52</v>
      </c>
      <c r="S359" s="20">
        <v>8200204302</v>
      </c>
      <c r="T359" s="20" t="s">
        <v>1646</v>
      </c>
      <c r="U359" s="20" t="s">
        <v>1647</v>
      </c>
      <c r="V359" s="20">
        <v>9829412763</v>
      </c>
      <c r="W359" s="20" t="s">
        <v>1332</v>
      </c>
      <c r="X359" s="20">
        <v>42000</v>
      </c>
      <c r="Y359" s="20" t="s">
        <v>55</v>
      </c>
      <c r="Z359" s="20" t="s">
        <v>55</v>
      </c>
      <c r="AA359" s="20" t="s">
        <v>65</v>
      </c>
      <c r="AB359" s="20">
        <v>17</v>
      </c>
      <c r="AC359" s="20" t="s">
        <v>57</v>
      </c>
      <c r="AD359" s="20">
        <v>2</v>
      </c>
    </row>
    <row r="360" spans="1:30" ht="30">
      <c r="A360" s="20">
        <v>10</v>
      </c>
      <c r="B360" s="20" t="s">
        <v>45</v>
      </c>
      <c r="C360" s="20">
        <v>218</v>
      </c>
      <c r="D360" s="21">
        <v>41873</v>
      </c>
      <c r="E360" s="20" t="s">
        <v>1181</v>
      </c>
      <c r="F360" s="20"/>
      <c r="G360" s="20" t="s">
        <v>1648</v>
      </c>
      <c r="H360" s="20" t="s">
        <v>1649</v>
      </c>
      <c r="I360" s="20" t="s">
        <v>49</v>
      </c>
      <c r="J360" s="21">
        <v>38936</v>
      </c>
      <c r="K360" s="20">
        <v>1044</v>
      </c>
      <c r="L360" s="20"/>
      <c r="M360" s="20">
        <v>81</v>
      </c>
      <c r="N360" s="20">
        <v>28</v>
      </c>
      <c r="O360" s="20" t="s">
        <v>50</v>
      </c>
      <c r="P360" s="20" t="s">
        <v>51</v>
      </c>
      <c r="Q360" s="20"/>
      <c r="R360" s="20" t="s">
        <v>52</v>
      </c>
      <c r="S360" s="20">
        <v>8200204302</v>
      </c>
      <c r="T360" s="20" t="s">
        <v>1650</v>
      </c>
      <c r="U360" s="20" t="s">
        <v>1651</v>
      </c>
      <c r="V360" s="20">
        <v>9928049530</v>
      </c>
      <c r="W360" s="20" t="s">
        <v>1117</v>
      </c>
      <c r="X360" s="20">
        <v>42000</v>
      </c>
      <c r="Y360" s="20" t="s">
        <v>55</v>
      </c>
      <c r="Z360" s="20" t="s">
        <v>55</v>
      </c>
      <c r="AA360" s="20" t="s">
        <v>56</v>
      </c>
      <c r="AB360" s="20">
        <v>16</v>
      </c>
      <c r="AC360" s="20" t="s">
        <v>57</v>
      </c>
      <c r="AD360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2101" sqref="BO2101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15</v>
      </c>
      <c r="B1" s="19" t="s">
        <v>16</v>
      </c>
      <c r="C1" s="19" t="s">
        <v>17</v>
      </c>
      <c r="D1" s="19" t="s">
        <v>18</v>
      </c>
      <c r="E1" s="19" t="s">
        <v>19</v>
      </c>
      <c r="F1" s="19" t="s">
        <v>20</v>
      </c>
      <c r="G1" s="19" t="s">
        <v>21</v>
      </c>
      <c r="H1" s="19" t="s">
        <v>22</v>
      </c>
      <c r="I1" s="19" t="s">
        <v>23</v>
      </c>
      <c r="J1" s="19" t="s">
        <v>24</v>
      </c>
      <c r="K1" s="19" t="s">
        <v>25</v>
      </c>
      <c r="L1" s="19" t="s">
        <v>26</v>
      </c>
      <c r="M1" s="19" t="s">
        <v>27</v>
      </c>
      <c r="N1" s="19" t="s">
        <v>28</v>
      </c>
      <c r="O1" s="19" t="s">
        <v>29</v>
      </c>
      <c r="P1" s="19" t="s">
        <v>30</v>
      </c>
      <c r="Q1" s="19" t="s">
        <v>31</v>
      </c>
      <c r="R1" s="19" t="s">
        <v>32</v>
      </c>
      <c r="S1" s="19" t="s">
        <v>33</v>
      </c>
      <c r="T1" s="19" t="s">
        <v>34</v>
      </c>
      <c r="U1" s="19" t="s">
        <v>35</v>
      </c>
      <c r="V1" s="19" t="s">
        <v>36</v>
      </c>
      <c r="W1" s="19" t="s">
        <v>37</v>
      </c>
      <c r="X1" s="19" t="s">
        <v>38</v>
      </c>
      <c r="Y1" s="19" t="s">
        <v>39</v>
      </c>
      <c r="Z1" s="19" t="s">
        <v>40</v>
      </c>
      <c r="AA1" s="19" t="s">
        <v>41</v>
      </c>
      <c r="AB1" s="19" t="s">
        <v>42</v>
      </c>
      <c r="AC1" s="19" t="s">
        <v>43</v>
      </c>
      <c r="AD1" s="19" t="s">
        <v>44</v>
      </c>
      <c r="AE1" s="28"/>
      <c r="AF1" s="28"/>
      <c r="AG1" s="28"/>
      <c r="AH1" s="28"/>
      <c r="AI1" s="28"/>
      <c r="AJ1" s="23">
        <f>IF('Data Entry'!H3="","",'Data Entry'!H3)</f>
        <v>8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Entry'!H3="","",'Data Entry'!H3)</f>
        <v>8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936</v>
      </c>
      <c r="D2" s="20">
        <f>IF('S.D. Paste sheet'!D2="","",'S.D. Paste sheet'!D2)</f>
        <v>44397</v>
      </c>
      <c r="E2" s="20" t="str">
        <f>IF('S.D. Paste sheet'!E2="","",UPPER('S.D. Paste sheet'!E2))</f>
        <v>AAKIFA BANO</v>
      </c>
      <c r="F2" s="20" t="str">
        <f>IF('S.D. Paste sheet'!F2="","",'S.D. Paste sheet'!F2)</f>
        <v/>
      </c>
      <c r="G2" s="20" t="str">
        <f>IF('S.D. Paste sheet'!G2="","",UPPER('S.D. Paste sheet'!G2))</f>
        <v>SHABBIR MOHAMMAD</v>
      </c>
      <c r="H2" s="20" t="str">
        <f>IF('S.D. Paste sheet'!H2="","",UPPER('S.D. Paste sheet'!H2))</f>
        <v>HEENA KOUSER</v>
      </c>
      <c r="I2" s="20" t="str">
        <f>IF('S.D. Paste sheet'!I2="","",'S.D. Paste sheet'!I2)</f>
        <v>F</v>
      </c>
      <c r="J2" s="20">
        <f>IF('S.D. Paste sheet'!J2="","",'S.D. Paste sheet'!J2)</f>
        <v>41940</v>
      </c>
      <c r="K2" s="20">
        <f>IF('S.D. Paste sheet'!K2="","",'S.D. Paste sheet'!K2)</f>
        <v>101</v>
      </c>
      <c r="L2" s="20">
        <f>IF('S.D. Paste sheet'!L2="","",'S.D. Paste sheet'!L2)</f>
        <v>11224455</v>
      </c>
      <c r="M2" s="20">
        <f>IF('S.D. Paste sheet'!M2="","",'S.D. Paste sheet'!M2)</f>
        <v>41</v>
      </c>
      <c r="N2" s="20">
        <f>IF('S.D. Paste sheet'!N2="","",'S.D. Paste sheet'!N2)</f>
        <v>14</v>
      </c>
      <c r="O2" s="20" t="str">
        <f>IF('S.D. Paste sheet'!O2="","",'S.D. Paste sheet'!O2)</f>
        <v>OBC</v>
      </c>
      <c r="P2" s="20" t="str">
        <f>IF('S.D. Paste sheet'!P2="","",'S.D. Paste sheet'!P2)</f>
        <v>Muslim</v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XXXX2641</v>
      </c>
      <c r="U2" s="20" t="str">
        <f>IF('S.D. Paste sheet'!U2="","",'S.D. Paste sheet'!U2)</f>
        <v/>
      </c>
      <c r="V2" s="20">
        <f>IF('S.D. Paste sheet'!V2="","",'S.D. Paste sheet'!V2)</f>
        <v>7891611094</v>
      </c>
      <c r="W2" s="20" t="str">
        <f>IF('S.D. Paste sheet'!W2="","",'S.D. Paste sheet'!W2)</f>
        <v>MEGHRDA GATE BAR,RAIPUR, BAR,306105</v>
      </c>
      <c r="X2" s="20">
        <f>IF('S.D. Paste sheet'!X2="","",'S.D. Paste sheet'!X2)</f>
        <v>100000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>Yes</v>
      </c>
      <c r="AB2" s="20">
        <f>IF('S.D. Paste sheet'!AB2="","",'S.D. Paste sheet'!AB2)</f>
        <v>8</v>
      </c>
      <c r="AC2" s="20" t="str">
        <f>IF('S.D. Paste sheet'!AC2="","",'S.D. Paste sheet'!AC2)</f>
        <v>None</v>
      </c>
      <c r="AD2" s="20">
        <f>IF('S.D. Paste sheet'!AD2="","",'S.D. Paste sheet'!AD2)</f>
        <v>1</v>
      </c>
      <c r="AE2" s="29"/>
      <c r="AF2" t="str">
        <f>IF(AK2="","",IF(AK2&gt;0,COUNT($AG$2:AG2),""))</f>
        <v/>
      </c>
      <c r="AG2" s="25" t="str">
        <f t="shared" ref="AG2:AV2" si="0">IF(AND($AJ$1=8,$A2=8),A2,"")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IF(AND($BB$1=8,$A2=8,$BC$1=B2),A2,"")</f>
        <v/>
      </c>
      <c r="AZ2" s="25" t="str">
        <f t="shared" ref="AZ2:BN2" si="1">IF(AND($BB$1=8,$A2=8,$BC$1=$B2),B2,"")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944</v>
      </c>
      <c r="D3" s="20">
        <f>IF('S.D. Paste sheet'!D3="","",'S.D. Paste sheet'!D3)</f>
        <v>44397</v>
      </c>
      <c r="E3" s="20" t="str">
        <f>IF('S.D. Paste sheet'!E3="","",UPPER('S.D. Paste sheet'!E3))</f>
        <v>ANUJ GIRI</v>
      </c>
      <c r="F3" s="20" t="str">
        <f>IF('S.D. Paste sheet'!F3="","",'S.D. Paste sheet'!F3)</f>
        <v/>
      </c>
      <c r="G3" s="20" t="str">
        <f>IF('S.D. Paste sheet'!G3="","",UPPER('S.D. Paste sheet'!G3))</f>
        <v>BHAGWAT GIRI</v>
      </c>
      <c r="H3" s="20" t="str">
        <f>IF('S.D. Paste sheet'!H3="","",UPPER('S.D. Paste sheet'!H3))</f>
        <v>KANTA DEVI</v>
      </c>
      <c r="I3" s="20" t="str">
        <f>IF('S.D. Paste sheet'!I3="","",'S.D. Paste sheet'!I3)</f>
        <v>M</v>
      </c>
      <c r="J3" s="20">
        <f>IF('S.D. Paste sheet'!J3="","",'S.D. Paste sheet'!J3)</f>
        <v>42005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41</v>
      </c>
      <c r="N3" s="20">
        <f>IF('S.D. Paste sheet'!N3="","",'S.D. Paste sheet'!N3)</f>
        <v>12</v>
      </c>
      <c r="O3" s="20" t="str">
        <f>IF('S.D. Paste sheet'!O3="","",'S.D. Paste sheet'!O3)</f>
        <v>OBC</v>
      </c>
      <c r="P3" s="20" t="str">
        <f>IF('S.D. Paste sheet'!P3="","",'S.D. Paste sheet'!P3)</f>
        <v>Hindu</v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>XXXX6456</v>
      </c>
      <c r="U3" s="20" t="str">
        <f>IF('S.D. Paste sheet'!U3="","",'S.D. Paste sheet'!U3)</f>
        <v/>
      </c>
      <c r="V3" s="20">
        <f>IF('S.D. Paste sheet'!V3="","",'S.D. Paste sheet'!V3)</f>
        <v>9829969405</v>
      </c>
      <c r="W3" s="20" t="str">
        <f>IF('S.D. Paste sheet'!W3="","",'S.D. Paste sheet'!W3)</f>
        <v>DEEPAWAS ,RAIPUR,DEEPAWAS,306304</v>
      </c>
      <c r="X3" s="20">
        <f>IF('S.D. Paste sheet'!X3="","",'S.D. Paste sheet'!X3)</f>
        <v>42000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>No</v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10</v>
      </c>
      <c r="AE3" s="29"/>
      <c r="AF3" t="str">
        <f>IF(AK3="","",IF(AK3&gt;0,COUNT($AG$2:AG3),""))</f>
        <v/>
      </c>
      <c r="AG3" s="25" t="str">
        <f t="shared" ref="AG3:AG66" si="2">IF(AND($AJ$1=8,$A3=8),A3,"")</f>
        <v/>
      </c>
      <c r="AH3" s="25" t="str">
        <f t="shared" ref="AH3:AH66" si="3">IF(AND($AJ$1=8,$A3=8),B3,"")</f>
        <v/>
      </c>
      <c r="AI3" s="25" t="str">
        <f t="shared" ref="AI3:AI66" si="4">IF(AND($AJ$1=8,$A3=8),C3,"")</f>
        <v/>
      </c>
      <c r="AJ3" s="25" t="str">
        <f t="shared" ref="AJ3:AJ66" si="5">IF(AND($AJ$1=8,$A3=8),D3,"")</f>
        <v/>
      </c>
      <c r="AK3" s="25" t="str">
        <f t="shared" ref="AK3:AK66" si="6">IF(AND($AJ$1=8,$A3=8),E3,"")</f>
        <v/>
      </c>
      <c r="AL3" s="25" t="str">
        <f t="shared" ref="AL3:AL66" si="7">IF(AND($AJ$1=8,$A3=8),F3,"")</f>
        <v/>
      </c>
      <c r="AM3" s="25" t="str">
        <f t="shared" ref="AM3:AM66" si="8">IF(AND($AJ$1=8,$A3=8),G3,"")</f>
        <v/>
      </c>
      <c r="AN3" s="25" t="str">
        <f t="shared" ref="AN3:AN66" si="9">IF(AND($AJ$1=8,$A3=8),H3,"")</f>
        <v/>
      </c>
      <c r="AO3" s="25" t="str">
        <f t="shared" ref="AO3:AO66" si="10">IF(AND($AJ$1=8,$A3=8),I3,"")</f>
        <v/>
      </c>
      <c r="AP3" s="25" t="str">
        <f t="shared" ref="AP3:AP66" si="11">IF(AND($AJ$1=8,$A3=8),J3,"")</f>
        <v/>
      </c>
      <c r="AQ3" s="25" t="str">
        <f t="shared" ref="AQ3:AQ66" si="12">IF(AND($AJ$1=8,$A3=8),K3,"")</f>
        <v/>
      </c>
      <c r="AR3" s="25" t="str">
        <f t="shared" ref="AR3:AR66" si="13">IF(AND($AJ$1=8,$A3=8),L3,"")</f>
        <v/>
      </c>
      <c r="AS3" s="25" t="str">
        <f t="shared" ref="AS3:AS66" si="14">IF(AND($AJ$1=8,$A3=8),M3,"")</f>
        <v/>
      </c>
      <c r="AT3" s="25" t="str">
        <f t="shared" ref="AT3:AT66" si="15">IF(AND($AJ$1=8,$A3=8),N3,"")</f>
        <v/>
      </c>
      <c r="AU3" s="25" t="str">
        <f t="shared" ref="AU3:AU66" si="16">IF(AND($AJ$1=8,$A3=8),O3,"")</f>
        <v/>
      </c>
      <c r="AV3" s="25" t="str">
        <f t="shared" ref="AV3:AV66" si="17">IF(AND($AJ$1=8,$A3=8),P3,"")</f>
        <v/>
      </c>
      <c r="AX3" t="str">
        <f>IF(BC3="","",IF(BC3&gt;0,COUNT($AY$2:AY3),""))</f>
        <v/>
      </c>
      <c r="AY3" s="25" t="str">
        <f t="shared" ref="AY3:AY66" si="18">IF(AND($BB$1=8,$A3=8,$BC$1=B3),A3,"")</f>
        <v/>
      </c>
      <c r="AZ3" s="25" t="str">
        <f t="shared" ref="AZ3:AZ66" si="19">IF(AND($BB$1=8,$A3=8,$BC$1=$B3),B3,"")</f>
        <v/>
      </c>
      <c r="BA3" s="25" t="str">
        <f t="shared" ref="BA3:BA66" si="20">IF(AND($BB$1=8,$A3=8,$BC$1=$B3),C3,"")</f>
        <v/>
      </c>
      <c r="BB3" s="25" t="str">
        <f t="shared" ref="BB3:BB66" si="21">IF(AND($BB$1=8,$A3=8,$BC$1=$B3),D3,"")</f>
        <v/>
      </c>
      <c r="BC3" s="25" t="str">
        <f t="shared" ref="BC3:BC66" si="22">IF(AND($BB$1=8,$A3=8,$BC$1=$B3),E3,"")</f>
        <v/>
      </c>
      <c r="BD3" s="25" t="str">
        <f t="shared" ref="BD3:BD66" si="23">IF(AND($BB$1=8,$A3=8,$BC$1=$B3),F3,"")</f>
        <v/>
      </c>
      <c r="BE3" s="25" t="str">
        <f t="shared" ref="BE3:BE66" si="24">IF(AND($BB$1=8,$A3=8,$BC$1=$B3),G3,"")</f>
        <v/>
      </c>
      <c r="BF3" s="25" t="str">
        <f t="shared" ref="BF3:BF66" si="25">IF(AND($BB$1=8,$A3=8,$BC$1=$B3),H3,"")</f>
        <v/>
      </c>
      <c r="BG3" s="25" t="str">
        <f t="shared" ref="BG3:BG66" si="26">IF(AND($BB$1=8,$A3=8,$BC$1=$B3),I3,"")</f>
        <v/>
      </c>
      <c r="BH3" s="25" t="str">
        <f t="shared" ref="BH3:BH66" si="27">IF(AND($BB$1=8,$A3=8,$BC$1=$B3),J3,"")</f>
        <v/>
      </c>
      <c r="BI3" s="25" t="str">
        <f t="shared" ref="BI3:BI66" si="28">IF(AND($BB$1=8,$A3=8,$BC$1=$B3),K3,"")</f>
        <v/>
      </c>
      <c r="BJ3" s="25" t="str">
        <f t="shared" ref="BJ3:BJ66" si="29">IF(AND($BB$1=8,$A3=8,$BC$1=$B3),L3,"")</f>
        <v/>
      </c>
      <c r="BK3" s="25" t="str">
        <f t="shared" ref="BK3:BK66" si="30">IF(AND($BB$1=8,$A3=8,$BC$1=$B3),M3,"")</f>
        <v/>
      </c>
      <c r="BL3" s="25" t="str">
        <f t="shared" ref="BL3:BL66" si="31">IF(AND($BB$1=8,$A3=8,$BC$1=$B3),N3,"")</f>
        <v/>
      </c>
      <c r="BM3" s="25" t="str">
        <f t="shared" ref="BM3:BM66" si="32">IF(AND($BB$1=8,$A3=8,$BC$1=$B3),O3,"")</f>
        <v/>
      </c>
      <c r="BN3" s="25" t="str">
        <f t="shared" ref="BN3:BN66" si="33">IF(AND($BB$1=8,$A3=8,$BC$1=$B3),P3,"")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934</v>
      </c>
      <c r="D4" s="20">
        <f>IF('S.D. Paste sheet'!D4="","",'S.D. Paste sheet'!D4)</f>
        <v>44397</v>
      </c>
      <c r="E4" s="20" t="str">
        <f>IF('S.D. Paste sheet'!E4="","",UPPER('S.D. Paste sheet'!E4))</f>
        <v>ARMAN HUSSAIN</v>
      </c>
      <c r="F4" s="20" t="str">
        <f>IF('S.D. Paste sheet'!F4="","",'S.D. Paste sheet'!F4)</f>
        <v/>
      </c>
      <c r="G4" s="20" t="str">
        <f>IF('S.D. Paste sheet'!G4="","",UPPER('S.D. Paste sheet'!G4))</f>
        <v>AARIF HUSSAIN</v>
      </c>
      <c r="H4" s="20" t="str">
        <f>IF('S.D. Paste sheet'!H4="","",UPPER('S.D. Paste sheet'!H4))</f>
        <v>SALMA BANO</v>
      </c>
      <c r="I4" s="20" t="str">
        <f>IF('S.D. Paste sheet'!I4="","",'S.D. Paste sheet'!I4)</f>
        <v>M</v>
      </c>
      <c r="J4" s="20">
        <f>IF('S.D. Paste sheet'!J4="","",'S.D. Paste sheet'!J4)</f>
        <v>42289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41</v>
      </c>
      <c r="N4" s="20">
        <f>IF('S.D. Paste sheet'!N4="","",'S.D. Paste sheet'!N4)</f>
        <v>18</v>
      </c>
      <c r="O4" s="20" t="str">
        <f>IF('S.D. Paste sheet'!O4="","",'S.D. Paste sheet'!O4)</f>
        <v>OBC</v>
      </c>
      <c r="P4" s="20" t="str">
        <f>IF('S.D. Paste sheet'!P4="","",'S.D. Paste sheet'!P4)</f>
        <v>Muslim</v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XXXX3364</v>
      </c>
      <c r="U4" s="20" t="str">
        <f>IF('S.D. Paste sheet'!U4="","",'S.D. Paste sheet'!U4)</f>
        <v/>
      </c>
      <c r="V4" s="20">
        <f>IF('S.D. Paste sheet'!V4="","",'S.D. Paste sheet'!V4)</f>
        <v>7014906522</v>
      </c>
      <c r="W4" s="20" t="str">
        <f>IF('S.D. Paste sheet'!W4="","",'S.D. Paste sheet'!W4)</f>
        <v>VYAPARIYONN KA BAAS,RAIPUR,BAR,306105</v>
      </c>
      <c r="X4" s="20">
        <f>IF('S.D. Paste sheet'!X4="","",'S.D. Paste sheet'!X4)</f>
        <v>60000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>Yes</v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1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926</v>
      </c>
      <c r="D5" s="20">
        <f>IF('S.D. Paste sheet'!D5="","",'S.D. Paste sheet'!D5)</f>
        <v>44397</v>
      </c>
      <c r="E5" s="20" t="str">
        <f>IF('S.D. Paste sheet'!E5="","",UPPER('S.D. Paste sheet'!E5))</f>
        <v>ARMAN SHAH</v>
      </c>
      <c r="F5" s="20" t="str">
        <f>IF('S.D. Paste sheet'!F5="","",'S.D. Paste sheet'!F5)</f>
        <v/>
      </c>
      <c r="G5" s="20" t="str">
        <f>IF('S.D. Paste sheet'!G5="","",UPPER('S.D. Paste sheet'!G5))</f>
        <v>JAKIR SHAH</v>
      </c>
      <c r="H5" s="20" t="str">
        <f>IF('S.D. Paste sheet'!H5="","",UPPER('S.D. Paste sheet'!H5))</f>
        <v>HEENA BANU</v>
      </c>
      <c r="I5" s="20" t="str">
        <f>IF('S.D. Paste sheet'!I5="","",'S.D. Paste sheet'!I5)</f>
        <v>M</v>
      </c>
      <c r="J5" s="20">
        <f>IF('S.D. Paste sheet'!J5="","",'S.D. Paste sheet'!J5)</f>
        <v>42374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41</v>
      </c>
      <c r="N5" s="20">
        <f>IF('S.D. Paste sheet'!N5="","",'S.D. Paste sheet'!N5)</f>
        <v>18</v>
      </c>
      <c r="O5" s="20" t="str">
        <f>IF('S.D. Paste sheet'!O5="","",'S.D. Paste sheet'!O5)</f>
        <v>OBC</v>
      </c>
      <c r="P5" s="20" t="str">
        <f>IF('S.D. Paste sheet'!P5="","",'S.D. Paste sheet'!P5)</f>
        <v>Muslim</v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/>
      </c>
      <c r="U5" s="20" t="str">
        <f>IF('S.D. Paste sheet'!U5="","",'S.D. Paste sheet'!U5)</f>
        <v/>
      </c>
      <c r="V5" s="20">
        <f>IF('S.D. Paste sheet'!V5="","",'S.D. Paste sheet'!V5)</f>
        <v>9784456024</v>
      </c>
      <c r="W5" s="20" t="str">
        <f>IF('S.D. Paste sheet'!W5="","",'S.D. Paste sheet'!W5)</f>
        <v>GRAM PANCHAYT KE PICHE,RAIPUR ,BAR,306105</v>
      </c>
      <c r="X5" s="20">
        <f>IF('S.D. Paste sheet'!X5="","",'S.D. Paste sheet'!X5)</f>
        <v>72000</v>
      </c>
      <c r="Y5" s="20" t="str">
        <f>IF('S.D. Paste sheet'!Y5="","",'S.D. Paste sheet'!Y5)</f>
        <v>N</v>
      </c>
      <c r="Z5" s="20" t="str">
        <f>IF('S.D. Paste sheet'!Z5="","",'S.D. Paste sheet'!Z5)</f>
        <v>N</v>
      </c>
      <c r="AA5" s="20" t="str">
        <f>IF('S.D. Paste sheet'!AA5="","",'S.D. Paste sheet'!AA5)</f>
        <v>Yes</v>
      </c>
      <c r="AB5" s="20">
        <f>IF('S.D. Paste sheet'!AB5="","",'S.D. Paste sheet'!AB5)</f>
        <v>6</v>
      </c>
      <c r="AC5" s="20" t="str">
        <f>IF('S.D. Paste sheet'!AC5="","",'S.D. Paste sheet'!AC5)</f>
        <v>None</v>
      </c>
      <c r="AD5" s="20">
        <f>IF('S.D. Paste sheet'!AD5="","",'S.D. Paste sheet'!AD5)</f>
        <v>1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951</v>
      </c>
      <c r="D6" s="20">
        <f>IF('S.D. Paste sheet'!D6="","",'S.D. Paste sheet'!D6)</f>
        <v>44397</v>
      </c>
      <c r="E6" s="20" t="str">
        <f>IF('S.D. Paste sheet'!E6="","",UPPER('S.D. Paste sheet'!E6))</f>
        <v>BHAVYANSH SINGH CHOUHAN</v>
      </c>
      <c r="F6" s="20" t="str">
        <f>IF('S.D. Paste sheet'!F6="","",'S.D. Paste sheet'!F6)</f>
        <v/>
      </c>
      <c r="G6" s="20" t="str">
        <f>IF('S.D. Paste sheet'!G6="","",UPPER('S.D. Paste sheet'!G6))</f>
        <v>AJIT SINGH</v>
      </c>
      <c r="H6" s="20" t="str">
        <f>IF('S.D. Paste sheet'!H6="","",UPPER('S.D. Paste sheet'!H6))</f>
        <v>MEENA</v>
      </c>
      <c r="I6" s="20" t="str">
        <f>IF('S.D. Paste sheet'!I6="","",'S.D. Paste sheet'!I6)</f>
        <v>M</v>
      </c>
      <c r="J6" s="20">
        <f>IF('S.D. Paste sheet'!J6="","",'S.D. Paste sheet'!J6)</f>
        <v>42241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41</v>
      </c>
      <c r="N6" s="20">
        <f>IF('S.D. Paste sheet'!N6="","",'S.D. Paste sheet'!N6)</f>
        <v>0</v>
      </c>
      <c r="O6" s="20" t="str">
        <f>IF('S.D. Paste sheet'!O6="","",'S.D. Paste sheet'!O6)</f>
        <v>OBC</v>
      </c>
      <c r="P6" s="20" t="str">
        <f>IF('S.D. Paste sheet'!P6="","",'S.D. Paste sheet'!P6)</f>
        <v>Hindu</v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>XXXX6488</v>
      </c>
      <c r="U6" s="20" t="str">
        <f>IF('S.D. Paste sheet'!U6="","",'S.D. Paste sheet'!U6)</f>
        <v/>
      </c>
      <c r="V6" s="20">
        <f>IF('S.D. Paste sheet'!V6="","",'S.D. Paste sheet'!V6)</f>
        <v>9414391387</v>
      </c>
      <c r="W6" s="20" t="str">
        <f>IF('S.D. Paste sheet'!W6="","",'S.D. Paste sheet'!W6)</f>
        <v>RAMGARH SEDHOTAN ,RAIPUR,SENDRA,306105</v>
      </c>
      <c r="X6" s="20">
        <f>IF('S.D. Paste sheet'!X6="","",'S.D. Paste sheet'!X6)</f>
        <v>600000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>No</v>
      </c>
      <c r="AB6" s="20">
        <f>IF('S.D. Paste sheet'!AB6="","",'S.D. Paste sheet'!AB6)</f>
        <v>7</v>
      </c>
      <c r="AC6" s="20" t="str">
        <f>IF('S.D. Paste sheet'!AC6="","",'S.D. Paste sheet'!AC6)</f>
        <v>None</v>
      </c>
      <c r="AD6" s="20">
        <f>IF('S.D. Paste sheet'!AD6="","",'S.D. Paste sheet'!AD6)</f>
        <v>12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939</v>
      </c>
      <c r="D7" s="20">
        <f>IF('S.D. Paste sheet'!D7="","",'S.D. Paste sheet'!D7)</f>
        <v>44397</v>
      </c>
      <c r="E7" s="20" t="str">
        <f>IF('S.D. Paste sheet'!E7="","",UPPER('S.D. Paste sheet'!E7))</f>
        <v>BHUMIKA BAGRI</v>
      </c>
      <c r="F7" s="20" t="str">
        <f>IF('S.D. Paste sheet'!F7="","",'S.D. Paste sheet'!F7)</f>
        <v/>
      </c>
      <c r="G7" s="20" t="str">
        <f>IF('S.D. Paste sheet'!G7="","",UPPER('S.D. Paste sheet'!G7))</f>
        <v>MUKESH BAGRI</v>
      </c>
      <c r="H7" s="20" t="str">
        <f>IF('S.D. Paste sheet'!H7="","",UPPER('S.D. Paste sheet'!H7))</f>
        <v>SEEMA BAGRI</v>
      </c>
      <c r="I7" s="20" t="str">
        <f>IF('S.D. Paste sheet'!I7="","",'S.D. Paste sheet'!I7)</f>
        <v>F</v>
      </c>
      <c r="J7" s="20">
        <f>IF('S.D. Paste sheet'!J7="","",'S.D. Paste sheet'!J7)</f>
        <v>41806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41</v>
      </c>
      <c r="N7" s="20">
        <f>IF('S.D. Paste sheet'!N7="","",'S.D. Paste sheet'!N7)</f>
        <v>13</v>
      </c>
      <c r="O7" s="20" t="str">
        <f>IF('S.D. Paste sheet'!O7="","",'S.D. Paste sheet'!O7)</f>
        <v>OBC</v>
      </c>
      <c r="P7" s="20" t="str">
        <f>IF('S.D. Paste sheet'!P7="","",'S.D. Paste sheet'!P7)</f>
        <v>Hindu</v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XXXX0525</v>
      </c>
      <c r="U7" s="20" t="str">
        <f>IF('S.D. Paste sheet'!U7="","",'S.D. Paste sheet'!U7)</f>
        <v/>
      </c>
      <c r="V7" s="20">
        <f>IF('S.D. Paste sheet'!V7="","",'S.D. Paste sheet'!V7)</f>
        <v>9799366805</v>
      </c>
      <c r="W7" s="20" t="str">
        <f>IF('S.D. Paste sheet'!W7="","",'S.D. Paste sheet'!W7)</f>
        <v>MAHAVEER COLONY BAR,RAIPUR,BAR,306105</v>
      </c>
      <c r="X7" s="20">
        <f>IF('S.D. Paste sheet'!X7="","",'S.D. Paste sheet'!X7)</f>
        <v>144000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>No</v>
      </c>
      <c r="AB7" s="20">
        <f>IF('S.D. Paste sheet'!AB7="","",'S.D. Paste sheet'!AB7)</f>
        <v>8</v>
      </c>
      <c r="AC7" s="20" t="str">
        <f>IF('S.D. Paste sheet'!AC7="","",'S.D. Paste sheet'!AC7)</f>
        <v>None</v>
      </c>
      <c r="AD7" s="20">
        <f>IF('S.D. Paste sheet'!AD7="","",'S.D. Paste sheet'!AD7)</f>
        <v>1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922</v>
      </c>
      <c r="D8" s="20">
        <f>IF('S.D. Paste sheet'!D8="","",'S.D. Paste sheet'!D8)</f>
        <v>44397</v>
      </c>
      <c r="E8" s="20" t="str">
        <f>IF('S.D. Paste sheet'!E8="","",UPPER('S.D. Paste sheet'!E8))</f>
        <v>CHITRAKSHI</v>
      </c>
      <c r="F8" s="20" t="str">
        <f>IF('S.D. Paste sheet'!F8="","",'S.D. Paste sheet'!F8)</f>
        <v/>
      </c>
      <c r="G8" s="20" t="str">
        <f>IF('S.D. Paste sheet'!G8="","",UPPER('S.D. Paste sheet'!G8))</f>
        <v>GIRDHARI LAL</v>
      </c>
      <c r="H8" s="20" t="str">
        <f>IF('S.D. Paste sheet'!H8="","",UPPER('S.D. Paste sheet'!H8))</f>
        <v>GAYATRI</v>
      </c>
      <c r="I8" s="20" t="str">
        <f>IF('S.D. Paste sheet'!I8="","",'S.D. Paste sheet'!I8)</f>
        <v>F</v>
      </c>
      <c r="J8" s="20">
        <f>IF('S.D. Paste sheet'!J8="","",'S.D. Paste sheet'!J8)</f>
        <v>42221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41</v>
      </c>
      <c r="N8" s="20">
        <f>IF('S.D. Paste sheet'!N8="","",'S.D. Paste sheet'!N8)</f>
        <v>3</v>
      </c>
      <c r="O8" s="20" t="str">
        <f>IF('S.D. Paste sheet'!O8="","",'S.D. Paste sheet'!O8)</f>
        <v>SC</v>
      </c>
      <c r="P8" s="20" t="str">
        <f>IF('S.D. Paste sheet'!P8="","",'S.D. Paste sheet'!P8)</f>
        <v>Hindu</v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XXXX7999</v>
      </c>
      <c r="U8" s="20" t="str">
        <f>IF('S.D. Paste sheet'!U8="","",'S.D. Paste sheet'!U8)</f>
        <v/>
      </c>
      <c r="V8" s="20">
        <f>IF('S.D. Paste sheet'!V8="","",'S.D. Paste sheet'!V8)</f>
        <v>8290682099</v>
      </c>
      <c r="W8" s="20" t="str">
        <f>IF('S.D. Paste sheet'!W8="","",'S.D. Paste sheet'!W8)</f>
        <v>AADARSH BASTI BEHIND GOVY SCHOOL,RAIPUR,BAR,306105</v>
      </c>
      <c r="X8" s="20">
        <f>IF('S.D. Paste sheet'!X8="","",'S.D. Paste sheet'!X8)</f>
        <v>0</v>
      </c>
      <c r="Y8" s="20" t="str">
        <f>IF('S.D. Paste sheet'!Y8="","",'S.D. Paste sheet'!Y8)</f>
        <v>N</v>
      </c>
      <c r="Z8" s="20" t="str">
        <f>IF('S.D. Paste sheet'!Z8="","",'S.D. Paste sheet'!Z8)</f>
        <v>N</v>
      </c>
      <c r="AA8" s="20" t="str">
        <f>IF('S.D. Paste sheet'!AA8="","",'S.D. Paste sheet'!AA8)</f>
        <v>No</v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942</v>
      </c>
      <c r="D9" s="20">
        <f>IF('S.D. Paste sheet'!D9="","",'S.D. Paste sheet'!D9)</f>
        <v>44397</v>
      </c>
      <c r="E9" s="20" t="str">
        <f>IF('S.D. Paste sheet'!E9="","",UPPER('S.D. Paste sheet'!E9))</f>
        <v>DAKSH PRAJAPAT</v>
      </c>
      <c r="F9" s="20" t="str">
        <f>IF('S.D. Paste sheet'!F9="","",'S.D. Paste sheet'!F9)</f>
        <v/>
      </c>
      <c r="G9" s="20" t="str">
        <f>IF('S.D. Paste sheet'!G9="","",UPPER('S.D. Paste sheet'!G9))</f>
        <v>PRAKASH PRAJAPAT</v>
      </c>
      <c r="H9" s="20" t="str">
        <f>IF('S.D. Paste sheet'!H9="","",UPPER('S.D. Paste sheet'!H9))</f>
        <v>REKHA PRAJAPATI</v>
      </c>
      <c r="I9" s="20" t="str">
        <f>IF('S.D. Paste sheet'!I9="","",'S.D. Paste sheet'!I9)</f>
        <v>M</v>
      </c>
      <c r="J9" s="20">
        <f>IF('S.D. Paste sheet'!J9="","",'S.D. Paste sheet'!J9)</f>
        <v>42275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41</v>
      </c>
      <c r="N9" s="20">
        <f>IF('S.D. Paste sheet'!N9="","",'S.D. Paste sheet'!N9)</f>
        <v>18</v>
      </c>
      <c r="O9" s="20" t="str">
        <f>IF('S.D. Paste sheet'!O9="","",'S.D. Paste sheet'!O9)</f>
        <v>OBC</v>
      </c>
      <c r="P9" s="20" t="str">
        <f>IF('S.D. Paste sheet'!P9="","",'S.D. Paste sheet'!P9)</f>
        <v>Hindu</v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XXXX7801</v>
      </c>
      <c r="U9" s="20" t="str">
        <f>IF('S.D. Paste sheet'!U9="","",'S.D. Paste sheet'!U9)</f>
        <v/>
      </c>
      <c r="V9" s="20">
        <f>IF('S.D. Paste sheet'!V9="","",'S.D. Paste sheet'!V9)</f>
        <v>9269749899</v>
      </c>
      <c r="W9" s="20" t="str">
        <f>IF('S.D. Paste sheet'!W9="","",'S.D. Paste sheet'!W9)</f>
        <v>NEAR GOVT HIGHER SECONDARY SCHOOL BAR,RAIPUR,BAR,306105</v>
      </c>
      <c r="X9" s="20">
        <f>IF('S.D. Paste sheet'!X9="","",'S.D. Paste sheet'!X9)</f>
        <v>240000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>No</v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1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925</v>
      </c>
      <c r="D10" s="20">
        <f>IF('S.D. Paste sheet'!D10="","",'S.D. Paste sheet'!D10)</f>
        <v>44397</v>
      </c>
      <c r="E10" s="20" t="str">
        <f>IF('S.D. Paste sheet'!E10="","",UPPER('S.D. Paste sheet'!E10))</f>
        <v>DIVYA BAGRI</v>
      </c>
      <c r="F10" s="20" t="str">
        <f>IF('S.D. Paste sheet'!F10="","",'S.D. Paste sheet'!F10)</f>
        <v/>
      </c>
      <c r="G10" s="20" t="str">
        <f>IF('S.D. Paste sheet'!G10="","",UPPER('S.D. Paste sheet'!G10))</f>
        <v>MUKESH</v>
      </c>
      <c r="H10" s="20" t="str">
        <f>IF('S.D. Paste sheet'!H10="","",UPPER('S.D. Paste sheet'!H10))</f>
        <v>SEEMA</v>
      </c>
      <c r="I10" s="20" t="str">
        <f>IF('S.D. Paste sheet'!I10="","",'S.D. Paste sheet'!I10)</f>
        <v>F</v>
      </c>
      <c r="J10" s="20">
        <f>IF('S.D. Paste sheet'!J10="","",'S.D. Paste sheet'!J10)</f>
        <v>42303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41</v>
      </c>
      <c r="N10" s="20">
        <f>IF('S.D. Paste sheet'!N10="","",'S.D. Paste sheet'!N10)</f>
        <v>14</v>
      </c>
      <c r="O10" s="20" t="str">
        <f>IF('S.D. Paste sheet'!O10="","",'S.D. Paste sheet'!O10)</f>
        <v>OBC</v>
      </c>
      <c r="P10" s="20" t="str">
        <f>IF('S.D. Paste sheet'!P10="","",'S.D. Paste sheet'!P10)</f>
        <v>Hindu</v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/>
      </c>
      <c r="U10" s="20" t="str">
        <f>IF('S.D. Paste sheet'!U10="","",'S.D. Paste sheet'!U10)</f>
        <v/>
      </c>
      <c r="V10" s="20">
        <f>IF('S.D. Paste sheet'!V10="","",'S.D. Paste sheet'!V10)</f>
        <v>9799366805</v>
      </c>
      <c r="W10" s="20" t="str">
        <f>IF('S.D. Paste sheet'!W10="","",'S.D. Paste sheet'!W10)</f>
        <v>MAHAVEER COLONY ,RAIPUR,BAR,306105</v>
      </c>
      <c r="X10" s="20">
        <f>IF('S.D. Paste sheet'!X10="","",'S.D. Paste sheet'!X10)</f>
        <v>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>No</v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952</v>
      </c>
      <c r="D11" s="20">
        <f>IF('S.D. Paste sheet'!D11="","",'S.D. Paste sheet'!D11)</f>
        <v>44397</v>
      </c>
      <c r="E11" s="20" t="str">
        <f>IF('S.D. Paste sheet'!E11="","",UPPER('S.D. Paste sheet'!E11))</f>
        <v>DUSHYANT DAYAMA</v>
      </c>
      <c r="F11" s="20" t="str">
        <f>IF('S.D. Paste sheet'!F11="","",'S.D. Paste sheet'!F11)</f>
        <v/>
      </c>
      <c r="G11" s="20" t="str">
        <f>IF('S.D. Paste sheet'!G11="","",UPPER('S.D. Paste sheet'!G11))</f>
        <v>BASANT KUMAR DAYAMA</v>
      </c>
      <c r="H11" s="20" t="str">
        <f>IF('S.D. Paste sheet'!H11="","",UPPER('S.D. Paste sheet'!H11))</f>
        <v>PUSHPA DAYAMA</v>
      </c>
      <c r="I11" s="20" t="str">
        <f>IF('S.D. Paste sheet'!I11="","",'S.D. Paste sheet'!I11)</f>
        <v>M</v>
      </c>
      <c r="J11" s="20">
        <f>IF('S.D. Paste sheet'!J11="","",'S.D. Paste sheet'!J11)</f>
        <v>42340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41</v>
      </c>
      <c r="N11" s="20">
        <f>IF('S.D. Paste sheet'!N11="","",'S.D. Paste sheet'!N11)</f>
        <v>9</v>
      </c>
      <c r="O11" s="20" t="str">
        <f>IF('S.D. Paste sheet'!O11="","",'S.D. Paste sheet'!O11)</f>
        <v>SC</v>
      </c>
      <c r="P11" s="20" t="str">
        <f>IF('S.D. Paste sheet'!P11="","",'S.D. Paste sheet'!P11)</f>
        <v>Hindu</v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XXXX4152</v>
      </c>
      <c r="U11" s="20" t="str">
        <f>IF('S.D. Paste sheet'!U11="","",'S.D. Paste sheet'!U11)</f>
        <v/>
      </c>
      <c r="V11" s="20">
        <f>IF('S.D. Paste sheet'!V11="","",'S.D. Paste sheet'!V11)</f>
        <v>7023129868</v>
      </c>
      <c r="W11" s="20" t="str">
        <f>IF('S.D. Paste sheet'!W11="","",'S.D. Paste sheet'!W11)</f>
        <v>MIYA MAGRI , RAIPUR,BAR,306105</v>
      </c>
      <c r="X11" s="20">
        <f>IF('S.D. Paste sheet'!X11="","",'S.D. Paste sheet'!X11)</f>
        <v>120000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>No</v>
      </c>
      <c r="AB11" s="20">
        <f>IF('S.D. Paste sheet'!AB11="","",'S.D. Paste sheet'!AB11)</f>
        <v>7</v>
      </c>
      <c r="AC11" s="20" t="str">
        <f>IF('S.D. Paste sheet'!AC11="","",'S.D. Paste sheet'!AC11)</f>
        <v>None</v>
      </c>
      <c r="AD11" s="20">
        <f>IF('S.D. Paste sheet'!AD11="","",'S.D. Paste sheet'!AD11)</f>
        <v>1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931</v>
      </c>
      <c r="D12" s="20">
        <f>IF('S.D. Paste sheet'!D12="","",'S.D. Paste sheet'!D12)</f>
        <v>44397</v>
      </c>
      <c r="E12" s="20" t="str">
        <f>IF('S.D. Paste sheet'!E12="","",UPPER('S.D. Paste sheet'!E12))</f>
        <v>GUNEET CHOUHAN</v>
      </c>
      <c r="F12" s="20" t="str">
        <f>IF('S.D. Paste sheet'!F12="","",'S.D. Paste sheet'!F12)</f>
        <v/>
      </c>
      <c r="G12" s="20" t="str">
        <f>IF('S.D. Paste sheet'!G12="","",UPPER('S.D. Paste sheet'!G12))</f>
        <v>KAILASH CHOUHAN</v>
      </c>
      <c r="H12" s="20" t="str">
        <f>IF('S.D. Paste sheet'!H12="","",UPPER('S.D. Paste sheet'!H12))</f>
        <v>PUSHPA DEVI</v>
      </c>
      <c r="I12" s="20" t="str">
        <f>IF('S.D. Paste sheet'!I12="","",'S.D. Paste sheet'!I12)</f>
        <v>M</v>
      </c>
      <c r="J12" s="20">
        <f>IF('S.D. Paste sheet'!J12="","",'S.D. Paste sheet'!J12)</f>
        <v>42300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41</v>
      </c>
      <c r="N12" s="20">
        <f>IF('S.D. Paste sheet'!N12="","",'S.D. Paste sheet'!N12)</f>
        <v>18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XXXX4626</v>
      </c>
      <c r="U12" s="20" t="str">
        <f>IF('S.D. Paste sheet'!U12="","",'S.D. Paste sheet'!U12)</f>
        <v/>
      </c>
      <c r="V12" s="20">
        <f>IF('S.D. Paste sheet'!V12="","",'S.D. Paste sheet'!V12)</f>
        <v>9782630108</v>
      </c>
      <c r="W12" s="20" t="str">
        <f>IF('S.D. Paste sheet'!W12="","",'S.D. Paste sheet'!W12)</f>
        <v>JODHPUR ROAD ,RAIPUR,BAR,306105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1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923</v>
      </c>
      <c r="D13" s="20">
        <f>IF('S.D. Paste sheet'!D13="","",'S.D. Paste sheet'!D13)</f>
        <v>44397</v>
      </c>
      <c r="E13" s="20" t="str">
        <f>IF('S.D. Paste sheet'!E13="","",UPPER('S.D. Paste sheet'!E13))</f>
        <v>GUNJAN TAK</v>
      </c>
      <c r="F13" s="20" t="str">
        <f>IF('S.D. Paste sheet'!F13="","",'S.D. Paste sheet'!F13)</f>
        <v/>
      </c>
      <c r="G13" s="20" t="str">
        <f>IF('S.D. Paste sheet'!G13="","",UPPER('S.D. Paste sheet'!G13))</f>
        <v>DINESH KUMAR TAK</v>
      </c>
      <c r="H13" s="20" t="str">
        <f>IF('S.D. Paste sheet'!H13="","",UPPER('S.D. Paste sheet'!H13))</f>
        <v>SHARDA TAK</v>
      </c>
      <c r="I13" s="20" t="str">
        <f>IF('S.D. Paste sheet'!I13="","",'S.D. Paste sheet'!I13)</f>
        <v>F</v>
      </c>
      <c r="J13" s="20">
        <f>IF('S.D. Paste sheet'!J13="","",'S.D. Paste sheet'!J13)</f>
        <v>42300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41</v>
      </c>
      <c r="N13" s="20">
        <f>IF('S.D. Paste sheet'!N13="","",'S.D. Paste sheet'!N13)</f>
        <v>14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XXXX4410</v>
      </c>
      <c r="U13" s="20" t="str">
        <f>IF('S.D. Paste sheet'!U13="","",'S.D. Paste sheet'!U13)</f>
        <v/>
      </c>
      <c r="V13" s="20">
        <f>IF('S.D. Paste sheet'!V13="","",'S.D. Paste sheet'!V13)</f>
        <v>9784035188</v>
      </c>
      <c r="W13" s="20" t="str">
        <f>IF('S.D. Paste sheet'!W13="","",'S.D. Paste sheet'!W13)</f>
        <v>IOC ROAD SENDRA ,RAIPUR,SENDRA,306105</v>
      </c>
      <c r="X13" s="20">
        <f>IF('S.D. Paste sheet'!X13="","",'S.D. Paste sheet'!X13)</f>
        <v>140000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7</v>
      </c>
      <c r="AC13" s="20" t="str">
        <f>IF('S.D. Paste sheet'!AC13="","",'S.D. Paste sheet'!AC13)</f>
        <v>None</v>
      </c>
      <c r="AD13" s="20">
        <f>IF('S.D. Paste sheet'!AD13="","",'S.D. Paste sheet'!AD13)</f>
        <v>12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949</v>
      </c>
      <c r="D14" s="20">
        <f>IF('S.D. Paste sheet'!D14="","",'S.D. Paste sheet'!D14)</f>
        <v>44397</v>
      </c>
      <c r="E14" s="20" t="str">
        <f>IF('S.D. Paste sheet'!E14="","",UPPER('S.D. Paste sheet'!E14))</f>
        <v>JAGRAT SOLANKI</v>
      </c>
      <c r="F14" s="20" t="str">
        <f>IF('S.D. Paste sheet'!F14="","",'S.D. Paste sheet'!F14)</f>
        <v/>
      </c>
      <c r="G14" s="20" t="str">
        <f>IF('S.D. Paste sheet'!G14="","",UPPER('S.D. Paste sheet'!G14))</f>
        <v>KRISHAN KAMAL SOLANKI</v>
      </c>
      <c r="H14" s="20" t="str">
        <f>IF('S.D. Paste sheet'!H14="","",UPPER('S.D. Paste sheet'!H14))</f>
        <v>GEETA DEVI</v>
      </c>
      <c r="I14" s="20" t="str">
        <f>IF('S.D. Paste sheet'!I14="","",'S.D. Paste sheet'!I14)</f>
        <v>M</v>
      </c>
      <c r="J14" s="20">
        <f>IF('S.D. Paste sheet'!J14="","",'S.D. Paste sheet'!J14)</f>
        <v>41942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41</v>
      </c>
      <c r="N14" s="20">
        <f>IF('S.D. Paste sheet'!N14="","",'S.D. Paste sheet'!N14)</f>
        <v>6</v>
      </c>
      <c r="O14" s="20" t="str">
        <f>IF('S.D. Paste sheet'!O14="","",'S.D. Paste sheet'!O14)</f>
        <v>OBC</v>
      </c>
      <c r="P14" s="20" t="str">
        <f>IF('S.D. Paste sheet'!P14="","",'S.D. Paste sheet'!P14)</f>
        <v>Hindu</v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XXXX3272</v>
      </c>
      <c r="U14" s="20" t="str">
        <f>IF('S.D. Paste sheet'!U14="","",'S.D. Paste sheet'!U14)</f>
        <v/>
      </c>
      <c r="V14" s="20">
        <f>IF('S.D. Paste sheet'!V14="","",'S.D. Paste sheet'!V14)</f>
        <v>9033891457</v>
      </c>
      <c r="W14" s="20" t="str">
        <f>IF('S.D. Paste sheet'!W14="","",'S.D. Paste sheet'!W14)</f>
        <v>SADAR BAZAR SENDRA,RAIPUR,SENDRA,306105</v>
      </c>
      <c r="X14" s="20">
        <f>IF('S.D. Paste sheet'!X14="","",'S.D. Paste sheet'!X14)</f>
        <v>300000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>No</v>
      </c>
      <c r="AB14" s="20">
        <f>IF('S.D. Paste sheet'!AB14="","",'S.D. Paste sheet'!AB14)</f>
        <v>8</v>
      </c>
      <c r="AC14" s="20" t="str">
        <f>IF('S.D. Paste sheet'!AC14="","",'S.D. Paste sheet'!AC14)</f>
        <v>None</v>
      </c>
      <c r="AD14" s="20">
        <f>IF('S.D. Paste sheet'!AD14="","",'S.D. Paste sheet'!AD14)</f>
        <v>12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933</v>
      </c>
      <c r="D15" s="20">
        <f>IF('S.D. Paste sheet'!D15="","",'S.D. Paste sheet'!D15)</f>
        <v>44397</v>
      </c>
      <c r="E15" s="20" t="str">
        <f>IF('S.D. Paste sheet'!E15="","",UPPER('S.D. Paste sheet'!E15))</f>
        <v>JOYA KHAN</v>
      </c>
      <c r="F15" s="20" t="str">
        <f>IF('S.D. Paste sheet'!F15="","",'S.D. Paste sheet'!F15)</f>
        <v/>
      </c>
      <c r="G15" s="20" t="str">
        <f>IF('S.D. Paste sheet'!G15="","",UPPER('S.D. Paste sheet'!G15))</f>
        <v>BARGAT KHAN</v>
      </c>
      <c r="H15" s="20" t="str">
        <f>IF('S.D. Paste sheet'!H15="","",UPPER('S.D. Paste sheet'!H15))</f>
        <v>MADINA BANO</v>
      </c>
      <c r="I15" s="20" t="str">
        <f>IF('S.D. Paste sheet'!I15="","",'S.D. Paste sheet'!I15)</f>
        <v>F</v>
      </c>
      <c r="J15" s="20">
        <f>IF('S.D. Paste sheet'!J15="","",'S.D. Paste sheet'!J15)</f>
        <v>41785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41</v>
      </c>
      <c r="N15" s="20">
        <f>IF('S.D. Paste sheet'!N15="","",'S.D. Paste sheet'!N15)</f>
        <v>11</v>
      </c>
      <c r="O15" s="20" t="str">
        <f>IF('S.D. Paste sheet'!O15="","",'S.D. Paste sheet'!O15)</f>
        <v>OBC</v>
      </c>
      <c r="P15" s="20" t="str">
        <f>IF('S.D. Paste sheet'!P15="","",'S.D. Paste sheet'!P15)</f>
        <v>Muslim</v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XXXX2271</v>
      </c>
      <c r="U15" s="20" t="str">
        <f>IF('S.D. Paste sheet'!U15="","",'S.D. Paste sheet'!U15)</f>
        <v/>
      </c>
      <c r="V15" s="20">
        <f>IF('S.D. Paste sheet'!V15="","",'S.D. Paste sheet'!V15)</f>
        <v>7742805507</v>
      </c>
      <c r="W15" s="20" t="str">
        <f>IF('S.D. Paste sheet'!W15="","",'S.D. Paste sheet'!W15)</f>
        <v>MIYA MAGARI,RAIPUR,BAR,306105</v>
      </c>
      <c r="X15" s="20">
        <f>IF('S.D. Paste sheet'!X15="","",'S.D. Paste sheet'!X15)</f>
        <v>24000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>Yes</v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946</v>
      </c>
      <c r="D16" s="20">
        <f>IF('S.D. Paste sheet'!D16="","",'S.D. Paste sheet'!D16)</f>
        <v>44397</v>
      </c>
      <c r="E16" s="20" t="str">
        <f>IF('S.D. Paste sheet'!E16="","",UPPER('S.D. Paste sheet'!E16))</f>
        <v>JOYA KHAN</v>
      </c>
      <c r="F16" s="20" t="str">
        <f>IF('S.D. Paste sheet'!F16="","",'S.D. Paste sheet'!F16)</f>
        <v/>
      </c>
      <c r="G16" s="20" t="str">
        <f>IF('S.D. Paste sheet'!G16="","",UPPER('S.D. Paste sheet'!G16))</f>
        <v>SAHIMAN LOHAR</v>
      </c>
      <c r="H16" s="20" t="str">
        <f>IF('S.D. Paste sheet'!H16="","",UPPER('S.D. Paste sheet'!H16))</f>
        <v>SABINA BANO</v>
      </c>
      <c r="I16" s="20" t="str">
        <f>IF('S.D. Paste sheet'!I16="","",'S.D. Paste sheet'!I16)</f>
        <v>F</v>
      </c>
      <c r="J16" s="20">
        <f>IF('S.D. Paste sheet'!J16="","",'S.D. Paste sheet'!J16)</f>
        <v>42053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41</v>
      </c>
      <c r="N16" s="20">
        <f>IF('S.D. Paste sheet'!N16="","",'S.D. Paste sheet'!N16)</f>
        <v>20</v>
      </c>
      <c r="O16" s="20" t="str">
        <f>IF('S.D. Paste sheet'!O16="","",'S.D. Paste sheet'!O16)</f>
        <v>OBC</v>
      </c>
      <c r="P16" s="20" t="str">
        <f>IF('S.D. Paste sheet'!P16="","",'S.D. Paste sheet'!P16)</f>
        <v>Muslim</v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XXXX4647</v>
      </c>
      <c r="U16" s="20" t="str">
        <f>IF('S.D. Paste sheet'!U16="","",'S.D. Paste sheet'!U16)</f>
        <v/>
      </c>
      <c r="V16" s="20">
        <f>IF('S.D. Paste sheet'!V16="","",'S.D. Paste sheet'!V16)</f>
        <v>7019532711</v>
      </c>
      <c r="W16" s="20" t="str">
        <f>IF('S.D. Paste sheet'!W16="","",'S.D. Paste sheet'!W16)</f>
        <v>MIYA MAGARI BAR,RAIPUR,BAR,306105</v>
      </c>
      <c r="X16" s="20">
        <f>IF('S.D. Paste sheet'!X16="","",'S.D. Paste sheet'!X16)</f>
        <v>180000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>Yes</v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1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937</v>
      </c>
      <c r="D17" s="20">
        <f>IF('S.D. Paste sheet'!D17="","",'S.D. Paste sheet'!D17)</f>
        <v>44397</v>
      </c>
      <c r="E17" s="20" t="str">
        <f>IF('S.D. Paste sheet'!E17="","",UPPER('S.D. Paste sheet'!E17))</f>
        <v>KHUSHI</v>
      </c>
      <c r="F17" s="20" t="str">
        <f>IF('S.D. Paste sheet'!F17="","",'S.D. Paste sheet'!F17)</f>
        <v/>
      </c>
      <c r="G17" s="20" t="str">
        <f>IF('S.D. Paste sheet'!G17="","",UPPER('S.D. Paste sheet'!G17))</f>
        <v>SUNIL KATHAT</v>
      </c>
      <c r="H17" s="20" t="str">
        <f>IF('S.D. Paste sheet'!H17="","",UPPER('S.D. Paste sheet'!H17))</f>
        <v>ANISHA</v>
      </c>
      <c r="I17" s="20" t="str">
        <f>IF('S.D. Paste sheet'!I17="","",'S.D. Paste sheet'!I17)</f>
        <v>F</v>
      </c>
      <c r="J17" s="20">
        <f>IF('S.D. Paste sheet'!J17="","",'S.D. Paste sheet'!J17)</f>
        <v>42096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41</v>
      </c>
      <c r="N17" s="20">
        <f>IF('S.D. Paste sheet'!N17="","",'S.D. Paste sheet'!N17)</f>
        <v>1</v>
      </c>
      <c r="O17" s="20" t="str">
        <f>IF('S.D. Paste sheet'!O17="","",'S.D. Paste sheet'!O17)</f>
        <v>OBC</v>
      </c>
      <c r="P17" s="20" t="str">
        <f>IF('S.D. Paste sheet'!P17="","",'S.D. Paste sheet'!P17)</f>
        <v>Hindu</v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XXXX4715</v>
      </c>
      <c r="U17" s="20" t="str">
        <f>IF('S.D. Paste sheet'!U17="","",'S.D. Paste sheet'!U17)</f>
        <v/>
      </c>
      <c r="V17" s="20">
        <f>IF('S.D. Paste sheet'!V17="","",'S.D. Paste sheet'!V17)</f>
        <v>8290814806</v>
      </c>
      <c r="W17" s="20" t="str">
        <f>IF('S.D. Paste sheet'!W17="","",'S.D. Paste sheet'!W17)</f>
        <v>BADIYA KASIYA CHITTAR,RAUIPUR,CHITTAR,306102</v>
      </c>
      <c r="X17" s="20">
        <f>IF('S.D. Paste sheet'!X17="","",'S.D. Paste sheet'!X17)</f>
        <v>180000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>No</v>
      </c>
      <c r="AB17" s="20">
        <f>IF('S.D. Paste sheet'!AB17="","",'S.D. Paste sheet'!AB17)</f>
        <v>7</v>
      </c>
      <c r="AC17" s="20" t="str">
        <f>IF('S.D. Paste sheet'!AC17="","",'S.D. Paste sheet'!AC17)</f>
        <v>None</v>
      </c>
      <c r="AD17" s="20">
        <f>IF('S.D. Paste sheet'!AD17="","",'S.D. Paste sheet'!AD17)</f>
        <v>1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935</v>
      </c>
      <c r="D18" s="20">
        <f>IF('S.D. Paste sheet'!D18="","",'S.D. Paste sheet'!D18)</f>
        <v>44397</v>
      </c>
      <c r="E18" s="20" t="str">
        <f>IF('S.D. Paste sheet'!E18="","",UPPER('S.D. Paste sheet'!E18))</f>
        <v>KHUSHVEER SINGH</v>
      </c>
      <c r="F18" s="20" t="str">
        <f>IF('S.D. Paste sheet'!F18="","",'S.D. Paste sheet'!F18)</f>
        <v/>
      </c>
      <c r="G18" s="20" t="str">
        <f>IF('S.D. Paste sheet'!G18="","",UPPER('S.D. Paste sheet'!G18))</f>
        <v>PUSA RAM</v>
      </c>
      <c r="H18" s="20" t="str">
        <f>IF('S.D. Paste sheet'!H18="","",UPPER('S.D. Paste sheet'!H18))</f>
        <v>POOJA</v>
      </c>
      <c r="I18" s="20" t="str">
        <f>IF('S.D. Paste sheet'!I18="","",'S.D. Paste sheet'!I18)</f>
        <v>M</v>
      </c>
      <c r="J18" s="20">
        <f>IF('S.D. Paste sheet'!J18="","",'S.D. Paste sheet'!J18)</f>
        <v>42271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41</v>
      </c>
      <c r="N18" s="20">
        <f>IF('S.D. Paste sheet'!N18="","",'S.D. Paste sheet'!N18)</f>
        <v>2</v>
      </c>
      <c r="O18" s="20" t="str">
        <f>IF('S.D. Paste sheet'!O18="","",'S.D. Paste sheet'!O18)</f>
        <v>SC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XXXX9143</v>
      </c>
      <c r="U18" s="20" t="str">
        <f>IF('S.D. Paste sheet'!U18="","",'S.D. Paste sheet'!U18)</f>
        <v/>
      </c>
      <c r="V18" s="20">
        <f>IF('S.D. Paste sheet'!V18="","",'S.D. Paste sheet'!V18)</f>
        <v>8058730460</v>
      </c>
      <c r="W18" s="20" t="str">
        <f>IF('S.D. Paste sheet'!W18="","",'S.D. Paste sheet'!W18)</f>
        <v>RAMDEV COLONY BAR,RAIPUR,BAR,306105</v>
      </c>
      <c r="X18" s="20">
        <f>IF('S.D. Paste sheet'!X18="","",'S.D. Paste sheet'!X18)</f>
        <v>60000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940</v>
      </c>
      <c r="D19" s="20">
        <f>IF('S.D. Paste sheet'!D19="","",'S.D. Paste sheet'!D19)</f>
        <v>44397</v>
      </c>
      <c r="E19" s="20" t="str">
        <f>IF('S.D. Paste sheet'!E19="","",UPPER('S.D. Paste sheet'!E19))</f>
        <v>KINJAL SAINI</v>
      </c>
      <c r="F19" s="20" t="str">
        <f>IF('S.D. Paste sheet'!F19="","",'S.D. Paste sheet'!F19)</f>
        <v/>
      </c>
      <c r="G19" s="20" t="str">
        <f>IF('S.D. Paste sheet'!G19="","",UPPER('S.D. Paste sheet'!G19))</f>
        <v>DURGESH CHAND BAGRI</v>
      </c>
      <c r="H19" s="20" t="str">
        <f>IF('S.D. Paste sheet'!H19="","",UPPER('S.D. Paste sheet'!H19))</f>
        <v>PUSHPA DEVI</v>
      </c>
      <c r="I19" s="20" t="str">
        <f>IF('S.D. Paste sheet'!I19="","",'S.D. Paste sheet'!I19)</f>
        <v>F</v>
      </c>
      <c r="J19" s="20">
        <f>IF('S.D. Paste sheet'!J19="","",'S.D. Paste sheet'!J19)</f>
        <v>42390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41</v>
      </c>
      <c r="N19" s="20">
        <f>IF('S.D. Paste sheet'!N19="","",'S.D. Paste sheet'!N19)</f>
        <v>13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XXXX7587</v>
      </c>
      <c r="U19" s="20" t="str">
        <f>IF('S.D. Paste sheet'!U19="","",'S.D. Paste sheet'!U19)</f>
        <v/>
      </c>
      <c r="V19" s="20">
        <f>IF('S.D. Paste sheet'!V19="","",'S.D. Paste sheet'!V19)</f>
        <v>9829959678</v>
      </c>
      <c r="W19" s="20" t="str">
        <f>IF('S.D. Paste sheet'!W19="","",'S.D. Paste sheet'!W19)</f>
        <v>MEGHRDA ROAD BAR,RAIPUR,BAR,306105</v>
      </c>
      <c r="X19" s="20">
        <f>IF('S.D. Paste sheet'!X19="","",'S.D. Paste sheet'!X19)</f>
        <v>454000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6</v>
      </c>
      <c r="AC19" s="20" t="str">
        <f>IF('S.D. Paste sheet'!AC19="","",'S.D. Paste sheet'!AC19)</f>
        <v>None</v>
      </c>
      <c r="AD19" s="20">
        <f>IF('S.D. Paste sheet'!AD19="","",'S.D. Paste sheet'!AD19)</f>
        <v>1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924</v>
      </c>
      <c r="D20" s="20">
        <f>IF('S.D. Paste sheet'!D20="","",'S.D. Paste sheet'!D20)</f>
        <v>44397</v>
      </c>
      <c r="E20" s="20" t="str">
        <f>IF('S.D. Paste sheet'!E20="","",UPPER('S.D. Paste sheet'!E20))</f>
        <v>LUCKY PRAJAPATI</v>
      </c>
      <c r="F20" s="20" t="str">
        <f>IF('S.D. Paste sheet'!F20="","",'S.D. Paste sheet'!F20)</f>
        <v/>
      </c>
      <c r="G20" s="20" t="str">
        <f>IF('S.D. Paste sheet'!G20="","",UPPER('S.D. Paste sheet'!G20))</f>
        <v>NAR SINGH</v>
      </c>
      <c r="H20" s="20" t="str">
        <f>IF('S.D. Paste sheet'!H20="","",UPPER('S.D. Paste sheet'!H20))</f>
        <v>BHAWNA</v>
      </c>
      <c r="I20" s="20" t="str">
        <f>IF('S.D. Paste sheet'!I20="","",'S.D. Paste sheet'!I20)</f>
        <v>M</v>
      </c>
      <c r="J20" s="20">
        <f>IF('S.D. Paste sheet'!J20="","",'S.D. Paste sheet'!J20)</f>
        <v>42414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41</v>
      </c>
      <c r="N20" s="20">
        <f>IF('S.D. Paste sheet'!N20="","",'S.D. Paste sheet'!N20)</f>
        <v>19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XXXX1000</v>
      </c>
      <c r="U20" s="20" t="str">
        <f>IF('S.D. Paste sheet'!U20="","",'S.D. Paste sheet'!U20)</f>
        <v/>
      </c>
      <c r="V20" s="20">
        <f>IF('S.D. Paste sheet'!V20="","",'S.D. Paste sheet'!V20)</f>
        <v>6377065395</v>
      </c>
      <c r="W20" s="20" t="str">
        <f>IF('S.D. Paste sheet'!W20="","",'S.D. Paste sheet'!W20)</f>
        <v>JODHPUR ROAD BAR,RAIPUR,BAR,306105</v>
      </c>
      <c r="X20" s="20">
        <f>IF('S.D. Paste sheet'!X20="","",'S.D. Paste sheet'!X20)</f>
        <v>96000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6</v>
      </c>
      <c r="AC20" s="20" t="str">
        <f>IF('S.D. Paste sheet'!AC20="","",'S.D. Paste sheet'!AC20)</f>
        <v>None</v>
      </c>
      <c r="AD20" s="20">
        <f>IF('S.D. Paste sheet'!AD20="","",'S.D. Paste sheet'!AD20)</f>
        <v>1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921</v>
      </c>
      <c r="D21" s="20">
        <f>IF('S.D. Paste sheet'!D21="","",'S.D. Paste sheet'!D21)</f>
        <v>44397</v>
      </c>
      <c r="E21" s="20" t="str">
        <f>IF('S.D. Paste sheet'!E21="","",UPPER('S.D. Paste sheet'!E21))</f>
        <v>MAHENDRA PARTAP SINGH CHUNDAWAT</v>
      </c>
      <c r="F21" s="20" t="str">
        <f>IF('S.D. Paste sheet'!F21="","",'S.D. Paste sheet'!F21)</f>
        <v/>
      </c>
      <c r="G21" s="20" t="str">
        <f>IF('S.D. Paste sheet'!G21="","",UPPER('S.D. Paste sheet'!G21))</f>
        <v>CHANDRA SINGH CHUNDAWAT</v>
      </c>
      <c r="H21" s="20" t="str">
        <f>IF('S.D. Paste sheet'!H21="","",UPPER('S.D. Paste sheet'!H21))</f>
        <v>RITU KANWAR</v>
      </c>
      <c r="I21" s="20" t="str">
        <f>IF('S.D. Paste sheet'!I21="","",'S.D. Paste sheet'!I21)</f>
        <v>M</v>
      </c>
      <c r="J21" s="20">
        <f>IF('S.D. Paste sheet'!J21="","",'S.D. Paste sheet'!J21)</f>
        <v>42095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41</v>
      </c>
      <c r="N21" s="20">
        <f>IF('S.D. Paste sheet'!N21="","",'S.D. Paste sheet'!N21)</f>
        <v>11</v>
      </c>
      <c r="O21" s="20" t="str">
        <f>IF('S.D. Paste sheet'!O21="","",'S.D. Paste sheet'!O21)</f>
        <v>GEN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XXXX4163</v>
      </c>
      <c r="U21" s="20" t="str">
        <f>IF('S.D. Paste sheet'!U21="","",'S.D. Paste sheet'!U21)</f>
        <v/>
      </c>
      <c r="V21" s="20">
        <f>IF('S.D. Paste sheet'!V21="","",'S.D. Paste sheet'!V21)</f>
        <v>9352208109</v>
      </c>
      <c r="W21" s="20" t="str">
        <f>IF('S.D. Paste sheet'!W21="","",'S.D. Paste sheet'!W21)</f>
        <v>JODHPUR ROAD BAR,RAIP[UR ,BAR ,306105</v>
      </c>
      <c r="X21" s="20">
        <f>IF('S.D. Paste sheet'!X21="","",'S.D. Paste sheet'!X21)</f>
        <v>372000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7</v>
      </c>
      <c r="AC21" s="20" t="str">
        <f>IF('S.D. Paste sheet'!AC21="","",'S.D. Paste sheet'!AC21)</f>
        <v>None</v>
      </c>
      <c r="AD21" s="20">
        <f>IF('S.D. Paste sheet'!AD21="","",'S.D. Paste sheet'!AD21)</f>
        <v>1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948</v>
      </c>
      <c r="D22" s="20">
        <f>IF('S.D. Paste sheet'!D22="","",'S.D. Paste sheet'!D22)</f>
        <v>44397</v>
      </c>
      <c r="E22" s="20" t="str">
        <f>IF('S.D. Paste sheet'!E22="","",UPPER('S.D. Paste sheet'!E22))</f>
        <v>MANVEER GURJAR</v>
      </c>
      <c r="F22" s="20" t="str">
        <f>IF('S.D. Paste sheet'!F22="","",'S.D. Paste sheet'!F22)</f>
        <v/>
      </c>
      <c r="G22" s="20" t="str">
        <f>IF('S.D. Paste sheet'!G22="","",UPPER('S.D. Paste sheet'!G22))</f>
        <v>VIKRAM SINGH</v>
      </c>
      <c r="H22" s="20" t="str">
        <f>IF('S.D. Paste sheet'!H22="","",UPPER('S.D. Paste sheet'!H22))</f>
        <v>BARKHA</v>
      </c>
      <c r="I22" s="20" t="str">
        <f>IF('S.D. Paste sheet'!I22="","",'S.D. Paste sheet'!I22)</f>
        <v>M</v>
      </c>
      <c r="J22" s="20">
        <f>IF('S.D. Paste sheet'!J22="","",'S.D. Paste sheet'!J22)</f>
        <v>42286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41</v>
      </c>
      <c r="N22" s="20">
        <f>IF('S.D. Paste sheet'!N22="","",'S.D. Paste sheet'!N22)</f>
        <v>12</v>
      </c>
      <c r="O22" s="20" t="str">
        <f>IF('S.D. Paste sheet'!O22="","",'S.D. Paste sheet'!O22)</f>
        <v>SBC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/>
      </c>
      <c r="U22" s="20" t="str">
        <f>IF('S.D. Paste sheet'!U22="","",'S.D. Paste sheet'!U22)</f>
        <v/>
      </c>
      <c r="V22" s="20">
        <f>IF('S.D. Paste sheet'!V22="","",'S.D. Paste sheet'!V22)</f>
        <v>6378338871</v>
      </c>
      <c r="W22" s="20" t="str">
        <f>IF('S.D. Paste sheet'!W22="","",'S.D. Paste sheet'!W22)</f>
        <v>SADAR BAZAR SENDRA ,RAIPUR,SENDRA ,306105</v>
      </c>
      <c r="X22" s="20">
        <f>IF('S.D. Paste sheet'!X22="","",'S.D. Paste sheet'!X22)</f>
        <v>144000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7</v>
      </c>
      <c r="AC22" s="20" t="str">
        <f>IF('S.D. Paste sheet'!AC22="","",'S.D. Paste sheet'!AC22)</f>
        <v>None</v>
      </c>
      <c r="AD22" s="20">
        <f>IF('S.D. Paste sheet'!AD22="","",'S.D. Paste sheet'!AD22)</f>
        <v>1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943</v>
      </c>
      <c r="D23" s="20">
        <f>IF('S.D. Paste sheet'!D23="","",'S.D. Paste sheet'!D23)</f>
        <v>44397</v>
      </c>
      <c r="E23" s="20" t="str">
        <f>IF('S.D. Paste sheet'!E23="","",UPPER('S.D. Paste sheet'!E23))</f>
        <v>PALAK DAMER</v>
      </c>
      <c r="F23" s="20" t="str">
        <f>IF('S.D. Paste sheet'!F23="","",'S.D. Paste sheet'!F23)</f>
        <v/>
      </c>
      <c r="G23" s="20" t="str">
        <f>IF('S.D. Paste sheet'!G23="","",UPPER('S.D. Paste sheet'!G23))</f>
        <v>GOVIND LAL</v>
      </c>
      <c r="H23" s="20" t="str">
        <f>IF('S.D. Paste sheet'!H23="","",UPPER('S.D. Paste sheet'!H23))</f>
        <v>LEELA</v>
      </c>
      <c r="I23" s="20" t="str">
        <f>IF('S.D. Paste sheet'!I23="","",'S.D. Paste sheet'!I23)</f>
        <v>F</v>
      </c>
      <c r="J23" s="20">
        <f>IF('S.D. Paste sheet'!J23="","",'S.D. Paste sheet'!J23)</f>
        <v>42017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41</v>
      </c>
      <c r="N23" s="20">
        <f>IF('S.D. Paste sheet'!N23="","",'S.D. Paste sheet'!N23)</f>
        <v>8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XXXX3819</v>
      </c>
      <c r="U23" s="20" t="str">
        <f>IF('S.D. Paste sheet'!U23="","",'S.D. Paste sheet'!U23)</f>
        <v/>
      </c>
      <c r="V23" s="20">
        <f>IF('S.D. Paste sheet'!V23="","",'S.D. Paste sheet'!V23)</f>
        <v>9252486288</v>
      </c>
      <c r="W23" s="20" t="str">
        <f>IF('S.D. Paste sheet'!W23="","",'S.D. Paste sheet'!W23)</f>
        <v>RAMDEV COLONY BAR,RAIPUR,BAR,306105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7</v>
      </c>
      <c r="AC23" s="20" t="str">
        <f>IF('S.D. Paste sheet'!AC23="","",'S.D. Paste sheet'!AC23)</f>
        <v>None</v>
      </c>
      <c r="AD23" s="20">
        <f>IF('S.D. Paste sheet'!AD23="","",'S.D. Paste sheet'!AD23)</f>
        <v>1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929</v>
      </c>
      <c r="D24" s="20">
        <f>IF('S.D. Paste sheet'!D24="","",'S.D. Paste sheet'!D24)</f>
        <v>44397</v>
      </c>
      <c r="E24" s="20" t="str">
        <f>IF('S.D. Paste sheet'!E24="","",UPPER('S.D. Paste sheet'!E24))</f>
        <v>PAWAN CHOUHAN</v>
      </c>
      <c r="F24" s="20" t="str">
        <f>IF('S.D. Paste sheet'!F24="","",'S.D. Paste sheet'!F24)</f>
        <v/>
      </c>
      <c r="G24" s="20" t="str">
        <f>IF('S.D. Paste sheet'!G24="","",UPPER('S.D. Paste sheet'!G24))</f>
        <v>NARENDRA SINGH</v>
      </c>
      <c r="H24" s="20" t="str">
        <f>IF('S.D. Paste sheet'!H24="","",UPPER('S.D. Paste sheet'!H24))</f>
        <v>SHOBHA</v>
      </c>
      <c r="I24" s="20" t="str">
        <f>IF('S.D. Paste sheet'!I24="","",'S.D. Paste sheet'!I24)</f>
        <v>M</v>
      </c>
      <c r="J24" s="20">
        <f>IF('S.D. Paste sheet'!J24="","",'S.D. Paste sheet'!J24)</f>
        <v>41933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41</v>
      </c>
      <c r="N24" s="20">
        <f>IF('S.D. Paste sheet'!N24="","",'S.D. Paste sheet'!N24)</f>
        <v>17</v>
      </c>
      <c r="O24" s="20" t="str">
        <f>IF('S.D. Paste sheet'!O24="","",'S.D. Paste sheet'!O24)</f>
        <v>OBC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/>
      </c>
      <c r="U24" s="20" t="str">
        <f>IF('S.D. Paste sheet'!U24="","",'S.D. Paste sheet'!U24)</f>
        <v/>
      </c>
      <c r="V24" s="20">
        <f>IF('S.D. Paste sheet'!V24="","",'S.D. Paste sheet'!V24)</f>
        <v>7740947773</v>
      </c>
      <c r="W24" s="20" t="str">
        <f>IF('S.D. Paste sheet'!W24="","",'S.D. Paste sheet'!W24)</f>
        <v>PANHAYAT KE PEECHE, RAIPIUR,BAR,306105</v>
      </c>
      <c r="X24" s="20">
        <f>IF('S.D. Paste sheet'!X24="","",'S.D. Paste sheet'!X24)</f>
        <v>250000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8</v>
      </c>
      <c r="AC24" s="20" t="str">
        <f>IF('S.D. Paste sheet'!AC24="","",'S.D. Paste sheet'!AC24)</f>
        <v>None</v>
      </c>
      <c r="AD24" s="20">
        <f>IF('S.D. Paste sheet'!AD24="","",'S.D. Paste sheet'!AD24)</f>
        <v>1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932</v>
      </c>
      <c r="D25" s="20">
        <f>IF('S.D. Paste sheet'!D25="","",'S.D. Paste sheet'!D25)</f>
        <v>44397</v>
      </c>
      <c r="E25" s="20" t="str">
        <f>IF('S.D. Paste sheet'!E25="","",UPPER('S.D. Paste sheet'!E25))</f>
        <v>PRAGYA</v>
      </c>
      <c r="F25" s="20" t="str">
        <f>IF('S.D. Paste sheet'!F25="","",'S.D. Paste sheet'!F25)</f>
        <v/>
      </c>
      <c r="G25" s="20" t="str">
        <f>IF('S.D. Paste sheet'!G25="","",UPPER('S.D. Paste sheet'!G25))</f>
        <v>SUGANDAS</v>
      </c>
      <c r="H25" s="20" t="str">
        <f>IF('S.D. Paste sheet'!H25="","",UPPER('S.D. Paste sheet'!H25))</f>
        <v>ANITA</v>
      </c>
      <c r="I25" s="20" t="str">
        <f>IF('S.D. Paste sheet'!I25="","",'S.D. Paste sheet'!I25)</f>
        <v>F</v>
      </c>
      <c r="J25" s="20">
        <f>IF('S.D. Paste sheet'!J25="","",'S.D. Paste sheet'!J25)</f>
        <v>41958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41</v>
      </c>
      <c r="N25" s="20">
        <f>IF('S.D. Paste sheet'!N25="","",'S.D. Paste sheet'!N25)</f>
        <v>11</v>
      </c>
      <c r="O25" s="20" t="str">
        <f>IF('S.D. Paste sheet'!O25="","",'S.D. Paste sheet'!O25)</f>
        <v>OBC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XXXX4398</v>
      </c>
      <c r="U25" s="20" t="str">
        <f>IF('S.D. Paste sheet'!U25="","",'S.D. Paste sheet'!U25)</f>
        <v/>
      </c>
      <c r="V25" s="20">
        <f>IF('S.D. Paste sheet'!V25="","",'S.D. Paste sheet'!V25)</f>
        <v>9636363969</v>
      </c>
      <c r="W25" s="20" t="str">
        <f>IF('S.D. Paste sheet'!W25="","",'S.D. Paste sheet'!W25)</f>
        <v>NEAR BUS STAND ,RAIPUR,BIRATIYAN KALLAN,306105</v>
      </c>
      <c r="X25" s="20">
        <f>IF('S.D. Paste sheet'!X25="","",'S.D. Paste sheet'!X25)</f>
        <v>120000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8</v>
      </c>
      <c r="AC25" s="20" t="str">
        <f>IF('S.D. Paste sheet'!AC25="","",'S.D. Paste sheet'!AC25)</f>
        <v>None</v>
      </c>
      <c r="AD25" s="20">
        <f>IF('S.D. Paste sheet'!AD25="","",'S.D. Paste sheet'!AD25)</f>
        <v>1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927</v>
      </c>
      <c r="D26" s="20">
        <f>IF('S.D. Paste sheet'!D26="","",'S.D. Paste sheet'!D26)</f>
        <v>44397</v>
      </c>
      <c r="E26" s="20" t="str">
        <f>IF('S.D. Paste sheet'!E26="","",UPPER('S.D. Paste sheet'!E26))</f>
        <v>PRAMOD BHATI</v>
      </c>
      <c r="F26" s="20" t="str">
        <f>IF('S.D. Paste sheet'!F26="","",'S.D. Paste sheet'!F26)</f>
        <v/>
      </c>
      <c r="G26" s="20" t="str">
        <f>IF('S.D. Paste sheet'!G26="","",UPPER('S.D. Paste sheet'!G26))</f>
        <v>PANKAJ</v>
      </c>
      <c r="H26" s="20" t="str">
        <f>IF('S.D. Paste sheet'!H26="","",UPPER('S.D. Paste sheet'!H26))</f>
        <v>PINKI</v>
      </c>
      <c r="I26" s="20" t="str">
        <f>IF('S.D. Paste sheet'!I26="","",'S.D. Paste sheet'!I26)</f>
        <v>M</v>
      </c>
      <c r="J26" s="20">
        <f>IF('S.D. Paste sheet'!J26="","",'S.D. Paste sheet'!J26)</f>
        <v>42400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41</v>
      </c>
      <c r="N26" s="20">
        <f>IF('S.D. Paste sheet'!N26="","",'S.D. Paste sheet'!N26)</f>
        <v>16</v>
      </c>
      <c r="O26" s="20" t="str">
        <f>IF('S.D. Paste sheet'!O26="","",'S.D. Paste sheet'!O26)</f>
        <v>OBC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XXXX4951</v>
      </c>
      <c r="U26" s="20" t="str">
        <f>IF('S.D. Paste sheet'!U26="","",'S.D. Paste sheet'!U26)</f>
        <v/>
      </c>
      <c r="V26" s="20">
        <f>IF('S.D. Paste sheet'!V26="","",'S.D. Paste sheet'!V26)</f>
        <v>9001102701</v>
      </c>
      <c r="W26" s="20" t="str">
        <f>IF('S.D. Paste sheet'!W26="","",'S.D. Paste sheet'!W26)</f>
        <v>new colony bar , near bus stand , village bar, post bar,RAIPUR,BAR,306105</v>
      </c>
      <c r="X26" s="20">
        <f>IF('S.D. Paste sheet'!X26="","",'S.D. Paste sheet'!X26)</f>
        <v>144000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6</v>
      </c>
      <c r="AC26" s="20" t="str">
        <f>IF('S.D. Paste sheet'!AC26="","",'S.D. Paste sheet'!AC26)</f>
        <v>None</v>
      </c>
      <c r="AD26" s="20">
        <f>IF('S.D. Paste sheet'!AD26="","",'S.D. Paste sheet'!AD26)</f>
        <v>1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938</v>
      </c>
      <c r="D27" s="20">
        <f>IF('S.D. Paste sheet'!D27="","",'S.D. Paste sheet'!D27)</f>
        <v>44397</v>
      </c>
      <c r="E27" s="20" t="str">
        <f>IF('S.D. Paste sheet'!E27="","",UPPER('S.D. Paste sheet'!E27))</f>
        <v>PRAVEEN GURJAR</v>
      </c>
      <c r="F27" s="20" t="str">
        <f>IF('S.D. Paste sheet'!F27="","",'S.D. Paste sheet'!F27)</f>
        <v/>
      </c>
      <c r="G27" s="20" t="str">
        <f>IF('S.D. Paste sheet'!G27="","",UPPER('S.D. Paste sheet'!G27))</f>
        <v>SUKHDEV</v>
      </c>
      <c r="H27" s="20" t="str">
        <f>IF('S.D. Paste sheet'!H27="","",UPPER('S.D. Paste sheet'!H27))</f>
        <v>MANJU DEVI</v>
      </c>
      <c r="I27" s="20" t="str">
        <f>IF('S.D. Paste sheet'!I27="","",'S.D. Paste sheet'!I27)</f>
        <v>M</v>
      </c>
      <c r="J27" s="20">
        <f>IF('S.D. Paste sheet'!J27="","",'S.D. Paste sheet'!J27)</f>
        <v>42179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41</v>
      </c>
      <c r="N27" s="20">
        <f>IF('S.D. Paste sheet'!N27="","",'S.D. Paste sheet'!N27)</f>
        <v>10</v>
      </c>
      <c r="O27" s="20" t="str">
        <f>IF('S.D. Paste sheet'!O27="","",'S.D. Paste sheet'!O27)</f>
        <v>SBC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/>
      </c>
      <c r="U27" s="20" t="str">
        <f>IF('S.D. Paste sheet'!U27="","",'S.D. Paste sheet'!U27)</f>
        <v/>
      </c>
      <c r="V27" s="20">
        <f>IF('S.D. Paste sheet'!V27="","",'S.D. Paste sheet'!V27)</f>
        <v>7737969735</v>
      </c>
      <c r="W27" s="20" t="str">
        <f>IF('S.D. Paste sheet'!W27="","",'S.D. Paste sheet'!W27)</f>
        <v>BAR,RAIPUR,BAR,306105</v>
      </c>
      <c r="X27" s="20">
        <f>IF('S.D. Paste sheet'!X27="","",'S.D. Paste sheet'!X27)</f>
        <v>120000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7</v>
      </c>
      <c r="AC27" s="20" t="str">
        <f>IF('S.D. Paste sheet'!AC27="","",'S.D. Paste sheet'!AC27)</f>
        <v>None</v>
      </c>
      <c r="AD27" s="20">
        <f>IF('S.D. Paste sheet'!AD27="","",'S.D. Paste sheet'!AD27)</f>
        <v>1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950</v>
      </c>
      <c r="D28" s="20">
        <f>IF('S.D. Paste sheet'!D28="","",'S.D. Paste sheet'!D28)</f>
        <v>44397</v>
      </c>
      <c r="E28" s="20" t="str">
        <f>IF('S.D. Paste sheet'!E28="","",UPPER('S.D. Paste sheet'!E28))</f>
        <v>PRIYANSHU</v>
      </c>
      <c r="F28" s="20" t="str">
        <f>IF('S.D. Paste sheet'!F28="","",'S.D. Paste sheet'!F28)</f>
        <v/>
      </c>
      <c r="G28" s="20" t="str">
        <f>IF('S.D. Paste sheet'!G28="","",UPPER('S.D. Paste sheet'!G28))</f>
        <v>KULDEEP</v>
      </c>
      <c r="H28" s="20" t="str">
        <f>IF('S.D. Paste sheet'!H28="","",UPPER('S.D. Paste sheet'!H28))</f>
        <v>KHUSBOO MALI</v>
      </c>
      <c r="I28" s="20" t="str">
        <f>IF('S.D. Paste sheet'!I28="","",'S.D. Paste sheet'!I28)</f>
        <v>M</v>
      </c>
      <c r="J28" s="20">
        <f>IF('S.D. Paste sheet'!J28="","",'S.D. Paste sheet'!J28)</f>
        <v>42427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41</v>
      </c>
      <c r="N28" s="20">
        <f>IF('S.D. Paste sheet'!N28="","",'S.D. Paste sheet'!N28)</f>
        <v>6</v>
      </c>
      <c r="O28" s="20" t="str">
        <f>IF('S.D. Paste sheet'!O28="","",'S.D. Paste sheet'!O28)</f>
        <v>OBC</v>
      </c>
      <c r="P28" s="20" t="str">
        <f>IF('S.D. Paste sheet'!P28="","",'S.D. Paste sheet'!P28)</f>
        <v>Hindu</v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/>
      </c>
      <c r="U28" s="20" t="str">
        <f>IF('S.D. Paste sheet'!U28="","",'S.D. Paste sheet'!U28)</f>
        <v/>
      </c>
      <c r="V28" s="20">
        <f>IF('S.D. Paste sheet'!V28="","",'S.D. Paste sheet'!V28)</f>
        <v>6375404158</v>
      </c>
      <c r="W28" s="20" t="str">
        <f>IF('S.D. Paste sheet'!W28="","",'S.D. Paste sheet'!W28)</f>
        <v>REL MAGRA,RAIPUR,BAR,306105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>No</v>
      </c>
      <c r="AB28" s="20">
        <f>IF('S.D. Paste sheet'!AB28="","",'S.D. Paste sheet'!AB28)</f>
        <v>6</v>
      </c>
      <c r="AC28" s="20" t="str">
        <f>IF('S.D. Paste sheet'!AC28="","",'S.D. Paste sheet'!AC28)</f>
        <v>None</v>
      </c>
      <c r="AD28" s="20">
        <f>IF('S.D. Paste sheet'!AD28="","",'S.D. Paste sheet'!AD28)</f>
        <v>3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945</v>
      </c>
      <c r="D29" s="20">
        <f>IF('S.D. Paste sheet'!D29="","",'S.D. Paste sheet'!D29)</f>
        <v>44397</v>
      </c>
      <c r="E29" s="20" t="str">
        <f>IF('S.D. Paste sheet'!E29="","",UPPER('S.D. Paste sheet'!E29))</f>
        <v>PRIYANSHU RAWAT</v>
      </c>
      <c r="F29" s="20" t="str">
        <f>IF('S.D. Paste sheet'!F29="","",'S.D. Paste sheet'!F29)</f>
        <v/>
      </c>
      <c r="G29" s="20" t="str">
        <f>IF('S.D. Paste sheet'!G29="","",UPPER('S.D. Paste sheet'!G29))</f>
        <v>MANOHAR SINGH</v>
      </c>
      <c r="H29" s="20" t="str">
        <f>IF('S.D. Paste sheet'!H29="","",UPPER('S.D. Paste sheet'!H29))</f>
        <v>SAPNA</v>
      </c>
      <c r="I29" s="20" t="str">
        <f>IF('S.D. Paste sheet'!I29="","",'S.D. Paste sheet'!I29)</f>
        <v>M</v>
      </c>
      <c r="J29" s="20">
        <f>IF('S.D. Paste sheet'!J29="","",'S.D. Paste sheet'!J29)</f>
        <v>42207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41</v>
      </c>
      <c r="N29" s="20">
        <f>IF('S.D. Paste sheet'!N29="","",'S.D. Paste sheet'!N29)</f>
        <v>11</v>
      </c>
      <c r="O29" s="20" t="str">
        <f>IF('S.D. Paste sheet'!O29="","",'S.D. Paste sheet'!O29)</f>
        <v>OBC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XXXX7621</v>
      </c>
      <c r="U29" s="20" t="str">
        <f>IF('S.D. Paste sheet'!U29="","",'S.D. Paste sheet'!U29)</f>
        <v/>
      </c>
      <c r="V29" s="20">
        <f>IF('S.D. Paste sheet'!V29="","",'S.D. Paste sheet'!V29)</f>
        <v>8209451757</v>
      </c>
      <c r="W29" s="20" t="str">
        <f>IF('S.D. Paste sheet'!W29="","",'S.D. Paste sheet'!W29)</f>
        <v>new colony bar , near bus stand , village bar, post bar,RAIPUR,BAR,306105</v>
      </c>
      <c r="X29" s="20">
        <f>IF('S.D. Paste sheet'!X29="","",'S.D. Paste sheet'!X29)</f>
        <v>72000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1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1</v>
      </c>
      <c r="B30" s="20" t="str">
        <f>IF('S.D. Paste sheet'!B30="","",'S.D. Paste sheet'!B30)</f>
        <v>A</v>
      </c>
      <c r="C30" s="20">
        <f>IF('S.D. Paste sheet'!C30="","",'S.D. Paste sheet'!C30)</f>
        <v>928</v>
      </c>
      <c r="D30" s="20">
        <f>IF('S.D. Paste sheet'!D30="","",'S.D. Paste sheet'!D30)</f>
        <v>44397</v>
      </c>
      <c r="E30" s="20" t="str">
        <f>IF('S.D. Paste sheet'!E30="","",UPPER('S.D. Paste sheet'!E30))</f>
        <v>RANVEER</v>
      </c>
      <c r="F30" s="20" t="str">
        <f>IF('S.D. Paste sheet'!F30="","",'S.D. Paste sheet'!F30)</f>
        <v/>
      </c>
      <c r="G30" s="20" t="str">
        <f>IF('S.D. Paste sheet'!G30="","",UPPER('S.D. Paste sheet'!G30))</f>
        <v>TOTA RAM</v>
      </c>
      <c r="H30" s="20" t="str">
        <f>IF('S.D. Paste sheet'!H30="","",UPPER('S.D. Paste sheet'!H30))</f>
        <v>JAYA</v>
      </c>
      <c r="I30" s="20" t="str">
        <f>IF('S.D. Paste sheet'!I30="","",'S.D. Paste sheet'!I30)</f>
        <v>M</v>
      </c>
      <c r="J30" s="20">
        <f>IF('S.D. Paste sheet'!J30="","",'S.D. Paste sheet'!J30)</f>
        <v>42411</v>
      </c>
      <c r="K30" s="20">
        <f>IF('S.D. Paste sheet'!K30="","",'S.D. Paste sheet'!K30)</f>
        <v>129</v>
      </c>
      <c r="L30" s="20" t="str">
        <f>IF('S.D. Paste sheet'!L30="","",'S.D. Paste sheet'!L30)</f>
        <v/>
      </c>
      <c r="M30" s="20">
        <f>IF('S.D. Paste sheet'!M30="","",'S.D. Paste sheet'!M30)</f>
        <v>41</v>
      </c>
      <c r="N30" s="20">
        <f>IF('S.D. Paste sheet'!N30="","",'S.D. Paste sheet'!N30)</f>
        <v>12</v>
      </c>
      <c r="O30" s="20" t="str">
        <f>IF('S.D. Paste sheet'!O30="","",'S.D. Paste sheet'!O30)</f>
        <v>OBC</v>
      </c>
      <c r="P30" s="20" t="str">
        <f>IF('S.D. Paste sheet'!P30="","",'S.D. Paste sheet'!P30)</f>
        <v>Hindu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XXXX7009</v>
      </c>
      <c r="U30" s="20" t="str">
        <f>IF('S.D. Paste sheet'!U30="","",'S.D. Paste sheet'!U30)</f>
        <v/>
      </c>
      <c r="V30" s="20">
        <f>IF('S.D. Paste sheet'!V30="","",'S.D. Paste sheet'!V30)</f>
        <v>8104771274</v>
      </c>
      <c r="W30" s="20" t="str">
        <f>IF('S.D. Paste sheet'!W30="","",'S.D. Paste sheet'!W30)</f>
        <v>MEGHRDA ROAD BAR, RAIPUR,BAR,306105</v>
      </c>
      <c r="X30" s="20">
        <f>IF('S.D. Paste sheet'!X30="","",'S.D. Paste sheet'!X30)</f>
        <v>140000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No</v>
      </c>
      <c r="AB30" s="20">
        <f>IF('S.D. Paste sheet'!AB30="","",'S.D. Paste sheet'!AB30)</f>
        <v>6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1</v>
      </c>
      <c r="B31" s="20" t="str">
        <f>IF('S.D. Paste sheet'!B31="","",'S.D. Paste sheet'!B31)</f>
        <v>A</v>
      </c>
      <c r="C31" s="20">
        <f>IF('S.D. Paste sheet'!C31="","",'S.D. Paste sheet'!C31)</f>
        <v>947</v>
      </c>
      <c r="D31" s="20">
        <f>IF('S.D. Paste sheet'!D31="","",'S.D. Paste sheet'!D31)</f>
        <v>44397</v>
      </c>
      <c r="E31" s="20" t="str">
        <f>IF('S.D. Paste sheet'!E31="","",UPPER('S.D. Paste sheet'!E31))</f>
        <v>SURAJ BHATI</v>
      </c>
      <c r="F31" s="20" t="str">
        <f>IF('S.D. Paste sheet'!F31="","",'S.D. Paste sheet'!F31)</f>
        <v/>
      </c>
      <c r="G31" s="20" t="str">
        <f>IF('S.D. Paste sheet'!G31="","",UPPER('S.D. Paste sheet'!G31))</f>
        <v>RAJURAM BHATI</v>
      </c>
      <c r="H31" s="20" t="str">
        <f>IF('S.D. Paste sheet'!H31="","",UPPER('S.D. Paste sheet'!H31))</f>
        <v>REKHA DEVI</v>
      </c>
      <c r="I31" s="20" t="str">
        <f>IF('S.D. Paste sheet'!I31="","",'S.D. Paste sheet'!I31)</f>
        <v>M</v>
      </c>
      <c r="J31" s="20">
        <f>IF('S.D. Paste sheet'!J31="","",'S.D. Paste sheet'!J31)</f>
        <v>42203</v>
      </c>
      <c r="K31" s="20">
        <f>IF('S.D. Paste sheet'!K31="","",'S.D. Paste sheet'!K31)</f>
        <v>130</v>
      </c>
      <c r="L31" s="20" t="str">
        <f>IF('S.D. Paste sheet'!L31="","",'S.D. Paste sheet'!L31)</f>
        <v/>
      </c>
      <c r="M31" s="20">
        <f>IF('S.D. Paste sheet'!M31="","",'S.D. Paste sheet'!M31)</f>
        <v>41</v>
      </c>
      <c r="N31" s="20">
        <f>IF('S.D. Paste sheet'!N31="","",'S.D. Paste sheet'!N31)</f>
        <v>10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XXXX7800</v>
      </c>
      <c r="U31" s="20" t="str">
        <f>IF('S.D. Paste sheet'!U31="","",'S.D. Paste sheet'!U31)</f>
        <v/>
      </c>
      <c r="V31" s="20">
        <f>IF('S.D. Paste sheet'!V31="","",'S.D. Paste sheet'!V31)</f>
        <v>9829470240</v>
      </c>
      <c r="W31" s="20" t="str">
        <f>IF('S.D. Paste sheet'!W31="","",'S.D. Paste sheet'!W31)</f>
        <v>DHOLIDHED BAR,RAIPUR,BAR,306105</v>
      </c>
      <c r="X31" s="20">
        <f>IF('S.D. Paste sheet'!X31="","",'S.D. Paste sheet'!X31)</f>
        <v>360000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7</v>
      </c>
      <c r="AC31" s="20" t="str">
        <f>IF('S.D. Paste sheet'!AC31="","",'S.D. Paste sheet'!AC31)</f>
        <v>None</v>
      </c>
      <c r="AD31" s="20">
        <f>IF('S.D. Paste sheet'!AD31="","",'S.D. Paste sheet'!AD31)</f>
        <v>1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1</v>
      </c>
      <c r="B32" s="20" t="str">
        <f>IF('S.D. Paste sheet'!B32="","",'S.D. Paste sheet'!B32)</f>
        <v>A</v>
      </c>
      <c r="C32" s="20">
        <f>IF('S.D. Paste sheet'!C32="","",'S.D. Paste sheet'!C32)</f>
        <v>930</v>
      </c>
      <c r="D32" s="20">
        <f>IF('S.D. Paste sheet'!D32="","",'S.D. Paste sheet'!D32)</f>
        <v>44397</v>
      </c>
      <c r="E32" s="20" t="str">
        <f>IF('S.D. Paste sheet'!E32="","",UPPER('S.D. Paste sheet'!E32))</f>
        <v>YUVRAJ SHARMA</v>
      </c>
      <c r="F32" s="20" t="str">
        <f>IF('S.D. Paste sheet'!F32="","",'S.D. Paste sheet'!F32)</f>
        <v/>
      </c>
      <c r="G32" s="20" t="str">
        <f>IF('S.D. Paste sheet'!G32="","",UPPER('S.D. Paste sheet'!G32))</f>
        <v>ARVIND SHARMA</v>
      </c>
      <c r="H32" s="20" t="str">
        <f>IF('S.D. Paste sheet'!H32="","",UPPER('S.D. Paste sheet'!H32))</f>
        <v>ANKITA SHARMA</v>
      </c>
      <c r="I32" s="20" t="str">
        <f>IF('S.D. Paste sheet'!I32="","",'S.D. Paste sheet'!I32)</f>
        <v>M</v>
      </c>
      <c r="J32" s="20">
        <f>IF('S.D. Paste sheet'!J32="","",'S.D. Paste sheet'!J32)</f>
        <v>42076</v>
      </c>
      <c r="K32" s="20">
        <f>IF('S.D. Paste sheet'!K32="","",'S.D. Paste sheet'!K32)</f>
        <v>131</v>
      </c>
      <c r="L32" s="20" t="str">
        <f>IF('S.D. Paste sheet'!L32="","",'S.D. Paste sheet'!L32)</f>
        <v/>
      </c>
      <c r="M32" s="20">
        <f>IF('S.D. Paste sheet'!M32="","",'S.D. Paste sheet'!M32)</f>
        <v>41</v>
      </c>
      <c r="N32" s="20">
        <f>IF('S.D. Paste sheet'!N32="","",'S.D. Paste sheet'!N32)</f>
        <v>17</v>
      </c>
      <c r="O32" s="20" t="str">
        <f>IF('S.D. Paste sheet'!O32="","",'S.D. Paste sheet'!O32)</f>
        <v>OBC</v>
      </c>
      <c r="P32" s="20" t="str">
        <f>IF('S.D. Paste sheet'!P32="","",'S.D. Paste sheet'!P32)</f>
        <v>Hindu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XXXX5879</v>
      </c>
      <c r="U32" s="20" t="str">
        <f>IF('S.D. Paste sheet'!U32="","",'S.D. Paste sheet'!U32)</f>
        <v/>
      </c>
      <c r="V32" s="20">
        <f>IF('S.D. Paste sheet'!V32="","",'S.D. Paste sheet'!V32)</f>
        <v>9413269510</v>
      </c>
      <c r="W32" s="20" t="str">
        <f>IF('S.D. Paste sheet'!W32="","",'S.D. Paste sheet'!W32)</f>
        <v>NEAR POST OFFICE BAR,RAIPUR,BAR,306105</v>
      </c>
      <c r="X32" s="20">
        <f>IF('S.D. Paste sheet'!X32="","",'S.D. Paste sheet'!X32)</f>
        <v>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No</v>
      </c>
      <c r="AB32" s="20">
        <f>IF('S.D. Paste sheet'!AB32="","",'S.D. Paste sheet'!AB32)</f>
        <v>7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1</v>
      </c>
      <c r="B33" s="20" t="str">
        <f>IF('S.D. Paste sheet'!B33="","",'S.D. Paste sheet'!B33)</f>
        <v>A</v>
      </c>
      <c r="C33" s="20">
        <f>IF('S.D. Paste sheet'!C33="","",'S.D. Paste sheet'!C33)</f>
        <v>941</v>
      </c>
      <c r="D33" s="20">
        <f>IF('S.D. Paste sheet'!D33="","",'S.D. Paste sheet'!D33)</f>
        <v>44397</v>
      </c>
      <c r="E33" s="20" t="str">
        <f>IF('S.D. Paste sheet'!E33="","",UPPER('S.D. Paste sheet'!E33))</f>
        <v>ZEENAT SHEIKH</v>
      </c>
      <c r="F33" s="20" t="str">
        <f>IF('S.D. Paste sheet'!F33="","",'S.D. Paste sheet'!F33)</f>
        <v/>
      </c>
      <c r="G33" s="20" t="str">
        <f>IF('S.D. Paste sheet'!G33="","",UPPER('S.D. Paste sheet'!G33))</f>
        <v>SAMEER SHEIKH</v>
      </c>
      <c r="H33" s="20" t="str">
        <f>IF('S.D. Paste sheet'!H33="","",UPPER('S.D. Paste sheet'!H33))</f>
        <v>SHABNAM KHNAM</v>
      </c>
      <c r="I33" s="20" t="str">
        <f>IF('S.D. Paste sheet'!I33="","",'S.D. Paste sheet'!I33)</f>
        <v>F</v>
      </c>
      <c r="J33" s="20">
        <f>IF('S.D. Paste sheet'!J33="","",'S.D. Paste sheet'!J33)</f>
        <v>42071</v>
      </c>
      <c r="K33" s="20">
        <f>IF('S.D. Paste sheet'!K33="","",'S.D. Paste sheet'!K33)</f>
        <v>132</v>
      </c>
      <c r="L33" s="20" t="str">
        <f>IF('S.D. Paste sheet'!L33="","",'S.D. Paste sheet'!L33)</f>
        <v/>
      </c>
      <c r="M33" s="20">
        <f>IF('S.D. Paste sheet'!M33="","",'S.D. Paste sheet'!M33)</f>
        <v>41</v>
      </c>
      <c r="N33" s="20">
        <f>IF('S.D. Paste sheet'!N33="","",'S.D. Paste sheet'!N33)</f>
        <v>14</v>
      </c>
      <c r="O33" s="20" t="str">
        <f>IF('S.D. Paste sheet'!O33="","",'S.D. Paste sheet'!O33)</f>
        <v>GEN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XXXX6896</v>
      </c>
      <c r="U33" s="20" t="str">
        <f>IF('S.D. Paste sheet'!U33="","",'S.D. Paste sheet'!U33)</f>
        <v/>
      </c>
      <c r="V33" s="20">
        <f>IF('S.D. Paste sheet'!V33="","",'S.D. Paste sheet'!V33)</f>
        <v>9602864242</v>
      </c>
      <c r="W33" s="20" t="str">
        <f>IF('S.D. Paste sheet'!W33="","",'S.D. Paste sheet'!W33)</f>
        <v>BAGGAR MOHALLA RAIPUR,RAIPUR,RAIPUR,306105</v>
      </c>
      <c r="X33" s="20">
        <f>IF('S.D. Paste sheet'!X33="","",'S.D. Paste sheet'!X33)</f>
        <v>54000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747</v>
      </c>
      <c r="D34" s="20">
        <f>IF('S.D. Paste sheet'!D34="","",'S.D. Paste sheet'!D34)</f>
        <v>44060</v>
      </c>
      <c r="E34" s="20" t="str">
        <f>IF('S.D. Paste sheet'!E34="","",UPPER('S.D. Paste sheet'!E34))</f>
        <v>AAHIL MURTUJA</v>
      </c>
      <c r="F34" s="20" t="str">
        <f>IF('S.D. Paste sheet'!F34="","",'S.D. Paste sheet'!F34)</f>
        <v/>
      </c>
      <c r="G34" s="20" t="str">
        <f>IF('S.D. Paste sheet'!G34="","",UPPER('S.D. Paste sheet'!G34))</f>
        <v>MURTUJA QURESHI</v>
      </c>
      <c r="H34" s="20" t="str">
        <f>IF('S.D. Paste sheet'!H34="","",UPPER('S.D. Paste sheet'!H34))</f>
        <v>FARIDA BANO</v>
      </c>
      <c r="I34" s="20" t="str">
        <f>IF('S.D. Paste sheet'!I34="","",'S.D. Paste sheet'!I34)</f>
        <v>M</v>
      </c>
      <c r="J34" s="20">
        <f>IF('S.D. Paste sheet'!J34="","",'S.D. Paste sheet'!J34)</f>
        <v>42170</v>
      </c>
      <c r="K34" s="20">
        <f>IF('S.D. Paste sheet'!K34="","",'S.D. Paste sheet'!K34)</f>
        <v>201</v>
      </c>
      <c r="L34" s="20" t="str">
        <f>IF('S.D. Paste sheet'!L34="","",'S.D. Paste sheet'!L34)</f>
        <v/>
      </c>
      <c r="M34" s="20">
        <f>IF('S.D. Paste sheet'!M34="","",'S.D. Paste sheet'!M34)</f>
        <v>41</v>
      </c>
      <c r="N34" s="20">
        <f>IF('S.D. Paste sheet'!N34="","",'S.D. Paste sheet'!N34)</f>
        <v>37</v>
      </c>
      <c r="O34" s="20" t="str">
        <f>IF('S.D. Paste sheet'!O34="","",'S.D. Paste sheet'!O34)</f>
        <v>OBC</v>
      </c>
      <c r="P34" s="20" t="str">
        <f>IF('S.D. Paste sheet'!P34="","",'S.D. Paste sheet'!P34)</f>
        <v>Muslim</v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XXXX4413</v>
      </c>
      <c r="U34" s="20" t="str">
        <f>IF('S.D. Paste sheet'!U34="","",'S.D. Paste sheet'!U34)</f>
        <v/>
      </c>
      <c r="V34" s="20">
        <f>IF('S.D. Paste sheet'!V34="","",'S.D. Paste sheet'!V34)</f>
        <v>9414391771</v>
      </c>
      <c r="W34" s="20" t="str">
        <f>IF('S.D. Paste sheet'!W34="","",'S.D. Paste sheet'!W34)</f>
        <v>VYAPARI MOHHALA,RAIPUR,BAR,306105</v>
      </c>
      <c r="X34" s="20">
        <f>IF('S.D. Paste sheet'!X34="","",'S.D. Paste sheet'!X34)</f>
        <v>200000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>Yes</v>
      </c>
      <c r="AB34" s="20">
        <f>IF('S.D. Paste sheet'!AB34="","",'S.D. Paste sheet'!AB34)</f>
        <v>7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731</v>
      </c>
      <c r="D35" s="20">
        <f>IF('S.D. Paste sheet'!D35="","",'S.D. Paste sheet'!D35)</f>
        <v>44060</v>
      </c>
      <c r="E35" s="20" t="str">
        <f>IF('S.D. Paste sheet'!E35="","",UPPER('S.D. Paste sheet'!E35))</f>
        <v>ALIZA</v>
      </c>
      <c r="F35" s="20" t="str">
        <f>IF('S.D. Paste sheet'!F35="","",'S.D. Paste sheet'!F35)</f>
        <v/>
      </c>
      <c r="G35" s="20" t="str">
        <f>IF('S.D. Paste sheet'!G35="","",UPPER('S.D. Paste sheet'!G35))</f>
        <v>MOHAMMAD SHAHJAD</v>
      </c>
      <c r="H35" s="20" t="str">
        <f>IF('S.D. Paste sheet'!H35="","",UPPER('S.D. Paste sheet'!H35))</f>
        <v>RESHMA BANO</v>
      </c>
      <c r="I35" s="20" t="str">
        <f>IF('S.D. Paste sheet'!I35="","",'S.D. Paste sheet'!I35)</f>
        <v>F</v>
      </c>
      <c r="J35" s="20">
        <f>IF('S.D. Paste sheet'!J35="","",'S.D. Paste sheet'!J35)</f>
        <v>41736</v>
      </c>
      <c r="K35" s="20">
        <f>IF('S.D. Paste sheet'!K35="","",'S.D. Paste sheet'!K35)</f>
        <v>202</v>
      </c>
      <c r="L35" s="20" t="str">
        <f>IF('S.D. Paste sheet'!L35="","",'S.D. Paste sheet'!L35)</f>
        <v/>
      </c>
      <c r="M35" s="20">
        <f>IF('S.D. Paste sheet'!M35="","",'S.D. Paste sheet'!M35)</f>
        <v>41</v>
      </c>
      <c r="N35" s="20">
        <f>IF('S.D. Paste sheet'!N35="","",'S.D. Paste sheet'!N35)</f>
        <v>30</v>
      </c>
      <c r="O35" s="20" t="str">
        <f>IF('S.D. Paste sheet'!O35="","",'S.D. Paste sheet'!O35)</f>
        <v>OBC</v>
      </c>
      <c r="P35" s="20" t="str">
        <f>IF('S.D. Paste sheet'!P35="","",'S.D. Paste sheet'!P35)</f>
        <v>Muslim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XXXX4413</v>
      </c>
      <c r="U35" s="20" t="str">
        <f>IF('S.D. Paste sheet'!U35="","",'S.D. Paste sheet'!U35)</f>
        <v/>
      </c>
      <c r="V35" s="20">
        <f>IF('S.D. Paste sheet'!V35="","",'S.D. Paste sheet'!V35)</f>
        <v>9829101955</v>
      </c>
      <c r="W35" s="20" t="str">
        <f>IF('S.D. Paste sheet'!W35="","",'S.D. Paste sheet'!W35)</f>
        <v>RAMDEV NAGAR, JODHPUR ROAD, BAR , PALI,PALI,bar,306105</v>
      </c>
      <c r="X35" s="20">
        <f>IF('S.D. Paste sheet'!X35="","",'S.D. Paste sheet'!X35)</f>
        <v>36000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Yes</v>
      </c>
      <c r="AB35" s="20">
        <f>IF('S.D. Paste sheet'!AB35="","",'S.D. Paste sheet'!AB35)</f>
        <v>8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759</v>
      </c>
      <c r="D36" s="20">
        <f>IF('S.D. Paste sheet'!D36="","",'S.D. Paste sheet'!D36)</f>
        <v>44060</v>
      </c>
      <c r="E36" s="20" t="str">
        <f>IF('S.D. Paste sheet'!E36="","",UPPER('S.D. Paste sheet'!E36))</f>
        <v>ANMOL SHARMA</v>
      </c>
      <c r="F36" s="20" t="str">
        <f>IF('S.D. Paste sheet'!F36="","",'S.D. Paste sheet'!F36)</f>
        <v/>
      </c>
      <c r="G36" s="20" t="str">
        <f>IF('S.D. Paste sheet'!G36="","",UPPER('S.D. Paste sheet'!G36))</f>
        <v>MUKESH</v>
      </c>
      <c r="H36" s="20" t="str">
        <f>IF('S.D. Paste sheet'!H36="","",UPPER('S.D. Paste sheet'!H36))</f>
        <v>CHANDRAKANTA SHARMA</v>
      </c>
      <c r="I36" s="20" t="str">
        <f>IF('S.D. Paste sheet'!I36="","",'S.D. Paste sheet'!I36)</f>
        <v>M</v>
      </c>
      <c r="J36" s="20">
        <f>IF('S.D. Paste sheet'!J36="","",'S.D. Paste sheet'!J36)</f>
        <v>42005</v>
      </c>
      <c r="K36" s="20">
        <f>IF('S.D. Paste sheet'!K36="","",'S.D. Paste sheet'!K36)</f>
        <v>203</v>
      </c>
      <c r="L36" s="20" t="str">
        <f>IF('S.D. Paste sheet'!L36="","",'S.D. Paste sheet'!L36)</f>
        <v/>
      </c>
      <c r="M36" s="20">
        <f>IF('S.D. Paste sheet'!M36="","",'S.D. Paste sheet'!M36)</f>
        <v>41</v>
      </c>
      <c r="N36" s="20">
        <f>IF('S.D. Paste sheet'!N36="","",'S.D. Paste sheet'!N36)</f>
        <v>23</v>
      </c>
      <c r="O36" s="20" t="str">
        <f>IF('S.D. Paste sheet'!O36="","",'S.D. Paste sheet'!O36)</f>
        <v>GEN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XXXX6543</v>
      </c>
      <c r="U36" s="20" t="str">
        <f>IF('S.D. Paste sheet'!U36="","",'S.D. Paste sheet'!U36)</f>
        <v/>
      </c>
      <c r="V36" s="20">
        <f>IF('S.D. Paste sheet'!V36="","",'S.D. Paste sheet'!V36)</f>
        <v>9829160585</v>
      </c>
      <c r="W36" s="20" t="str">
        <f>IF('S.D. Paste sheet'!W36="","",'S.D. Paste sheet'!W36)</f>
        <v>RAMDEV NAGAR JODHPUR ROAD ,RAIPUR,BAR,306105</v>
      </c>
      <c r="X36" s="20">
        <f>IF('S.D. Paste sheet'!X36="","",'S.D. Paste sheet'!X36)</f>
        <v>48000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7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754</v>
      </c>
      <c r="D37" s="20">
        <f>IF('S.D. Paste sheet'!D37="","",'S.D. Paste sheet'!D37)</f>
        <v>44060</v>
      </c>
      <c r="E37" s="20" t="str">
        <f>IF('S.D. Paste sheet'!E37="","",UPPER('S.D. Paste sheet'!E37))</f>
        <v>ASHWINI</v>
      </c>
      <c r="F37" s="20" t="str">
        <f>IF('S.D. Paste sheet'!F37="","",'S.D. Paste sheet'!F37)</f>
        <v/>
      </c>
      <c r="G37" s="20" t="str">
        <f>IF('S.D. Paste sheet'!G37="","",UPPER('S.D. Paste sheet'!G37))</f>
        <v>DINESH</v>
      </c>
      <c r="H37" s="20" t="str">
        <f>IF('S.D. Paste sheet'!H37="","",UPPER('S.D. Paste sheet'!H37))</f>
        <v>ASHA DEVI</v>
      </c>
      <c r="I37" s="20" t="str">
        <f>IF('S.D. Paste sheet'!I37="","",'S.D. Paste sheet'!I37)</f>
        <v>F</v>
      </c>
      <c r="J37" s="20">
        <f>IF('S.D. Paste sheet'!J37="","",'S.D. Paste sheet'!J37)</f>
        <v>42225</v>
      </c>
      <c r="K37" s="20">
        <f>IF('S.D. Paste sheet'!K37="","",'S.D. Paste sheet'!K37)</f>
        <v>204</v>
      </c>
      <c r="L37" s="20" t="str">
        <f>IF('S.D. Paste sheet'!L37="","",'S.D. Paste sheet'!L37)</f>
        <v/>
      </c>
      <c r="M37" s="20">
        <f>IF('S.D. Paste sheet'!M37="","",'S.D. Paste sheet'!M37)</f>
        <v>41</v>
      </c>
      <c r="N37" s="20">
        <f>IF('S.D. Paste sheet'!N37="","",'S.D. Paste sheet'!N37)</f>
        <v>22</v>
      </c>
      <c r="O37" s="20" t="str">
        <f>IF('S.D. Paste sheet'!O37="","",'S.D. Paste sheet'!O37)</f>
        <v>SC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XXXX0699</v>
      </c>
      <c r="U37" s="20" t="str">
        <f>IF('S.D. Paste sheet'!U37="","",'S.D. Paste sheet'!U37)</f>
        <v/>
      </c>
      <c r="V37" s="20">
        <f>IF('S.D. Paste sheet'!V37="","",'S.D. Paste sheet'!V37)</f>
        <v>9929913423</v>
      </c>
      <c r="W37" s="20" t="str">
        <f>IF('S.D. Paste sheet'!W37="","",'S.D. Paste sheet'!W37)</f>
        <v>BIRANTIYA KALLA ,RAIPUR,BIRANTIYA KALLA,306105</v>
      </c>
      <c r="X37" s="20">
        <f>IF('S.D. Paste sheet'!X37="","",'S.D. Paste sheet'!X37)</f>
        <v>55000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7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758</v>
      </c>
      <c r="D38" s="20">
        <f>IF('S.D. Paste sheet'!D38="","",'S.D. Paste sheet'!D38)</f>
        <v>44060</v>
      </c>
      <c r="E38" s="20" t="str">
        <f>IF('S.D. Paste sheet'!E38="","",UPPER('S.D. Paste sheet'!E38))</f>
        <v>AYUSH PRAJAPAT</v>
      </c>
      <c r="F38" s="20" t="str">
        <f>IF('S.D. Paste sheet'!F38="","",'S.D. Paste sheet'!F38)</f>
        <v/>
      </c>
      <c r="G38" s="20" t="str">
        <f>IF('S.D. Paste sheet'!G38="","",UPPER('S.D. Paste sheet'!G38))</f>
        <v>LALIT KUMAR PRAJAPAT</v>
      </c>
      <c r="H38" s="20" t="str">
        <f>IF('S.D. Paste sheet'!H38="","",UPPER('S.D. Paste sheet'!H38))</f>
        <v>SONU</v>
      </c>
      <c r="I38" s="20" t="str">
        <f>IF('S.D. Paste sheet'!I38="","",'S.D. Paste sheet'!I38)</f>
        <v>M</v>
      </c>
      <c r="J38" s="20">
        <f>IF('S.D. Paste sheet'!J38="","",'S.D. Paste sheet'!J38)</f>
        <v>41976</v>
      </c>
      <c r="K38" s="20">
        <f>IF('S.D. Paste sheet'!K38="","",'S.D. Paste sheet'!K38)</f>
        <v>205</v>
      </c>
      <c r="L38" s="20" t="str">
        <f>IF('S.D. Paste sheet'!L38="","",'S.D. Paste sheet'!L38)</f>
        <v/>
      </c>
      <c r="M38" s="20">
        <f>IF('S.D. Paste sheet'!M38="","",'S.D. Paste sheet'!M38)</f>
        <v>41</v>
      </c>
      <c r="N38" s="20">
        <f>IF('S.D. Paste sheet'!N38="","",'S.D. Paste sheet'!N38)</f>
        <v>32</v>
      </c>
      <c r="O38" s="20" t="str">
        <f>IF('S.D. Paste sheet'!O38="","",'S.D. Paste sheet'!O38)</f>
        <v>OBC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XXXX3008</v>
      </c>
      <c r="U38" s="20" t="str">
        <f>IF('S.D. Paste sheet'!U38="","",'S.D. Paste sheet'!U38)</f>
        <v/>
      </c>
      <c r="V38" s="20">
        <f>IF('S.D. Paste sheet'!V38="","",'S.D. Paste sheet'!V38)</f>
        <v>6354120572</v>
      </c>
      <c r="W38" s="20" t="str">
        <f>IF('S.D. Paste sheet'!W38="","",'S.D. Paste sheet'!W38)</f>
        <v>GANDHI NAGAR JODHPUR ROAD ,RAIPUR,BAR,306105</v>
      </c>
      <c r="X38" s="20">
        <f>IF('S.D. Paste sheet'!X38="","",'S.D. Paste sheet'!X38)</f>
        <v>96000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739</v>
      </c>
      <c r="D39" s="20">
        <f>IF('S.D. Paste sheet'!D39="","",'S.D. Paste sheet'!D39)</f>
        <v>44060</v>
      </c>
      <c r="E39" s="20" t="str">
        <f>IF('S.D. Paste sheet'!E39="","",UPPER('S.D. Paste sheet'!E39))</f>
        <v>BHAGY LAXMI RATHORE</v>
      </c>
      <c r="F39" s="20" t="str">
        <f>IF('S.D. Paste sheet'!F39="","",'S.D. Paste sheet'!F39)</f>
        <v/>
      </c>
      <c r="G39" s="20" t="str">
        <f>IF('S.D. Paste sheet'!G39="","",UPPER('S.D. Paste sheet'!G39))</f>
        <v>BHAGWAN SINGH</v>
      </c>
      <c r="H39" s="20" t="str">
        <f>IF('S.D. Paste sheet'!H39="","",UPPER('S.D. Paste sheet'!H39))</f>
        <v>ANITA KANWAR</v>
      </c>
      <c r="I39" s="20" t="str">
        <f>IF('S.D. Paste sheet'!I39="","",'S.D. Paste sheet'!I39)</f>
        <v>F</v>
      </c>
      <c r="J39" s="20">
        <f>IF('S.D. Paste sheet'!J39="","",'S.D. Paste sheet'!J39)</f>
        <v>41607</v>
      </c>
      <c r="K39" s="20">
        <f>IF('S.D. Paste sheet'!K39="","",'S.D. Paste sheet'!K39)</f>
        <v>206</v>
      </c>
      <c r="L39" s="20" t="str">
        <f>IF('S.D. Paste sheet'!L39="","",'S.D. Paste sheet'!L39)</f>
        <v/>
      </c>
      <c r="M39" s="20">
        <f>IF('S.D. Paste sheet'!M39="","",'S.D. Paste sheet'!M39)</f>
        <v>41</v>
      </c>
      <c r="N39" s="20">
        <f>IF('S.D. Paste sheet'!N39="","",'S.D. Paste sheet'!N39)</f>
        <v>5</v>
      </c>
      <c r="O39" s="20" t="str">
        <f>IF('S.D. Paste sheet'!O39="","",'S.D. Paste sheet'!O39)</f>
        <v>GEN</v>
      </c>
      <c r="P39" s="20" t="str">
        <f>IF('S.D. Paste sheet'!P39="","",'S.D. Paste sheet'!P39)</f>
        <v>Hindu</v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XXXX6825</v>
      </c>
      <c r="U39" s="20" t="str">
        <f>IF('S.D. Paste sheet'!U39="","",'S.D. Paste sheet'!U39)</f>
        <v/>
      </c>
      <c r="V39" s="20">
        <f>IF('S.D. Paste sheet'!V39="","",'S.D. Paste sheet'!V39)</f>
        <v>8209873824</v>
      </c>
      <c r="W39" s="20" t="str">
        <f>IF('S.D. Paste sheet'!W39="","",'S.D. Paste sheet'!W39)</f>
        <v>MEGHWALO KA BAAS ,RAIPUR,HAKIWAS,306105</v>
      </c>
      <c r="X39" s="20">
        <f>IF('S.D. Paste sheet'!X39="","",'S.D. Paste sheet'!X39)</f>
        <v>108000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>No</v>
      </c>
      <c r="AB39" s="20">
        <f>IF('S.D. Paste sheet'!AB39="","",'S.D. Paste sheet'!AB39)</f>
        <v>9</v>
      </c>
      <c r="AC39" s="20" t="str">
        <f>IF('S.D. Paste sheet'!AC39="","",'S.D. Paste sheet'!AC39)</f>
        <v>None</v>
      </c>
      <c r="AD39" s="20">
        <f>IF('S.D. Paste sheet'!AD39="","",'S.D. Paste sheet'!AD39)</f>
        <v>1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887</v>
      </c>
      <c r="D40" s="20">
        <f>IF('S.D. Paste sheet'!D40="","",'S.D. Paste sheet'!D40)</f>
        <v>44081</v>
      </c>
      <c r="E40" s="20" t="str">
        <f>IF('S.D. Paste sheet'!E40="","",UPPER('S.D. Paste sheet'!E40))</f>
        <v>BHAGYA SHREE</v>
      </c>
      <c r="F40" s="20" t="str">
        <f>IF('S.D. Paste sheet'!F40="","",'S.D. Paste sheet'!F40)</f>
        <v/>
      </c>
      <c r="G40" s="20" t="str">
        <f>IF('S.D. Paste sheet'!G40="","",UPPER('S.D. Paste sheet'!G40))</f>
        <v>SHANKAR LAL</v>
      </c>
      <c r="H40" s="20" t="str">
        <f>IF('S.D. Paste sheet'!H40="","",UPPER('S.D. Paste sheet'!H40))</f>
        <v>SANTOSH</v>
      </c>
      <c r="I40" s="20" t="str">
        <f>IF('S.D. Paste sheet'!I40="","",'S.D. Paste sheet'!I40)</f>
        <v>F</v>
      </c>
      <c r="J40" s="20">
        <f>IF('S.D. Paste sheet'!J40="","",'S.D. Paste sheet'!J40)</f>
        <v>40544</v>
      </c>
      <c r="K40" s="20">
        <f>IF('S.D. Paste sheet'!K40="","",'S.D. Paste sheet'!K40)</f>
        <v>207</v>
      </c>
      <c r="L40" s="20" t="str">
        <f>IF('S.D. Paste sheet'!L40="","",'S.D. Paste sheet'!L40)</f>
        <v/>
      </c>
      <c r="M40" s="20">
        <f>IF('S.D. Paste sheet'!M40="","",'S.D. Paste sheet'!M40)</f>
        <v>41</v>
      </c>
      <c r="N40" s="20">
        <f>IF('S.D. Paste sheet'!N40="","",'S.D. Paste sheet'!N40)</f>
        <v>33</v>
      </c>
      <c r="O40" s="20" t="str">
        <f>IF('S.D. Paste sheet'!O40="","",'S.D. Paste sheet'!O40)</f>
        <v>SC</v>
      </c>
      <c r="P40" s="20" t="str">
        <f>IF('S.D. Paste sheet'!P40="","",'S.D. Paste sheet'!P40)</f>
        <v>Hindu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XXXX0921</v>
      </c>
      <c r="U40" s="20" t="str">
        <f>IF('S.D. Paste sheet'!U40="","",'S.D. Paste sheet'!U40)</f>
        <v>YSGQUFX</v>
      </c>
      <c r="V40" s="20">
        <f>IF('S.D. Paste sheet'!V40="","",'S.D. Paste sheet'!V40)</f>
        <v>8209227321</v>
      </c>
      <c r="W40" s="20" t="str">
        <f>IF('S.D. Paste sheet'!W40="","",'S.D. Paste sheet'!W40)</f>
        <v>MEGWALO KA BAS ,RAIPUR,MESIYA,306105</v>
      </c>
      <c r="X40" s="20">
        <f>IF('S.D. Paste sheet'!X40="","",'S.D. Paste sheet'!X40)</f>
        <v>50000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No</v>
      </c>
      <c r="AB40" s="20">
        <f>IF('S.D. Paste sheet'!AB40="","",'S.D. Paste sheet'!AB40)</f>
        <v>11</v>
      </c>
      <c r="AC40" s="20" t="str">
        <f>IF('S.D. Paste sheet'!AC40="","",'S.D. Paste sheet'!AC40)</f>
        <v>None</v>
      </c>
      <c r="AD40" s="20">
        <f>IF('S.D. Paste sheet'!AD40="","",'S.D. Paste sheet'!AD40)</f>
        <v>12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744</v>
      </c>
      <c r="D41" s="20">
        <f>IF('S.D. Paste sheet'!D41="","",'S.D. Paste sheet'!D41)</f>
        <v>44060</v>
      </c>
      <c r="E41" s="20" t="str">
        <f>IF('S.D. Paste sheet'!E41="","",UPPER('S.D. Paste sheet'!E41))</f>
        <v>BHARAT</v>
      </c>
      <c r="F41" s="20" t="str">
        <f>IF('S.D. Paste sheet'!F41="","",'S.D. Paste sheet'!F41)</f>
        <v/>
      </c>
      <c r="G41" s="20" t="str">
        <f>IF('S.D. Paste sheet'!G41="","",UPPER('S.D. Paste sheet'!G41))</f>
        <v>CHETAN PRAKASH</v>
      </c>
      <c r="H41" s="20" t="str">
        <f>IF('S.D. Paste sheet'!H41="","",UPPER('S.D. Paste sheet'!H41))</f>
        <v>ASHA DEVI</v>
      </c>
      <c r="I41" s="20" t="str">
        <f>IF('S.D. Paste sheet'!I41="","",'S.D. Paste sheet'!I41)</f>
        <v>M</v>
      </c>
      <c r="J41" s="20">
        <f>IF('S.D. Paste sheet'!J41="","",'S.D. Paste sheet'!J41)</f>
        <v>41913</v>
      </c>
      <c r="K41" s="20">
        <f>IF('S.D. Paste sheet'!K41="","",'S.D. Paste sheet'!K41)</f>
        <v>208</v>
      </c>
      <c r="L41" s="20" t="str">
        <f>IF('S.D. Paste sheet'!L41="","",'S.D. Paste sheet'!L41)</f>
        <v/>
      </c>
      <c r="M41" s="20">
        <f>IF('S.D. Paste sheet'!M41="","",'S.D. Paste sheet'!M41)</f>
        <v>41</v>
      </c>
      <c r="N41" s="20">
        <f>IF('S.D. Paste sheet'!N41="","",'S.D. Paste sheet'!N41)</f>
        <v>40</v>
      </c>
      <c r="O41" s="20" t="str">
        <f>IF('S.D. Paste sheet'!O41="","",'S.D. Paste sheet'!O41)</f>
        <v>OBC</v>
      </c>
      <c r="P41" s="20" t="str">
        <f>IF('S.D. Paste sheet'!P41="","",'S.D. Paste sheet'!P41)</f>
        <v>Hindu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XXXX7656</v>
      </c>
      <c r="U41" s="20" t="str">
        <f>IF('S.D. Paste sheet'!U41="","",'S.D. Paste sheet'!U41)</f>
        <v/>
      </c>
      <c r="V41" s="20">
        <f>IF('S.D. Paste sheet'!V41="","",'S.D. Paste sheet'!V41)</f>
        <v>8861447193</v>
      </c>
      <c r="W41" s="20" t="str">
        <f>IF('S.D. Paste sheet'!W41="","",'S.D. Paste sheet'!W41)</f>
        <v>BERA NALCHA,RAIPUR,BAR,306105</v>
      </c>
      <c r="X41" s="20">
        <f>IF('S.D. Paste sheet'!X41="","",'S.D. Paste sheet'!X41)</f>
        <v>100000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No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880</v>
      </c>
      <c r="D42" s="20">
        <f>IF('S.D. Paste sheet'!D42="","",'S.D. Paste sheet'!D42)</f>
        <v>44081</v>
      </c>
      <c r="E42" s="20" t="str">
        <f>IF('S.D. Paste sheet'!E42="","",UPPER('S.D. Paste sheet'!E42))</f>
        <v>DEVENDRA</v>
      </c>
      <c r="F42" s="20" t="str">
        <f>IF('S.D. Paste sheet'!F42="","",'S.D. Paste sheet'!F42)</f>
        <v/>
      </c>
      <c r="G42" s="20" t="str">
        <f>IF('S.D. Paste sheet'!G42="","",UPPER('S.D. Paste sheet'!G42))</f>
        <v>AALA RAM</v>
      </c>
      <c r="H42" s="20" t="str">
        <f>IF('S.D. Paste sheet'!H42="","",UPPER('S.D. Paste sheet'!H42))</f>
        <v>GEETA DEVI</v>
      </c>
      <c r="I42" s="20" t="str">
        <f>IF('S.D. Paste sheet'!I42="","",'S.D. Paste sheet'!I42)</f>
        <v>M</v>
      </c>
      <c r="J42" s="20">
        <f>IF('S.D. Paste sheet'!J42="","",'S.D. Paste sheet'!J42)</f>
        <v>42112</v>
      </c>
      <c r="K42" s="20">
        <f>IF('S.D. Paste sheet'!K42="","",'S.D. Paste sheet'!K42)</f>
        <v>209</v>
      </c>
      <c r="L42" s="20" t="str">
        <f>IF('S.D. Paste sheet'!L42="","",'S.D. Paste sheet'!L42)</f>
        <v/>
      </c>
      <c r="M42" s="20">
        <f>IF('S.D. Paste sheet'!M42="","",'S.D. Paste sheet'!M42)</f>
        <v>41</v>
      </c>
      <c r="N42" s="20">
        <f>IF('S.D. Paste sheet'!N42="","",'S.D. Paste sheet'!N42)</f>
        <v>34</v>
      </c>
      <c r="O42" s="20" t="str">
        <f>IF('S.D. Paste sheet'!O42="","",'S.D. Paste sheet'!O42)</f>
        <v>SBC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XXXX5236</v>
      </c>
      <c r="U42" s="20" t="str">
        <f>IF('S.D. Paste sheet'!U42="","",'S.D. Paste sheet'!U42)</f>
        <v>BHCVOHR</v>
      </c>
      <c r="V42" s="20">
        <f>IF('S.D. Paste sheet'!V42="","",'S.D. Paste sheet'!V42)</f>
        <v>9484727209</v>
      </c>
      <c r="W42" s="20" t="str">
        <f>IF('S.D. Paste sheet'!W42="","",'S.D. Paste sheet'!W42)</f>
        <v>GURJARO KA BAS 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7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738</v>
      </c>
      <c r="D43" s="20">
        <f>IF('S.D. Paste sheet'!D43="","",'S.D. Paste sheet'!D43)</f>
        <v>44060</v>
      </c>
      <c r="E43" s="20" t="str">
        <f>IF('S.D. Paste sheet'!E43="","",UPPER('S.D. Paste sheet'!E43))</f>
        <v>DIKSHITA CHOUHAN</v>
      </c>
      <c r="F43" s="20" t="str">
        <f>IF('S.D. Paste sheet'!F43="","",'S.D. Paste sheet'!F43)</f>
        <v/>
      </c>
      <c r="G43" s="20" t="str">
        <f>IF('S.D. Paste sheet'!G43="","",UPPER('S.D. Paste sheet'!G43))</f>
        <v>GAJENDRA SINGH</v>
      </c>
      <c r="H43" s="20" t="str">
        <f>IF('S.D. Paste sheet'!H43="","",UPPER('S.D. Paste sheet'!H43))</f>
        <v>RUPA KANWAR</v>
      </c>
      <c r="I43" s="20" t="str">
        <f>IF('S.D. Paste sheet'!I43="","",'S.D. Paste sheet'!I43)</f>
        <v>F</v>
      </c>
      <c r="J43" s="20">
        <f>IF('S.D. Paste sheet'!J43="","",'S.D. Paste sheet'!J43)</f>
        <v>42110</v>
      </c>
      <c r="K43" s="20">
        <f>IF('S.D. Paste sheet'!K43="","",'S.D. Paste sheet'!K43)</f>
        <v>210</v>
      </c>
      <c r="L43" s="20" t="str">
        <f>IF('S.D. Paste sheet'!L43="","",'S.D. Paste sheet'!L43)</f>
        <v/>
      </c>
      <c r="M43" s="20">
        <f>IF('S.D. Paste sheet'!M43="","",'S.D. Paste sheet'!M43)</f>
        <v>41</v>
      </c>
      <c r="N43" s="20">
        <f>IF('S.D. Paste sheet'!N43="","",'S.D. Paste sheet'!N43)</f>
        <v>36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XXXX5468</v>
      </c>
      <c r="U43" s="20" t="str">
        <f>IF('S.D. Paste sheet'!U43="","",'S.D. Paste sheet'!U43)</f>
        <v/>
      </c>
      <c r="V43" s="20">
        <f>IF('S.D. Paste sheet'!V43="","",'S.D. Paste sheet'!V43)</f>
        <v>8095444231</v>
      </c>
      <c r="W43" s="20" t="str">
        <f>IF('S.D. Paste sheet'!W43="","",'S.D. Paste sheet'!W43)</f>
        <v>JODHPUR ROAD VYAPARI MOHHALA ,RAIPUR,BAR,306105</v>
      </c>
      <c r="X43" s="20">
        <f>IF('S.D. Paste sheet'!X43="","",'S.D. Paste sheet'!X43)</f>
        <v>120000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881</v>
      </c>
      <c r="D44" s="20">
        <f>IF('S.D. Paste sheet'!D44="","",'S.D. Paste sheet'!D44)</f>
        <v>44081</v>
      </c>
      <c r="E44" s="20" t="str">
        <f>IF('S.D. Paste sheet'!E44="","",UPPER('S.D. Paste sheet'!E44))</f>
        <v>DIMPAL</v>
      </c>
      <c r="F44" s="20" t="str">
        <f>IF('S.D. Paste sheet'!F44="","",'S.D. Paste sheet'!F44)</f>
        <v/>
      </c>
      <c r="G44" s="20" t="str">
        <f>IF('S.D. Paste sheet'!G44="","",UPPER('S.D. Paste sheet'!G44))</f>
        <v>DALA RAM GURJAR</v>
      </c>
      <c r="H44" s="20" t="str">
        <f>IF('S.D. Paste sheet'!H44="","",UPPER('S.D. Paste sheet'!H44))</f>
        <v>SUGNA DEVI</v>
      </c>
      <c r="I44" s="20" t="str">
        <f>IF('S.D. Paste sheet'!I44="","",'S.D. Paste sheet'!I44)</f>
        <v>F</v>
      </c>
      <c r="J44" s="20">
        <f>IF('S.D. Paste sheet'!J44="","",'S.D. Paste sheet'!J44)</f>
        <v>40909</v>
      </c>
      <c r="K44" s="20">
        <f>IF('S.D. Paste sheet'!K44="","",'S.D. Paste sheet'!K44)</f>
        <v>211</v>
      </c>
      <c r="L44" s="20" t="str">
        <f>IF('S.D. Paste sheet'!L44="","",'S.D. Paste sheet'!L44)</f>
        <v/>
      </c>
      <c r="M44" s="20">
        <f>IF('S.D. Paste sheet'!M44="","",'S.D. Paste sheet'!M44)</f>
        <v>41</v>
      </c>
      <c r="N44" s="20">
        <f>IF('S.D. Paste sheet'!N44="","",'S.D. Paste sheet'!N44)</f>
        <v>33</v>
      </c>
      <c r="O44" s="20" t="str">
        <f>IF('S.D. Paste sheet'!O44="","",'S.D. Paste sheet'!O44)</f>
        <v>SBC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XXXX3798</v>
      </c>
      <c r="U44" s="20" t="str">
        <f>IF('S.D. Paste sheet'!U44="","",'S.D. Paste sheet'!U44)</f>
        <v>BABMGYE</v>
      </c>
      <c r="V44" s="20">
        <f>IF('S.D. Paste sheet'!V44="","",'S.D. Paste sheet'!V44)</f>
        <v>6317437348</v>
      </c>
      <c r="W44" s="20" t="str">
        <f>IF('S.D. Paste sheet'!W44="","",'S.D. Paste sheet'!W44)</f>
        <v>BAR,RAIPUR,BAR,306105</v>
      </c>
      <c r="X44" s="20">
        <f>IF('S.D. Paste sheet'!X44="","",'S.D. Paste sheet'!X44)</f>
        <v>60000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10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736</v>
      </c>
      <c r="D45" s="20">
        <f>IF('S.D. Paste sheet'!D45="","",'S.D. Paste sheet'!D45)</f>
        <v>44060</v>
      </c>
      <c r="E45" s="20" t="str">
        <f>IF('S.D. Paste sheet'!E45="","",UPPER('S.D. Paste sheet'!E45))</f>
        <v>DIMPAL CHOUHAN</v>
      </c>
      <c r="F45" s="20" t="str">
        <f>IF('S.D. Paste sheet'!F45="","",'S.D. Paste sheet'!F45)</f>
        <v/>
      </c>
      <c r="G45" s="20" t="str">
        <f>IF('S.D. Paste sheet'!G45="","",UPPER('S.D. Paste sheet'!G45))</f>
        <v>OMPRAKASH CHOUHAN</v>
      </c>
      <c r="H45" s="20" t="str">
        <f>IF('S.D. Paste sheet'!H45="","",UPPER('S.D. Paste sheet'!H45))</f>
        <v>SEEMA</v>
      </c>
      <c r="I45" s="20" t="str">
        <f>IF('S.D. Paste sheet'!I45="","",'S.D. Paste sheet'!I45)</f>
        <v>F</v>
      </c>
      <c r="J45" s="20">
        <f>IF('S.D. Paste sheet'!J45="","",'S.D. Paste sheet'!J45)</f>
        <v>41657</v>
      </c>
      <c r="K45" s="20">
        <f>IF('S.D. Paste sheet'!K45="","",'S.D. Paste sheet'!K45)</f>
        <v>212</v>
      </c>
      <c r="L45" s="20" t="str">
        <f>IF('S.D. Paste sheet'!L45="","",'S.D. Paste sheet'!L45)</f>
        <v/>
      </c>
      <c r="M45" s="20">
        <f>IF('S.D. Paste sheet'!M45="","",'S.D. Paste sheet'!M45)</f>
        <v>41</v>
      </c>
      <c r="N45" s="20">
        <f>IF('S.D. Paste sheet'!N45="","",'S.D. Paste sheet'!N45)</f>
        <v>39</v>
      </c>
      <c r="O45" s="20" t="str">
        <f>IF('S.D. Paste sheet'!O45="","",'S.D. Paste sheet'!O45)</f>
        <v>OBC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XXXX9332</v>
      </c>
      <c r="U45" s="20" t="str">
        <f>IF('S.D. Paste sheet'!U45="","",'S.D. Paste sheet'!U45)</f>
        <v/>
      </c>
      <c r="V45" s="20">
        <f>IF('S.D. Paste sheet'!V45="","",'S.D. Paste sheet'!V45)</f>
        <v>8290161836</v>
      </c>
      <c r="W45" s="20" t="str">
        <f>IF('S.D. Paste sheet'!W45="","",'S.D. Paste sheet'!W45)</f>
        <v>NEW COLONY BUS STAND BAR,RAIPUR,BAR,306105</v>
      </c>
      <c r="X45" s="20">
        <f>IF('S.D. Paste sheet'!X45="","",'S.D. Paste sheet'!X45)</f>
        <v>60000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875</v>
      </c>
      <c r="D46" s="20">
        <f>IF('S.D. Paste sheet'!D46="","",'S.D. Paste sheet'!D46)</f>
        <v>44081</v>
      </c>
      <c r="E46" s="20" t="str">
        <f>IF('S.D. Paste sheet'!E46="","",UPPER('S.D. Paste sheet'!E46))</f>
        <v>GAYATRI</v>
      </c>
      <c r="F46" s="20" t="str">
        <f>IF('S.D. Paste sheet'!F46="","",'S.D. Paste sheet'!F46)</f>
        <v/>
      </c>
      <c r="G46" s="20" t="str">
        <f>IF('S.D. Paste sheet'!G46="","",UPPER('S.D. Paste sheet'!G46))</f>
        <v>SHANKAR LAL</v>
      </c>
      <c r="H46" s="20" t="str">
        <f>IF('S.D. Paste sheet'!H46="","",UPPER('S.D. Paste sheet'!H46))</f>
        <v>REKHA DEVI</v>
      </c>
      <c r="I46" s="20" t="str">
        <f>IF('S.D. Paste sheet'!I46="","",'S.D. Paste sheet'!I46)</f>
        <v>F</v>
      </c>
      <c r="J46" s="20">
        <f>IF('S.D. Paste sheet'!J46="","",'S.D. Paste sheet'!J46)</f>
        <v>41365</v>
      </c>
      <c r="K46" s="20">
        <f>IF('S.D. Paste sheet'!K46="","",'S.D. Paste sheet'!K46)</f>
        <v>213</v>
      </c>
      <c r="L46" s="20" t="str">
        <f>IF('S.D. Paste sheet'!L46="","",'S.D. Paste sheet'!L46)</f>
        <v/>
      </c>
      <c r="M46" s="20">
        <f>IF('S.D. Paste sheet'!M46="","",'S.D. Paste sheet'!M46)</f>
        <v>41</v>
      </c>
      <c r="N46" s="20">
        <f>IF('S.D. Paste sheet'!N46="","",'S.D. Paste sheet'!N46)</f>
        <v>25</v>
      </c>
      <c r="O46" s="20" t="str">
        <f>IF('S.D. Paste sheet'!O46="","",'S.D. Paste sheet'!O46)</f>
        <v>SC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XXXX7580</v>
      </c>
      <c r="U46" s="20" t="str">
        <f>IF('S.D. Paste sheet'!U46="","",'S.D. Paste sheet'!U46)</f>
        <v/>
      </c>
      <c r="V46" s="20">
        <f>IF('S.D. Paste sheet'!V46="","",'S.D. Paste sheet'!V46)</f>
        <v>8290157036</v>
      </c>
      <c r="W46" s="20" t="str">
        <f>IF('S.D. Paste sheet'!W46="","",'S.D. Paste sheet'!W46)</f>
        <v>GUJRO KA BASS,RAIPUR,BAR,306105</v>
      </c>
      <c r="X46" s="20">
        <f>IF('S.D. Paste sheet'!X46="","",'S.D. Paste sheet'!X46)</f>
        <v>60000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9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730</v>
      </c>
      <c r="D47" s="20">
        <f>IF('S.D. Paste sheet'!D47="","",'S.D. Paste sheet'!D47)</f>
        <v>44060</v>
      </c>
      <c r="E47" s="20" t="str">
        <f>IF('S.D. Paste sheet'!E47="","",UPPER('S.D. Paste sheet'!E47))</f>
        <v>GHANSHAM</v>
      </c>
      <c r="F47" s="20" t="str">
        <f>IF('S.D. Paste sheet'!F47="","",'S.D. Paste sheet'!F47)</f>
        <v/>
      </c>
      <c r="G47" s="20" t="str">
        <f>IF('S.D. Paste sheet'!G47="","",UPPER('S.D. Paste sheet'!G47))</f>
        <v>OMPRAKSH</v>
      </c>
      <c r="H47" s="20" t="str">
        <f>IF('S.D. Paste sheet'!H47="","",UPPER('S.D. Paste sheet'!H47))</f>
        <v>KANYA DEVI</v>
      </c>
      <c r="I47" s="20" t="str">
        <f>IF('S.D. Paste sheet'!I47="","",'S.D. Paste sheet'!I47)</f>
        <v>M</v>
      </c>
      <c r="J47" s="20">
        <f>IF('S.D. Paste sheet'!J47="","",'S.D. Paste sheet'!J47)</f>
        <v>42036</v>
      </c>
      <c r="K47" s="20">
        <f>IF('S.D. Paste sheet'!K47="","",'S.D. Paste sheet'!K47)</f>
        <v>214</v>
      </c>
      <c r="L47" s="20" t="str">
        <f>IF('S.D. Paste sheet'!L47="","",'S.D. Paste sheet'!L47)</f>
        <v/>
      </c>
      <c r="M47" s="20">
        <f>IF('S.D. Paste sheet'!M47="","",'S.D. Paste sheet'!M47)</f>
        <v>41</v>
      </c>
      <c r="N47" s="20">
        <f>IF('S.D. Paste sheet'!N47="","",'S.D. Paste sheet'!N47)</f>
        <v>38</v>
      </c>
      <c r="O47" s="20" t="str">
        <f>IF('S.D. Paste sheet'!O47="","",'S.D. Paste sheet'!O47)</f>
        <v>OBC</v>
      </c>
      <c r="P47" s="20" t="str">
        <f>IF('S.D. Paste sheet'!P47="","",'S.D. Paste sheet'!P47)</f>
        <v>Hindu</v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XXXX7656</v>
      </c>
      <c r="U47" s="20" t="str">
        <f>IF('S.D. Paste sheet'!U47="","",'S.D. Paste sheet'!U47)</f>
        <v/>
      </c>
      <c r="V47" s="20">
        <f>IF('S.D. Paste sheet'!V47="","",'S.D. Paste sheet'!V47)</f>
        <v>8875007409</v>
      </c>
      <c r="W47" s="20" t="str">
        <f>IF('S.D. Paste sheet'!W47="","",'S.D. Paste sheet'!W47)</f>
        <v>BERA NALCHA,RAIPUR,BAR,306105</v>
      </c>
      <c r="X47" s="20">
        <f>IF('S.D. Paste sheet'!X47="","",'S.D. Paste sheet'!X47)</f>
        <v>540000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>No</v>
      </c>
      <c r="AB47" s="20">
        <f>IF('S.D. Paste sheet'!AB47="","",'S.D. Paste sheet'!AB47)</f>
        <v>7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888</v>
      </c>
      <c r="D48" s="20">
        <f>IF('S.D. Paste sheet'!D48="","",'S.D. Paste sheet'!D48)</f>
        <v>44081</v>
      </c>
      <c r="E48" s="20" t="str">
        <f>IF('S.D. Paste sheet'!E48="","",UPPER('S.D. Paste sheet'!E48))</f>
        <v>GOPAL</v>
      </c>
      <c r="F48" s="20" t="str">
        <f>IF('S.D. Paste sheet'!F48="","",'S.D. Paste sheet'!F48)</f>
        <v/>
      </c>
      <c r="G48" s="20" t="str">
        <f>IF('S.D. Paste sheet'!G48="","",UPPER('S.D. Paste sheet'!G48))</f>
        <v>RAJU RAM</v>
      </c>
      <c r="H48" s="20" t="str">
        <f>IF('S.D. Paste sheet'!H48="","",UPPER('S.D. Paste sheet'!H48))</f>
        <v>RUKMA DEVI</v>
      </c>
      <c r="I48" s="20" t="str">
        <f>IF('S.D. Paste sheet'!I48="","",'S.D. Paste sheet'!I48)</f>
        <v>F</v>
      </c>
      <c r="J48" s="20">
        <f>IF('S.D. Paste sheet'!J48="","",'S.D. Paste sheet'!J48)</f>
        <v>41275</v>
      </c>
      <c r="K48" s="20">
        <f>IF('S.D. Paste sheet'!K48="","",'S.D. Paste sheet'!K48)</f>
        <v>215</v>
      </c>
      <c r="L48" s="20" t="str">
        <f>IF('S.D. Paste sheet'!L48="","",'S.D. Paste sheet'!L48)</f>
        <v/>
      </c>
      <c r="M48" s="20">
        <f>IF('S.D. Paste sheet'!M48="","",'S.D. Paste sheet'!M48)</f>
        <v>41</v>
      </c>
      <c r="N48" s="20">
        <f>IF('S.D. Paste sheet'!N48="","",'S.D. Paste sheet'!N48)</f>
        <v>27</v>
      </c>
      <c r="O48" s="20" t="str">
        <f>IF('S.D. Paste sheet'!O48="","",'S.D. Paste sheet'!O48)</f>
        <v>OBC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XXXX8620</v>
      </c>
      <c r="U48" s="20" t="str">
        <f>IF('S.D. Paste sheet'!U48="","",'S.D. Paste sheet'!U48)</f>
        <v/>
      </c>
      <c r="V48" s="20">
        <f>IF('S.D. Paste sheet'!V48="","",'S.D. Paste sheet'!V48)</f>
        <v>7340483815</v>
      </c>
      <c r="W48" s="20" t="str">
        <f>IF('S.D. Paste sheet'!W48="","",'S.D. Paste sheet'!W48)</f>
        <v>BAR,RAIPUR,BAR,306102</v>
      </c>
      <c r="X48" s="20">
        <f>IF('S.D. Paste sheet'!X48="","",'S.D. Paste sheet'!X48)</f>
        <v>36000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9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883</v>
      </c>
      <c r="D49" s="20">
        <f>IF('S.D. Paste sheet'!D49="","",'S.D. Paste sheet'!D49)</f>
        <v>44081</v>
      </c>
      <c r="E49" s="20" t="str">
        <f>IF('S.D. Paste sheet'!E49="","",UPPER('S.D. Paste sheet'!E49))</f>
        <v>GORAV</v>
      </c>
      <c r="F49" s="20" t="str">
        <f>IF('S.D. Paste sheet'!F49="","",'S.D. Paste sheet'!F49)</f>
        <v/>
      </c>
      <c r="G49" s="20" t="str">
        <f>IF('S.D. Paste sheet'!G49="","",UPPER('S.D. Paste sheet'!G49))</f>
        <v>KANA RAM</v>
      </c>
      <c r="H49" s="20" t="str">
        <f>IF('S.D. Paste sheet'!H49="","",UPPER('S.D. Paste sheet'!H49))</f>
        <v>LALITA</v>
      </c>
      <c r="I49" s="20" t="str">
        <f>IF('S.D. Paste sheet'!I49="","",'S.D. Paste sheet'!I49)</f>
        <v>M</v>
      </c>
      <c r="J49" s="20">
        <f>IF('S.D. Paste sheet'!J49="","",'S.D. Paste sheet'!J49)</f>
        <v>42163</v>
      </c>
      <c r="K49" s="20">
        <f>IF('S.D. Paste sheet'!K49="","",'S.D. Paste sheet'!K49)</f>
        <v>216</v>
      </c>
      <c r="L49" s="20" t="str">
        <f>IF('S.D. Paste sheet'!L49="","",'S.D. Paste sheet'!L49)</f>
        <v/>
      </c>
      <c r="M49" s="20">
        <f>IF('S.D. Paste sheet'!M49="","",'S.D. Paste sheet'!M49)</f>
        <v>41</v>
      </c>
      <c r="N49" s="20">
        <f>IF('S.D. Paste sheet'!N49="","",'S.D. Paste sheet'!N49)</f>
        <v>28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XXXX6914</v>
      </c>
      <c r="U49" s="20" t="str">
        <f>IF('S.D. Paste sheet'!U49="","",'S.D. Paste sheet'!U49)</f>
        <v/>
      </c>
      <c r="V49" s="20">
        <f>IF('S.D. Paste sheet'!V49="","",'S.D. Paste sheet'!V49)</f>
        <v>9214757249</v>
      </c>
      <c r="W49" s="20" t="str">
        <f>IF('S.D. Paste sheet'!W49="","",'S.D. Paste sheet'!W49)</f>
        <v>MAIN MARKET BAR,RAIPUR,BAR,306105</v>
      </c>
      <c r="X49" s="20">
        <f>IF('S.D. Paste sheet'!X49="","",'S.D. Paste sheet'!X49)</f>
        <v>66000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7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733</v>
      </c>
      <c r="D50" s="20">
        <f>IF('S.D. Paste sheet'!D50="","",'S.D. Paste sheet'!D50)</f>
        <v>44060</v>
      </c>
      <c r="E50" s="20" t="str">
        <f>IF('S.D. Paste sheet'!E50="","",UPPER('S.D. Paste sheet'!E50))</f>
        <v>GUNIT BHAYAL</v>
      </c>
      <c r="F50" s="20" t="str">
        <f>IF('S.D. Paste sheet'!F50="","",'S.D. Paste sheet'!F50)</f>
        <v/>
      </c>
      <c r="G50" s="20" t="str">
        <f>IF('S.D. Paste sheet'!G50="","",UPPER('S.D. Paste sheet'!G50))</f>
        <v>SWARNJEET BHAYAL</v>
      </c>
      <c r="H50" s="20" t="str">
        <f>IF('S.D. Paste sheet'!H50="","",UPPER('S.D. Paste sheet'!H50))</f>
        <v>NIRMA</v>
      </c>
      <c r="I50" s="20" t="str">
        <f>IF('S.D. Paste sheet'!I50="","",'S.D. Paste sheet'!I50)</f>
        <v>F</v>
      </c>
      <c r="J50" s="20">
        <f>IF('S.D. Paste sheet'!J50="","",'S.D. Paste sheet'!J50)</f>
        <v>41749</v>
      </c>
      <c r="K50" s="20">
        <f>IF('S.D. Paste sheet'!K50="","",'S.D. Paste sheet'!K50)</f>
        <v>217</v>
      </c>
      <c r="L50" s="20" t="str">
        <f>IF('S.D. Paste sheet'!L50="","",'S.D. Paste sheet'!L50)</f>
        <v/>
      </c>
      <c r="M50" s="20">
        <f>IF('S.D. Paste sheet'!M50="","",'S.D. Paste sheet'!M50)</f>
        <v>41</v>
      </c>
      <c r="N50" s="20">
        <f>IF('S.D. Paste sheet'!N50="","",'S.D. Paste sheet'!N50)</f>
        <v>28</v>
      </c>
      <c r="O50" s="20" t="str">
        <f>IF('S.D. Paste sheet'!O50="","",'S.D. Paste sheet'!O50)</f>
        <v>SC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XXXX5742</v>
      </c>
      <c r="U50" s="20" t="str">
        <f>IF('S.D. Paste sheet'!U50="","",'S.D. Paste sheet'!U50)</f>
        <v/>
      </c>
      <c r="V50" s="20">
        <f>IF('S.D. Paste sheet'!V50="","",'S.D. Paste sheet'!V50)</f>
        <v>7891884546</v>
      </c>
      <c r="W50" s="20" t="str">
        <f>IF('S.D. Paste sheet'!W50="","",'S.D. Paste sheet'!W50)</f>
        <v>JODHPUR ROAD BHAUYAL NIWAS,RAIPUR,BAR,306105</v>
      </c>
      <c r="X50" s="20">
        <f>IF('S.D. Paste sheet'!X50="","",'S.D. Paste sheet'!X50)</f>
        <v>60000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8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740</v>
      </c>
      <c r="D51" s="20">
        <f>IF('S.D. Paste sheet'!D51="","",'S.D. Paste sheet'!D51)</f>
        <v>44060</v>
      </c>
      <c r="E51" s="20" t="str">
        <f>IF('S.D. Paste sheet'!E51="","",UPPER('S.D. Paste sheet'!E51))</f>
        <v>HARSHWARDHAN CHOUHAN</v>
      </c>
      <c r="F51" s="20" t="str">
        <f>IF('S.D. Paste sheet'!F51="","",'S.D. Paste sheet'!F51)</f>
        <v/>
      </c>
      <c r="G51" s="20" t="str">
        <f>IF('S.D. Paste sheet'!G51="","",UPPER('S.D. Paste sheet'!G51))</f>
        <v>MAHESH KUMAR</v>
      </c>
      <c r="H51" s="20" t="str">
        <f>IF('S.D. Paste sheet'!H51="","",UPPER('S.D. Paste sheet'!H51))</f>
        <v>JYOTI</v>
      </c>
      <c r="I51" s="20" t="str">
        <f>IF('S.D. Paste sheet'!I51="","",'S.D. Paste sheet'!I51)</f>
        <v>M</v>
      </c>
      <c r="J51" s="20">
        <f>IF('S.D. Paste sheet'!J51="","",'S.D. Paste sheet'!J51)</f>
        <v>41355</v>
      </c>
      <c r="K51" s="20">
        <f>IF('S.D. Paste sheet'!K51="","",'S.D. Paste sheet'!K51)</f>
        <v>218</v>
      </c>
      <c r="L51" s="20" t="str">
        <f>IF('S.D. Paste sheet'!L51="","",'S.D. Paste sheet'!L51)</f>
        <v/>
      </c>
      <c r="M51" s="20">
        <f>IF('S.D. Paste sheet'!M51="","",'S.D. Paste sheet'!M51)</f>
        <v>41</v>
      </c>
      <c r="N51" s="20">
        <f>IF('S.D. Paste sheet'!N51="","",'S.D. Paste sheet'!N51)</f>
        <v>16</v>
      </c>
      <c r="O51" s="20" t="str">
        <f>IF('S.D. Paste sheet'!O51="","",'S.D. Paste sheet'!O51)</f>
        <v>SC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XXXX1314</v>
      </c>
      <c r="U51" s="20" t="str">
        <f>IF('S.D. Paste sheet'!U51="","",'S.D. Paste sheet'!U51)</f>
        <v/>
      </c>
      <c r="V51" s="20">
        <f>IF('S.D. Paste sheet'!V51="","",'S.D. Paste sheet'!V51)</f>
        <v>9636084276</v>
      </c>
      <c r="W51" s="20" t="str">
        <f>IF('S.D. Paste sheet'!W51="","",'S.D. Paste sheet'!W51)</f>
        <v>MEGHWALO KA BAS,RAIPUR,HAJIWAS,306105</v>
      </c>
      <c r="X51" s="20">
        <f>IF('S.D. Paste sheet'!X51="","",'S.D. Paste sheet'!X51)</f>
        <v>216000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9</v>
      </c>
      <c r="AC51" s="20" t="str">
        <f>IF('S.D. Paste sheet'!AC51="","",'S.D. Paste sheet'!AC51)</f>
        <v>None</v>
      </c>
      <c r="AD51" s="20">
        <f>IF('S.D. Paste sheet'!AD51="","",'S.D. Paste sheet'!AD51)</f>
        <v>5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884</v>
      </c>
      <c r="D52" s="20">
        <f>IF('S.D. Paste sheet'!D52="","",'S.D. Paste sheet'!D52)</f>
        <v>44081</v>
      </c>
      <c r="E52" s="20" t="str">
        <f>IF('S.D. Paste sheet'!E52="","",UPPER('S.D. Paste sheet'!E52))</f>
        <v>HIMANSHI</v>
      </c>
      <c r="F52" s="20" t="str">
        <f>IF('S.D. Paste sheet'!F52="","",'S.D. Paste sheet'!F52)</f>
        <v/>
      </c>
      <c r="G52" s="20" t="str">
        <f>IF('S.D. Paste sheet'!G52="","",UPPER('S.D. Paste sheet'!G52))</f>
        <v>SHIV LAL</v>
      </c>
      <c r="H52" s="20" t="str">
        <f>IF('S.D. Paste sheet'!H52="","",UPPER('S.D. Paste sheet'!H52))</f>
        <v>POOJA</v>
      </c>
      <c r="I52" s="20" t="str">
        <f>IF('S.D. Paste sheet'!I52="","",'S.D. Paste sheet'!I52)</f>
        <v>F</v>
      </c>
      <c r="J52" s="20">
        <f>IF('S.D. Paste sheet'!J52="","",'S.D. Paste sheet'!J52)</f>
        <v>41984</v>
      </c>
      <c r="K52" s="20">
        <f>IF('S.D. Paste sheet'!K52="","",'S.D. Paste sheet'!K52)</f>
        <v>219</v>
      </c>
      <c r="L52" s="20" t="str">
        <f>IF('S.D. Paste sheet'!L52="","",'S.D. Paste sheet'!L52)</f>
        <v/>
      </c>
      <c r="M52" s="20">
        <f>IF('S.D. Paste sheet'!M52="","",'S.D. Paste sheet'!M52)</f>
        <v>41</v>
      </c>
      <c r="N52" s="20">
        <f>IF('S.D. Paste sheet'!N52="","",'S.D. Paste sheet'!N52)</f>
        <v>21</v>
      </c>
      <c r="O52" s="20" t="str">
        <f>IF('S.D. Paste sheet'!O52="","",'S.D. Paste sheet'!O52)</f>
        <v>SC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XXXX9892</v>
      </c>
      <c r="U52" s="20" t="str">
        <f>IF('S.D. Paste sheet'!U52="","",'S.D. Paste sheet'!U52)</f>
        <v/>
      </c>
      <c r="V52" s="20">
        <f>IF('S.D. Paste sheet'!V52="","",'S.D. Paste sheet'!V52)</f>
        <v>9785665124</v>
      </c>
      <c r="W52" s="20" t="str">
        <f>IF('S.D. Paste sheet'!W52="","",'S.D. Paste sheet'!W52)</f>
        <v>BAR,RAIPUR,BAE,306105</v>
      </c>
      <c r="X52" s="20">
        <f>IF('S.D. Paste sheet'!X52="","",'S.D. Paste sheet'!X52)</f>
        <v>96000</v>
      </c>
      <c r="Y52" s="20" t="str">
        <f>IF('S.D. Paste sheet'!Y52="","",'S.D. Paste sheet'!Y52)</f>
        <v>N</v>
      </c>
      <c r="Z52" s="20" t="str">
        <f>IF('S.D. Paste sheet'!Z52="","",'S.D. Paste sheet'!Z52)</f>
        <v>Y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755</v>
      </c>
      <c r="D53" s="20">
        <f>IF('S.D. Paste sheet'!D53="","",'S.D. Paste sheet'!D53)</f>
        <v>44060</v>
      </c>
      <c r="E53" s="20" t="str">
        <f>IF('S.D. Paste sheet'!E53="","",UPPER('S.D. Paste sheet'!E53))</f>
        <v>KARISHMA JAIN</v>
      </c>
      <c r="F53" s="20" t="str">
        <f>IF('S.D. Paste sheet'!F53="","",'S.D. Paste sheet'!F53)</f>
        <v/>
      </c>
      <c r="G53" s="20" t="str">
        <f>IF('S.D. Paste sheet'!G53="","",UPPER('S.D. Paste sheet'!G53))</f>
        <v>RAJENDRA KUMAR</v>
      </c>
      <c r="H53" s="20" t="str">
        <f>IF('S.D. Paste sheet'!H53="","",UPPER('S.D. Paste sheet'!H53))</f>
        <v>NEETU JAIN</v>
      </c>
      <c r="I53" s="20" t="str">
        <f>IF('S.D. Paste sheet'!I53="","",'S.D. Paste sheet'!I53)</f>
        <v>F</v>
      </c>
      <c r="J53" s="20">
        <f>IF('S.D. Paste sheet'!J53="","",'S.D. Paste sheet'!J53)</f>
        <v>41899</v>
      </c>
      <c r="K53" s="20">
        <f>IF('S.D. Paste sheet'!K53="","",'S.D. Paste sheet'!K53)</f>
        <v>220</v>
      </c>
      <c r="L53" s="20" t="str">
        <f>IF('S.D. Paste sheet'!L53="","",'S.D. Paste sheet'!L53)</f>
        <v/>
      </c>
      <c r="M53" s="20">
        <f>IF('S.D. Paste sheet'!M53="","",'S.D. Paste sheet'!M53)</f>
        <v>41</v>
      </c>
      <c r="N53" s="20">
        <f>IF('S.D. Paste sheet'!N53="","",'S.D. Paste sheet'!N53)</f>
        <v>34</v>
      </c>
      <c r="O53" s="20" t="str">
        <f>IF('S.D. Paste sheet'!O53="","",'S.D. Paste sheet'!O53)</f>
        <v>GEN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XXXX6531</v>
      </c>
      <c r="U53" s="20" t="str">
        <f>IF('S.D. Paste sheet'!U53="","",'S.D. Paste sheet'!U53)</f>
        <v/>
      </c>
      <c r="V53" s="20">
        <f>IF('S.D. Paste sheet'!V53="","",'S.D. Paste sheet'!V53)</f>
        <v>9828164883</v>
      </c>
      <c r="W53" s="20" t="str">
        <f>IF('S.D. Paste sheet'!W53="","",'S.D. Paste sheet'!W53)</f>
        <v>MAIN MARKET BOHRA KA BAS ,RAIPUR,BAR,306105</v>
      </c>
      <c r="X53" s="20">
        <f>IF('S.D. Paste sheet'!X53="","",'S.D. Paste sheet'!X53)</f>
        <v>36000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742</v>
      </c>
      <c r="D54" s="20">
        <f>IF('S.D. Paste sheet'!D54="","",'S.D. Paste sheet'!D54)</f>
        <v>44060</v>
      </c>
      <c r="E54" s="20" t="str">
        <f>IF('S.D. Paste sheet'!E54="","",UPPER('S.D. Paste sheet'!E54))</f>
        <v>KARTIK</v>
      </c>
      <c r="F54" s="20" t="str">
        <f>IF('S.D. Paste sheet'!F54="","",'S.D. Paste sheet'!F54)</f>
        <v/>
      </c>
      <c r="G54" s="20" t="str">
        <f>IF('S.D. Paste sheet'!G54="","",UPPER('S.D. Paste sheet'!G54))</f>
        <v>SHYAM SAGAR GURJAR</v>
      </c>
      <c r="H54" s="20" t="str">
        <f>IF('S.D. Paste sheet'!H54="","",UPPER('S.D. Paste sheet'!H54))</f>
        <v>MANJU</v>
      </c>
      <c r="I54" s="20" t="str">
        <f>IF('S.D. Paste sheet'!I54="","",'S.D. Paste sheet'!I54)</f>
        <v>M</v>
      </c>
      <c r="J54" s="20">
        <f>IF('S.D. Paste sheet'!J54="","",'S.D. Paste sheet'!J54)</f>
        <v>41728</v>
      </c>
      <c r="K54" s="20">
        <f>IF('S.D. Paste sheet'!K54="","",'S.D. Paste sheet'!K54)</f>
        <v>221</v>
      </c>
      <c r="L54" s="20" t="str">
        <f>IF('S.D. Paste sheet'!L54="","",'S.D. Paste sheet'!L54)</f>
        <v/>
      </c>
      <c r="M54" s="20">
        <f>IF('S.D. Paste sheet'!M54="","",'S.D. Paste sheet'!M54)</f>
        <v>41</v>
      </c>
      <c r="N54" s="20">
        <f>IF('S.D. Paste sheet'!N54="","",'S.D. Paste sheet'!N54)</f>
        <v>17</v>
      </c>
      <c r="O54" s="20" t="str">
        <f>IF('S.D. Paste sheet'!O54="","",'S.D. Paste sheet'!O54)</f>
        <v>SBC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XXXX4637</v>
      </c>
      <c r="U54" s="20" t="str">
        <f>IF('S.D. Paste sheet'!U54="","",'S.D. Paste sheet'!U54)</f>
        <v/>
      </c>
      <c r="V54" s="20">
        <f>IF('S.D. Paste sheet'!V54="","",'S.D. Paste sheet'!V54)</f>
        <v>8112248053</v>
      </c>
      <c r="W54" s="20" t="str">
        <f>IF('S.D. Paste sheet'!W54="","",'S.D. Paste sheet'!W54)</f>
        <v>GURJARO KA BASS,RAIPUR,BAR,306105</v>
      </c>
      <c r="X54" s="20">
        <f>IF('S.D. Paste sheet'!X54="","",'S.D. Paste sheet'!X54)</f>
        <v>48000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8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885</v>
      </c>
      <c r="D55" s="20">
        <f>IF('S.D. Paste sheet'!D55="","",'S.D. Paste sheet'!D55)</f>
        <v>44081</v>
      </c>
      <c r="E55" s="20" t="str">
        <f>IF('S.D. Paste sheet'!E55="","",UPPER('S.D. Paste sheet'!E55))</f>
        <v>KHUS SINGARIYA</v>
      </c>
      <c r="F55" s="20" t="str">
        <f>IF('S.D. Paste sheet'!F55="","",'S.D. Paste sheet'!F55)</f>
        <v/>
      </c>
      <c r="G55" s="20" t="str">
        <f>IF('S.D. Paste sheet'!G55="","",UPPER('S.D. Paste sheet'!G55))</f>
        <v>RAMKARAN</v>
      </c>
      <c r="H55" s="20" t="str">
        <f>IF('S.D. Paste sheet'!H55="","",UPPER('S.D. Paste sheet'!H55))</f>
        <v>PUSHPA DEVI</v>
      </c>
      <c r="I55" s="20" t="str">
        <f>IF('S.D. Paste sheet'!I55="","",'S.D. Paste sheet'!I55)</f>
        <v>M</v>
      </c>
      <c r="J55" s="20">
        <f>IF('S.D. Paste sheet'!J55="","",'S.D. Paste sheet'!J55)</f>
        <v>41150</v>
      </c>
      <c r="K55" s="20">
        <f>IF('S.D. Paste sheet'!K55="","",'S.D. Paste sheet'!K55)</f>
        <v>222</v>
      </c>
      <c r="L55" s="20" t="str">
        <f>IF('S.D. Paste sheet'!L55="","",'S.D. Paste sheet'!L55)</f>
        <v/>
      </c>
      <c r="M55" s="20">
        <f>IF('S.D. Paste sheet'!M55="","",'S.D. Paste sheet'!M55)</f>
        <v>41</v>
      </c>
      <c r="N55" s="20">
        <f>IF('S.D. Paste sheet'!N55="","",'S.D. Paste sheet'!N55)</f>
        <v>16</v>
      </c>
      <c r="O55" s="20" t="str">
        <f>IF('S.D. Paste sheet'!O55="","",'S.D. Paste sheet'!O55)</f>
        <v>SC</v>
      </c>
      <c r="P55" s="20" t="str">
        <f>IF('S.D. Paste sheet'!P55="","",'S.D. Paste sheet'!P55)</f>
        <v>Hindu</v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XXXX9089</v>
      </c>
      <c r="U55" s="20" t="str">
        <f>IF('S.D. Paste sheet'!U55="","",'S.D. Paste sheet'!U55)</f>
        <v/>
      </c>
      <c r="V55" s="20">
        <f>IF('S.D. Paste sheet'!V55="","",'S.D. Paste sheet'!V55)</f>
        <v>9079973110</v>
      </c>
      <c r="W55" s="20" t="str">
        <f>IF('S.D. Paste sheet'!W55="","",'S.D. Paste sheet'!W55)</f>
        <v>NEAR POLICE CHOWKI BUS STAND BAR,RAIPUR,BAR,306105</v>
      </c>
      <c r="X55" s="20">
        <f>IF('S.D. Paste sheet'!X55="","",'S.D. Paste sheet'!X55)</f>
        <v>80000</v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>No</v>
      </c>
      <c r="AB55" s="20">
        <f>IF('S.D. Paste sheet'!AB55="","",'S.D. Paste sheet'!AB55)</f>
        <v>10</v>
      </c>
      <c r="AC55" s="20" t="str">
        <f>IF('S.D. Paste sheet'!AC55="","",'S.D. Paste sheet'!AC55)</f>
        <v>None</v>
      </c>
      <c r="AD55" s="20">
        <f>IF('S.D. Paste sheet'!AD55="","",'S.D. Paste sheet'!AD55)</f>
        <v>1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746</v>
      </c>
      <c r="D56" s="20">
        <f>IF('S.D. Paste sheet'!D56="","",'S.D. Paste sheet'!D56)</f>
        <v>44060</v>
      </c>
      <c r="E56" s="20" t="str">
        <f>IF('S.D. Paste sheet'!E56="","",UPPER('S.D. Paste sheet'!E56))</f>
        <v>KIRTI</v>
      </c>
      <c r="F56" s="20" t="str">
        <f>IF('S.D. Paste sheet'!F56="","",'S.D. Paste sheet'!F56)</f>
        <v/>
      </c>
      <c r="G56" s="20" t="str">
        <f>IF('S.D. Paste sheet'!G56="","",UPPER('S.D. Paste sheet'!G56))</f>
        <v>RAJURAM</v>
      </c>
      <c r="H56" s="20" t="str">
        <f>IF('S.D. Paste sheet'!H56="","",UPPER('S.D. Paste sheet'!H56))</f>
        <v>PINTU</v>
      </c>
      <c r="I56" s="20" t="str">
        <f>IF('S.D. Paste sheet'!I56="","",'S.D. Paste sheet'!I56)</f>
        <v>F</v>
      </c>
      <c r="J56" s="20">
        <f>IF('S.D. Paste sheet'!J56="","",'S.D. Paste sheet'!J56)</f>
        <v>41762</v>
      </c>
      <c r="K56" s="20">
        <f>IF('S.D. Paste sheet'!K56="","",'S.D. Paste sheet'!K56)</f>
        <v>223</v>
      </c>
      <c r="L56" s="20" t="str">
        <f>IF('S.D. Paste sheet'!L56="","",'S.D. Paste sheet'!L56)</f>
        <v/>
      </c>
      <c r="M56" s="20">
        <f>IF('S.D. Paste sheet'!M56="","",'S.D. Paste sheet'!M56)</f>
        <v>41</v>
      </c>
      <c r="N56" s="20">
        <f>IF('S.D. Paste sheet'!N56="","",'S.D. Paste sheet'!N56)</f>
        <v>36</v>
      </c>
      <c r="O56" s="20" t="str">
        <f>IF('S.D. Paste sheet'!O56="","",'S.D. Paste sheet'!O56)</f>
        <v>SBC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XXXX8007</v>
      </c>
      <c r="U56" s="20" t="str">
        <f>IF('S.D. Paste sheet'!U56="","",'S.D. Paste sheet'!U56)</f>
        <v/>
      </c>
      <c r="V56" s="20">
        <f>IF('S.D. Paste sheet'!V56="","",'S.D. Paste sheet'!V56)</f>
        <v>9929424455</v>
      </c>
      <c r="W56" s="20" t="str">
        <f>IF('S.D. Paste sheet'!W56="","",'S.D. Paste sheet'!W56)</f>
        <v>NEW COLONY,RAIPUR,BAR,306105</v>
      </c>
      <c r="X56" s="20">
        <f>IF('S.D. Paste sheet'!X56="","",'S.D. Paste sheet'!X56)</f>
        <v>72000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874</v>
      </c>
      <c r="D57" s="20">
        <f>IF('S.D. Paste sheet'!D57="","",'S.D. Paste sheet'!D57)</f>
        <v>44081</v>
      </c>
      <c r="E57" s="20" t="str">
        <f>IF('S.D. Paste sheet'!E57="","",UPPER('S.D. Paste sheet'!E57))</f>
        <v>LALIT</v>
      </c>
      <c r="F57" s="20" t="str">
        <f>IF('S.D. Paste sheet'!F57="","",'S.D. Paste sheet'!F57)</f>
        <v/>
      </c>
      <c r="G57" s="20" t="str">
        <f>IF('S.D. Paste sheet'!G57="","",UPPER('S.D. Paste sheet'!G57))</f>
        <v>SURAJ</v>
      </c>
      <c r="H57" s="20" t="str">
        <f>IF('S.D. Paste sheet'!H57="","",UPPER('S.D. Paste sheet'!H57))</f>
        <v>ASHA</v>
      </c>
      <c r="I57" s="20" t="str">
        <f>IF('S.D. Paste sheet'!I57="","",'S.D. Paste sheet'!I57)</f>
        <v>M</v>
      </c>
      <c r="J57" s="20">
        <f>IF('S.D. Paste sheet'!J57="","",'S.D. Paste sheet'!J57)</f>
        <v>41457</v>
      </c>
      <c r="K57" s="20">
        <f>IF('S.D. Paste sheet'!K57="","",'S.D. Paste sheet'!K57)</f>
        <v>224</v>
      </c>
      <c r="L57" s="20" t="str">
        <f>IF('S.D. Paste sheet'!L57="","",'S.D. Paste sheet'!L57)</f>
        <v/>
      </c>
      <c r="M57" s="20">
        <f>IF('S.D. Paste sheet'!M57="","",'S.D. Paste sheet'!M57)</f>
        <v>41</v>
      </c>
      <c r="N57" s="20">
        <f>IF('S.D. Paste sheet'!N57="","",'S.D. Paste sheet'!N57)</f>
        <v>33</v>
      </c>
      <c r="O57" s="20" t="str">
        <f>IF('S.D. Paste sheet'!O57="","",'S.D. Paste sheet'!O57)</f>
        <v>OBC</v>
      </c>
      <c r="P57" s="20" t="str">
        <f>IF('S.D. Paste sheet'!P57="","",'S.D. Paste sheet'!P57)</f>
        <v>Hindu</v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XXXX2873</v>
      </c>
      <c r="U57" s="20" t="str">
        <f>IF('S.D. Paste sheet'!U57="","",'S.D. Paste sheet'!U57)</f>
        <v/>
      </c>
      <c r="V57" s="20">
        <f>IF('S.D. Paste sheet'!V57="","",'S.D. Paste sheet'!V57)</f>
        <v>9950821745</v>
      </c>
      <c r="W57" s="20" t="str">
        <f>IF('S.D. Paste sheet'!W57="","",'S.D. Paste sheet'!W57)</f>
        <v>MAHAVEER COLONY,RAIPUR,BAR,306105</v>
      </c>
      <c r="X57" s="20">
        <f>IF('S.D. Paste sheet'!X57="","",'S.D. Paste sheet'!X57)</f>
        <v>45000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>No</v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1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956</v>
      </c>
      <c r="D58" s="20">
        <f>IF('S.D. Paste sheet'!D58="","",'S.D. Paste sheet'!D58)</f>
        <v>44401</v>
      </c>
      <c r="E58" s="20" t="str">
        <f>IF('S.D. Paste sheet'!E58="","",UPPER('S.D. Paste sheet'!E58))</f>
        <v>LEKHIKA</v>
      </c>
      <c r="F58" s="20" t="str">
        <f>IF('S.D. Paste sheet'!F58="","",'S.D. Paste sheet'!F58)</f>
        <v/>
      </c>
      <c r="G58" s="20" t="str">
        <f>IF('S.D. Paste sheet'!G58="","",UPPER('S.D. Paste sheet'!G58))</f>
        <v>YOGENDRA</v>
      </c>
      <c r="H58" s="20" t="str">
        <f>IF('S.D. Paste sheet'!H58="","",UPPER('S.D. Paste sheet'!H58))</f>
        <v>ANITA DEVI</v>
      </c>
      <c r="I58" s="20" t="str">
        <f>IF('S.D. Paste sheet'!I58="","",'S.D. Paste sheet'!I58)</f>
        <v>F</v>
      </c>
      <c r="J58" s="20">
        <f>IF('S.D. Paste sheet'!J58="","",'S.D. Paste sheet'!J58)</f>
        <v>42250</v>
      </c>
      <c r="K58" s="20">
        <f>IF('S.D. Paste sheet'!K58="","",'S.D. Paste sheet'!K58)</f>
        <v>225</v>
      </c>
      <c r="L58" s="20" t="str">
        <f>IF('S.D. Paste sheet'!L58="","",'S.D. Paste sheet'!L58)</f>
        <v/>
      </c>
      <c r="M58" s="20">
        <f>IF('S.D. Paste sheet'!M58="","",'S.D. Paste sheet'!M58)</f>
        <v>41</v>
      </c>
      <c r="N58" s="20">
        <f>IF('S.D. Paste sheet'!N58="","",'S.D. Paste sheet'!N58)</f>
        <v>16</v>
      </c>
      <c r="O58" s="20" t="str">
        <f>IF('S.D. Paste sheet'!O58="","",'S.D. Paste sheet'!O58)</f>
        <v>GEN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XXXX4138</v>
      </c>
      <c r="U58" s="20" t="str">
        <f>IF('S.D. Paste sheet'!U58="","",'S.D. Paste sheet'!U58)</f>
        <v/>
      </c>
      <c r="V58" s="20">
        <f>IF('S.D. Paste sheet'!V58="","",'S.D. Paste sheet'!V58)</f>
        <v>9024730730</v>
      </c>
      <c r="W58" s="20" t="str">
        <f>IF('S.D. Paste sheet'!W58="","",'S.D. Paste sheet'!W58)</f>
        <v>NEAR POST OFFICE,RAIPUR,BAR,306105</v>
      </c>
      <c r="X58" s="20">
        <f>IF('S.D. Paste sheet'!X58="","",'S.D. Paste sheet'!X58)</f>
        <v>480000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7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2</v>
      </c>
      <c r="B59" s="20" t="str">
        <f>IF('S.D. Paste sheet'!B59="","",'S.D. Paste sheet'!B59)</f>
        <v>A</v>
      </c>
      <c r="C59" s="20">
        <f>IF('S.D. Paste sheet'!C59="","",'S.D. Paste sheet'!C59)</f>
        <v>756</v>
      </c>
      <c r="D59" s="20">
        <f>IF('S.D. Paste sheet'!D59="","",'S.D. Paste sheet'!D59)</f>
        <v>44060</v>
      </c>
      <c r="E59" s="20" t="str">
        <f>IF('S.D. Paste sheet'!E59="","",UPPER('S.D. Paste sheet'!E59))</f>
        <v>LOKENDRA GURJAR</v>
      </c>
      <c r="F59" s="20" t="str">
        <f>IF('S.D. Paste sheet'!F59="","",'S.D. Paste sheet'!F59)</f>
        <v/>
      </c>
      <c r="G59" s="20" t="str">
        <f>IF('S.D. Paste sheet'!G59="","",UPPER('S.D. Paste sheet'!G59))</f>
        <v>DURGARAM</v>
      </c>
      <c r="H59" s="20" t="str">
        <f>IF('S.D. Paste sheet'!H59="","",UPPER('S.D. Paste sheet'!H59))</f>
        <v>REKHA DEVI</v>
      </c>
      <c r="I59" s="20" t="str">
        <f>IF('S.D. Paste sheet'!I59="","",'S.D. Paste sheet'!I59)</f>
        <v>M</v>
      </c>
      <c r="J59" s="20">
        <f>IF('S.D. Paste sheet'!J59="","",'S.D. Paste sheet'!J59)</f>
        <v>42086</v>
      </c>
      <c r="K59" s="20">
        <f>IF('S.D. Paste sheet'!K59="","",'S.D. Paste sheet'!K59)</f>
        <v>226</v>
      </c>
      <c r="L59" s="20" t="str">
        <f>IF('S.D. Paste sheet'!L59="","",'S.D. Paste sheet'!L59)</f>
        <v/>
      </c>
      <c r="M59" s="20">
        <f>IF('S.D. Paste sheet'!M59="","",'S.D. Paste sheet'!M59)</f>
        <v>41</v>
      </c>
      <c r="N59" s="20">
        <f>IF('S.D. Paste sheet'!N59="","",'S.D. Paste sheet'!N59)</f>
        <v>33</v>
      </c>
      <c r="O59" s="20" t="str">
        <f>IF('S.D. Paste sheet'!O59="","",'S.D. Paste sheet'!O59)</f>
        <v>SBC</v>
      </c>
      <c r="P59" s="20" t="str">
        <f>IF('S.D. Paste sheet'!P59="","",'S.D. Paste sheet'!P59)</f>
        <v>Hindu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XXXX5940</v>
      </c>
      <c r="U59" s="20" t="str">
        <f>IF('S.D. Paste sheet'!U59="","",'S.D. Paste sheet'!U59)</f>
        <v/>
      </c>
      <c r="V59" s="20">
        <f>IF('S.D. Paste sheet'!V59="","",'S.D. Paste sheet'!V59)</f>
        <v>8003828685</v>
      </c>
      <c r="W59" s="20" t="str">
        <f>IF('S.D. Paste sheet'!W59="","",'S.D. Paste sheet'!W59)</f>
        <v>RAMDEV NAGAR, JODHPUR ROAD, BAR , PALI,PALI,bar,306105</v>
      </c>
      <c r="X59" s="20">
        <f>IF('S.D. Paste sheet'!X59="","",'S.D. Paste sheet'!X59)</f>
        <v>36000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No</v>
      </c>
      <c r="AB59" s="20">
        <f>IF('S.D. Paste sheet'!AB59="","",'S.D. Paste sheet'!AB59)</f>
        <v>7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2</v>
      </c>
      <c r="B60" s="20" t="str">
        <f>IF('S.D. Paste sheet'!B60="","",'S.D. Paste sheet'!B60)</f>
        <v>A</v>
      </c>
      <c r="C60" s="20">
        <f>IF('S.D. Paste sheet'!C60="","",'S.D. Paste sheet'!C60)</f>
        <v>734</v>
      </c>
      <c r="D60" s="20">
        <f>IF('S.D. Paste sheet'!D60="","",'S.D. Paste sheet'!D60)</f>
        <v>44060</v>
      </c>
      <c r="E60" s="20" t="str">
        <f>IF('S.D. Paste sheet'!E60="","",UPPER('S.D. Paste sheet'!E60))</f>
        <v>MANISH GURJAR</v>
      </c>
      <c r="F60" s="20" t="str">
        <f>IF('S.D. Paste sheet'!F60="","",'S.D. Paste sheet'!F60)</f>
        <v/>
      </c>
      <c r="G60" s="20" t="str">
        <f>IF('S.D. Paste sheet'!G60="","",UPPER('S.D. Paste sheet'!G60))</f>
        <v>NEMA RAM</v>
      </c>
      <c r="H60" s="20" t="str">
        <f>IF('S.D. Paste sheet'!H60="","",UPPER('S.D. Paste sheet'!H60))</f>
        <v>GANU DEVI</v>
      </c>
      <c r="I60" s="20" t="str">
        <f>IF('S.D. Paste sheet'!I60="","",'S.D. Paste sheet'!I60)</f>
        <v>M</v>
      </c>
      <c r="J60" s="20">
        <f>IF('S.D. Paste sheet'!J60="","",'S.D. Paste sheet'!J60)</f>
        <v>40438</v>
      </c>
      <c r="K60" s="20">
        <f>IF('S.D. Paste sheet'!K60="","",'S.D. Paste sheet'!K60)</f>
        <v>227</v>
      </c>
      <c r="L60" s="20" t="str">
        <f>IF('S.D. Paste sheet'!L60="","",'S.D. Paste sheet'!L60)</f>
        <v/>
      </c>
      <c r="M60" s="20">
        <f>IF('S.D. Paste sheet'!M60="","",'S.D. Paste sheet'!M60)</f>
        <v>41</v>
      </c>
      <c r="N60" s="20">
        <f>IF('S.D. Paste sheet'!N60="","",'S.D. Paste sheet'!N60)</f>
        <v>28</v>
      </c>
      <c r="O60" s="20" t="str">
        <f>IF('S.D. Paste sheet'!O60="","",'S.D. Paste sheet'!O60)</f>
        <v>SBC</v>
      </c>
      <c r="P60" s="20" t="str">
        <f>IF('S.D. Paste sheet'!P60="","",'S.D. Paste sheet'!P60)</f>
        <v>Hindu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XXXX3653</v>
      </c>
      <c r="U60" s="20" t="str">
        <f>IF('S.D. Paste sheet'!U60="","",'S.D. Paste sheet'!U60)</f>
        <v/>
      </c>
      <c r="V60" s="20">
        <f>IF('S.D. Paste sheet'!V60="","",'S.D. Paste sheet'!V60)</f>
        <v>9887202989</v>
      </c>
      <c r="W60" s="20" t="str">
        <f>IF('S.D. Paste sheet'!W60="","",'S.D. Paste sheet'!W60)</f>
        <v>GUJRO KA BAS STAND BAR,RAIPUR,BAR,306105</v>
      </c>
      <c r="X60" s="20">
        <f>IF('S.D. Paste sheet'!X60="","",'S.D. Paste sheet'!X60)</f>
        <v>60000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No</v>
      </c>
      <c r="AB60" s="20">
        <f>IF('S.D. Paste sheet'!AB60="","",'S.D. Paste sheet'!AB60)</f>
        <v>12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2</v>
      </c>
      <c r="B61" s="20" t="str">
        <f>IF('S.D. Paste sheet'!B61="","",'S.D. Paste sheet'!B61)</f>
        <v>A</v>
      </c>
      <c r="C61" s="20">
        <f>IF('S.D. Paste sheet'!C61="","",'S.D. Paste sheet'!C61)</f>
        <v>752</v>
      </c>
      <c r="D61" s="20">
        <f>IF('S.D. Paste sheet'!D61="","",'S.D. Paste sheet'!D61)</f>
        <v>44060</v>
      </c>
      <c r="E61" s="20" t="str">
        <f>IF('S.D. Paste sheet'!E61="","",UPPER('S.D. Paste sheet'!E61))</f>
        <v>MAUKHA</v>
      </c>
      <c r="F61" s="20" t="str">
        <f>IF('S.D. Paste sheet'!F61="","",'S.D. Paste sheet'!F61)</f>
        <v/>
      </c>
      <c r="G61" s="20" t="str">
        <f>IF('S.D. Paste sheet'!G61="","",UPPER('S.D. Paste sheet'!G61))</f>
        <v>DURGA RAM</v>
      </c>
      <c r="H61" s="20" t="str">
        <f>IF('S.D. Paste sheet'!H61="","",UPPER('S.D. Paste sheet'!H61))</f>
        <v>REKHA DEVI</v>
      </c>
      <c r="I61" s="20" t="str">
        <f>IF('S.D. Paste sheet'!I61="","",'S.D. Paste sheet'!I61)</f>
        <v>F</v>
      </c>
      <c r="J61" s="20">
        <f>IF('S.D. Paste sheet'!J61="","",'S.D. Paste sheet'!J61)</f>
        <v>41255</v>
      </c>
      <c r="K61" s="20">
        <f>IF('S.D. Paste sheet'!K61="","",'S.D. Paste sheet'!K61)</f>
        <v>228</v>
      </c>
      <c r="L61" s="20" t="str">
        <f>IF('S.D. Paste sheet'!L61="","",'S.D. Paste sheet'!L61)</f>
        <v/>
      </c>
      <c r="M61" s="20">
        <f>IF('S.D. Paste sheet'!M61="","",'S.D. Paste sheet'!M61)</f>
        <v>41</v>
      </c>
      <c r="N61" s="20">
        <f>IF('S.D. Paste sheet'!N61="","",'S.D. Paste sheet'!N61)</f>
        <v>36</v>
      </c>
      <c r="O61" s="20" t="str">
        <f>IF('S.D. Paste sheet'!O61="","",'S.D. Paste sheet'!O61)</f>
        <v>SBC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XXXX5320</v>
      </c>
      <c r="U61" s="20" t="str">
        <f>IF('S.D. Paste sheet'!U61="","",'S.D. Paste sheet'!U61)</f>
        <v/>
      </c>
      <c r="V61" s="20">
        <f>IF('S.D. Paste sheet'!V61="","",'S.D. Paste sheet'!V61)</f>
        <v>8003828685</v>
      </c>
      <c r="W61" s="20" t="str">
        <f>IF('S.D. Paste sheet'!W61="","",'S.D. Paste sheet'!W61)</f>
        <v>GURJRO KA BAS BAR,RAIPUR,BAR,306105</v>
      </c>
      <c r="X61" s="20">
        <f>IF('S.D. Paste sheet'!X61="","",'S.D. Paste sheet'!X61)</f>
        <v>36000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10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2</v>
      </c>
      <c r="B62" s="20" t="str">
        <f>IF('S.D. Paste sheet'!B62="","",'S.D. Paste sheet'!B62)</f>
        <v>A</v>
      </c>
      <c r="C62" s="20">
        <f>IF('S.D. Paste sheet'!C62="","",'S.D. Paste sheet'!C62)</f>
        <v>877</v>
      </c>
      <c r="D62" s="20">
        <f>IF('S.D. Paste sheet'!D62="","",'S.D. Paste sheet'!D62)</f>
        <v>44081</v>
      </c>
      <c r="E62" s="20" t="str">
        <f>IF('S.D. Paste sheet'!E62="","",UPPER('S.D. Paste sheet'!E62))</f>
        <v>MOHIT DHEER</v>
      </c>
      <c r="F62" s="20" t="str">
        <f>IF('S.D. Paste sheet'!F62="","",'S.D. Paste sheet'!F62)</f>
        <v/>
      </c>
      <c r="G62" s="20" t="str">
        <f>IF('S.D. Paste sheet'!G62="","",UPPER('S.D. Paste sheet'!G62))</f>
        <v>JAGDISH DHEER</v>
      </c>
      <c r="H62" s="20" t="str">
        <f>IF('S.D. Paste sheet'!H62="","",UPPER('S.D. Paste sheet'!H62))</f>
        <v>LILA DHEER</v>
      </c>
      <c r="I62" s="20" t="str">
        <f>IF('S.D. Paste sheet'!I62="","",'S.D. Paste sheet'!I62)</f>
        <v>M</v>
      </c>
      <c r="J62" s="20">
        <f>IF('S.D. Paste sheet'!J62="","",'S.D. Paste sheet'!J62)</f>
        <v>40605</v>
      </c>
      <c r="K62" s="20">
        <f>IF('S.D. Paste sheet'!K62="","",'S.D. Paste sheet'!K62)</f>
        <v>229</v>
      </c>
      <c r="L62" s="20" t="str">
        <f>IF('S.D. Paste sheet'!L62="","",'S.D. Paste sheet'!L62)</f>
        <v/>
      </c>
      <c r="M62" s="20">
        <f>IF('S.D. Paste sheet'!M62="","",'S.D. Paste sheet'!M62)</f>
        <v>41</v>
      </c>
      <c r="N62" s="20">
        <f>IF('S.D. Paste sheet'!N62="","",'S.D. Paste sheet'!N62)</f>
        <v>25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XXXX1519</v>
      </c>
      <c r="U62" s="20" t="str">
        <f>IF('S.D. Paste sheet'!U62="","",'S.D. Paste sheet'!U62)</f>
        <v/>
      </c>
      <c r="V62" s="20">
        <f>IF('S.D. Paste sheet'!V62="","",'S.D. Paste sheet'!V62)</f>
        <v>7976862446</v>
      </c>
      <c r="W62" s="20" t="str">
        <f>IF('S.D. Paste sheet'!W62="","",'S.D. Paste sheet'!W62)</f>
        <v>Ayodhya colony bar,raipur,bar,306105</v>
      </c>
      <c r="X62" s="20">
        <f>IF('S.D. Paste sheet'!X62="","",'S.D. Paste sheet'!X62)</f>
        <v>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11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2</v>
      </c>
      <c r="B63" s="20" t="str">
        <f>IF('S.D. Paste sheet'!B63="","",'S.D. Paste sheet'!B63)</f>
        <v>A</v>
      </c>
      <c r="C63" s="20">
        <f>IF('S.D. Paste sheet'!C63="","",'S.D. Paste sheet'!C63)</f>
        <v>761</v>
      </c>
      <c r="D63" s="20">
        <f>IF('S.D. Paste sheet'!D63="","",'S.D. Paste sheet'!D63)</f>
        <v>44060</v>
      </c>
      <c r="E63" s="20" t="str">
        <f>IF('S.D. Paste sheet'!E63="","",UPPER('S.D. Paste sheet'!E63))</f>
        <v>NITESH</v>
      </c>
      <c r="F63" s="20" t="str">
        <f>IF('S.D. Paste sheet'!F63="","",'S.D. Paste sheet'!F63)</f>
        <v/>
      </c>
      <c r="G63" s="20" t="str">
        <f>IF('S.D. Paste sheet'!G63="","",UPPER('S.D. Paste sheet'!G63))</f>
        <v>DALARAM GURJAR</v>
      </c>
      <c r="H63" s="20" t="str">
        <f>IF('S.D. Paste sheet'!H63="","",UPPER('S.D. Paste sheet'!H63))</f>
        <v>SUGNA DEVI</v>
      </c>
      <c r="I63" s="20" t="str">
        <f>IF('S.D. Paste sheet'!I63="","",'S.D. Paste sheet'!I63)</f>
        <v>M</v>
      </c>
      <c r="J63" s="20">
        <f>IF('S.D. Paste sheet'!J63="","",'S.D. Paste sheet'!J63)</f>
        <v>41640</v>
      </c>
      <c r="K63" s="20">
        <f>IF('S.D. Paste sheet'!K63="","",'S.D. Paste sheet'!K63)</f>
        <v>230</v>
      </c>
      <c r="L63" s="20" t="str">
        <f>IF('S.D. Paste sheet'!L63="","",'S.D. Paste sheet'!L63)</f>
        <v/>
      </c>
      <c r="M63" s="20">
        <f>IF('S.D. Paste sheet'!M63="","",'S.D. Paste sheet'!M63)</f>
        <v>41</v>
      </c>
      <c r="N63" s="20">
        <f>IF('S.D. Paste sheet'!N63="","",'S.D. Paste sheet'!N63)</f>
        <v>36</v>
      </c>
      <c r="O63" s="20" t="str">
        <f>IF('S.D. Paste sheet'!O63="","",'S.D. Paste sheet'!O63)</f>
        <v>SBC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XXXX4644</v>
      </c>
      <c r="U63" s="20" t="str">
        <f>IF('S.D. Paste sheet'!U63="","",'S.D. Paste sheet'!U63)</f>
        <v/>
      </c>
      <c r="V63" s="20">
        <f>IF('S.D. Paste sheet'!V63="","",'S.D. Paste sheet'!V63)</f>
        <v>8317437348</v>
      </c>
      <c r="W63" s="20" t="str">
        <f>IF('S.D. Paste sheet'!W63="","",'S.D. Paste sheet'!W63)</f>
        <v>GURJARO KA BASS STAND ,RAIPUR,BAR,306105</v>
      </c>
      <c r="X63" s="20">
        <f>IF('S.D. Paste sheet'!X63="","",'S.D. Paste sheet'!X63)</f>
        <v>60000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8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2</v>
      </c>
      <c r="B64" s="20" t="str">
        <f>IF('S.D. Paste sheet'!B64="","",'S.D. Paste sheet'!B64)</f>
        <v>A</v>
      </c>
      <c r="C64" s="20">
        <f>IF('S.D. Paste sheet'!C64="","",'S.D. Paste sheet'!C64)</f>
        <v>743</v>
      </c>
      <c r="D64" s="20">
        <f>IF('S.D. Paste sheet'!D64="","",'S.D. Paste sheet'!D64)</f>
        <v>44060</v>
      </c>
      <c r="E64" s="20" t="str">
        <f>IF('S.D. Paste sheet'!E64="","",UPPER('S.D. Paste sheet'!E64))</f>
        <v>PARINITI</v>
      </c>
      <c r="F64" s="20" t="str">
        <f>IF('S.D. Paste sheet'!F64="","",'S.D. Paste sheet'!F64)</f>
        <v/>
      </c>
      <c r="G64" s="20" t="str">
        <f>IF('S.D. Paste sheet'!G64="","",UPPER('S.D. Paste sheet'!G64))</f>
        <v>PUNA RAM</v>
      </c>
      <c r="H64" s="20" t="str">
        <f>IF('S.D. Paste sheet'!H64="","",UPPER('S.D. Paste sheet'!H64))</f>
        <v>SENI DEVI</v>
      </c>
      <c r="I64" s="20" t="str">
        <f>IF('S.D. Paste sheet'!I64="","",'S.D. Paste sheet'!I64)</f>
        <v>F</v>
      </c>
      <c r="J64" s="20">
        <f>IF('S.D. Paste sheet'!J64="","",'S.D. Paste sheet'!J64)</f>
        <v>41933</v>
      </c>
      <c r="K64" s="20">
        <f>IF('S.D. Paste sheet'!K64="","",'S.D. Paste sheet'!K64)</f>
        <v>231</v>
      </c>
      <c r="L64" s="20" t="str">
        <f>IF('S.D. Paste sheet'!L64="","",'S.D. Paste sheet'!L64)</f>
        <v/>
      </c>
      <c r="M64" s="20">
        <f>IF('S.D. Paste sheet'!M64="","",'S.D. Paste sheet'!M64)</f>
        <v>41</v>
      </c>
      <c r="N64" s="20">
        <f>IF('S.D. Paste sheet'!N64="","",'S.D. Paste sheet'!N64)</f>
        <v>35</v>
      </c>
      <c r="O64" s="20" t="str">
        <f>IF('S.D. Paste sheet'!O64="","",'S.D. Paste sheet'!O64)</f>
        <v>SBC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XXXX9295</v>
      </c>
      <c r="U64" s="20" t="str">
        <f>IF('S.D. Paste sheet'!U64="","",'S.D. Paste sheet'!U64)</f>
        <v/>
      </c>
      <c r="V64" s="20">
        <f>IF('S.D. Paste sheet'!V64="","",'S.D. Paste sheet'!V64)</f>
        <v>9413873576</v>
      </c>
      <c r="W64" s="20" t="str">
        <f>IF('S.D. Paste sheet'!W64="","",'S.D. Paste sheet'!W64)</f>
        <v>BAR,PALI,BAR,306105</v>
      </c>
      <c r="X64" s="20">
        <f>IF('S.D. Paste sheet'!X64="","",'S.D. Paste sheet'!X64)</f>
        <v>40000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8</v>
      </c>
      <c r="AC64" s="20" t="str">
        <f>IF('S.D. Paste sheet'!AC64="","",'S.D. Paste sheet'!AC64)</f>
        <v>None</v>
      </c>
      <c r="AD64" s="20">
        <f>IF('S.D. Paste sheet'!AD64="","",'S.D. Paste sheet'!AD64)</f>
        <v>1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2</v>
      </c>
      <c r="B65" s="20" t="str">
        <f>IF('S.D. Paste sheet'!B65="","",'S.D. Paste sheet'!B65)</f>
        <v>A</v>
      </c>
      <c r="C65" s="20">
        <f>IF('S.D. Paste sheet'!C65="","",'S.D. Paste sheet'!C65)</f>
        <v>757</v>
      </c>
      <c r="D65" s="20">
        <f>IF('S.D. Paste sheet'!D65="","",'S.D. Paste sheet'!D65)</f>
        <v>44060</v>
      </c>
      <c r="E65" s="20" t="str">
        <f>IF('S.D. Paste sheet'!E65="","",UPPER('S.D. Paste sheet'!E65))</f>
        <v>PAYAL</v>
      </c>
      <c r="F65" s="20" t="str">
        <f>IF('S.D. Paste sheet'!F65="","",'S.D. Paste sheet'!F65)</f>
        <v/>
      </c>
      <c r="G65" s="20" t="str">
        <f>IF('S.D. Paste sheet'!G65="","",UPPER('S.D. Paste sheet'!G65))</f>
        <v>ASHOK KUMAR KEER</v>
      </c>
      <c r="H65" s="20" t="str">
        <f>IF('S.D. Paste sheet'!H65="","",UPPER('S.D. Paste sheet'!H65))</f>
        <v>SONU KEER</v>
      </c>
      <c r="I65" s="20" t="str">
        <f>IF('S.D. Paste sheet'!I65="","",'S.D. Paste sheet'!I65)</f>
        <v>F</v>
      </c>
      <c r="J65" s="20">
        <f>IF('S.D. Paste sheet'!J65="","",'S.D. Paste sheet'!J65)</f>
        <v>41797</v>
      </c>
      <c r="K65" s="20">
        <f>IF('S.D. Paste sheet'!K65="","",'S.D. Paste sheet'!K65)</f>
        <v>232</v>
      </c>
      <c r="L65" s="20" t="str">
        <f>IF('S.D. Paste sheet'!L65="","",'S.D. Paste sheet'!L65)</f>
        <v/>
      </c>
      <c r="M65" s="20">
        <f>IF('S.D. Paste sheet'!M65="","",'S.D. Paste sheet'!M65)</f>
        <v>41</v>
      </c>
      <c r="N65" s="20">
        <f>IF('S.D. Paste sheet'!N65="","",'S.D. Paste sheet'!N65)</f>
        <v>38</v>
      </c>
      <c r="O65" s="20" t="str">
        <f>IF('S.D. Paste sheet'!O65="","",'S.D. Paste sheet'!O65)</f>
        <v>SC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XXXX9295</v>
      </c>
      <c r="U65" s="20" t="str">
        <f>IF('S.D. Paste sheet'!U65="","",'S.D. Paste sheet'!U65)</f>
        <v/>
      </c>
      <c r="V65" s="20">
        <f>IF('S.D. Paste sheet'!V65="","",'S.D. Paste sheet'!V65)</f>
        <v>9079038905</v>
      </c>
      <c r="W65" s="20" t="str">
        <f>IF('S.D. Paste sheet'!W65="","",'S.D. Paste sheet'!W65)</f>
        <v>bar,RAIPUR,baR,306105</v>
      </c>
      <c r="X65" s="20">
        <f>IF('S.D. Paste sheet'!X65="","",'S.D. Paste sheet'!X65)</f>
        <v>36000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8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2</v>
      </c>
      <c r="B66" s="20" t="str">
        <f>IF('S.D. Paste sheet'!B66="","",'S.D. Paste sheet'!B66)</f>
        <v>A</v>
      </c>
      <c r="C66" s="20">
        <f>IF('S.D. Paste sheet'!C66="","",'S.D. Paste sheet'!C66)</f>
        <v>882</v>
      </c>
      <c r="D66" s="20">
        <f>IF('S.D. Paste sheet'!D66="","",'S.D. Paste sheet'!D66)</f>
        <v>44081</v>
      </c>
      <c r="E66" s="20" t="str">
        <f>IF('S.D. Paste sheet'!E66="","",UPPER('S.D. Paste sheet'!E66))</f>
        <v>POOJA GURJER</v>
      </c>
      <c r="F66" s="20" t="str">
        <f>IF('S.D. Paste sheet'!F66="","",'S.D. Paste sheet'!F66)</f>
        <v/>
      </c>
      <c r="G66" s="20" t="str">
        <f>IF('S.D. Paste sheet'!G66="","",UPPER('S.D. Paste sheet'!G66))</f>
        <v>RAJU RAM</v>
      </c>
      <c r="H66" s="20" t="str">
        <f>IF('S.D. Paste sheet'!H66="","",UPPER('S.D. Paste sheet'!H66))</f>
        <v>RUKMA DEVI</v>
      </c>
      <c r="I66" s="20" t="str">
        <f>IF('S.D. Paste sheet'!I66="","",'S.D. Paste sheet'!I66)</f>
        <v>F</v>
      </c>
      <c r="J66" s="20">
        <f>IF('S.D. Paste sheet'!J66="","",'S.D. Paste sheet'!J66)</f>
        <v>40909</v>
      </c>
      <c r="K66" s="20">
        <f>IF('S.D. Paste sheet'!K66="","",'S.D. Paste sheet'!K66)</f>
        <v>233</v>
      </c>
      <c r="L66" s="20" t="str">
        <f>IF('S.D. Paste sheet'!L66="","",'S.D. Paste sheet'!L66)</f>
        <v/>
      </c>
      <c r="M66" s="20">
        <f>IF('S.D. Paste sheet'!M66="","",'S.D. Paste sheet'!M66)</f>
        <v>41</v>
      </c>
      <c r="N66" s="20">
        <f>IF('S.D. Paste sheet'!N66="","",'S.D. Paste sheet'!N66)</f>
        <v>33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XXXX8777</v>
      </c>
      <c r="U66" s="20" t="str">
        <f>IF('S.D. Paste sheet'!U66="","",'S.D. Paste sheet'!U66)</f>
        <v/>
      </c>
      <c r="V66" s="20">
        <f>IF('S.D. Paste sheet'!V66="","",'S.D. Paste sheet'!V66)</f>
        <v>7340483875</v>
      </c>
      <c r="W66" s="20" t="str">
        <f>IF('S.D. Paste sheet'!W66="","",'S.D. Paste sheet'!W66)</f>
        <v>GURJARO KA BAS BAR,RAIPUR,BAR ,306105</v>
      </c>
      <c r="X66" s="20">
        <f>IF('S.D. Paste sheet'!X66="","",'S.D. Paste sheet'!X66)</f>
        <v>50000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10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2</v>
      </c>
      <c r="B67" s="20" t="str">
        <f>IF('S.D. Paste sheet'!B67="","",'S.D. Paste sheet'!B67)</f>
        <v>A</v>
      </c>
      <c r="C67" s="20">
        <f>IF('S.D. Paste sheet'!C67="","",'S.D. Paste sheet'!C67)</f>
        <v>760</v>
      </c>
      <c r="D67" s="20">
        <f>IF('S.D. Paste sheet'!D67="","",'S.D. Paste sheet'!D67)</f>
        <v>44060</v>
      </c>
      <c r="E67" s="20" t="str">
        <f>IF('S.D. Paste sheet'!E67="","",UPPER('S.D. Paste sheet'!E67))</f>
        <v>POORAV SHARMA</v>
      </c>
      <c r="F67" s="20" t="str">
        <f>IF('S.D. Paste sheet'!F67="","",'S.D. Paste sheet'!F67)</f>
        <v/>
      </c>
      <c r="G67" s="20" t="str">
        <f>IF('S.D. Paste sheet'!G67="","",UPPER('S.D. Paste sheet'!G67))</f>
        <v>SHARAD SHARMA</v>
      </c>
      <c r="H67" s="20" t="str">
        <f>IF('S.D. Paste sheet'!H67="","",UPPER('S.D. Paste sheet'!H67))</f>
        <v>JYOTI KUMARI ACHARYA</v>
      </c>
      <c r="I67" s="20" t="str">
        <f>IF('S.D. Paste sheet'!I67="","",'S.D. Paste sheet'!I67)</f>
        <v>M</v>
      </c>
      <c r="J67" s="20">
        <f>IF('S.D. Paste sheet'!J67="","",'S.D. Paste sheet'!J67)</f>
        <v>42043</v>
      </c>
      <c r="K67" s="20">
        <f>IF('S.D. Paste sheet'!K67="","",'S.D. Paste sheet'!K67)</f>
        <v>234</v>
      </c>
      <c r="L67" s="20" t="str">
        <f>IF('S.D. Paste sheet'!L67="","",'S.D. Paste sheet'!L67)</f>
        <v/>
      </c>
      <c r="M67" s="20">
        <f>IF('S.D. Paste sheet'!M67="","",'S.D. Paste sheet'!M67)</f>
        <v>41</v>
      </c>
      <c r="N67" s="20">
        <f>IF('S.D. Paste sheet'!N67="","",'S.D. Paste sheet'!N67)</f>
        <v>22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XXXX0052</v>
      </c>
      <c r="U67" s="20" t="str">
        <f>IF('S.D. Paste sheet'!U67="","",'S.D. Paste sheet'!U67)</f>
        <v/>
      </c>
      <c r="V67" s="20">
        <f>IF('S.D. Paste sheet'!V67="","",'S.D. Paste sheet'!V67)</f>
        <v>9982711807</v>
      </c>
      <c r="W67" s="20" t="str">
        <f>IF('S.D. Paste sheet'!W67="","",'S.D. Paste sheet'!W67)</f>
        <v>BAR,RAIPUR,BAR,306105</v>
      </c>
      <c r="X67" s="20">
        <f>IF('S.D. Paste sheet'!X67="","",'S.D. Paste sheet'!X67)</f>
        <v>36000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7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IF(AND($AJ$1=8,$A67=8),A67,"")</f>
        <v/>
      </c>
      <c r="AH67" s="25" t="str">
        <f t="shared" ref="AH67:AH130" si="35">IF(AND($AJ$1=8,$A67=8),B67,"")</f>
        <v/>
      </c>
      <c r="AI67" s="25" t="str">
        <f t="shared" ref="AI67:AI130" si="36">IF(AND($AJ$1=8,$A67=8),C67,"")</f>
        <v/>
      </c>
      <c r="AJ67" s="25" t="str">
        <f t="shared" ref="AJ67:AJ130" si="37">IF(AND($AJ$1=8,$A67=8),D67,"")</f>
        <v/>
      </c>
      <c r="AK67" s="25" t="str">
        <f t="shared" ref="AK67:AK130" si="38">IF(AND($AJ$1=8,$A67=8),E67,"")</f>
        <v/>
      </c>
      <c r="AL67" s="25" t="str">
        <f t="shared" ref="AL67:AL130" si="39">IF(AND($AJ$1=8,$A67=8),F67,"")</f>
        <v/>
      </c>
      <c r="AM67" s="25" t="str">
        <f t="shared" ref="AM67:AM130" si="40">IF(AND($AJ$1=8,$A67=8),G67,"")</f>
        <v/>
      </c>
      <c r="AN67" s="25" t="str">
        <f t="shared" ref="AN67:AN130" si="41">IF(AND($AJ$1=8,$A67=8),H67,"")</f>
        <v/>
      </c>
      <c r="AO67" s="25" t="str">
        <f t="shared" ref="AO67:AO130" si="42">IF(AND($AJ$1=8,$A67=8),I67,"")</f>
        <v/>
      </c>
      <c r="AP67" s="25" t="str">
        <f t="shared" ref="AP67:AP130" si="43">IF(AND($AJ$1=8,$A67=8),J67,"")</f>
        <v/>
      </c>
      <c r="AQ67" s="25" t="str">
        <f t="shared" ref="AQ67:AQ130" si="44">IF(AND($AJ$1=8,$A67=8),K67,"")</f>
        <v/>
      </c>
      <c r="AR67" s="25" t="str">
        <f t="shared" ref="AR67:AR130" si="45">IF(AND($AJ$1=8,$A67=8),L67,"")</f>
        <v/>
      </c>
      <c r="AS67" s="25" t="str">
        <f t="shared" ref="AS67:AS130" si="46">IF(AND($AJ$1=8,$A67=8),M67,"")</f>
        <v/>
      </c>
      <c r="AT67" s="25" t="str">
        <f t="shared" ref="AT67:AT130" si="47">IF(AND($AJ$1=8,$A67=8),N67,"")</f>
        <v/>
      </c>
      <c r="AU67" s="25" t="str">
        <f t="shared" ref="AU67:AU130" si="48">IF(AND($AJ$1=8,$A67=8),O67,"")</f>
        <v/>
      </c>
      <c r="AV67" s="25" t="str">
        <f t="shared" ref="AV67:AV130" si="49">IF(AND($AJ$1=8,$A67=8),P67,"")</f>
        <v/>
      </c>
      <c r="AX67" t="str">
        <f>IF(BC67="","",IF(BC67&gt;0,COUNT($AY$2:AY67),""))</f>
        <v/>
      </c>
      <c r="AY67" s="25" t="str">
        <f t="shared" ref="AY67:AY130" si="50">IF(AND($BB$1=8,$A67=8,$BC$1=B67),A67,"")</f>
        <v/>
      </c>
      <c r="AZ67" s="25" t="str">
        <f t="shared" ref="AZ67:AZ130" si="51">IF(AND($BB$1=8,$A67=8,$BC$1=$B67),B67,"")</f>
        <v/>
      </c>
      <c r="BA67" s="25" t="str">
        <f t="shared" ref="BA67:BA130" si="52">IF(AND($BB$1=8,$A67=8,$BC$1=$B67),C67,"")</f>
        <v/>
      </c>
      <c r="BB67" s="25" t="str">
        <f t="shared" ref="BB67:BB130" si="53">IF(AND($BB$1=8,$A67=8,$BC$1=$B67),D67,"")</f>
        <v/>
      </c>
      <c r="BC67" s="25" t="str">
        <f t="shared" ref="BC67:BC130" si="54">IF(AND($BB$1=8,$A67=8,$BC$1=$B67),E67,"")</f>
        <v/>
      </c>
      <c r="BD67" s="25" t="str">
        <f t="shared" ref="BD67:BD130" si="55">IF(AND($BB$1=8,$A67=8,$BC$1=$B67),F67,"")</f>
        <v/>
      </c>
      <c r="BE67" s="25" t="str">
        <f t="shared" ref="BE67:BE130" si="56">IF(AND($BB$1=8,$A67=8,$BC$1=$B67),G67,"")</f>
        <v/>
      </c>
      <c r="BF67" s="25" t="str">
        <f t="shared" ref="BF67:BF130" si="57">IF(AND($BB$1=8,$A67=8,$BC$1=$B67),H67,"")</f>
        <v/>
      </c>
      <c r="BG67" s="25" t="str">
        <f t="shared" ref="BG67:BG130" si="58">IF(AND($BB$1=8,$A67=8,$BC$1=$B67),I67,"")</f>
        <v/>
      </c>
      <c r="BH67" s="25" t="str">
        <f t="shared" ref="BH67:BH130" si="59">IF(AND($BB$1=8,$A67=8,$BC$1=$B67),J67,"")</f>
        <v/>
      </c>
      <c r="BI67" s="25" t="str">
        <f t="shared" ref="BI67:BI130" si="60">IF(AND($BB$1=8,$A67=8,$BC$1=$B67),K67,"")</f>
        <v/>
      </c>
      <c r="BJ67" s="25" t="str">
        <f t="shared" ref="BJ67:BJ130" si="61">IF(AND($BB$1=8,$A67=8,$BC$1=$B67),L67,"")</f>
        <v/>
      </c>
      <c r="BK67" s="25" t="str">
        <f t="shared" ref="BK67:BK130" si="62">IF(AND($BB$1=8,$A67=8,$BC$1=$B67),M67,"")</f>
        <v/>
      </c>
      <c r="BL67" s="25" t="str">
        <f t="shared" ref="BL67:BL130" si="63">IF(AND($BB$1=8,$A67=8,$BC$1=$B67),N67,"")</f>
        <v/>
      </c>
      <c r="BM67" s="25" t="str">
        <f t="shared" ref="BM67:BM130" si="64">IF(AND($BB$1=8,$A67=8,$BC$1=$B67),O67,"")</f>
        <v/>
      </c>
      <c r="BN67" s="25" t="str">
        <f t="shared" ref="BN67:BN130" si="65">IF(AND($BB$1=8,$A67=8,$BC$1=$B67),P67,"")</f>
        <v/>
      </c>
    </row>
    <row r="68" spans="1:66" ht="30">
      <c r="A68" s="20">
        <f>IF('S.D. Paste sheet'!A68="","",'S.D. Paste sheet'!A68)</f>
        <v>2</v>
      </c>
      <c r="B68" s="20" t="str">
        <f>IF('S.D. Paste sheet'!B68="","",'S.D. Paste sheet'!B68)</f>
        <v>A</v>
      </c>
      <c r="C68" s="20">
        <f>IF('S.D. Paste sheet'!C68="","",'S.D. Paste sheet'!C68)</f>
        <v>750</v>
      </c>
      <c r="D68" s="20">
        <f>IF('S.D. Paste sheet'!D68="","",'S.D. Paste sheet'!D68)</f>
        <v>44060</v>
      </c>
      <c r="E68" s="20" t="str">
        <f>IF('S.D. Paste sheet'!E68="","",UPPER('S.D. Paste sheet'!E68))</f>
        <v>PRANJAL GURJAR</v>
      </c>
      <c r="F68" s="20" t="str">
        <f>IF('S.D. Paste sheet'!F68="","",'S.D. Paste sheet'!F68)</f>
        <v/>
      </c>
      <c r="G68" s="20" t="str">
        <f>IF('S.D. Paste sheet'!G68="","",UPPER('S.D. Paste sheet'!G68))</f>
        <v>KAILASH GURJAR</v>
      </c>
      <c r="H68" s="20" t="str">
        <f>IF('S.D. Paste sheet'!H68="","",UPPER('S.D. Paste sheet'!H68))</f>
        <v>KELAM DEVI</v>
      </c>
      <c r="I68" s="20" t="str">
        <f>IF('S.D. Paste sheet'!I68="","",'S.D. Paste sheet'!I68)</f>
        <v>F</v>
      </c>
      <c r="J68" s="20">
        <f>IF('S.D. Paste sheet'!J68="","",'S.D. Paste sheet'!J68)</f>
        <v>41743</v>
      </c>
      <c r="K68" s="20">
        <f>IF('S.D. Paste sheet'!K68="","",'S.D. Paste sheet'!K68)</f>
        <v>235</v>
      </c>
      <c r="L68" s="20" t="str">
        <f>IF('S.D. Paste sheet'!L68="","",'S.D. Paste sheet'!L68)</f>
        <v/>
      </c>
      <c r="M68" s="20">
        <f>IF('S.D. Paste sheet'!M68="","",'S.D. Paste sheet'!M68)</f>
        <v>41</v>
      </c>
      <c r="N68" s="20">
        <f>IF('S.D. Paste sheet'!N68="","",'S.D. Paste sheet'!N68)</f>
        <v>33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XXXX0623</v>
      </c>
      <c r="U68" s="20" t="str">
        <f>IF('S.D. Paste sheet'!U68="","",'S.D. Paste sheet'!U68)</f>
        <v>YUDOQWG</v>
      </c>
      <c r="V68" s="20">
        <f>IF('S.D. Paste sheet'!V68="","",'S.D. Paste sheet'!V68)</f>
        <v>9887776775</v>
      </c>
      <c r="W68" s="20" t="str">
        <f>IF('S.D. Paste sheet'!W68="","",'S.D. Paste sheet'!W68)</f>
        <v>NAHAR KE PASS BAR,RAIPUR,BAR,306105</v>
      </c>
      <c r="X68" s="20">
        <f>IF('S.D. Paste sheet'!X68="","",'S.D. Paste sheet'!X68)</f>
        <v>250000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8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2</v>
      </c>
      <c r="B69" s="20" t="str">
        <f>IF('S.D. Paste sheet'!B69="","",'S.D. Paste sheet'!B69)</f>
        <v>A</v>
      </c>
      <c r="C69" s="20">
        <f>IF('S.D. Paste sheet'!C69="","",'S.D. Paste sheet'!C69)</f>
        <v>751</v>
      </c>
      <c r="D69" s="20">
        <f>IF('S.D. Paste sheet'!D69="","",'S.D. Paste sheet'!D69)</f>
        <v>44060</v>
      </c>
      <c r="E69" s="20" t="str">
        <f>IF('S.D. Paste sheet'!E69="","",UPPER('S.D. Paste sheet'!E69))</f>
        <v>PRATEEK SINGARIYA</v>
      </c>
      <c r="F69" s="20" t="str">
        <f>IF('S.D. Paste sheet'!F69="","",'S.D. Paste sheet'!F69)</f>
        <v/>
      </c>
      <c r="G69" s="20" t="str">
        <f>IF('S.D. Paste sheet'!G69="","",UPPER('S.D. Paste sheet'!G69))</f>
        <v>RAMKARAN</v>
      </c>
      <c r="H69" s="20" t="str">
        <f>IF('S.D. Paste sheet'!H69="","",UPPER('S.D. Paste sheet'!H69))</f>
        <v>PUSHPA DEVI</v>
      </c>
      <c r="I69" s="20" t="str">
        <f>IF('S.D. Paste sheet'!I69="","",'S.D. Paste sheet'!I69)</f>
        <v>M</v>
      </c>
      <c r="J69" s="20">
        <f>IF('S.D. Paste sheet'!J69="","",'S.D. Paste sheet'!J69)</f>
        <v>41525</v>
      </c>
      <c r="K69" s="20">
        <f>IF('S.D. Paste sheet'!K69="","",'S.D. Paste sheet'!K69)</f>
        <v>236</v>
      </c>
      <c r="L69" s="20" t="str">
        <f>IF('S.D. Paste sheet'!L69="","",'S.D. Paste sheet'!L69)</f>
        <v/>
      </c>
      <c r="M69" s="20">
        <f>IF('S.D. Paste sheet'!M69="","",'S.D. Paste sheet'!M69)</f>
        <v>41</v>
      </c>
      <c r="N69" s="20">
        <f>IF('S.D. Paste sheet'!N69="","",'S.D. Paste sheet'!N69)</f>
        <v>16</v>
      </c>
      <c r="O69" s="20" t="str">
        <f>IF('S.D. Paste sheet'!O69="","",'S.D. Paste sheet'!O69)</f>
        <v>SC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XXXX4630</v>
      </c>
      <c r="U69" s="20" t="str">
        <f>IF('S.D. Paste sheet'!U69="","",'S.D. Paste sheet'!U69)</f>
        <v/>
      </c>
      <c r="V69" s="20">
        <f>IF('S.D. Paste sheet'!V69="","",'S.D. Paste sheet'!V69)</f>
        <v>9079973110</v>
      </c>
      <c r="W69" s="20" t="str">
        <f>IF('S.D. Paste sheet'!W69="","",'S.D. Paste sheet'!W69)</f>
        <v>NEAR POLICE CHOKI,RAIPUR,BAR,306105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Y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2</v>
      </c>
      <c r="B70" s="20" t="str">
        <f>IF('S.D. Paste sheet'!B70="","",'S.D. Paste sheet'!B70)</f>
        <v>A</v>
      </c>
      <c r="C70" s="20">
        <f>IF('S.D. Paste sheet'!C70="","",'S.D. Paste sheet'!C70)</f>
        <v>890</v>
      </c>
      <c r="D70" s="20">
        <f>IF('S.D. Paste sheet'!D70="","",'S.D. Paste sheet'!D70)</f>
        <v>44081</v>
      </c>
      <c r="E70" s="20" t="str">
        <f>IF('S.D. Paste sheet'!E70="","",UPPER('S.D. Paste sheet'!E70))</f>
        <v>PRSOON SINGARIYA</v>
      </c>
      <c r="F70" s="20" t="str">
        <f>IF('S.D. Paste sheet'!F70="","",'S.D. Paste sheet'!F70)</f>
        <v/>
      </c>
      <c r="G70" s="20" t="str">
        <f>IF('S.D. Paste sheet'!G70="","",UPPER('S.D. Paste sheet'!G70))</f>
        <v>LALIT SINGARIYA</v>
      </c>
      <c r="H70" s="20" t="str">
        <f>IF('S.D. Paste sheet'!H70="","",UPPER('S.D. Paste sheet'!H70))</f>
        <v>DEEPANJALI</v>
      </c>
      <c r="I70" s="20" t="str">
        <f>IF('S.D. Paste sheet'!I70="","",'S.D. Paste sheet'!I70)</f>
        <v>M</v>
      </c>
      <c r="J70" s="20">
        <f>IF('S.D. Paste sheet'!J70="","",'S.D. Paste sheet'!J70)</f>
        <v>41443</v>
      </c>
      <c r="K70" s="20">
        <f>IF('S.D. Paste sheet'!K70="","",'S.D. Paste sheet'!K70)</f>
        <v>237</v>
      </c>
      <c r="L70" s="20" t="str">
        <f>IF('S.D. Paste sheet'!L70="","",'S.D. Paste sheet'!L70)</f>
        <v/>
      </c>
      <c r="M70" s="20">
        <f>IF('S.D. Paste sheet'!M70="","",'S.D. Paste sheet'!M70)</f>
        <v>41</v>
      </c>
      <c r="N70" s="20">
        <f>IF('S.D. Paste sheet'!N70="","",'S.D. Paste sheet'!N70)</f>
        <v>6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XXXX6850</v>
      </c>
      <c r="U70" s="20" t="str">
        <f>IF('S.D. Paste sheet'!U70="","",'S.D. Paste sheet'!U70)</f>
        <v/>
      </c>
      <c r="V70" s="20">
        <f>IF('S.D. Paste sheet'!V70="","",'S.D. Paste sheet'!V70)</f>
        <v>9610890510</v>
      </c>
      <c r="W70" s="20" t="str">
        <f>IF('S.D. Paste sheet'!W70="","",'S.D. Paste sheet'!W70)</f>
        <v>NEAR POLICE CHOWKI BUS STAND BAR,RAIPUR,BAR,306105</v>
      </c>
      <c r="X70" s="20">
        <f>IF('S.D. Paste sheet'!X70="","",'S.D. Paste sheet'!X70)</f>
        <v>120000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9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2</v>
      </c>
      <c r="B71" s="20" t="str">
        <f>IF('S.D. Paste sheet'!B71="","",'S.D. Paste sheet'!B71)</f>
        <v>A</v>
      </c>
      <c r="C71" s="20">
        <f>IF('S.D. Paste sheet'!C71="","",'S.D. Paste sheet'!C71)</f>
        <v>753</v>
      </c>
      <c r="D71" s="20">
        <f>IF('S.D. Paste sheet'!D71="","",'S.D. Paste sheet'!D71)</f>
        <v>44060</v>
      </c>
      <c r="E71" s="20" t="str">
        <f>IF('S.D. Paste sheet'!E71="","",UPPER('S.D. Paste sheet'!E71))</f>
        <v>RUCHI CHOUHAN</v>
      </c>
      <c r="F71" s="20" t="str">
        <f>IF('S.D. Paste sheet'!F71="","",'S.D. Paste sheet'!F71)</f>
        <v/>
      </c>
      <c r="G71" s="20" t="str">
        <f>IF('S.D. Paste sheet'!G71="","",UPPER('S.D. Paste sheet'!G71))</f>
        <v>MAHESH KUMAR</v>
      </c>
      <c r="H71" s="20" t="str">
        <f>IF('S.D. Paste sheet'!H71="","",UPPER('S.D. Paste sheet'!H71))</f>
        <v>JYOTI</v>
      </c>
      <c r="I71" s="20" t="str">
        <f>IF('S.D. Paste sheet'!I71="","",'S.D. Paste sheet'!I71)</f>
        <v>F</v>
      </c>
      <c r="J71" s="20">
        <f>IF('S.D. Paste sheet'!J71="","",'S.D. Paste sheet'!J71)</f>
        <v>42099</v>
      </c>
      <c r="K71" s="20">
        <f>IF('S.D. Paste sheet'!K71="","",'S.D. Paste sheet'!K71)</f>
        <v>238</v>
      </c>
      <c r="L71" s="20" t="str">
        <f>IF('S.D. Paste sheet'!L71="","",'S.D. Paste sheet'!L71)</f>
        <v/>
      </c>
      <c r="M71" s="20">
        <f>IF('S.D. Paste sheet'!M71="","",'S.D. Paste sheet'!M71)</f>
        <v>41</v>
      </c>
      <c r="N71" s="20">
        <f>IF('S.D. Paste sheet'!N71="","",'S.D. Paste sheet'!N71)</f>
        <v>25</v>
      </c>
      <c r="O71" s="20" t="str">
        <f>IF('S.D. Paste sheet'!O71="","",'S.D. Paste sheet'!O71)</f>
        <v>SC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XXXX6110</v>
      </c>
      <c r="U71" s="20" t="str">
        <f>IF('S.D. Paste sheet'!U71="","",'S.D. Paste sheet'!U71)</f>
        <v/>
      </c>
      <c r="V71" s="20">
        <f>IF('S.D. Paste sheet'!V71="","",'S.D. Paste sheet'!V71)</f>
        <v>9636084275</v>
      </c>
      <c r="W71" s="20" t="str">
        <f>IF('S.D. Paste sheet'!W71="","",'S.D. Paste sheet'!W71)</f>
        <v>MEGHWALO KA BAS BAR,RAIPUR,BAR ,306105</v>
      </c>
      <c r="X71" s="20">
        <f>IF('S.D. Paste sheet'!X71="","",'S.D. Paste sheet'!X71)</f>
        <v>108000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7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2</v>
      </c>
      <c r="B72" s="20" t="str">
        <f>IF('S.D. Paste sheet'!B72="","",'S.D. Paste sheet'!B72)</f>
        <v>A</v>
      </c>
      <c r="C72" s="20">
        <f>IF('S.D. Paste sheet'!C72="","",'S.D. Paste sheet'!C72)</f>
        <v>745</v>
      </c>
      <c r="D72" s="20">
        <f>IF('S.D. Paste sheet'!D72="","",'S.D. Paste sheet'!D72)</f>
        <v>44060</v>
      </c>
      <c r="E72" s="20" t="str">
        <f>IF('S.D. Paste sheet'!E72="","",UPPER('S.D. Paste sheet'!E72))</f>
        <v>SACHIN NAYAK</v>
      </c>
      <c r="F72" s="20" t="str">
        <f>IF('S.D. Paste sheet'!F72="","",'S.D. Paste sheet'!F72)</f>
        <v/>
      </c>
      <c r="G72" s="20" t="str">
        <f>IF('S.D. Paste sheet'!G72="","",UPPER('S.D. Paste sheet'!G72))</f>
        <v>OM PRAKASH</v>
      </c>
      <c r="H72" s="20" t="str">
        <f>IF('S.D. Paste sheet'!H72="","",UPPER('S.D. Paste sheet'!H72))</f>
        <v>SUNITA</v>
      </c>
      <c r="I72" s="20" t="str">
        <f>IF('S.D. Paste sheet'!I72="","",'S.D. Paste sheet'!I72)</f>
        <v>M</v>
      </c>
      <c r="J72" s="20">
        <f>IF('S.D. Paste sheet'!J72="","",'S.D. Paste sheet'!J72)</f>
        <v>41746</v>
      </c>
      <c r="K72" s="20">
        <f>IF('S.D. Paste sheet'!K72="","",'S.D. Paste sheet'!K72)</f>
        <v>239</v>
      </c>
      <c r="L72" s="20" t="str">
        <f>IF('S.D. Paste sheet'!L72="","",'S.D. Paste sheet'!L72)</f>
        <v/>
      </c>
      <c r="M72" s="20">
        <f>IF('S.D. Paste sheet'!M72="","",'S.D. Paste sheet'!M72)</f>
        <v>41</v>
      </c>
      <c r="N72" s="20">
        <f>IF('S.D. Paste sheet'!N72="","",'S.D. Paste sheet'!N72)</f>
        <v>33</v>
      </c>
      <c r="O72" s="20" t="str">
        <f>IF('S.D. Paste sheet'!O72="","",'S.D. Paste sheet'!O72)</f>
        <v>SC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XXXX6973</v>
      </c>
      <c r="U72" s="20" t="str">
        <f>IF('S.D. Paste sheet'!U72="","",'S.D. Paste sheet'!U72)</f>
        <v/>
      </c>
      <c r="V72" s="20">
        <f>IF('S.D. Paste sheet'!V72="","",'S.D. Paste sheet'!V72)</f>
        <v>7586750553</v>
      </c>
      <c r="W72" s="20" t="str">
        <f>IF('S.D. Paste sheet'!W72="","",'S.D. Paste sheet'!W72)</f>
        <v>BAR,RAIPUR,BAR,306105</v>
      </c>
      <c r="X72" s="20">
        <f>IF('S.D. Paste sheet'!X72="","",'S.D. Paste sheet'!X72)</f>
        <v>60000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8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2</v>
      </c>
      <c r="B73" s="20" t="str">
        <f>IF('S.D. Paste sheet'!B73="","",'S.D. Paste sheet'!B73)</f>
        <v>A</v>
      </c>
      <c r="C73" s="20">
        <f>IF('S.D. Paste sheet'!C73="","",'S.D. Paste sheet'!C73)</f>
        <v>732</v>
      </c>
      <c r="D73" s="20">
        <f>IF('S.D. Paste sheet'!D73="","",'S.D. Paste sheet'!D73)</f>
        <v>44060</v>
      </c>
      <c r="E73" s="20" t="str">
        <f>IF('S.D. Paste sheet'!E73="","",UPPER('S.D. Paste sheet'!E73))</f>
        <v>SHAITAN</v>
      </c>
      <c r="F73" s="20" t="str">
        <f>IF('S.D. Paste sheet'!F73="","",'S.D. Paste sheet'!F73)</f>
        <v/>
      </c>
      <c r="G73" s="20" t="str">
        <f>IF('S.D. Paste sheet'!G73="","",UPPER('S.D. Paste sheet'!G73))</f>
        <v>RAJU RAM</v>
      </c>
      <c r="H73" s="20" t="str">
        <f>IF('S.D. Paste sheet'!H73="","",UPPER('S.D. Paste sheet'!H73))</f>
        <v>RUKMA DEVI</v>
      </c>
      <c r="I73" s="20" t="str">
        <f>IF('S.D. Paste sheet'!I73="","",'S.D. Paste sheet'!I73)</f>
        <v>M</v>
      </c>
      <c r="J73" s="20">
        <f>IF('S.D. Paste sheet'!J73="","",'S.D. Paste sheet'!J73)</f>
        <v>40544</v>
      </c>
      <c r="K73" s="20">
        <f>IF('S.D. Paste sheet'!K73="","",'S.D. Paste sheet'!K73)</f>
        <v>240</v>
      </c>
      <c r="L73" s="20" t="str">
        <f>IF('S.D. Paste sheet'!L73="","",'S.D. Paste sheet'!L73)</f>
        <v/>
      </c>
      <c r="M73" s="20">
        <f>IF('S.D. Paste sheet'!M73="","",'S.D. Paste sheet'!M73)</f>
        <v>41</v>
      </c>
      <c r="N73" s="20">
        <f>IF('S.D. Paste sheet'!N73="","",'S.D. Paste sheet'!N73)</f>
        <v>31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XXXX6067</v>
      </c>
      <c r="U73" s="20" t="str">
        <f>IF('S.D. Paste sheet'!U73="","",'S.D. Paste sheet'!U73)</f>
        <v/>
      </c>
      <c r="V73" s="20">
        <f>IF('S.D. Paste sheet'!V73="","",'S.D. Paste sheet'!V73)</f>
        <v>7340483875</v>
      </c>
      <c r="W73" s="20" t="str">
        <f>IF('S.D. Paste sheet'!W73="","",'S.D. Paste sheet'!W73)</f>
        <v>GURJARO KA BAS,RAIPUR,BAR,306105</v>
      </c>
      <c r="X73" s="20">
        <f>IF('S.D. Paste sheet'!X73="","",'S.D. Paste sheet'!X73)</f>
        <v>45000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11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2</v>
      </c>
      <c r="B74" s="20" t="str">
        <f>IF('S.D. Paste sheet'!B74="","",'S.D. Paste sheet'!B74)</f>
        <v>A</v>
      </c>
      <c r="C74" s="20">
        <f>IF('S.D. Paste sheet'!C74="","",'S.D. Paste sheet'!C74)</f>
        <v>735</v>
      </c>
      <c r="D74" s="20">
        <f>IF('S.D. Paste sheet'!D74="","",'S.D. Paste sheet'!D74)</f>
        <v>44060</v>
      </c>
      <c r="E74" s="20" t="str">
        <f>IF('S.D. Paste sheet'!E74="","",UPPER('S.D. Paste sheet'!E74))</f>
        <v>SHUSHIL GURJAR</v>
      </c>
      <c r="F74" s="20" t="str">
        <f>IF('S.D. Paste sheet'!F74="","",'S.D. Paste sheet'!F74)</f>
        <v/>
      </c>
      <c r="G74" s="20" t="str">
        <f>IF('S.D. Paste sheet'!G74="","",UPPER('S.D. Paste sheet'!G74))</f>
        <v>BABULAL</v>
      </c>
      <c r="H74" s="20" t="str">
        <f>IF('S.D. Paste sheet'!H74="","",UPPER('S.D. Paste sheet'!H74))</f>
        <v>DARIYA DEVI</v>
      </c>
      <c r="I74" s="20" t="str">
        <f>IF('S.D. Paste sheet'!I74="","",'S.D. Paste sheet'!I74)</f>
        <v>M</v>
      </c>
      <c r="J74" s="20">
        <f>IF('S.D. Paste sheet'!J74="","",'S.D. Paste sheet'!J74)</f>
        <v>41835</v>
      </c>
      <c r="K74" s="20">
        <f>IF('S.D. Paste sheet'!K74="","",'S.D. Paste sheet'!K74)</f>
        <v>241</v>
      </c>
      <c r="L74" s="20" t="str">
        <f>IF('S.D. Paste sheet'!L74="","",'S.D. Paste sheet'!L74)</f>
        <v/>
      </c>
      <c r="M74" s="20">
        <f>IF('S.D. Paste sheet'!M74="","",'S.D. Paste sheet'!M74)</f>
        <v>41</v>
      </c>
      <c r="N74" s="20">
        <f>IF('S.D. Paste sheet'!N74="","",'S.D. Paste sheet'!N74)</f>
        <v>31</v>
      </c>
      <c r="O74" s="20" t="str">
        <f>IF('S.D. Paste sheet'!O74="","",'S.D. Paste sheet'!O74)</f>
        <v>SBC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XXXX0464</v>
      </c>
      <c r="U74" s="20" t="str">
        <f>IF('S.D. Paste sheet'!U74="","",'S.D. Paste sheet'!U74)</f>
        <v/>
      </c>
      <c r="V74" s="20">
        <f>IF('S.D. Paste sheet'!V74="","",'S.D. Paste sheet'!V74)</f>
        <v>9731446086</v>
      </c>
      <c r="W74" s="20" t="str">
        <f>IF('S.D. Paste sheet'!W74="","",'S.D. Paste sheet'!W74)</f>
        <v>MINDARO KI DHANI RAIRA KALLA,RAIPUR,RAIRA KALLA,306105</v>
      </c>
      <c r="X74" s="20">
        <f>IF('S.D. Paste sheet'!X74="","",'S.D. Paste sheet'!X74)</f>
        <v>50000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8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2</v>
      </c>
      <c r="B75" s="20" t="str">
        <f>IF('S.D. Paste sheet'!B75="","",'S.D. Paste sheet'!B75)</f>
        <v>A</v>
      </c>
      <c r="C75" s="20">
        <f>IF('S.D. Paste sheet'!C75="","",'S.D. Paste sheet'!C75)</f>
        <v>876</v>
      </c>
      <c r="D75" s="20">
        <f>IF('S.D. Paste sheet'!D75="","",'S.D. Paste sheet'!D75)</f>
        <v>44081</v>
      </c>
      <c r="E75" s="20" t="str">
        <f>IF('S.D. Paste sheet'!E75="","",UPPER('S.D. Paste sheet'!E75))</f>
        <v>SUDIKSHA</v>
      </c>
      <c r="F75" s="20" t="str">
        <f>IF('S.D. Paste sheet'!F75="","",'S.D. Paste sheet'!F75)</f>
        <v/>
      </c>
      <c r="G75" s="20" t="str">
        <f>IF('S.D. Paste sheet'!G75="","",UPPER('S.D. Paste sheet'!G75))</f>
        <v>LALIT KUMAR</v>
      </c>
      <c r="H75" s="20" t="str">
        <f>IF('S.D. Paste sheet'!H75="","",UPPER('S.D. Paste sheet'!H75))</f>
        <v>NISHA</v>
      </c>
      <c r="I75" s="20" t="str">
        <f>IF('S.D. Paste sheet'!I75="","",'S.D. Paste sheet'!I75)</f>
        <v>F</v>
      </c>
      <c r="J75" s="20">
        <f>IF('S.D. Paste sheet'!J75="","",'S.D. Paste sheet'!J75)</f>
        <v>41507</v>
      </c>
      <c r="K75" s="20">
        <f>IF('S.D. Paste sheet'!K75="","",'S.D. Paste sheet'!K75)</f>
        <v>242</v>
      </c>
      <c r="L75" s="20" t="str">
        <f>IF('S.D. Paste sheet'!L75="","",'S.D. Paste sheet'!L75)</f>
        <v/>
      </c>
      <c r="M75" s="20">
        <f>IF('S.D. Paste sheet'!M75="","",'S.D. Paste sheet'!M75)</f>
        <v>41</v>
      </c>
      <c r="N75" s="20">
        <f>IF('S.D. Paste sheet'!N75="","",'S.D. Paste sheet'!N75)</f>
        <v>24</v>
      </c>
      <c r="O75" s="20" t="str">
        <f>IF('S.D. Paste sheet'!O75="","",'S.D. Paste sheet'!O75)</f>
        <v>OBC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XXXX8828</v>
      </c>
      <c r="U75" s="20" t="str">
        <f>IF('S.D. Paste sheet'!U75="","",'S.D. Paste sheet'!U75)</f>
        <v/>
      </c>
      <c r="V75" s="20">
        <f>IF('S.D. Paste sheet'!V75="","",'S.D. Paste sheet'!V75)</f>
        <v>9841917777</v>
      </c>
      <c r="W75" s="20" t="str">
        <f>IF('S.D. Paste sheet'!W75="","",'S.D. Paste sheet'!W75)</f>
        <v>DAK BANGLA KE ,RAIPUR,BAR,306105</v>
      </c>
      <c r="X75" s="20">
        <f>IF('S.D. Paste sheet'!X75="","",'S.D. Paste sheet'!X75)</f>
        <v>65000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9</v>
      </c>
      <c r="AC75" s="20" t="str">
        <f>IF('S.D. Paste sheet'!AC75="","",'S.D. Paste sheet'!AC75)</f>
        <v>None</v>
      </c>
      <c r="AD75" s="20">
        <f>IF('S.D. Paste sheet'!AD75="","",'S.D. Paste sheet'!AD75)</f>
        <v>1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2</v>
      </c>
      <c r="B76" s="20" t="str">
        <f>IF('S.D. Paste sheet'!B76="","",'S.D. Paste sheet'!B76)</f>
        <v>A</v>
      </c>
      <c r="C76" s="20">
        <f>IF('S.D. Paste sheet'!C76="","",'S.D. Paste sheet'!C76)</f>
        <v>878</v>
      </c>
      <c r="D76" s="20">
        <f>IF('S.D. Paste sheet'!D76="","",'S.D. Paste sheet'!D76)</f>
        <v>44075</v>
      </c>
      <c r="E76" s="20" t="str">
        <f>IF('S.D. Paste sheet'!E76="","",UPPER('S.D. Paste sheet'!E76))</f>
        <v>TAMANNA</v>
      </c>
      <c r="F76" s="20" t="str">
        <f>IF('S.D. Paste sheet'!F76="","",'S.D. Paste sheet'!F76)</f>
        <v/>
      </c>
      <c r="G76" s="20" t="str">
        <f>IF('S.D. Paste sheet'!G76="","",UPPER('S.D. Paste sheet'!G76))</f>
        <v>LALIT KUMAR PRAJAPAT</v>
      </c>
      <c r="H76" s="20" t="str">
        <f>IF('S.D. Paste sheet'!H76="","",UPPER('S.D. Paste sheet'!H76))</f>
        <v>SONU</v>
      </c>
      <c r="I76" s="20" t="str">
        <f>IF('S.D. Paste sheet'!I76="","",'S.D. Paste sheet'!I76)</f>
        <v>F</v>
      </c>
      <c r="J76" s="20">
        <f>IF('S.D. Paste sheet'!J76="","",'S.D. Paste sheet'!J76)</f>
        <v>41342</v>
      </c>
      <c r="K76" s="20">
        <f>IF('S.D. Paste sheet'!K76="","",'S.D. Paste sheet'!K76)</f>
        <v>243</v>
      </c>
      <c r="L76" s="20" t="str">
        <f>IF('S.D. Paste sheet'!L76="","",'S.D. Paste sheet'!L76)</f>
        <v/>
      </c>
      <c r="M76" s="20">
        <f>IF('S.D. Paste sheet'!M76="","",'S.D. Paste sheet'!M76)</f>
        <v>41</v>
      </c>
      <c r="N76" s="20">
        <f>IF('S.D. Paste sheet'!N76="","",'S.D. Paste sheet'!N76)</f>
        <v>32</v>
      </c>
      <c r="O76" s="20" t="str">
        <f>IF('S.D. Paste sheet'!O76="","",'S.D. Paste sheet'!O76)</f>
        <v>OBC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XXXX0224</v>
      </c>
      <c r="U76" s="20" t="str">
        <f>IF('S.D. Paste sheet'!U76="","",'S.D. Paste sheet'!U76)</f>
        <v/>
      </c>
      <c r="V76" s="20">
        <f>IF('S.D. Paste sheet'!V76="","",'S.D. Paste sheet'!V76)</f>
        <v>6354120572</v>
      </c>
      <c r="W76" s="20" t="str">
        <f>IF('S.D. Paste sheet'!W76="","",'S.D. Paste sheet'!W76)</f>
        <v>GANDHI NAGAR,RAIPUR,BAR,306105</v>
      </c>
      <c r="X76" s="20">
        <f>IF('S.D. Paste sheet'!X76="","",'S.D. Paste sheet'!X76)</f>
        <v>96000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2</v>
      </c>
      <c r="B77" s="20" t="str">
        <f>IF('S.D. Paste sheet'!B77="","",'S.D. Paste sheet'!B77)</f>
        <v>A</v>
      </c>
      <c r="C77" s="20">
        <f>IF('S.D. Paste sheet'!C77="","",'S.D. Paste sheet'!C77)</f>
        <v>741</v>
      </c>
      <c r="D77" s="20">
        <f>IF('S.D. Paste sheet'!D77="","",'S.D. Paste sheet'!D77)</f>
        <v>44060</v>
      </c>
      <c r="E77" s="20" t="str">
        <f>IF('S.D. Paste sheet'!E77="","",UPPER('S.D. Paste sheet'!E77))</f>
        <v>TARA</v>
      </c>
      <c r="F77" s="20" t="str">
        <f>IF('S.D. Paste sheet'!F77="","",'S.D. Paste sheet'!F77)</f>
        <v/>
      </c>
      <c r="G77" s="20" t="str">
        <f>IF('S.D. Paste sheet'!G77="","",UPPER('S.D. Paste sheet'!G77))</f>
        <v>SHANKAR LAL</v>
      </c>
      <c r="H77" s="20" t="str">
        <f>IF('S.D. Paste sheet'!H77="","",UPPER('S.D. Paste sheet'!H77))</f>
        <v>REKHA DEVI</v>
      </c>
      <c r="I77" s="20" t="str">
        <f>IF('S.D. Paste sheet'!I77="","",'S.D. Paste sheet'!I77)</f>
        <v>F</v>
      </c>
      <c r="J77" s="20">
        <f>IF('S.D. Paste sheet'!J77="","",'S.D. Paste sheet'!J77)</f>
        <v>41821</v>
      </c>
      <c r="K77" s="20">
        <f>IF('S.D. Paste sheet'!K77="","",'S.D. Paste sheet'!K77)</f>
        <v>244</v>
      </c>
      <c r="L77" s="20" t="str">
        <f>IF('S.D. Paste sheet'!L77="","",'S.D. Paste sheet'!L77)</f>
        <v/>
      </c>
      <c r="M77" s="20">
        <f>IF('S.D. Paste sheet'!M77="","",'S.D. Paste sheet'!M77)</f>
        <v>41</v>
      </c>
      <c r="N77" s="20">
        <f>IF('S.D. Paste sheet'!N77="","",'S.D. Paste sheet'!N77)</f>
        <v>24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XXXX9979</v>
      </c>
      <c r="U77" s="20" t="str">
        <f>IF('S.D. Paste sheet'!U77="","",'S.D. Paste sheet'!U77)</f>
        <v/>
      </c>
      <c r="V77" s="20">
        <f>IF('S.D. Paste sheet'!V77="","",'S.D. Paste sheet'!V77)</f>
        <v>8290157036</v>
      </c>
      <c r="W77" s="20" t="str">
        <f>IF('S.D. Paste sheet'!W77="","",'S.D. Paste sheet'!W77)</f>
        <v>GURJARO KA BAS,RAIPUR,BAR,306105</v>
      </c>
      <c r="X77" s="20">
        <f>IF('S.D. Paste sheet'!X77="","",'S.D. Paste sheet'!X77)</f>
        <v>60000</v>
      </c>
      <c r="Y77" s="20" t="str">
        <f>IF('S.D. Paste sheet'!Y77="","",'S.D. Paste sheet'!Y77)</f>
        <v>N</v>
      </c>
      <c r="Z77" s="20" t="str">
        <f>IF('S.D. Paste sheet'!Z77="","",'S.D. Paste sheet'!Z77)</f>
        <v>N</v>
      </c>
      <c r="AA77" s="20" t="str">
        <f>IF('S.D. Paste sheet'!AA77="","",'S.D. Paste sheet'!AA77)</f>
        <v>No</v>
      </c>
      <c r="AB77" s="20">
        <f>IF('S.D. Paste sheet'!AB77="","",'S.D. Paste sheet'!AB77)</f>
        <v>8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2</v>
      </c>
      <c r="B78" s="20" t="str">
        <f>IF('S.D. Paste sheet'!B78="","",'S.D. Paste sheet'!B78)</f>
        <v>A</v>
      </c>
      <c r="C78" s="20">
        <f>IF('S.D. Paste sheet'!C78="","",'S.D. Paste sheet'!C78)</f>
        <v>749</v>
      </c>
      <c r="D78" s="20">
        <f>IF('S.D. Paste sheet'!D78="","",'S.D. Paste sheet'!D78)</f>
        <v>44060</v>
      </c>
      <c r="E78" s="20" t="str">
        <f>IF('S.D. Paste sheet'!E78="","",UPPER('S.D. Paste sheet'!E78))</f>
        <v>TARUN GURJAR</v>
      </c>
      <c r="F78" s="20" t="str">
        <f>IF('S.D. Paste sheet'!F78="","",'S.D. Paste sheet'!F78)</f>
        <v/>
      </c>
      <c r="G78" s="20" t="str">
        <f>IF('S.D. Paste sheet'!G78="","",UPPER('S.D. Paste sheet'!G78))</f>
        <v>NEMA RAM</v>
      </c>
      <c r="H78" s="20" t="str">
        <f>IF('S.D. Paste sheet'!H78="","",UPPER('S.D. Paste sheet'!H78))</f>
        <v>GANU DEVI</v>
      </c>
      <c r="I78" s="20" t="str">
        <f>IF('S.D. Paste sheet'!I78="","",'S.D. Paste sheet'!I78)</f>
        <v>M</v>
      </c>
      <c r="J78" s="20">
        <f>IF('S.D. Paste sheet'!J78="","",'S.D. Paste sheet'!J78)</f>
        <v>42057</v>
      </c>
      <c r="K78" s="20">
        <f>IF('S.D. Paste sheet'!K78="","",'S.D. Paste sheet'!K78)</f>
        <v>245</v>
      </c>
      <c r="L78" s="20" t="str">
        <f>IF('S.D. Paste sheet'!L78="","",'S.D. Paste sheet'!L78)</f>
        <v/>
      </c>
      <c r="M78" s="20">
        <f>IF('S.D. Paste sheet'!M78="","",'S.D. Paste sheet'!M78)</f>
        <v>41</v>
      </c>
      <c r="N78" s="20">
        <f>IF('S.D. Paste sheet'!N78="","",'S.D. Paste sheet'!N78)</f>
        <v>30</v>
      </c>
      <c r="O78" s="20" t="str">
        <f>IF('S.D. Paste sheet'!O78="","",'S.D. Paste sheet'!O78)</f>
        <v>SBC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XXXX3633</v>
      </c>
      <c r="U78" s="20" t="str">
        <f>IF('S.D. Paste sheet'!U78="","",'S.D. Paste sheet'!U78)</f>
        <v/>
      </c>
      <c r="V78" s="20">
        <f>IF('S.D. Paste sheet'!V78="","",'S.D. Paste sheet'!V78)</f>
        <v>9887202989</v>
      </c>
      <c r="W78" s="20" t="str">
        <f>IF('S.D. Paste sheet'!W78="","",'S.D. Paste sheet'!W78)</f>
        <v>GUJARO KA BAS BUS STAND ,RAIPUR,BAR,306105</v>
      </c>
      <c r="X78" s="20">
        <f>IF('S.D. Paste sheet'!X78="","",'S.D. Paste sheet'!X78)</f>
        <v>60000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7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2</v>
      </c>
      <c r="B79" s="20" t="str">
        <f>IF('S.D. Paste sheet'!B79="","",'S.D. Paste sheet'!B79)</f>
        <v>A</v>
      </c>
      <c r="C79" s="20">
        <f>IF('S.D. Paste sheet'!C79="","",'S.D. Paste sheet'!C79)</f>
        <v>889</v>
      </c>
      <c r="D79" s="20">
        <f>IF('S.D. Paste sheet'!D79="","",'S.D. Paste sheet'!D79)</f>
        <v>44081</v>
      </c>
      <c r="E79" s="20" t="str">
        <f>IF('S.D. Paste sheet'!E79="","",UPPER('S.D. Paste sheet'!E79))</f>
        <v>VAIBHAV CHOUHAN</v>
      </c>
      <c r="F79" s="20" t="str">
        <f>IF('S.D. Paste sheet'!F79="","",'S.D. Paste sheet'!F79)</f>
        <v/>
      </c>
      <c r="G79" s="20" t="str">
        <f>IF('S.D. Paste sheet'!G79="","",UPPER('S.D. Paste sheet'!G79))</f>
        <v>DHARMA RAM CHOUHAN</v>
      </c>
      <c r="H79" s="20" t="str">
        <f>IF('S.D. Paste sheet'!H79="","",UPPER('S.D. Paste sheet'!H79))</f>
        <v>CHANDA DEVI</v>
      </c>
      <c r="I79" s="20" t="str">
        <f>IF('S.D. Paste sheet'!I79="","",'S.D. Paste sheet'!I79)</f>
        <v>M</v>
      </c>
      <c r="J79" s="20">
        <f>IF('S.D. Paste sheet'!J79="","",'S.D. Paste sheet'!J79)</f>
        <v>41842</v>
      </c>
      <c r="K79" s="20">
        <f>IF('S.D. Paste sheet'!K79="","",'S.D. Paste sheet'!K79)</f>
        <v>246</v>
      </c>
      <c r="L79" s="20" t="str">
        <f>IF('S.D. Paste sheet'!L79="","",'S.D. Paste sheet'!L79)</f>
        <v/>
      </c>
      <c r="M79" s="20">
        <f>IF('S.D. Paste sheet'!M79="","",'S.D. Paste sheet'!M79)</f>
        <v>41</v>
      </c>
      <c r="N79" s="20">
        <f>IF('S.D. Paste sheet'!N79="","",'S.D. Paste sheet'!N79)</f>
        <v>29</v>
      </c>
      <c r="O79" s="20" t="str">
        <f>IF('S.D. Paste sheet'!O79="","",'S.D. Paste sheet'!O79)</f>
        <v>OBC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XXXX4681</v>
      </c>
      <c r="U79" s="20" t="str">
        <f>IF('S.D. Paste sheet'!U79="","",'S.D. Paste sheet'!U79)</f>
        <v/>
      </c>
      <c r="V79" s="20">
        <f>IF('S.D. Paste sheet'!V79="","",'S.D. Paste sheet'!V79)</f>
        <v>9829516674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2</v>
      </c>
      <c r="B80" s="20" t="str">
        <f>IF('S.D. Paste sheet'!B80="","",'S.D. Paste sheet'!B80)</f>
        <v>A</v>
      </c>
      <c r="C80" s="20">
        <f>IF('S.D. Paste sheet'!C80="","",'S.D. Paste sheet'!C80)</f>
        <v>886</v>
      </c>
      <c r="D80" s="20">
        <f>IF('S.D. Paste sheet'!D80="","",'S.D. Paste sheet'!D80)</f>
        <v>44081</v>
      </c>
      <c r="E80" s="20" t="str">
        <f>IF('S.D. Paste sheet'!E80="","",UPPER('S.D. Paste sheet'!E80))</f>
        <v>VANSH GURJAR</v>
      </c>
      <c r="F80" s="20" t="str">
        <f>IF('S.D. Paste sheet'!F80="","",'S.D. Paste sheet'!F80)</f>
        <v/>
      </c>
      <c r="G80" s="20" t="str">
        <f>IF('S.D. Paste sheet'!G80="","",UPPER('S.D. Paste sheet'!G80))</f>
        <v>KAMLESH KUMAR GURJAR</v>
      </c>
      <c r="H80" s="20" t="str">
        <f>IF('S.D. Paste sheet'!H80="","",UPPER('S.D. Paste sheet'!H80))</f>
        <v>NIRMALA KUMARI GURJAR</v>
      </c>
      <c r="I80" s="20" t="str">
        <f>IF('S.D. Paste sheet'!I80="","",'S.D. Paste sheet'!I80)</f>
        <v>M</v>
      </c>
      <c r="J80" s="20">
        <f>IF('S.D. Paste sheet'!J80="","",'S.D. Paste sheet'!J80)</f>
        <v>42170</v>
      </c>
      <c r="K80" s="20">
        <f>IF('S.D. Paste sheet'!K80="","",'S.D. Paste sheet'!K80)</f>
        <v>247</v>
      </c>
      <c r="L80" s="20" t="str">
        <f>IF('S.D. Paste sheet'!L80="","",'S.D. Paste sheet'!L80)</f>
        <v/>
      </c>
      <c r="M80" s="20">
        <f>IF('S.D. Paste sheet'!M80="","",'S.D. Paste sheet'!M80)</f>
        <v>41</v>
      </c>
      <c r="N80" s="20">
        <f>IF('S.D. Paste sheet'!N80="","",'S.D. Paste sheet'!N80)</f>
        <v>1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XXXX7471</v>
      </c>
      <c r="U80" s="20" t="str">
        <f>IF('S.D. Paste sheet'!U80="","",'S.D. Paste sheet'!U80)</f>
        <v/>
      </c>
      <c r="V80" s="20">
        <f>IF('S.D. Paste sheet'!V80="","",'S.D. Paste sheet'!V80)</f>
        <v>9887362667</v>
      </c>
      <c r="W80" s="20" t="str">
        <f>IF('S.D. Paste sheet'!W80="","",'S.D. Paste sheet'!W80)</f>
        <v>JODHPUR ROAD BAR,RAIPUR,BAR,306105</v>
      </c>
      <c r="X80" s="20">
        <f>IF('S.D. Paste sheet'!X80="","",'S.D. Paste sheet'!X80)</f>
        <v>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7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2</v>
      </c>
      <c r="B81" s="20" t="str">
        <f>IF('S.D. Paste sheet'!B81="","",'S.D. Paste sheet'!B81)</f>
        <v>A</v>
      </c>
      <c r="C81" s="20">
        <f>IF('S.D. Paste sheet'!C81="","",'S.D. Paste sheet'!C81)</f>
        <v>737</v>
      </c>
      <c r="D81" s="20">
        <f>IF('S.D. Paste sheet'!D81="","",'S.D. Paste sheet'!D81)</f>
        <v>44060</v>
      </c>
      <c r="E81" s="20" t="str">
        <f>IF('S.D. Paste sheet'!E81="","",UPPER('S.D. Paste sheet'!E81))</f>
        <v>VASIL MURTUJA</v>
      </c>
      <c r="F81" s="20" t="str">
        <f>IF('S.D. Paste sheet'!F81="","",'S.D. Paste sheet'!F81)</f>
        <v/>
      </c>
      <c r="G81" s="20" t="str">
        <f>IF('S.D. Paste sheet'!G81="","",UPPER('S.D. Paste sheet'!G81))</f>
        <v>MURTUJA QURESHI</v>
      </c>
      <c r="H81" s="20" t="str">
        <f>IF('S.D. Paste sheet'!H81="","",UPPER('S.D. Paste sheet'!H81))</f>
        <v>FARIDA BANO</v>
      </c>
      <c r="I81" s="20" t="str">
        <f>IF('S.D. Paste sheet'!I81="","",'S.D. Paste sheet'!I81)</f>
        <v>M</v>
      </c>
      <c r="J81" s="20">
        <f>IF('S.D. Paste sheet'!J81="","",'S.D. Paste sheet'!J81)</f>
        <v>41659</v>
      </c>
      <c r="K81" s="20">
        <f>IF('S.D. Paste sheet'!K81="","",'S.D. Paste sheet'!K81)</f>
        <v>248</v>
      </c>
      <c r="L81" s="20" t="str">
        <f>IF('S.D. Paste sheet'!L81="","",'S.D. Paste sheet'!L81)</f>
        <v/>
      </c>
      <c r="M81" s="20">
        <f>IF('S.D. Paste sheet'!M81="","",'S.D. Paste sheet'!M81)</f>
        <v>41</v>
      </c>
      <c r="N81" s="20">
        <f>IF('S.D. Paste sheet'!N81="","",'S.D. Paste sheet'!N81)</f>
        <v>37</v>
      </c>
      <c r="O81" s="20" t="str">
        <f>IF('S.D. Paste sheet'!O81="","",'S.D. Paste sheet'!O81)</f>
        <v>OBC</v>
      </c>
      <c r="P81" s="20" t="str">
        <f>IF('S.D. Paste sheet'!P81="","",'S.D. Paste sheet'!P81)</f>
        <v>Muslim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XXXX8250</v>
      </c>
      <c r="U81" s="20" t="str">
        <f>IF('S.D. Paste sheet'!U81="","",'S.D. Paste sheet'!U81)</f>
        <v/>
      </c>
      <c r="V81" s="20">
        <f>IF('S.D. Paste sheet'!V81="","",'S.D. Paste sheet'!V81)</f>
        <v>9414391771</v>
      </c>
      <c r="W81" s="20" t="str">
        <f>IF('S.D. Paste sheet'!W81="","",'S.D. Paste sheet'!W81)</f>
        <v>BAR,RAIPUR,BAR,306105</v>
      </c>
      <c r="X81" s="20">
        <f>IF('S.D. Paste sheet'!X81="","",'S.D. Paste sheet'!X81)</f>
        <v>200000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Yes</v>
      </c>
      <c r="AB81" s="20">
        <f>IF('S.D. Paste sheet'!AB81="","",'S.D. Paste sheet'!AB81)</f>
        <v>8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2</v>
      </c>
      <c r="B82" s="20" t="str">
        <f>IF('S.D. Paste sheet'!B82="","",'S.D. Paste sheet'!B82)</f>
        <v>A</v>
      </c>
      <c r="C82" s="20">
        <f>IF('S.D. Paste sheet'!C82="","",'S.D. Paste sheet'!C82)</f>
        <v>879</v>
      </c>
      <c r="D82" s="20">
        <f>IF('S.D. Paste sheet'!D82="","",'S.D. Paste sheet'!D82)</f>
        <v>44081</v>
      </c>
      <c r="E82" s="20" t="str">
        <f>IF('S.D. Paste sheet'!E82="","",UPPER('S.D. Paste sheet'!E82))</f>
        <v>YOGITA</v>
      </c>
      <c r="F82" s="20" t="str">
        <f>IF('S.D. Paste sheet'!F82="","",'S.D. Paste sheet'!F82)</f>
        <v/>
      </c>
      <c r="G82" s="20" t="str">
        <f>IF('S.D. Paste sheet'!G82="","",UPPER('S.D. Paste sheet'!G82))</f>
        <v>SHANKAR LAL</v>
      </c>
      <c r="H82" s="20" t="str">
        <f>IF('S.D. Paste sheet'!H82="","",UPPER('S.D. Paste sheet'!H82))</f>
        <v>SANTOSH</v>
      </c>
      <c r="I82" s="20" t="str">
        <f>IF('S.D. Paste sheet'!I82="","",'S.D. Paste sheet'!I82)</f>
        <v>F</v>
      </c>
      <c r="J82" s="20">
        <f>IF('S.D. Paste sheet'!J82="","",'S.D. Paste sheet'!J82)</f>
        <v>41275</v>
      </c>
      <c r="K82" s="20">
        <f>IF('S.D. Paste sheet'!K82="","",'S.D. Paste sheet'!K82)</f>
        <v>249</v>
      </c>
      <c r="L82" s="20" t="str">
        <f>IF('S.D. Paste sheet'!L82="","",'S.D. Paste sheet'!L82)</f>
        <v/>
      </c>
      <c r="M82" s="20">
        <f>IF('S.D. Paste sheet'!M82="","",'S.D. Paste sheet'!M82)</f>
        <v>41</v>
      </c>
      <c r="N82" s="20">
        <f>IF('S.D. Paste sheet'!N82="","",'S.D. Paste sheet'!N82)</f>
        <v>33</v>
      </c>
      <c r="O82" s="20" t="str">
        <f>IF('S.D. Paste sheet'!O82="","",'S.D. Paste sheet'!O82)</f>
        <v>SC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XXXX4470</v>
      </c>
      <c r="U82" s="20" t="str">
        <f>IF('S.D. Paste sheet'!U82="","",'S.D. Paste sheet'!U82)</f>
        <v>YSGQUFK</v>
      </c>
      <c r="V82" s="20">
        <f>IF('S.D. Paste sheet'!V82="","",'S.D. Paste sheet'!V82)</f>
        <v>8209227321</v>
      </c>
      <c r="W82" s="20" t="str">
        <f>IF('S.D. Paste sheet'!W82="","",'S.D. Paste sheet'!W82)</f>
        <v>-,RAIPUR,-,306105</v>
      </c>
      <c r="X82" s="20">
        <f>IF('S.D. Paste sheet'!X82="","",'S.D. Paste sheet'!X82)</f>
        <v>60000</v>
      </c>
      <c r="Y82" s="20" t="str">
        <f>IF('S.D. Paste sheet'!Y82="","",'S.D. Paste sheet'!Y82)</f>
        <v>N</v>
      </c>
      <c r="Z82" s="20" t="str">
        <f>IF('S.D. Paste sheet'!Z82="","",'S.D. Paste sheet'!Z82)</f>
        <v>Y</v>
      </c>
      <c r="AA82" s="20" t="str">
        <f>IF('S.D. Paste sheet'!AA82="","",'S.D. Paste sheet'!AA82)</f>
        <v>No</v>
      </c>
      <c r="AB82" s="20">
        <f>IF('S.D. Paste sheet'!AB82="","",'S.D. Paste sheet'!AB82)</f>
        <v>9</v>
      </c>
      <c r="AC82" s="20" t="str">
        <f>IF('S.D. Paste sheet'!AC82="","",'S.D. Paste sheet'!AC82)</f>
        <v>None</v>
      </c>
      <c r="AD82" s="20">
        <f>IF('S.D. Paste sheet'!AD82="","",'S.D. Paste sheet'!AD82)</f>
        <v>12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810</v>
      </c>
      <c r="D83" s="20">
        <f>IF('S.D. Paste sheet'!D83="","",'S.D. Paste sheet'!D83)</f>
        <v>44061</v>
      </c>
      <c r="E83" s="20" t="str">
        <f>IF('S.D. Paste sheet'!E83="","",UPPER('S.D. Paste sheet'!E83))</f>
        <v>AADIL HUSAIN</v>
      </c>
      <c r="F83" s="20" t="str">
        <f>IF('S.D. Paste sheet'!F83="","",'S.D. Paste sheet'!F83)</f>
        <v/>
      </c>
      <c r="G83" s="20" t="str">
        <f>IF('S.D. Paste sheet'!G83="","",UPPER('S.D. Paste sheet'!G83))</f>
        <v>JAKEER HUSAIN</v>
      </c>
      <c r="H83" s="20" t="str">
        <f>IF('S.D. Paste sheet'!H83="","",UPPER('S.D. Paste sheet'!H83))</f>
        <v>SOLUNISHA</v>
      </c>
      <c r="I83" s="20" t="str">
        <f>IF('S.D. Paste sheet'!I83="","",'S.D. Paste sheet'!I83)</f>
        <v>M</v>
      </c>
      <c r="J83" s="20">
        <f>IF('S.D. Paste sheet'!J83="","",'S.D. Paste sheet'!J83)</f>
        <v>41504</v>
      </c>
      <c r="K83" s="20">
        <f>IF('S.D. Paste sheet'!K83="","",'S.D. Paste sheet'!K83)</f>
        <v>301</v>
      </c>
      <c r="L83" s="20" t="str">
        <f>IF('S.D. Paste sheet'!L83="","",'S.D. Paste sheet'!L83)</f>
        <v/>
      </c>
      <c r="M83" s="20">
        <f>IF('S.D. Paste sheet'!M83="","",'S.D. Paste sheet'!M83)</f>
        <v>41</v>
      </c>
      <c r="N83" s="20">
        <f>IF('S.D. Paste sheet'!N83="","",'S.D. Paste sheet'!N83)</f>
        <v>0</v>
      </c>
      <c r="O83" s="20" t="str">
        <f>IF('S.D. Paste sheet'!O83="","",'S.D. Paste sheet'!O83)</f>
        <v>OBC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XXXX4652</v>
      </c>
      <c r="U83" s="20" t="str">
        <f>IF('S.D. Paste sheet'!U83="","",'S.D. Paste sheet'!U83)</f>
        <v/>
      </c>
      <c r="V83" s="20">
        <f>IF('S.D. Paste sheet'!V83="","",'S.D. Paste sheet'!V83)</f>
        <v>9887561190</v>
      </c>
      <c r="W83" s="20" t="str">
        <f>IF('S.D. Paste sheet'!W83="","",'S.D. Paste sheet'!W83)</f>
        <v>JODHPUR ROAD ,RAIPUR,BAR ,306105</v>
      </c>
      <c r="X83" s="20">
        <f>IF('S.D. Paste sheet'!X83="","",'S.D. Paste sheet'!X83)</f>
        <v>720000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716</v>
      </c>
      <c r="D84" s="20">
        <f>IF('S.D. Paste sheet'!D84="","",'S.D. Paste sheet'!D84)</f>
        <v>43784</v>
      </c>
      <c r="E84" s="20" t="str">
        <f>IF('S.D. Paste sheet'!E84="","",UPPER('S.D. Paste sheet'!E84))</f>
        <v>AALIYA</v>
      </c>
      <c r="F84" s="20" t="str">
        <f>IF('S.D. Paste sheet'!F84="","",'S.D. Paste sheet'!F84)</f>
        <v/>
      </c>
      <c r="G84" s="20" t="str">
        <f>IF('S.D. Paste sheet'!G84="","",UPPER('S.D. Paste sheet'!G84))</f>
        <v>ASLAM KHAN</v>
      </c>
      <c r="H84" s="20" t="str">
        <f>IF('S.D. Paste sheet'!H84="","",UPPER('S.D. Paste sheet'!H84))</f>
        <v>SHABNAM</v>
      </c>
      <c r="I84" s="20" t="str">
        <f>IF('S.D. Paste sheet'!I84="","",'S.D. Paste sheet'!I84)</f>
        <v>F</v>
      </c>
      <c r="J84" s="20">
        <f>IF('S.D. Paste sheet'!J84="","",'S.D. Paste sheet'!J84)</f>
        <v>41794</v>
      </c>
      <c r="K84" s="20">
        <f>IF('S.D. Paste sheet'!K84="","",'S.D. Paste sheet'!K84)</f>
        <v>302</v>
      </c>
      <c r="L84" s="20" t="str">
        <f>IF('S.D. Paste sheet'!L84="","",'S.D. Paste sheet'!L84)</f>
        <v/>
      </c>
      <c r="M84" s="20">
        <f>IF('S.D. Paste sheet'!M84="","",'S.D. Paste sheet'!M84)</f>
        <v>41</v>
      </c>
      <c r="N84" s="20">
        <f>IF('S.D. Paste sheet'!N84="","",'S.D. Paste sheet'!N84)</f>
        <v>4</v>
      </c>
      <c r="O84" s="20" t="str">
        <f>IF('S.D. Paste sheet'!O84="","",'S.D. Paste sheet'!O84)</f>
        <v>OBC</v>
      </c>
      <c r="P84" s="20" t="str">
        <f>IF('S.D. Paste sheet'!P84="","",'S.D. Paste sheet'!P84)</f>
        <v>Muslim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XXXX2541</v>
      </c>
      <c r="U84" s="20" t="str">
        <f>IF('S.D. Paste sheet'!U84="","",'S.D. Paste sheet'!U84)</f>
        <v/>
      </c>
      <c r="V84" s="20">
        <f>IF('S.D. Paste sheet'!V84="","",'S.D. Paste sheet'!V84)</f>
        <v>9660259983</v>
      </c>
      <c r="W84" s="20" t="str">
        <f>IF('S.D. Paste sheet'!W84="","",'S.D. Paste sheet'!W84)</f>
        <v>KHINIYA KI BERI,BAR,bar,306105</v>
      </c>
      <c r="X84" s="20">
        <f>IF('S.D. Paste sheet'!X84="","",'S.D. Paste sheet'!X84)</f>
        <v>35000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Yes</v>
      </c>
      <c r="AB84" s="20">
        <f>IF('S.D. Paste sheet'!AB84="","",'S.D. Paste sheet'!AB84)</f>
        <v>8</v>
      </c>
      <c r="AC84" s="20" t="str">
        <f>IF('S.D. Paste sheet'!AC84="","",'S.D. Paste sheet'!AC84)</f>
        <v>None</v>
      </c>
      <c r="AD84" s="20">
        <f>IF('S.D. Paste sheet'!AD84="","",'S.D. Paste sheet'!AD84)</f>
        <v>2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715</v>
      </c>
      <c r="D85" s="20">
        <f>IF('S.D. Paste sheet'!D85="","",'S.D. Paste sheet'!D85)</f>
        <v>43776</v>
      </c>
      <c r="E85" s="20" t="str">
        <f>IF('S.D. Paste sheet'!E85="","",UPPER('S.D. Paste sheet'!E85))</f>
        <v>ANJU</v>
      </c>
      <c r="F85" s="20" t="str">
        <f>IF('S.D. Paste sheet'!F85="","",'S.D. Paste sheet'!F85)</f>
        <v/>
      </c>
      <c r="G85" s="20" t="str">
        <f>IF('S.D. Paste sheet'!G85="","",UPPER('S.D. Paste sheet'!G85))</f>
        <v>BASTA RAM</v>
      </c>
      <c r="H85" s="20" t="str">
        <f>IF('S.D. Paste sheet'!H85="","",UPPER('S.D. Paste sheet'!H85))</f>
        <v>GITA</v>
      </c>
      <c r="I85" s="20" t="str">
        <f>IF('S.D. Paste sheet'!I85="","",'S.D. Paste sheet'!I85)</f>
        <v>F</v>
      </c>
      <c r="J85" s="20">
        <f>IF('S.D. Paste sheet'!J85="","",'S.D. Paste sheet'!J85)</f>
        <v>40554</v>
      </c>
      <c r="K85" s="20">
        <f>IF('S.D. Paste sheet'!K85="","",'S.D. Paste sheet'!K85)</f>
        <v>303</v>
      </c>
      <c r="L85" s="20" t="str">
        <f>IF('S.D. Paste sheet'!L85="","",'S.D. Paste sheet'!L85)</f>
        <v/>
      </c>
      <c r="M85" s="20">
        <f>IF('S.D. Paste sheet'!M85="","",'S.D. Paste sheet'!M85)</f>
        <v>41</v>
      </c>
      <c r="N85" s="20">
        <f>IF('S.D. Paste sheet'!N85="","",'S.D. Paste sheet'!N85)</f>
        <v>0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/>
      </c>
      <c r="U85" s="20" t="str">
        <f>IF('S.D. Paste sheet'!U85="","",'S.D. Paste sheet'!U85)</f>
        <v/>
      </c>
      <c r="V85" s="20">
        <f>IF('S.D. Paste sheet'!V85="","",'S.D. Paste sheet'!V85)</f>
        <v>9929276788</v>
      </c>
      <c r="W85" s="20" t="str">
        <f>IF('S.D. Paste sheet'!W85="","",'S.D. Paste sheet'!W85)</f>
        <v>MAHAVEER COLONY,BAR,bar,306105</v>
      </c>
      <c r="X85" s="20">
        <f>IF('S.D. Paste sheet'!X85="","",'S.D. Paste sheet'!X85)</f>
        <v>35000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11</v>
      </c>
      <c r="AC85" s="20" t="str">
        <f>IF('S.D. Paste sheet'!AC85="","",'S.D. Paste sheet'!AC85)</f>
        <v>None</v>
      </c>
      <c r="AD85" s="20">
        <f>IF('S.D. Paste sheet'!AD85="","",'S.D. Paste sheet'!AD85)</f>
        <v>2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806</v>
      </c>
      <c r="D86" s="20">
        <f>IF('S.D. Paste sheet'!D86="","",'S.D. Paste sheet'!D86)</f>
        <v>44061</v>
      </c>
      <c r="E86" s="20" t="str">
        <f>IF('S.D. Paste sheet'!E86="","",UPPER('S.D. Paste sheet'!E86))</f>
        <v>ARADHIYA</v>
      </c>
      <c r="F86" s="20" t="str">
        <f>IF('S.D. Paste sheet'!F86="","",'S.D. Paste sheet'!F86)</f>
        <v/>
      </c>
      <c r="G86" s="20" t="str">
        <f>IF('S.D. Paste sheet'!G86="","",UPPER('S.D. Paste sheet'!G86))</f>
        <v>MAHENDRA CHOUHAN</v>
      </c>
      <c r="H86" s="20" t="str">
        <f>IF('S.D. Paste sheet'!H86="","",UPPER('S.D. Paste sheet'!H86))</f>
        <v>VIMLA CHOUHAN</v>
      </c>
      <c r="I86" s="20" t="str">
        <f>IF('S.D. Paste sheet'!I86="","",'S.D. Paste sheet'!I86)</f>
        <v>F</v>
      </c>
      <c r="J86" s="20">
        <f>IF('S.D. Paste sheet'!J86="","",'S.D. Paste sheet'!J86)</f>
        <v>41366</v>
      </c>
      <c r="K86" s="20">
        <f>IF('S.D. Paste sheet'!K86="","",'S.D. Paste sheet'!K86)</f>
        <v>304</v>
      </c>
      <c r="L86" s="20" t="str">
        <f>IF('S.D. Paste sheet'!L86="","",'S.D. Paste sheet'!L86)</f>
        <v/>
      </c>
      <c r="M86" s="20">
        <f>IF('S.D. Paste sheet'!M86="","",'S.D. Paste sheet'!M86)</f>
        <v>41</v>
      </c>
      <c r="N86" s="20">
        <f>IF('S.D. Paste sheet'!N86="","",'S.D. Paste sheet'!N86)</f>
        <v>2</v>
      </c>
      <c r="O86" s="20" t="str">
        <f>IF('S.D. Paste sheet'!O86="","",'S.D. Paste sheet'!O86)</f>
        <v>OBC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/>
      </c>
      <c r="U86" s="20" t="str">
        <f>IF('S.D. Paste sheet'!U86="","",'S.D. Paste sheet'!U86)</f>
        <v/>
      </c>
      <c r="V86" s="20">
        <f>IF('S.D. Paste sheet'!V86="","",'S.D. Paste sheet'!V86)</f>
        <v>9782635555</v>
      </c>
      <c r="W86" s="20" t="str">
        <f>IF('S.D. Paste sheet'!W86="","",'S.D. Paste sheet'!W86)</f>
        <v>MAIN BUS STAND BAR,RAIPUR,BAR,306105</v>
      </c>
      <c r="X86" s="20">
        <f>IF('S.D. Paste sheet'!X86="","",'S.D. Paste sheet'!X86)</f>
        <v>84000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9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605</v>
      </c>
      <c r="D87" s="20">
        <f>IF('S.D. Paste sheet'!D87="","",'S.D. Paste sheet'!D87)</f>
        <v>43650</v>
      </c>
      <c r="E87" s="20" t="str">
        <f>IF('S.D. Paste sheet'!E87="","",UPPER('S.D. Paste sheet'!E87))</f>
        <v>BHAVNA BHATI</v>
      </c>
      <c r="F87" s="20" t="str">
        <f>IF('S.D. Paste sheet'!F87="","",'S.D. Paste sheet'!F87)</f>
        <v/>
      </c>
      <c r="G87" s="20" t="str">
        <f>IF('S.D. Paste sheet'!G87="","",UPPER('S.D. Paste sheet'!G87))</f>
        <v>ANIL BHATI</v>
      </c>
      <c r="H87" s="20" t="str">
        <f>IF('S.D. Paste sheet'!H87="","",UPPER('S.D. Paste sheet'!H87))</f>
        <v>POOJA</v>
      </c>
      <c r="I87" s="20" t="str">
        <f>IF('S.D. Paste sheet'!I87="","",'S.D. Paste sheet'!I87)</f>
        <v>F</v>
      </c>
      <c r="J87" s="20">
        <f>IF('S.D. Paste sheet'!J87="","",'S.D. Paste sheet'!J87)</f>
        <v>41315</v>
      </c>
      <c r="K87" s="20">
        <f>IF('S.D. Paste sheet'!K87="","",'S.D. Paste sheet'!K87)</f>
        <v>305</v>
      </c>
      <c r="L87" s="20" t="str">
        <f>IF('S.D. Paste sheet'!L87="","",'S.D. Paste sheet'!L87)</f>
        <v/>
      </c>
      <c r="M87" s="20">
        <f>IF('S.D. Paste sheet'!M87="","",'S.D. Paste sheet'!M87)</f>
        <v>41</v>
      </c>
      <c r="N87" s="20">
        <f>IF('S.D. Paste sheet'!N87="","",'S.D. Paste sheet'!N87)</f>
        <v>2</v>
      </c>
      <c r="O87" s="20" t="str">
        <f>IF('S.D. Paste sheet'!O87="","",'S.D. Paste sheet'!O87)</f>
        <v>SC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XXXX6510</v>
      </c>
      <c r="U87" s="20" t="str">
        <f>IF('S.D. Paste sheet'!U87="","",'S.D. Paste sheet'!U87)</f>
        <v>BCCUKFG</v>
      </c>
      <c r="V87" s="20">
        <f>IF('S.D. Paste sheet'!V87="","",'S.D. Paste sheet'!V87)</f>
        <v>9694070229</v>
      </c>
      <c r="W87" s="20" t="str">
        <f>IF('S.D. Paste sheet'!W87="","",'S.D. Paste sheet'!W87)</f>
        <v>RAMDEV NAGAR JODHPUR MARG,RAIPUR,BAR,306105</v>
      </c>
      <c r="X87" s="20">
        <f>IF('S.D. Paste sheet'!X87="","",'S.D. Paste sheet'!X87)</f>
        <v>34000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0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815</v>
      </c>
      <c r="D88" s="20">
        <f>IF('S.D. Paste sheet'!D88="","",'S.D. Paste sheet'!D88)</f>
        <v>44061</v>
      </c>
      <c r="E88" s="20" t="str">
        <f>IF('S.D. Paste sheet'!E88="","",UPPER('S.D. Paste sheet'!E88))</f>
        <v>CHETAN</v>
      </c>
      <c r="F88" s="20" t="str">
        <f>IF('S.D. Paste sheet'!F88="","",'S.D. Paste sheet'!F88)</f>
        <v/>
      </c>
      <c r="G88" s="20" t="str">
        <f>IF('S.D. Paste sheet'!G88="","",UPPER('S.D. Paste sheet'!G88))</f>
        <v>BABULAL GEHLOT</v>
      </c>
      <c r="H88" s="20" t="str">
        <f>IF('S.D. Paste sheet'!H88="","",UPPER('S.D. Paste sheet'!H88))</f>
        <v>KANTA DEVI</v>
      </c>
      <c r="I88" s="20" t="str">
        <f>IF('S.D. Paste sheet'!I88="","",'S.D. Paste sheet'!I88)</f>
        <v>M</v>
      </c>
      <c r="J88" s="20">
        <f>IF('S.D. Paste sheet'!J88="","",'S.D. Paste sheet'!J88)</f>
        <v>40254</v>
      </c>
      <c r="K88" s="20">
        <f>IF('S.D. Paste sheet'!K88="","",'S.D. Paste sheet'!K88)</f>
        <v>306</v>
      </c>
      <c r="L88" s="20" t="str">
        <f>IF('S.D. Paste sheet'!L88="","",'S.D. Paste sheet'!L88)</f>
        <v/>
      </c>
      <c r="M88" s="20">
        <f>IF('S.D. Paste sheet'!M88="","",'S.D. Paste sheet'!M88)</f>
        <v>41</v>
      </c>
      <c r="N88" s="20">
        <f>IF('S.D. Paste sheet'!N88="","",'S.D. Paste sheet'!N88)</f>
        <v>2</v>
      </c>
      <c r="O88" s="20" t="str">
        <f>IF('S.D. Paste sheet'!O88="","",'S.D. Paste sheet'!O88)</f>
        <v>OBC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XXXX3747</v>
      </c>
      <c r="U88" s="20" t="str">
        <f>IF('S.D. Paste sheet'!U88="","",'S.D. Paste sheet'!U88)</f>
        <v/>
      </c>
      <c r="V88" s="20">
        <f>IF('S.D. Paste sheet'!V88="","",'S.D. Paste sheet'!V88)</f>
        <v>7732920641</v>
      </c>
      <c r="W88" s="20" t="str">
        <f>IF('S.D. Paste sheet'!W88="","",'S.D. Paste sheet'!W88)</f>
        <v>JODHPUR ROAD,RAIPUR,BAR,306105</v>
      </c>
      <c r="X88" s="20">
        <f>IF('S.D. Paste sheet'!X88="","",'S.D. Paste sheet'!X88)</f>
        <v>50000</v>
      </c>
      <c r="Y88" s="20" t="str">
        <f>IF('S.D. Paste sheet'!Y88="","",'S.D. Paste sheet'!Y88)</f>
        <v>Y</v>
      </c>
      <c r="Z88" s="20" t="str">
        <f>IF('S.D. Paste sheet'!Z88="","",'S.D. Paste sheet'!Z88)</f>
        <v>N</v>
      </c>
      <c r="AA88" s="20" t="str">
        <f>IF('S.D. Paste sheet'!AA88="","",'S.D. Paste sheet'!AA88)</f>
        <v>No</v>
      </c>
      <c r="AB88" s="20">
        <f>IF('S.D. Paste sheet'!AB88="","",'S.D. Paste sheet'!AB88)</f>
        <v>12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814</v>
      </c>
      <c r="D89" s="20">
        <f>IF('S.D. Paste sheet'!D89="","",'S.D. Paste sheet'!D89)</f>
        <v>44061</v>
      </c>
      <c r="E89" s="20" t="str">
        <f>IF('S.D. Paste sheet'!E89="","",UPPER('S.D. Paste sheet'!E89))</f>
        <v>DEEPAK TANWAR</v>
      </c>
      <c r="F89" s="20" t="str">
        <f>IF('S.D. Paste sheet'!F89="","",'S.D. Paste sheet'!F89)</f>
        <v/>
      </c>
      <c r="G89" s="20" t="str">
        <f>IF('S.D. Paste sheet'!G89="","",UPPER('S.D. Paste sheet'!G89))</f>
        <v>HEMA RAM</v>
      </c>
      <c r="H89" s="20" t="str">
        <f>IF('S.D. Paste sheet'!H89="","",UPPER('S.D. Paste sheet'!H89))</f>
        <v>LEELA DEVI</v>
      </c>
      <c r="I89" s="20" t="str">
        <f>IF('S.D. Paste sheet'!I89="","",'S.D. Paste sheet'!I89)</f>
        <v>M</v>
      </c>
      <c r="J89" s="20">
        <f>IF('S.D. Paste sheet'!J89="","",'S.D. Paste sheet'!J89)</f>
        <v>41169</v>
      </c>
      <c r="K89" s="20">
        <f>IF('S.D. Paste sheet'!K89="","",'S.D. Paste sheet'!K89)</f>
        <v>307</v>
      </c>
      <c r="L89" s="20" t="str">
        <f>IF('S.D. Paste sheet'!L89="","",'S.D. Paste sheet'!L89)</f>
        <v/>
      </c>
      <c r="M89" s="20">
        <f>IF('S.D. Paste sheet'!M89="","",'S.D. Paste sheet'!M89)</f>
        <v>41</v>
      </c>
      <c r="N89" s="20">
        <f>IF('S.D. Paste sheet'!N89="","",'S.D. Paste sheet'!N89)</f>
        <v>2</v>
      </c>
      <c r="O89" s="20" t="str">
        <f>IF('S.D. Paste sheet'!O89="","",'S.D. Paste sheet'!O89)</f>
        <v>SC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XXXX6576</v>
      </c>
      <c r="U89" s="20" t="str">
        <f>IF('S.D. Paste sheet'!U89="","",'S.D. Paste sheet'!U89)</f>
        <v>BHSJOSV</v>
      </c>
      <c r="V89" s="20">
        <f>IF('S.D. Paste sheet'!V89="","",'S.D. Paste sheet'!V89)</f>
        <v>9784027849</v>
      </c>
      <c r="W89" s="20" t="str">
        <f>IF('S.D. Paste sheet'!W89="","",'S.D. Paste sheet'!W89)</f>
        <v>MEGHWALO KA BAS ,RAIPUR,BAR,306105</v>
      </c>
      <c r="X89" s="20">
        <f>IF('S.D. Paste sheet'!X89="","",'S.D. Paste sheet'!X89)</f>
        <v>45000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10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607</v>
      </c>
      <c r="D90" s="20">
        <f>IF('S.D. Paste sheet'!D90="","",'S.D. Paste sheet'!D90)</f>
        <v>43652</v>
      </c>
      <c r="E90" s="20" t="str">
        <f>IF('S.D. Paste sheet'!E90="","",UPPER('S.D. Paste sheet'!E90))</f>
        <v>DEEPIKA KANWAR</v>
      </c>
      <c r="F90" s="20" t="str">
        <f>IF('S.D. Paste sheet'!F90="","",'S.D. Paste sheet'!F90)</f>
        <v/>
      </c>
      <c r="G90" s="20" t="str">
        <f>IF('S.D. Paste sheet'!G90="","",UPPER('S.D. Paste sheet'!G90))</f>
        <v>BABULAL</v>
      </c>
      <c r="H90" s="20" t="str">
        <f>IF('S.D. Paste sheet'!H90="","",UPPER('S.D. Paste sheet'!H90))</f>
        <v>BHURI DEVI</v>
      </c>
      <c r="I90" s="20" t="str">
        <f>IF('S.D. Paste sheet'!I90="","",'S.D. Paste sheet'!I90)</f>
        <v>F</v>
      </c>
      <c r="J90" s="20">
        <f>IF('S.D. Paste sheet'!J90="","",'S.D. Paste sheet'!J90)</f>
        <v>41107</v>
      </c>
      <c r="K90" s="20">
        <f>IF('S.D. Paste sheet'!K90="","",'S.D. Paste sheet'!K90)</f>
        <v>308</v>
      </c>
      <c r="L90" s="20" t="str">
        <f>IF('S.D. Paste sheet'!L90="","",'S.D. Paste sheet'!L90)</f>
        <v/>
      </c>
      <c r="M90" s="20">
        <f>IF('S.D. Paste sheet'!M90="","",'S.D. Paste sheet'!M90)</f>
        <v>41</v>
      </c>
      <c r="N90" s="20">
        <f>IF('S.D. Paste sheet'!N90="","",'S.D. Paste sheet'!N90)</f>
        <v>2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XXXX7050</v>
      </c>
      <c r="U90" s="20" t="str">
        <f>IF('S.D. Paste sheet'!U90="","",'S.D. Paste sheet'!U90)</f>
        <v>vhvsvov</v>
      </c>
      <c r="V90" s="20">
        <f>IF('S.D. Paste sheet'!V90="","",'S.D. Paste sheet'!V90)</f>
        <v>9950299479</v>
      </c>
      <c r="W90" s="20" t="str">
        <f>IF('S.D. Paste sheet'!W90="","",'S.D. Paste sheet'!W90)</f>
        <v>BHERU JI KA BADIYA,RAIPUR,BIRANTIYA KHURD,306105</v>
      </c>
      <c r="X90" s="20">
        <f>IF('S.D. Paste sheet'!X90="","",'S.D. Paste sheet'!X90)</f>
        <v>35000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10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958</v>
      </c>
      <c r="D91" s="20">
        <f>IF('S.D. Paste sheet'!D91="","",'S.D. Paste sheet'!D91)</f>
        <v>44401</v>
      </c>
      <c r="E91" s="20" t="str">
        <f>IF('S.D. Paste sheet'!E91="","",UPPER('S.D. Paste sheet'!E91))</f>
        <v>DHANRAJ VAISHNAV</v>
      </c>
      <c r="F91" s="20" t="str">
        <f>IF('S.D. Paste sheet'!F91="","",'S.D. Paste sheet'!F91)</f>
        <v/>
      </c>
      <c r="G91" s="20" t="str">
        <f>IF('S.D. Paste sheet'!G91="","",UPPER('S.D. Paste sheet'!G91))</f>
        <v>SUGAN DAS</v>
      </c>
      <c r="H91" s="20" t="str">
        <f>IF('S.D. Paste sheet'!H91="","",UPPER('S.D. Paste sheet'!H91))</f>
        <v>ANITA</v>
      </c>
      <c r="I91" s="20" t="str">
        <f>IF('S.D. Paste sheet'!I91="","",'S.D. Paste sheet'!I91)</f>
        <v>M</v>
      </c>
      <c r="J91" s="20">
        <f>IF('S.D. Paste sheet'!J91="","",'S.D. Paste sheet'!J91)</f>
        <v>40840</v>
      </c>
      <c r="K91" s="20">
        <f>IF('S.D. Paste sheet'!K91="","",'S.D. Paste sheet'!K91)</f>
        <v>310</v>
      </c>
      <c r="L91" s="20" t="str">
        <f>IF('S.D. Paste sheet'!L91="","",'S.D. Paste sheet'!L91)</f>
        <v/>
      </c>
      <c r="M91" s="20">
        <f>IF('S.D. Paste sheet'!M91="","",'S.D. Paste sheet'!M91)</f>
        <v>41</v>
      </c>
      <c r="N91" s="20">
        <f>IF('S.D. Paste sheet'!N91="","",'S.D. Paste sheet'!N91)</f>
        <v>1</v>
      </c>
      <c r="O91" s="20" t="str">
        <f>IF('S.D. Paste sheet'!O91="","",'S.D. Paste sheet'!O91)</f>
        <v>OBC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XXXX0650</v>
      </c>
      <c r="U91" s="20" t="str">
        <f>IF('S.D. Paste sheet'!U91="","",'S.D. Paste sheet'!U91)</f>
        <v/>
      </c>
      <c r="V91" s="20">
        <f>IF('S.D. Paste sheet'!V91="","",'S.D. Paste sheet'!V91)</f>
        <v>9636369693</v>
      </c>
      <c r="W91" s="20" t="str">
        <f>IF('S.D. Paste sheet'!W91="","",'S.D. Paste sheet'!W91)</f>
        <v>BIRANTIYA KALAN ,RAIPUR,BIRANTIYA KALAN ,306304</v>
      </c>
      <c r="X91" s="20">
        <f>IF('S.D. Paste sheet'!X91="","",'S.D. Paste sheet'!X91)</f>
        <v>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11</v>
      </c>
      <c r="AC91" s="20" t="str">
        <f>IF('S.D. Paste sheet'!AC91="","",'S.D. Paste sheet'!AC91)</f>
        <v>None</v>
      </c>
      <c r="AD91" s="20">
        <f>IF('S.D. Paste sheet'!AD91="","",'S.D. Paste sheet'!AD91)</f>
        <v>2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606</v>
      </c>
      <c r="D92" s="20">
        <f>IF('S.D. Paste sheet'!D92="","",'S.D. Paste sheet'!D92)</f>
        <v>43650</v>
      </c>
      <c r="E92" s="20" t="str">
        <f>IF('S.D. Paste sheet'!E92="","",UPPER('S.D. Paste sheet'!E92))</f>
        <v>EHSAAN MOHAMMAD</v>
      </c>
      <c r="F92" s="20" t="str">
        <f>IF('S.D. Paste sheet'!F92="","",'S.D. Paste sheet'!F92)</f>
        <v/>
      </c>
      <c r="G92" s="20" t="str">
        <f>IF('S.D. Paste sheet'!G92="","",UPPER('S.D. Paste sheet'!G92))</f>
        <v>ANVAR ALI</v>
      </c>
      <c r="H92" s="20" t="str">
        <f>IF('S.D. Paste sheet'!H92="","",UPPER('S.D. Paste sheet'!H92))</f>
        <v>MADINA BANU</v>
      </c>
      <c r="I92" s="20" t="str">
        <f>IF('S.D. Paste sheet'!I92="","",'S.D. Paste sheet'!I92)</f>
        <v>M</v>
      </c>
      <c r="J92" s="20">
        <f>IF('S.D. Paste sheet'!J92="","",'S.D. Paste sheet'!J92)</f>
        <v>41734</v>
      </c>
      <c r="K92" s="20">
        <f>IF('S.D. Paste sheet'!K92="","",'S.D. Paste sheet'!K92)</f>
        <v>311</v>
      </c>
      <c r="L92" s="20" t="str">
        <f>IF('S.D. Paste sheet'!L92="","",'S.D. Paste sheet'!L92)</f>
        <v/>
      </c>
      <c r="M92" s="20">
        <f>IF('S.D. Paste sheet'!M92="","",'S.D. Paste sheet'!M92)</f>
        <v>41</v>
      </c>
      <c r="N92" s="20">
        <f>IF('S.D. Paste sheet'!N92="","",'S.D. Paste sheet'!N92)</f>
        <v>0</v>
      </c>
      <c r="O92" s="20" t="str">
        <f>IF('S.D. Paste sheet'!O92="","",'S.D. Paste sheet'!O92)</f>
        <v>OBC</v>
      </c>
      <c r="P92" s="20" t="str">
        <f>IF('S.D. Paste sheet'!P92="","",'S.D. Paste sheet'!P92)</f>
        <v>Muslim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XXXX2271</v>
      </c>
      <c r="U92" s="20" t="str">
        <f>IF('S.D. Paste sheet'!U92="","",'S.D. Paste sheet'!U92)</f>
        <v>YWFIUOD</v>
      </c>
      <c r="V92" s="20">
        <f>IF('S.D. Paste sheet'!V92="","",'S.D. Paste sheet'!V92)</f>
        <v>8955647472</v>
      </c>
      <c r="W92" s="20" t="str">
        <f>IF('S.D. Paste sheet'!W92="","",'S.D. Paste sheet'!W92)</f>
        <v>MOYLO KA BAS ,JAITARAN,DEVRIYA,306302</v>
      </c>
      <c r="X92" s="20">
        <f>IF('S.D. Paste sheet'!X92="","",'S.D. Paste sheet'!X92)</f>
        <v>34000</v>
      </c>
      <c r="Y92" s="20" t="str">
        <f>IF('S.D. Paste sheet'!Y92="","",'S.D. Paste sheet'!Y92)</f>
        <v>N</v>
      </c>
      <c r="Z92" s="20" t="str">
        <f>IF('S.D. Paste sheet'!Z92="","",'S.D. Paste sheet'!Z92)</f>
        <v>Y</v>
      </c>
      <c r="AA92" s="20" t="str">
        <f>IF('S.D. Paste sheet'!AA92="","",'S.D. Paste sheet'!AA92)</f>
        <v>Yes</v>
      </c>
      <c r="AB92" s="20">
        <f>IF('S.D. Paste sheet'!AB92="","",'S.D. Paste sheet'!AB92)</f>
        <v>8</v>
      </c>
      <c r="AC92" s="20" t="str">
        <f>IF('S.D. Paste sheet'!AC92="","",'S.D. Paste sheet'!AC92)</f>
        <v>None</v>
      </c>
      <c r="AD92" s="20">
        <f>IF('S.D. Paste sheet'!AD92="","",'S.D. Paste sheet'!AD92)</f>
        <v>0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610</v>
      </c>
      <c r="D93" s="20">
        <f>IF('S.D. Paste sheet'!D93="","",'S.D. Paste sheet'!D93)</f>
        <v>43652</v>
      </c>
      <c r="E93" s="20" t="str">
        <f>IF('S.D. Paste sheet'!E93="","",UPPER('S.D. Paste sheet'!E93))</f>
        <v>GOVIND VARESA</v>
      </c>
      <c r="F93" s="20" t="str">
        <f>IF('S.D. Paste sheet'!F93="","",'S.D. Paste sheet'!F93)</f>
        <v/>
      </c>
      <c r="G93" s="20" t="str">
        <f>IF('S.D. Paste sheet'!G93="","",UPPER('S.D. Paste sheet'!G93))</f>
        <v>JAYANTI LAL VARESA</v>
      </c>
      <c r="H93" s="20" t="str">
        <f>IF('S.D. Paste sheet'!H93="","",UPPER('S.D. Paste sheet'!H93))</f>
        <v>RAKHI VARESA</v>
      </c>
      <c r="I93" s="20" t="str">
        <f>IF('S.D. Paste sheet'!I93="","",'S.D. Paste sheet'!I93)</f>
        <v>M</v>
      </c>
      <c r="J93" s="20">
        <f>IF('S.D. Paste sheet'!J93="","",'S.D. Paste sheet'!J93)</f>
        <v>41587</v>
      </c>
      <c r="K93" s="20">
        <f>IF('S.D. Paste sheet'!K93="","",'S.D. Paste sheet'!K93)</f>
        <v>312</v>
      </c>
      <c r="L93" s="20" t="str">
        <f>IF('S.D. Paste sheet'!L93="","",'S.D. Paste sheet'!L93)</f>
        <v/>
      </c>
      <c r="M93" s="20">
        <f>IF('S.D. Paste sheet'!M93="","",'S.D. Paste sheet'!M93)</f>
        <v>41</v>
      </c>
      <c r="N93" s="20">
        <f>IF('S.D. Paste sheet'!N93="","",'S.D. Paste sheet'!N93)</f>
        <v>0</v>
      </c>
      <c r="O93" s="20" t="str">
        <f>IF('S.D. Paste sheet'!O93="","",'S.D. Paste sheet'!O93)</f>
        <v>SC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/>
      </c>
      <c r="U93" s="20" t="str">
        <f>IF('S.D. Paste sheet'!U93="","",'S.D. Paste sheet'!U93)</f>
        <v>vzxnrwn</v>
      </c>
      <c r="V93" s="20">
        <f>IF('S.D. Paste sheet'!V93="","",'S.D. Paste sheet'!V93)</f>
        <v>7732917582</v>
      </c>
      <c r="W93" s="20" t="str">
        <f>IF('S.D. Paste sheet'!W93="","",'S.D. Paste sheet'!W93)</f>
        <v>BAR,RAIPUR,BAR,306105</v>
      </c>
      <c r="X93" s="20">
        <f>IF('S.D. Paste sheet'!X93="","",'S.D. Paste sheet'!X93)</f>
        <v>35000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0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609</v>
      </c>
      <c r="D94" s="20">
        <f>IF('S.D. Paste sheet'!D94="","",'S.D. Paste sheet'!D94)</f>
        <v>43652</v>
      </c>
      <c r="E94" s="20" t="str">
        <f>IF('S.D. Paste sheet'!E94="","",UPPER('S.D. Paste sheet'!E94))</f>
        <v>KAILASH JALWANIYA</v>
      </c>
      <c r="F94" s="20" t="str">
        <f>IF('S.D. Paste sheet'!F94="","",'S.D. Paste sheet'!F94)</f>
        <v/>
      </c>
      <c r="G94" s="20" t="str">
        <f>IF('S.D. Paste sheet'!G94="","",UPPER('S.D. Paste sheet'!G94))</f>
        <v>RAMESHVAR LAL</v>
      </c>
      <c r="H94" s="20" t="str">
        <f>IF('S.D. Paste sheet'!H94="","",UPPER('S.D. Paste sheet'!H94))</f>
        <v>SANTOSH</v>
      </c>
      <c r="I94" s="20" t="str">
        <f>IF('S.D. Paste sheet'!I94="","",'S.D. Paste sheet'!I94)</f>
        <v>M</v>
      </c>
      <c r="J94" s="20">
        <f>IF('S.D. Paste sheet'!J94="","",'S.D. Paste sheet'!J94)</f>
        <v>40563</v>
      </c>
      <c r="K94" s="20">
        <f>IF('S.D. Paste sheet'!K94="","",'S.D. Paste sheet'!K94)</f>
        <v>313</v>
      </c>
      <c r="L94" s="20" t="str">
        <f>IF('S.D. Paste sheet'!L94="","",'S.D. Paste sheet'!L94)</f>
        <v/>
      </c>
      <c r="M94" s="20">
        <f>IF('S.D. Paste sheet'!M94="","",'S.D. Paste sheet'!M94)</f>
        <v>41</v>
      </c>
      <c r="N94" s="20">
        <f>IF('S.D. Paste sheet'!N94="","",'S.D. Paste sheet'!N94)</f>
        <v>1</v>
      </c>
      <c r="O94" s="20" t="str">
        <f>IF('S.D. Paste sheet'!O94="","",'S.D. Paste sheet'!O94)</f>
        <v>SC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XXXX1759</v>
      </c>
      <c r="U94" s="20" t="str">
        <f>IF('S.D. Paste sheet'!U94="","",'S.D. Paste sheet'!U94)</f>
        <v>vxpnczj</v>
      </c>
      <c r="V94" s="20">
        <f>IF('S.D. Paste sheet'!V94="","",'S.D. Paste sheet'!V94)</f>
        <v>8003141156</v>
      </c>
      <c r="W94" s="20" t="str">
        <f>IF('S.D. Paste sheet'!W94="","",'S.D. Paste sheet'!W94)</f>
        <v>MEGWALO KA VAS,RAIPUR,BAR,306105</v>
      </c>
      <c r="X94" s="20">
        <f>IF('S.D. Paste sheet'!X94="","",'S.D. Paste sheet'!X94)</f>
        <v>35000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11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807</v>
      </c>
      <c r="D95" s="20">
        <f>IF('S.D. Paste sheet'!D95="","",'S.D. Paste sheet'!D95)</f>
        <v>44061</v>
      </c>
      <c r="E95" s="20" t="str">
        <f>IF('S.D. Paste sheet'!E95="","",UPPER('S.D. Paste sheet'!E95))</f>
        <v>KARAN KEER</v>
      </c>
      <c r="F95" s="20" t="str">
        <f>IF('S.D. Paste sheet'!F95="","",'S.D. Paste sheet'!F95)</f>
        <v/>
      </c>
      <c r="G95" s="20" t="str">
        <f>IF('S.D. Paste sheet'!G95="","",UPPER('S.D. Paste sheet'!G95))</f>
        <v>ASHOK KUMAR</v>
      </c>
      <c r="H95" s="20" t="str">
        <f>IF('S.D. Paste sheet'!H95="","",UPPER('S.D. Paste sheet'!H95))</f>
        <v>SONU</v>
      </c>
      <c r="I95" s="20" t="str">
        <f>IF('S.D. Paste sheet'!I95="","",'S.D. Paste sheet'!I95)</f>
        <v>M</v>
      </c>
      <c r="J95" s="20">
        <f>IF('S.D. Paste sheet'!J95="","",'S.D. Paste sheet'!J95)</f>
        <v>41242</v>
      </c>
      <c r="K95" s="20">
        <f>IF('S.D. Paste sheet'!K95="","",'S.D. Paste sheet'!K95)</f>
        <v>314</v>
      </c>
      <c r="L95" s="20" t="str">
        <f>IF('S.D. Paste sheet'!L95="","",'S.D. Paste sheet'!L95)</f>
        <v/>
      </c>
      <c r="M95" s="20">
        <f>IF('S.D. Paste sheet'!M95="","",'S.D. Paste sheet'!M95)</f>
        <v>41</v>
      </c>
      <c r="N95" s="20">
        <f>IF('S.D. Paste sheet'!N95="","",'S.D. Paste sheet'!N95)</f>
        <v>3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XXXX0898</v>
      </c>
      <c r="U95" s="20" t="str">
        <f>IF('S.D. Paste sheet'!U95="","",'S.D. Paste sheet'!U95)</f>
        <v/>
      </c>
      <c r="V95" s="20">
        <f>IF('S.D. Paste sheet'!V95="","",'S.D. Paste sheet'!V95)</f>
        <v>9029038905</v>
      </c>
      <c r="W95" s="20" t="str">
        <f>IF('S.D. Paste sheet'!W95="","",'S.D. Paste sheet'!W95)</f>
        <v>KEERON KA BAAS ,RAIPUR,BAE,306105</v>
      </c>
      <c r="X95" s="20">
        <f>IF('S.D. Paste sheet'!X95="","",'S.D. Paste sheet'!X95)</f>
        <v>60000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608</v>
      </c>
      <c r="D96" s="20">
        <f>IF('S.D. Paste sheet'!D96="","",'S.D. Paste sheet'!D96)</f>
        <v>43652</v>
      </c>
      <c r="E96" s="20" t="str">
        <f>IF('S.D. Paste sheet'!E96="","",UPPER('S.D. Paste sheet'!E96))</f>
        <v>KAVITA JALWANIYA</v>
      </c>
      <c r="F96" s="20" t="str">
        <f>IF('S.D. Paste sheet'!F96="","",'S.D. Paste sheet'!F96)</f>
        <v/>
      </c>
      <c r="G96" s="20" t="str">
        <f>IF('S.D. Paste sheet'!G96="","",UPPER('S.D. Paste sheet'!G96))</f>
        <v>RAMESHVR LAL</v>
      </c>
      <c r="H96" s="20" t="str">
        <f>IF('S.D. Paste sheet'!H96="","",UPPER('S.D. Paste sheet'!H96))</f>
        <v>SANTOSH</v>
      </c>
      <c r="I96" s="20" t="str">
        <f>IF('S.D. Paste sheet'!I96="","",'S.D. Paste sheet'!I96)</f>
        <v>F</v>
      </c>
      <c r="J96" s="20">
        <f>IF('S.D. Paste sheet'!J96="","",'S.D. Paste sheet'!J96)</f>
        <v>41138</v>
      </c>
      <c r="K96" s="20">
        <f>IF('S.D. Paste sheet'!K96="","",'S.D. Paste sheet'!K96)</f>
        <v>315</v>
      </c>
      <c r="L96" s="20" t="str">
        <f>IF('S.D. Paste sheet'!L96="","",'S.D. Paste sheet'!L96)</f>
        <v/>
      </c>
      <c r="M96" s="20">
        <f>IF('S.D. Paste sheet'!M96="","",'S.D. Paste sheet'!M96)</f>
        <v>41</v>
      </c>
      <c r="N96" s="20">
        <f>IF('S.D. Paste sheet'!N96="","",'S.D. Paste sheet'!N96)</f>
        <v>1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XXXX9102</v>
      </c>
      <c r="U96" s="20" t="str">
        <f>IF('S.D. Paste sheet'!U96="","",'S.D. Paste sheet'!U96)</f>
        <v>vxpnczj</v>
      </c>
      <c r="V96" s="20">
        <f>IF('S.D. Paste sheet'!V96="","",'S.D. Paste sheet'!V96)</f>
        <v>8003141156</v>
      </c>
      <c r="W96" s="20" t="str">
        <f>IF('S.D. Paste sheet'!W96="","",'S.D. Paste sheet'!W96)</f>
        <v>MEGWALO KA VAS,RAIPUR,BAR,306105</v>
      </c>
      <c r="X96" s="20">
        <f>IF('S.D. Paste sheet'!X96="","",'S.D. Paste sheet'!X96)</f>
        <v>35000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10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804</v>
      </c>
      <c r="D97" s="20">
        <f>IF('S.D. Paste sheet'!D97="","",'S.D. Paste sheet'!D97)</f>
        <v>44061</v>
      </c>
      <c r="E97" s="20" t="str">
        <f>IF('S.D. Paste sheet'!E97="","",UPPER('S.D. Paste sheet'!E97))</f>
        <v>KHUSHI</v>
      </c>
      <c r="F97" s="20" t="str">
        <f>IF('S.D. Paste sheet'!F97="","",'S.D. Paste sheet'!F97)</f>
        <v/>
      </c>
      <c r="G97" s="20" t="str">
        <f>IF('S.D. Paste sheet'!G97="","",UPPER('S.D. Paste sheet'!G97))</f>
        <v>SURAJ</v>
      </c>
      <c r="H97" s="20" t="str">
        <f>IF('S.D. Paste sheet'!H97="","",UPPER('S.D. Paste sheet'!H97))</f>
        <v>ASHA DEVI</v>
      </c>
      <c r="I97" s="20" t="str">
        <f>IF('S.D. Paste sheet'!I97="","",'S.D. Paste sheet'!I97)</f>
        <v>F</v>
      </c>
      <c r="J97" s="20">
        <f>IF('S.D. Paste sheet'!J97="","",'S.D. Paste sheet'!J97)</f>
        <v>40959</v>
      </c>
      <c r="K97" s="20">
        <f>IF('S.D. Paste sheet'!K97="","",'S.D. Paste sheet'!K97)</f>
        <v>316</v>
      </c>
      <c r="L97" s="20" t="str">
        <f>IF('S.D. Paste sheet'!L97="","",'S.D. Paste sheet'!L97)</f>
        <v/>
      </c>
      <c r="M97" s="20">
        <f>IF('S.D. Paste sheet'!M97="","",'S.D. Paste sheet'!M97)</f>
        <v>41</v>
      </c>
      <c r="N97" s="20">
        <f>IF('S.D. Paste sheet'!N97="","",'S.D. Paste sheet'!N97)</f>
        <v>2</v>
      </c>
      <c r="O97" s="20" t="str">
        <f>IF('S.D. Paste sheet'!O97="","",'S.D. Paste sheet'!O97)</f>
        <v>OBC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XXXX6543</v>
      </c>
      <c r="U97" s="20" t="str">
        <f>IF('S.D. Paste sheet'!U97="","",'S.D. Paste sheet'!U97)</f>
        <v/>
      </c>
      <c r="V97" s="20">
        <f>IF('S.D. Paste sheet'!V97="","",'S.D. Paste sheet'!V97)</f>
        <v>9950821745</v>
      </c>
      <c r="W97" s="20" t="str">
        <f>IF('S.D. Paste sheet'!W97="","",'S.D. Paste sheet'!W97)</f>
        <v>MAHAVEER COLONY MEGHRDA ROAD ,RAIPUR,BAR,306105</v>
      </c>
      <c r="X97" s="20">
        <f>IF('S.D. Paste sheet'!X97="","",'S.D. Paste sheet'!X97)</f>
        <v>180000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10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811</v>
      </c>
      <c r="D98" s="20">
        <f>IF('S.D. Paste sheet'!D98="","",'S.D. Paste sheet'!D98)</f>
        <v>44061</v>
      </c>
      <c r="E98" s="20" t="str">
        <f>IF('S.D. Paste sheet'!E98="","",UPPER('S.D. Paste sheet'!E98))</f>
        <v>KHUSVEER KHAN KHICHI</v>
      </c>
      <c r="F98" s="20" t="str">
        <f>IF('S.D. Paste sheet'!F98="","",'S.D. Paste sheet'!F98)</f>
        <v/>
      </c>
      <c r="G98" s="20" t="str">
        <f>IF('S.D. Paste sheet'!G98="","",UPPER('S.D. Paste sheet'!G98))</f>
        <v>SHABEER KHAN</v>
      </c>
      <c r="H98" s="20" t="str">
        <f>IF('S.D. Paste sheet'!H98="","",UPPER('S.D. Paste sheet'!H98))</f>
        <v>FARAJANA BANO</v>
      </c>
      <c r="I98" s="20" t="str">
        <f>IF('S.D. Paste sheet'!I98="","",'S.D. Paste sheet'!I98)</f>
        <v>M</v>
      </c>
      <c r="J98" s="20">
        <f>IF('S.D. Paste sheet'!J98="","",'S.D. Paste sheet'!J98)</f>
        <v>41340</v>
      </c>
      <c r="K98" s="20">
        <f>IF('S.D. Paste sheet'!K98="","",'S.D. Paste sheet'!K98)</f>
        <v>317</v>
      </c>
      <c r="L98" s="20" t="str">
        <f>IF('S.D. Paste sheet'!L98="","",'S.D. Paste sheet'!L98)</f>
        <v/>
      </c>
      <c r="M98" s="20">
        <f>IF('S.D. Paste sheet'!M98="","",'S.D. Paste sheet'!M98)</f>
        <v>41</v>
      </c>
      <c r="N98" s="20">
        <f>IF('S.D. Paste sheet'!N98="","",'S.D. Paste sheet'!N98)</f>
        <v>3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XXXX8475</v>
      </c>
      <c r="U98" s="20" t="str">
        <f>IF('S.D. Paste sheet'!U98="","",'S.D. Paste sheet'!U98)</f>
        <v/>
      </c>
      <c r="V98" s="20">
        <f>IF('S.D. Paste sheet'!V98="","",'S.D. Paste sheet'!V98)</f>
        <v>9887567575</v>
      </c>
      <c r="W98" s="20" t="str">
        <f>IF('S.D. Paste sheet'!W98="","",'S.D. Paste sheet'!W98)</f>
        <v>BUS STAND ,RAIPUR,BAR,306105</v>
      </c>
      <c r="X98" s="20">
        <f>IF('S.D. Paste sheet'!X98="","",'S.D. Paste sheet'!X98)</f>
        <v>40000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602</v>
      </c>
      <c r="D99" s="20">
        <f>IF('S.D. Paste sheet'!D99="","",'S.D. Paste sheet'!D99)</f>
        <v>43655</v>
      </c>
      <c r="E99" s="20" t="str">
        <f>IF('S.D. Paste sheet'!E99="","",UPPER('S.D. Paste sheet'!E99))</f>
        <v>KUMARI MAMTA PRAJAPATI</v>
      </c>
      <c r="F99" s="20" t="str">
        <f>IF('S.D. Paste sheet'!F99="","",'S.D. Paste sheet'!F99)</f>
        <v/>
      </c>
      <c r="G99" s="20" t="str">
        <f>IF('S.D. Paste sheet'!G99="","",UPPER('S.D. Paste sheet'!G99))</f>
        <v>MOHAN LAL</v>
      </c>
      <c r="H99" s="20" t="str">
        <f>IF('S.D. Paste sheet'!H99="","",UPPER('S.D. Paste sheet'!H99))</f>
        <v>RUKAMA DEVI</v>
      </c>
      <c r="I99" s="20" t="str">
        <f>IF('S.D. Paste sheet'!I99="","",'S.D. Paste sheet'!I99)</f>
        <v>F</v>
      </c>
      <c r="J99" s="20">
        <f>IF('S.D. Paste sheet'!J99="","",'S.D. Paste sheet'!J99)</f>
        <v>41550</v>
      </c>
      <c r="K99" s="20">
        <f>IF('S.D. Paste sheet'!K99="","",'S.D. Paste sheet'!K99)</f>
        <v>318</v>
      </c>
      <c r="L99" s="20" t="str">
        <f>IF('S.D. Paste sheet'!L99="","",'S.D. Paste sheet'!L99)</f>
        <v/>
      </c>
      <c r="M99" s="20">
        <f>IF('S.D. Paste sheet'!M99="","",'S.D. Paste sheet'!M99)</f>
        <v>41</v>
      </c>
      <c r="N99" s="20">
        <f>IF('S.D. Paste sheet'!N99="","",'S.D. Paste sheet'!N99)</f>
        <v>3</v>
      </c>
      <c r="O99" s="20" t="str">
        <f>IF('S.D. Paste sheet'!O99="","",'S.D. Paste sheet'!O99)</f>
        <v>OBC</v>
      </c>
      <c r="P99" s="20" t="str">
        <f>IF('S.D. Paste sheet'!P99="","",'S.D. Paste sheet'!P99)</f>
        <v>Hindu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XXXX3729</v>
      </c>
      <c r="U99" s="20" t="str">
        <f>IF('S.D. Paste sheet'!U99="","",'S.D. Paste sheet'!U99)</f>
        <v>YACCFYW</v>
      </c>
      <c r="V99" s="20">
        <f>IF('S.D. Paste sheet'!V99="","",'S.D. Paste sheet'!V99)</f>
        <v>9928207592</v>
      </c>
      <c r="W99" s="20" t="str">
        <f>IF('S.D. Paste sheet'!W99="","",'S.D. Paste sheet'!W99)</f>
        <v>NAHAR KE PAAS ,RAIPUR,BAR,306105</v>
      </c>
      <c r="X99" s="20">
        <f>IF('S.D. Paste sheet'!X99="","",'S.D. Paste sheet'!X99)</f>
        <v>36000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No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714</v>
      </c>
      <c r="D100" s="20">
        <f>IF('S.D. Paste sheet'!D100="","",'S.D. Paste sheet'!D100)</f>
        <v>43776</v>
      </c>
      <c r="E100" s="20" t="str">
        <f>IF('S.D. Paste sheet'!E100="","",UPPER('S.D. Paste sheet'!E100))</f>
        <v>LEELA</v>
      </c>
      <c r="F100" s="20" t="str">
        <f>IF('S.D. Paste sheet'!F100="","",'S.D. Paste sheet'!F100)</f>
        <v/>
      </c>
      <c r="G100" s="20" t="str">
        <f>IF('S.D. Paste sheet'!G100="","",UPPER('S.D. Paste sheet'!G100))</f>
        <v>BASTA RAM</v>
      </c>
      <c r="H100" s="20" t="str">
        <f>IF('S.D. Paste sheet'!H100="","",UPPER('S.D. Paste sheet'!H100))</f>
        <v>GITA</v>
      </c>
      <c r="I100" s="20" t="str">
        <f>IF('S.D. Paste sheet'!I100="","",'S.D. Paste sheet'!I100)</f>
        <v>F</v>
      </c>
      <c r="J100" s="20">
        <f>IF('S.D. Paste sheet'!J100="","",'S.D. Paste sheet'!J100)</f>
        <v>39631</v>
      </c>
      <c r="K100" s="20">
        <f>IF('S.D. Paste sheet'!K100="","",'S.D. Paste sheet'!K100)</f>
        <v>319</v>
      </c>
      <c r="L100" s="20" t="str">
        <f>IF('S.D. Paste sheet'!L100="","",'S.D. Paste sheet'!L100)</f>
        <v/>
      </c>
      <c r="M100" s="20">
        <f>IF('S.D. Paste sheet'!M100="","",'S.D. Paste sheet'!M100)</f>
        <v>41</v>
      </c>
      <c r="N100" s="20">
        <f>IF('S.D. Paste sheet'!N100="","",'S.D. Paste sheet'!N100)</f>
        <v>0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/>
      </c>
      <c r="U100" s="20" t="str">
        <f>IF('S.D. Paste sheet'!U100="","",'S.D. Paste sheet'!U100)</f>
        <v/>
      </c>
      <c r="V100" s="20">
        <f>IF('S.D. Paste sheet'!V100="","",'S.D. Paste sheet'!V100)</f>
        <v>9929276788</v>
      </c>
      <c r="W100" s="20" t="str">
        <f>IF('S.D. Paste sheet'!W100="","",'S.D. Paste sheet'!W100)</f>
        <v>bar,raipur,bar,306105</v>
      </c>
      <c r="X100" s="20">
        <f>IF('S.D. Paste sheet'!X100="","",'S.D. Paste sheet'!X100)</f>
        <v>0</v>
      </c>
      <c r="Y100" s="20" t="str">
        <f>IF('S.D. Paste sheet'!Y100="","",'S.D. Paste sheet'!Y100)</f>
        <v>N</v>
      </c>
      <c r="Z100" s="20" t="str">
        <f>IF('S.D. Paste sheet'!Z100="","",'S.D. Paste sheet'!Z100)</f>
        <v>N</v>
      </c>
      <c r="AA100" s="20" t="str">
        <f>IF('S.D. Paste sheet'!AA100="","",'S.D. Paste sheet'!AA100)</f>
        <v>No</v>
      </c>
      <c r="AB100" s="20">
        <f>IF('S.D. Paste sheet'!AB100="","",'S.D. Paste sheet'!AB100)</f>
        <v>14</v>
      </c>
      <c r="AC100" s="20" t="str">
        <f>IF('S.D. Paste sheet'!AC100="","",'S.D. Paste sheet'!AC100)</f>
        <v>None</v>
      </c>
      <c r="AD100" s="20">
        <f>IF('S.D. Paste sheet'!AD100="","",'S.D. Paste sheet'!AD100)</f>
        <v>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3</v>
      </c>
      <c r="B101" s="20" t="str">
        <f>IF('S.D. Paste sheet'!B101="","",'S.D. Paste sheet'!B101)</f>
        <v>A</v>
      </c>
      <c r="C101" s="20">
        <f>IF('S.D. Paste sheet'!C101="","",'S.D. Paste sheet'!C101)</f>
        <v>809</v>
      </c>
      <c r="D101" s="20">
        <f>IF('S.D. Paste sheet'!D101="","",'S.D. Paste sheet'!D101)</f>
        <v>44061</v>
      </c>
      <c r="E101" s="20" t="str">
        <f>IF('S.D. Paste sheet'!E101="","",UPPER('S.D. Paste sheet'!E101))</f>
        <v>MOHIT VAISHNAV</v>
      </c>
      <c r="F101" s="20" t="str">
        <f>IF('S.D. Paste sheet'!F101="","",'S.D. Paste sheet'!F101)</f>
        <v/>
      </c>
      <c r="G101" s="20" t="str">
        <f>IF('S.D. Paste sheet'!G101="","",UPPER('S.D. Paste sheet'!G101))</f>
        <v>LAIKHRAJ VAISHNAV</v>
      </c>
      <c r="H101" s="20" t="str">
        <f>IF('S.D. Paste sheet'!H101="","",UPPER('S.D. Paste sheet'!H101))</f>
        <v>PURNA</v>
      </c>
      <c r="I101" s="20" t="str">
        <f>IF('S.D. Paste sheet'!I101="","",'S.D. Paste sheet'!I101)</f>
        <v>M</v>
      </c>
      <c r="J101" s="20">
        <f>IF('S.D. Paste sheet'!J101="","",'S.D. Paste sheet'!J101)</f>
        <v>41386</v>
      </c>
      <c r="K101" s="20">
        <f>IF('S.D. Paste sheet'!K101="","",'S.D. Paste sheet'!K101)</f>
        <v>320</v>
      </c>
      <c r="L101" s="20" t="str">
        <f>IF('S.D. Paste sheet'!L101="","",'S.D. Paste sheet'!L101)</f>
        <v/>
      </c>
      <c r="M101" s="20">
        <f>IF('S.D. Paste sheet'!M101="","",'S.D. Paste sheet'!M101)</f>
        <v>41</v>
      </c>
      <c r="N101" s="20">
        <f>IF('S.D. Paste sheet'!N101="","",'S.D. Paste sheet'!N101)</f>
        <v>1</v>
      </c>
      <c r="O101" s="20" t="str">
        <f>IF('S.D. Paste sheet'!O101="","",'S.D. Paste sheet'!O101)</f>
        <v>OBC</v>
      </c>
      <c r="P101" s="20" t="str">
        <f>IF('S.D. Paste sheet'!P101="","",'S.D. Paste sheet'!P101)</f>
        <v>Hindu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XXXX7100</v>
      </c>
      <c r="U101" s="20" t="str">
        <f>IF('S.D. Paste sheet'!U101="","",'S.D. Paste sheet'!U101)</f>
        <v/>
      </c>
      <c r="V101" s="20">
        <f>IF('S.D. Paste sheet'!V101="","",'S.D. Paste sheet'!V101)</f>
        <v>9928899482</v>
      </c>
      <c r="W101" s="20" t="str">
        <f>IF('S.D. Paste sheet'!W101="","",'S.D. Paste sheet'!W101)</f>
        <v>NAYA BASTI ,RAIPUR,BIRATIYAN KALAN,306105</v>
      </c>
      <c r="X101" s="20">
        <f>IF('S.D. Paste sheet'!X101="","",'S.D. Paste sheet'!X101)</f>
        <v>200000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No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1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3</v>
      </c>
      <c r="B102" s="20" t="str">
        <f>IF('S.D. Paste sheet'!B102="","",'S.D. Paste sheet'!B102)</f>
        <v>A</v>
      </c>
      <c r="C102" s="20">
        <f>IF('S.D. Paste sheet'!C102="","",'S.D. Paste sheet'!C102)</f>
        <v>803</v>
      </c>
      <c r="D102" s="20">
        <f>IF('S.D. Paste sheet'!D102="","",'S.D. Paste sheet'!D102)</f>
        <v>44061</v>
      </c>
      <c r="E102" s="20" t="str">
        <f>IF('S.D. Paste sheet'!E102="","",UPPER('S.D. Paste sheet'!E102))</f>
        <v>MOHITA BHAYAL</v>
      </c>
      <c r="F102" s="20" t="str">
        <f>IF('S.D. Paste sheet'!F102="","",'S.D. Paste sheet'!F102)</f>
        <v/>
      </c>
      <c r="G102" s="20" t="str">
        <f>IF('S.D. Paste sheet'!G102="","",UPPER('S.D. Paste sheet'!G102))</f>
        <v>RANJEET BHAYAL</v>
      </c>
      <c r="H102" s="20" t="str">
        <f>IF('S.D. Paste sheet'!H102="","",UPPER('S.D. Paste sheet'!H102))</f>
        <v>PUSHPANJALI DEPAL</v>
      </c>
      <c r="I102" s="20" t="str">
        <f>IF('S.D. Paste sheet'!I102="","",'S.D. Paste sheet'!I102)</f>
        <v>F</v>
      </c>
      <c r="J102" s="20">
        <f>IF('S.D. Paste sheet'!J102="","",'S.D. Paste sheet'!J102)</f>
        <v>41495</v>
      </c>
      <c r="K102" s="20">
        <f>IF('S.D. Paste sheet'!K102="","",'S.D. Paste sheet'!K102)</f>
        <v>321</v>
      </c>
      <c r="L102" s="20" t="str">
        <f>IF('S.D. Paste sheet'!L102="","",'S.D. Paste sheet'!L102)</f>
        <v/>
      </c>
      <c r="M102" s="20">
        <f>IF('S.D. Paste sheet'!M102="","",'S.D. Paste sheet'!M102)</f>
        <v>41</v>
      </c>
      <c r="N102" s="20">
        <f>IF('S.D. Paste sheet'!N102="","",'S.D. Paste sheet'!N102)</f>
        <v>0</v>
      </c>
      <c r="O102" s="20" t="str">
        <f>IF('S.D. Paste sheet'!O102="","",'S.D. Paste sheet'!O102)</f>
        <v>SC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>XXXX1387</v>
      </c>
      <c r="U102" s="20" t="str">
        <f>IF('S.D. Paste sheet'!U102="","",'S.D. Paste sheet'!U102)</f>
        <v>VVNVNTH</v>
      </c>
      <c r="V102" s="20">
        <f>IF('S.D. Paste sheet'!V102="","",'S.D. Paste sheet'!V102)</f>
        <v>7737590693</v>
      </c>
      <c r="W102" s="20" t="str">
        <f>IF('S.D. Paste sheet'!W102="","",'S.D. Paste sheet'!W102)</f>
        <v>JODHPUR ROAD BHAYAL NIWAS ,RAIPUR,BAR,306105</v>
      </c>
      <c r="X102" s="20">
        <f>IF('S.D. Paste sheet'!X102="","",'S.D. Paste sheet'!X102)</f>
        <v>480000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9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3</v>
      </c>
      <c r="B103" s="20" t="str">
        <f>IF('S.D. Paste sheet'!B103="","",'S.D. Paste sheet'!B103)</f>
        <v>A</v>
      </c>
      <c r="C103" s="20">
        <f>IF('S.D. Paste sheet'!C103="","",'S.D. Paste sheet'!C103)</f>
        <v>914</v>
      </c>
      <c r="D103" s="20">
        <f>IF('S.D. Paste sheet'!D103="","",'S.D. Paste sheet'!D103)</f>
        <v>44092</v>
      </c>
      <c r="E103" s="20" t="str">
        <f>IF('S.D. Paste sheet'!E103="","",UPPER('S.D. Paste sheet'!E103))</f>
        <v>MONIKA</v>
      </c>
      <c r="F103" s="20" t="str">
        <f>IF('S.D. Paste sheet'!F103="","",'S.D. Paste sheet'!F103)</f>
        <v/>
      </c>
      <c r="G103" s="20" t="str">
        <f>IF('S.D. Paste sheet'!G103="","",UPPER('S.D. Paste sheet'!G103))</f>
        <v>RAJENDRA MEGHWAL</v>
      </c>
      <c r="H103" s="20" t="str">
        <f>IF('S.D. Paste sheet'!H103="","",UPPER('S.D. Paste sheet'!H103))</f>
        <v>DIPU</v>
      </c>
      <c r="I103" s="20" t="str">
        <f>IF('S.D. Paste sheet'!I103="","",'S.D. Paste sheet'!I103)</f>
        <v>F</v>
      </c>
      <c r="J103" s="20">
        <f>IF('S.D. Paste sheet'!J103="","",'S.D. Paste sheet'!J103)</f>
        <v>41379</v>
      </c>
      <c r="K103" s="20">
        <f>IF('S.D. Paste sheet'!K103="","",'S.D. Paste sheet'!K103)</f>
        <v>322</v>
      </c>
      <c r="L103" s="20" t="str">
        <f>IF('S.D. Paste sheet'!L103="","",'S.D. Paste sheet'!L103)</f>
        <v/>
      </c>
      <c r="M103" s="20">
        <f>IF('S.D. Paste sheet'!M103="","",'S.D. Paste sheet'!M103)</f>
        <v>41</v>
      </c>
      <c r="N103" s="20">
        <f>IF('S.D. Paste sheet'!N103="","",'S.D. Paste sheet'!N103)</f>
        <v>3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XXXX4307</v>
      </c>
      <c r="U103" s="20" t="str">
        <f>IF('S.D. Paste sheet'!U103="","",'S.D. Paste sheet'!U103)</f>
        <v>vtznzcx</v>
      </c>
      <c r="V103" s="20">
        <f>IF('S.D. Paste sheet'!V103="","",'S.D. Paste sheet'!V103)</f>
        <v>9799630341</v>
      </c>
      <c r="W103" s="20" t="str">
        <f>IF('S.D. Paste sheet'!W103="","",'S.D. Paste sheet'!W103)</f>
        <v>RAMDEV COLONY,RAIPUR,BAR,306105</v>
      </c>
      <c r="X103" s="20">
        <f>IF('S.D. Paste sheet'!X103="","",'S.D. Paste sheet'!X103)</f>
        <v>250000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9</v>
      </c>
      <c r="AC103" s="20" t="str">
        <f>IF('S.D. Paste sheet'!AC103="","",'S.D. Paste sheet'!AC103)</f>
        <v>None</v>
      </c>
      <c r="AD103" s="20">
        <f>IF('S.D. Paste sheet'!AD103="","",'S.D. Paste sheet'!AD103)</f>
        <v>1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3</v>
      </c>
      <c r="B104" s="20" t="str">
        <f>IF('S.D. Paste sheet'!B104="","",'S.D. Paste sheet'!B104)</f>
        <v>A</v>
      </c>
      <c r="C104" s="20">
        <f>IF('S.D. Paste sheet'!C104="","",'S.D. Paste sheet'!C104)</f>
        <v>708</v>
      </c>
      <c r="D104" s="20">
        <f>IF('S.D. Paste sheet'!D104="","",'S.D. Paste sheet'!D104)</f>
        <v>43682</v>
      </c>
      <c r="E104" s="20" t="str">
        <f>IF('S.D. Paste sheet'!E104="","",UPPER('S.D. Paste sheet'!E104))</f>
        <v>NAFEESA BANO</v>
      </c>
      <c r="F104" s="20" t="str">
        <f>IF('S.D. Paste sheet'!F104="","",'S.D. Paste sheet'!F104)</f>
        <v/>
      </c>
      <c r="G104" s="20" t="str">
        <f>IF('S.D. Paste sheet'!G104="","",UPPER('S.D. Paste sheet'!G104))</f>
        <v>RAJUSHAH</v>
      </c>
      <c r="H104" s="20" t="str">
        <f>IF('S.D. Paste sheet'!H104="","",UPPER('S.D. Paste sheet'!H104))</f>
        <v>JANNAT BANU</v>
      </c>
      <c r="I104" s="20" t="str">
        <f>IF('S.D. Paste sheet'!I104="","",'S.D. Paste sheet'!I104)</f>
        <v>F</v>
      </c>
      <c r="J104" s="20">
        <f>IF('S.D. Paste sheet'!J104="","",'S.D. Paste sheet'!J104)</f>
        <v>41286</v>
      </c>
      <c r="K104" s="20">
        <f>IF('S.D. Paste sheet'!K104="","",'S.D. Paste sheet'!K104)</f>
        <v>323</v>
      </c>
      <c r="L104" s="20" t="str">
        <f>IF('S.D. Paste sheet'!L104="","",'S.D. Paste sheet'!L104)</f>
        <v/>
      </c>
      <c r="M104" s="20">
        <f>IF('S.D. Paste sheet'!M104="","",'S.D. Paste sheet'!M104)</f>
        <v>41</v>
      </c>
      <c r="N104" s="20">
        <f>IF('S.D. Paste sheet'!N104="","",'S.D. Paste sheet'!N104)</f>
        <v>0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XXXX2375</v>
      </c>
      <c r="U104" s="20" t="str">
        <f>IF('S.D. Paste sheet'!U104="","",'S.D. Paste sheet'!U104)</f>
        <v/>
      </c>
      <c r="V104" s="20">
        <f>IF('S.D. Paste sheet'!V104="","",'S.D. Paste sheet'!V104)</f>
        <v>8306160572</v>
      </c>
      <c r="W104" s="20" t="str">
        <f>IF('S.D. Paste sheet'!W104="","",'S.D. Paste sheet'!W104)</f>
        <v>NAI COLONY,BAR,bar,306105</v>
      </c>
      <c r="X104" s="20">
        <f>IF('S.D. Paste sheet'!X104="","",'S.D. Paste sheet'!X104)</f>
        <v>36000</v>
      </c>
      <c r="Y104" s="20" t="str">
        <f>IF('S.D. Paste sheet'!Y104="","",'S.D. Paste sheet'!Y104)</f>
        <v>N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9</v>
      </c>
      <c r="AC104" s="20" t="str">
        <f>IF('S.D. Paste sheet'!AC104="","",'S.D. Paste sheet'!AC104)</f>
        <v>None</v>
      </c>
      <c r="AD104" s="20">
        <f>IF('S.D. Paste sheet'!AD104="","",'S.D. Paste sheet'!AD104)</f>
        <v>2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3</v>
      </c>
      <c r="B105" s="20" t="str">
        <f>IF('S.D. Paste sheet'!B105="","",'S.D. Paste sheet'!B105)</f>
        <v>A</v>
      </c>
      <c r="C105" s="20">
        <f>IF('S.D. Paste sheet'!C105="","",'S.D. Paste sheet'!C105)</f>
        <v>812</v>
      </c>
      <c r="D105" s="20">
        <f>IF('S.D. Paste sheet'!D105="","",'S.D. Paste sheet'!D105)</f>
        <v>44061</v>
      </c>
      <c r="E105" s="20" t="str">
        <f>IF('S.D. Paste sheet'!E105="","",UPPER('S.D. Paste sheet'!E105))</f>
        <v>POONAM SAINI</v>
      </c>
      <c r="F105" s="20" t="str">
        <f>IF('S.D. Paste sheet'!F105="","",'S.D. Paste sheet'!F105)</f>
        <v/>
      </c>
      <c r="G105" s="20" t="str">
        <f>IF('S.D. Paste sheet'!G105="","",UPPER('S.D. Paste sheet'!G105))</f>
        <v>SAMPAT RAJ SAINI</v>
      </c>
      <c r="H105" s="20" t="str">
        <f>IF('S.D. Paste sheet'!H105="","",UPPER('S.D. Paste sheet'!H105))</f>
        <v>MUNNI DEVI</v>
      </c>
      <c r="I105" s="20" t="str">
        <f>IF('S.D. Paste sheet'!I105="","",'S.D. Paste sheet'!I105)</f>
        <v>F</v>
      </c>
      <c r="J105" s="20">
        <f>IF('S.D. Paste sheet'!J105="","",'S.D. Paste sheet'!J105)</f>
        <v>41595</v>
      </c>
      <c r="K105" s="20">
        <f>IF('S.D. Paste sheet'!K105="","",'S.D. Paste sheet'!K105)</f>
        <v>324</v>
      </c>
      <c r="L105" s="20" t="str">
        <f>IF('S.D. Paste sheet'!L105="","",'S.D. Paste sheet'!L105)</f>
        <v/>
      </c>
      <c r="M105" s="20">
        <f>IF('S.D. Paste sheet'!M105="","",'S.D. Paste sheet'!M105)</f>
        <v>41</v>
      </c>
      <c r="N105" s="20">
        <f>IF('S.D. Paste sheet'!N105="","",'S.D. Paste sheet'!N105)</f>
        <v>2</v>
      </c>
      <c r="O105" s="20" t="str">
        <f>IF('S.D. Paste sheet'!O105="","",'S.D. Paste sheet'!O105)</f>
        <v>OBC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/>
      </c>
      <c r="U105" s="20" t="str">
        <f>IF('S.D. Paste sheet'!U105="","",'S.D. Paste sheet'!U105)</f>
        <v/>
      </c>
      <c r="V105" s="20">
        <f>IF('S.D. Paste sheet'!V105="","",'S.D. Paste sheet'!V105)</f>
        <v>7976103510</v>
      </c>
      <c r="W105" s="20" t="str">
        <f>IF('S.D. Paste sheet'!W105="","",'S.D. Paste sheet'!W105)</f>
        <v>MEGARDA, ROAD,RAIPUR,BAR,306105</v>
      </c>
      <c r="X105" s="20">
        <f>IF('S.D. Paste sheet'!X105="","",'S.D. Paste sheet'!X105)</f>
        <v>100000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9</v>
      </c>
      <c r="AC105" s="20" t="str">
        <f>IF('S.D. Paste sheet'!AC105="","",'S.D. Paste sheet'!AC105)</f>
        <v>None</v>
      </c>
      <c r="AD105" s="20">
        <f>IF('S.D. Paste sheet'!AD105="","",'S.D. Paste sheet'!AD105)</f>
        <v>3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3</v>
      </c>
      <c r="B106" s="20" t="str">
        <f>IF('S.D. Paste sheet'!B106="","",'S.D. Paste sheet'!B106)</f>
        <v>A</v>
      </c>
      <c r="C106" s="20">
        <f>IF('S.D. Paste sheet'!C106="","",'S.D. Paste sheet'!C106)</f>
        <v>957</v>
      </c>
      <c r="D106" s="20">
        <f>IF('S.D. Paste sheet'!D106="","",'S.D. Paste sheet'!D106)</f>
        <v>44401</v>
      </c>
      <c r="E106" s="20" t="str">
        <f>IF('S.D. Paste sheet'!E106="","",UPPER('S.D. Paste sheet'!E106))</f>
        <v>PRIYANSHI KANWAR</v>
      </c>
      <c r="F106" s="20" t="str">
        <f>IF('S.D. Paste sheet'!F106="","",'S.D. Paste sheet'!F106)</f>
        <v/>
      </c>
      <c r="G106" s="20" t="str">
        <f>IF('S.D. Paste sheet'!G106="","",UPPER('S.D. Paste sheet'!G106))</f>
        <v>BHAGIRATH SINGH</v>
      </c>
      <c r="H106" s="20" t="str">
        <f>IF('S.D. Paste sheet'!H106="","",UPPER('S.D. Paste sheet'!H106))</f>
        <v>MONA KANWAR</v>
      </c>
      <c r="I106" s="20" t="str">
        <f>IF('S.D. Paste sheet'!I106="","",'S.D. Paste sheet'!I106)</f>
        <v>F</v>
      </c>
      <c r="J106" s="20">
        <f>IF('S.D. Paste sheet'!J106="","",'S.D. Paste sheet'!J106)</f>
        <v>41169</v>
      </c>
      <c r="K106" s="20">
        <f>IF('S.D. Paste sheet'!K106="","",'S.D. Paste sheet'!K106)</f>
        <v>325</v>
      </c>
      <c r="L106" s="20" t="str">
        <f>IF('S.D. Paste sheet'!L106="","",'S.D. Paste sheet'!L106)</f>
        <v/>
      </c>
      <c r="M106" s="20">
        <f>IF('S.D. Paste sheet'!M106="","",'S.D. Paste sheet'!M106)</f>
        <v>41</v>
      </c>
      <c r="N106" s="20">
        <f>IF('S.D. Paste sheet'!N106="","",'S.D. Paste sheet'!N106)</f>
        <v>2</v>
      </c>
      <c r="O106" s="20" t="str">
        <f>IF('S.D. Paste sheet'!O106="","",'S.D. Paste sheet'!O106)</f>
        <v>GEN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XXXX3635</v>
      </c>
      <c r="U106" s="20" t="str">
        <f>IF('S.D. Paste sheet'!U106="","",'S.D. Paste sheet'!U106)</f>
        <v/>
      </c>
      <c r="V106" s="20">
        <f>IF('S.D. Paste sheet'!V106="","",'S.D. Paste sheet'!V106)</f>
        <v>8890984373</v>
      </c>
      <c r="W106" s="20" t="str">
        <f>IF('S.D. Paste sheet'!W106="","",'S.D. Paste sheet'!W106)</f>
        <v>MAKADWALI ,RAIPUR ,BAR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10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3</v>
      </c>
      <c r="B107" s="20" t="str">
        <f>IF('S.D. Paste sheet'!B107="","",'S.D. Paste sheet'!B107)</f>
        <v>A</v>
      </c>
      <c r="C107" s="20">
        <f>IF('S.D. Paste sheet'!C107="","",'S.D. Paste sheet'!C107)</f>
        <v>627</v>
      </c>
      <c r="D107" s="20">
        <f>IF('S.D. Paste sheet'!D107="","",'S.D. Paste sheet'!D107)</f>
        <v>43654</v>
      </c>
      <c r="E107" s="20" t="str">
        <f>IF('S.D. Paste sheet'!E107="","",UPPER('S.D. Paste sheet'!E107))</f>
        <v>PRIYANSI</v>
      </c>
      <c r="F107" s="20" t="str">
        <f>IF('S.D. Paste sheet'!F107="","",'S.D. Paste sheet'!F107)</f>
        <v/>
      </c>
      <c r="G107" s="20" t="str">
        <f>IF('S.D. Paste sheet'!G107="","",UPPER('S.D. Paste sheet'!G107))</f>
        <v>MUKESH SARGARA</v>
      </c>
      <c r="H107" s="20" t="str">
        <f>IF('S.D. Paste sheet'!H107="","",UPPER('S.D. Paste sheet'!H107))</f>
        <v>PINKI</v>
      </c>
      <c r="I107" s="20" t="str">
        <f>IF('S.D. Paste sheet'!I107="","",'S.D. Paste sheet'!I107)</f>
        <v>F</v>
      </c>
      <c r="J107" s="20">
        <f>IF('S.D. Paste sheet'!J107="","",'S.D. Paste sheet'!J107)</f>
        <v>41824</v>
      </c>
      <c r="K107" s="20">
        <f>IF('S.D. Paste sheet'!K107="","",'S.D. Paste sheet'!K107)</f>
        <v>326</v>
      </c>
      <c r="L107" s="20" t="str">
        <f>IF('S.D. Paste sheet'!L107="","",'S.D. Paste sheet'!L107)</f>
        <v/>
      </c>
      <c r="M107" s="20">
        <f>IF('S.D. Paste sheet'!M107="","",'S.D. Paste sheet'!M107)</f>
        <v>41</v>
      </c>
      <c r="N107" s="20">
        <f>IF('S.D. Paste sheet'!N107="","",'S.D. Paste sheet'!N107)</f>
        <v>2</v>
      </c>
      <c r="O107" s="20" t="str">
        <f>IF('S.D. Paste sheet'!O107="","",'S.D. Paste sheet'!O107)</f>
        <v>SC</v>
      </c>
      <c r="P107" s="20" t="str">
        <f>IF('S.D. Paste sheet'!P107="","",'S.D. Paste sheet'!P107)</f>
        <v>Hindu</v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/>
      </c>
      <c r="U107" s="20" t="str">
        <f>IF('S.D. Paste sheet'!U107="","",'S.D. Paste sheet'!U107)</f>
        <v>VZSSZSH</v>
      </c>
      <c r="V107" s="20">
        <f>IF('S.D. Paste sheet'!V107="","",'S.D. Paste sheet'!V107)</f>
        <v>9413063093</v>
      </c>
      <c r="W107" s="20" t="str">
        <f>IF('S.D. Paste sheet'!W107="","",'S.D. Paste sheet'!W107)</f>
        <v>NYA BAS ,RAIPAUR,KHARIYA MITHAPUR,342602</v>
      </c>
      <c r="X107" s="20">
        <f>IF('S.D. Paste sheet'!X107="","",'S.D. Paste sheet'!X107)</f>
        <v>35000</v>
      </c>
      <c r="Y107" s="20" t="str">
        <f>IF('S.D. Paste sheet'!Y107="","",'S.D. Paste sheet'!Y107)</f>
        <v>N</v>
      </c>
      <c r="Z107" s="20" t="str">
        <f>IF('S.D. Paste sheet'!Z107="","",'S.D. Paste sheet'!Z107)</f>
        <v>N</v>
      </c>
      <c r="AA107" s="20" t="str">
        <f>IF('S.D. Paste sheet'!AA107="","",'S.D. Paste sheet'!AA107)</f>
        <v>No</v>
      </c>
      <c r="AB107" s="20">
        <f>IF('S.D. Paste sheet'!AB107="","",'S.D. Paste sheet'!AB107)</f>
        <v>8</v>
      </c>
      <c r="AC107" s="20" t="str">
        <f>IF('S.D. Paste sheet'!AC107="","",'S.D. Paste sheet'!AC107)</f>
        <v>None</v>
      </c>
      <c r="AD107" s="20">
        <f>IF('S.D. Paste sheet'!AD107="","",'S.D. Paste sheet'!AD107)</f>
        <v>0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3</v>
      </c>
      <c r="B108" s="20" t="str">
        <f>IF('S.D. Paste sheet'!B108="","",'S.D. Paste sheet'!B108)</f>
        <v>A</v>
      </c>
      <c r="C108" s="20">
        <f>IF('S.D. Paste sheet'!C108="","",'S.D. Paste sheet'!C108)</f>
        <v>603</v>
      </c>
      <c r="D108" s="20">
        <f>IF('S.D. Paste sheet'!D108="","",'S.D. Paste sheet'!D108)</f>
        <v>43594</v>
      </c>
      <c r="E108" s="20" t="str">
        <f>IF('S.D. Paste sheet'!E108="","",UPPER('S.D. Paste sheet'!E108))</f>
        <v>REHAN</v>
      </c>
      <c r="F108" s="20" t="str">
        <f>IF('S.D. Paste sheet'!F108="","",'S.D. Paste sheet'!F108)</f>
        <v/>
      </c>
      <c r="G108" s="20" t="str">
        <f>IF('S.D. Paste sheet'!G108="","",UPPER('S.D. Paste sheet'!G108))</f>
        <v>SIKANDAR KHAN</v>
      </c>
      <c r="H108" s="20" t="str">
        <f>IF('S.D. Paste sheet'!H108="","",UPPER('S.D. Paste sheet'!H108))</f>
        <v>SAHIDA BANO</v>
      </c>
      <c r="I108" s="20" t="str">
        <f>IF('S.D. Paste sheet'!I108="","",'S.D. Paste sheet'!I108)</f>
        <v>M</v>
      </c>
      <c r="J108" s="20">
        <f>IF('S.D. Paste sheet'!J108="","",'S.D. Paste sheet'!J108)</f>
        <v>41368</v>
      </c>
      <c r="K108" s="20">
        <f>IF('S.D. Paste sheet'!K108="","",'S.D. Paste sheet'!K108)</f>
        <v>327</v>
      </c>
      <c r="L108" s="20" t="str">
        <f>IF('S.D. Paste sheet'!L108="","",'S.D. Paste sheet'!L108)</f>
        <v/>
      </c>
      <c r="M108" s="20">
        <f>IF('S.D. Paste sheet'!M108="","",'S.D. Paste sheet'!M108)</f>
        <v>41</v>
      </c>
      <c r="N108" s="20">
        <f>IF('S.D. Paste sheet'!N108="","",'S.D. Paste sheet'!N108)</f>
        <v>0</v>
      </c>
      <c r="O108" s="20" t="str">
        <f>IF('S.D. Paste sheet'!O108="","",'S.D. Paste sheet'!O108)</f>
        <v>OBC</v>
      </c>
      <c r="P108" s="20" t="str">
        <f>IF('S.D. Paste sheet'!P108="","",'S.D. Paste sheet'!P108)</f>
        <v>Muslim</v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>XXXX8166</v>
      </c>
      <c r="U108" s="20" t="str">
        <f>IF('S.D. Paste sheet'!U108="","",'S.D. Paste sheet'!U108)</f>
        <v>vdaaodk</v>
      </c>
      <c r="V108" s="20">
        <f>IF('S.D. Paste sheet'!V108="","",'S.D. Paste sheet'!V108)</f>
        <v>9660259983</v>
      </c>
      <c r="W108" s="20" t="str">
        <f>IF('S.D. Paste sheet'!W108="","",'S.D. Paste sheet'!W108)</f>
        <v>VYAPARIYO KA VAS ,RAIPUR,BAR,306105</v>
      </c>
      <c r="X108" s="20">
        <f>IF('S.D. Paste sheet'!X108="","",'S.D. Paste sheet'!X108)</f>
        <v>35000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>Yes</v>
      </c>
      <c r="AB108" s="20">
        <f>IF('S.D. Paste sheet'!AB108="","",'S.D. Paste sheet'!AB108)</f>
        <v>9</v>
      </c>
      <c r="AC108" s="20" t="str">
        <f>IF('S.D. Paste sheet'!AC108="","",'S.D. Paste sheet'!AC108)</f>
        <v>None</v>
      </c>
      <c r="AD108" s="20">
        <f>IF('S.D. Paste sheet'!AD108="","",'S.D. Paste sheet'!AD108)</f>
        <v>0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3</v>
      </c>
      <c r="B109" s="20" t="str">
        <f>IF('S.D. Paste sheet'!B109="","",'S.D. Paste sheet'!B109)</f>
        <v>A</v>
      </c>
      <c r="C109" s="20">
        <f>IF('S.D. Paste sheet'!C109="","",'S.D. Paste sheet'!C109)</f>
        <v>709</v>
      </c>
      <c r="D109" s="20">
        <f>IF('S.D. Paste sheet'!D109="","",'S.D. Paste sheet'!D109)</f>
        <v>43682</v>
      </c>
      <c r="E109" s="20" t="str">
        <f>IF('S.D. Paste sheet'!E109="","",UPPER('S.D. Paste sheet'!E109))</f>
        <v>SAKINA BANU</v>
      </c>
      <c r="F109" s="20" t="str">
        <f>IF('S.D. Paste sheet'!F109="","",'S.D. Paste sheet'!F109)</f>
        <v/>
      </c>
      <c r="G109" s="20" t="str">
        <f>IF('S.D. Paste sheet'!G109="","",UPPER('S.D. Paste sheet'!G109))</f>
        <v>ASARAF SHAH</v>
      </c>
      <c r="H109" s="20" t="str">
        <f>IF('S.D. Paste sheet'!H109="","",UPPER('S.D. Paste sheet'!H109))</f>
        <v>FARJANA BANO</v>
      </c>
      <c r="I109" s="20" t="str">
        <f>IF('S.D. Paste sheet'!I109="","",'S.D. Paste sheet'!I109)</f>
        <v>F</v>
      </c>
      <c r="J109" s="20">
        <f>IF('S.D. Paste sheet'!J109="","",'S.D. Paste sheet'!J109)</f>
        <v>41578</v>
      </c>
      <c r="K109" s="20">
        <f>IF('S.D. Paste sheet'!K109="","",'S.D. Paste sheet'!K109)</f>
        <v>328</v>
      </c>
      <c r="L109" s="20" t="str">
        <f>IF('S.D. Paste sheet'!L109="","",'S.D. Paste sheet'!L109)</f>
        <v/>
      </c>
      <c r="M109" s="20">
        <f>IF('S.D. Paste sheet'!M109="","",'S.D. Paste sheet'!M109)</f>
        <v>41</v>
      </c>
      <c r="N109" s="20">
        <f>IF('S.D. Paste sheet'!N109="","",'S.D. Paste sheet'!N109)</f>
        <v>2</v>
      </c>
      <c r="O109" s="20" t="str">
        <f>IF('S.D. Paste sheet'!O109="","",'S.D. Paste sheet'!O109)</f>
        <v>OBC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XXXX6902</v>
      </c>
      <c r="U109" s="20" t="str">
        <f>IF('S.D. Paste sheet'!U109="","",'S.D. Paste sheet'!U109)</f>
        <v/>
      </c>
      <c r="V109" s="20">
        <f>IF('S.D. Paste sheet'!V109="","",'S.D. Paste sheet'!V109)</f>
        <v>8890608559</v>
      </c>
      <c r="W109" s="20" t="str">
        <f>IF('S.D. Paste sheet'!W109="","",'S.D. Paste sheet'!W109)</f>
        <v>MAHAVEER COLONY,BAR,bar,306105</v>
      </c>
      <c r="X109" s="20">
        <f>IF('S.D. Paste sheet'!X109="","",'S.D. Paste sheet'!X109)</f>
        <v>36000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2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3</v>
      </c>
      <c r="B110" s="20" t="str">
        <f>IF('S.D. Paste sheet'!B110="","",'S.D. Paste sheet'!B110)</f>
        <v>A</v>
      </c>
      <c r="C110" s="20">
        <f>IF('S.D. Paste sheet'!C110="","",'S.D. Paste sheet'!C110)</f>
        <v>813</v>
      </c>
      <c r="D110" s="20">
        <f>IF('S.D. Paste sheet'!D110="","",'S.D. Paste sheet'!D110)</f>
        <v>44061</v>
      </c>
      <c r="E110" s="20" t="str">
        <f>IF('S.D. Paste sheet'!E110="","",UPPER('S.D. Paste sheet'!E110))</f>
        <v>SHIVAM SOLANKI</v>
      </c>
      <c r="F110" s="20" t="str">
        <f>IF('S.D. Paste sheet'!F110="","",'S.D. Paste sheet'!F110)</f>
        <v/>
      </c>
      <c r="G110" s="20" t="str">
        <f>IF('S.D. Paste sheet'!G110="","",UPPER('S.D. Paste sheet'!G110))</f>
        <v>LAXMI NARAYAN</v>
      </c>
      <c r="H110" s="20" t="str">
        <f>IF('S.D. Paste sheet'!H110="","",UPPER('S.D. Paste sheet'!H110))</f>
        <v>SONIYA DEVI</v>
      </c>
      <c r="I110" s="20" t="str">
        <f>IF('S.D. Paste sheet'!I110="","",'S.D. Paste sheet'!I110)</f>
        <v>M</v>
      </c>
      <c r="J110" s="20">
        <f>IF('S.D. Paste sheet'!J110="","",'S.D. Paste sheet'!J110)</f>
        <v>41343</v>
      </c>
      <c r="K110" s="20">
        <f>IF('S.D. Paste sheet'!K110="","",'S.D. Paste sheet'!K110)</f>
        <v>329</v>
      </c>
      <c r="L110" s="20" t="str">
        <f>IF('S.D. Paste sheet'!L110="","",'S.D. Paste sheet'!L110)</f>
        <v/>
      </c>
      <c r="M110" s="20">
        <f>IF('S.D. Paste sheet'!M110="","",'S.D. Paste sheet'!M110)</f>
        <v>41</v>
      </c>
      <c r="N110" s="20">
        <f>IF('S.D. Paste sheet'!N110="","",'S.D. Paste sheet'!N110)</f>
        <v>2</v>
      </c>
      <c r="O110" s="20" t="str">
        <f>IF('S.D. Paste sheet'!O110="","",'S.D. Paste sheet'!O110)</f>
        <v>SC</v>
      </c>
      <c r="P110" s="20" t="str">
        <f>IF('S.D. Paste sheet'!P110="","",'S.D. Paste sheet'!P110)</f>
        <v>Hindu</v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XXXX5679</v>
      </c>
      <c r="U110" s="20" t="str">
        <f>IF('S.D. Paste sheet'!U110="","",'S.D. Paste sheet'!U110)</f>
        <v>VXGJKPX</v>
      </c>
      <c r="V110" s="20">
        <f>IF('S.D. Paste sheet'!V110="","",'S.D. Paste sheet'!V110)</f>
        <v>8503809615</v>
      </c>
      <c r="W110" s="20" t="str">
        <f>IF('S.D. Paste sheet'!W110="","",'S.D. Paste sheet'!W110)</f>
        <v>RAMDEV COLONY,RAIPUR,BAR,306105</v>
      </c>
      <c r="X110" s="20">
        <f>IF('S.D. Paste sheet'!X110="","",'S.D. Paste sheet'!X110)</f>
        <v>96000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>No</v>
      </c>
      <c r="AB110" s="20">
        <f>IF('S.D. Paste sheet'!AB110="","",'S.D. Paste sheet'!AB110)</f>
        <v>9</v>
      </c>
      <c r="AC110" s="20" t="str">
        <f>IF('S.D. Paste sheet'!AC110="","",'S.D. Paste sheet'!AC110)</f>
        <v>None</v>
      </c>
      <c r="AD110" s="20">
        <f>IF('S.D. Paste sheet'!AD110="","",'S.D. Paste sheet'!AD110)</f>
        <v>1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3</v>
      </c>
      <c r="B111" s="20" t="str">
        <f>IF('S.D. Paste sheet'!B111="","",'S.D. Paste sheet'!B111)</f>
        <v>A</v>
      </c>
      <c r="C111" s="20">
        <f>IF('S.D. Paste sheet'!C111="","",'S.D. Paste sheet'!C111)</f>
        <v>628</v>
      </c>
      <c r="D111" s="20">
        <f>IF('S.D. Paste sheet'!D111="","",'S.D. Paste sheet'!D111)</f>
        <v>43654</v>
      </c>
      <c r="E111" s="20" t="str">
        <f>IF('S.D. Paste sheet'!E111="","",UPPER('S.D. Paste sheet'!E111))</f>
        <v>TANIK JALWANANIYA</v>
      </c>
      <c r="F111" s="20" t="str">
        <f>IF('S.D. Paste sheet'!F111="","",'S.D. Paste sheet'!F111)</f>
        <v/>
      </c>
      <c r="G111" s="20" t="str">
        <f>IF('S.D. Paste sheet'!G111="","",UPPER('S.D. Paste sheet'!G111))</f>
        <v>NARAYAN LAL</v>
      </c>
      <c r="H111" s="20" t="str">
        <f>IF('S.D. Paste sheet'!H111="","",UPPER('S.D. Paste sheet'!H111))</f>
        <v>MANJU</v>
      </c>
      <c r="I111" s="20" t="str">
        <f>IF('S.D. Paste sheet'!I111="","",'S.D. Paste sheet'!I111)</f>
        <v>M</v>
      </c>
      <c r="J111" s="20">
        <f>IF('S.D. Paste sheet'!J111="","",'S.D. Paste sheet'!J111)</f>
        <v>41759</v>
      </c>
      <c r="K111" s="20">
        <f>IF('S.D. Paste sheet'!K111="","",'S.D. Paste sheet'!K111)</f>
        <v>330</v>
      </c>
      <c r="L111" s="20" t="str">
        <f>IF('S.D. Paste sheet'!L111="","",'S.D. Paste sheet'!L111)</f>
        <v/>
      </c>
      <c r="M111" s="20">
        <f>IF('S.D. Paste sheet'!M111="","",'S.D. Paste sheet'!M111)</f>
        <v>41</v>
      </c>
      <c r="N111" s="20">
        <f>IF('S.D. Paste sheet'!N111="","",'S.D. Paste sheet'!N111)</f>
        <v>1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/>
      </c>
      <c r="U111" s="20" t="str">
        <f>IF('S.D. Paste sheet'!U111="","",'S.D. Paste sheet'!U111)</f>
        <v>VSNBZZP</v>
      </c>
      <c r="V111" s="20">
        <f>IF('S.D. Paste sheet'!V111="","",'S.D. Paste sheet'!V111)</f>
        <v>9784569087</v>
      </c>
      <c r="W111" s="20" t="str">
        <f>IF('S.D. Paste sheet'!W111="","",'S.D. Paste sheet'!W111)</f>
        <v>MEGWALO KA BAS,RAIPUR,BAR,306105</v>
      </c>
      <c r="X111" s="20">
        <f>IF('S.D. Paste sheet'!X111="","",'S.D. Paste sheet'!X111)</f>
        <v>34000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8</v>
      </c>
      <c r="AC111" s="20" t="str">
        <f>IF('S.D. Paste sheet'!AC111="","",'S.D. Paste sheet'!AC111)</f>
        <v>None</v>
      </c>
      <c r="AD111" s="20">
        <f>IF('S.D. Paste sheet'!AD111="","",'S.D. Paste sheet'!AD111)</f>
        <v>0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3</v>
      </c>
      <c r="B112" s="20" t="str">
        <f>IF('S.D. Paste sheet'!B112="","",'S.D. Paste sheet'!B112)</f>
        <v>A</v>
      </c>
      <c r="C112" s="20">
        <f>IF('S.D. Paste sheet'!C112="","",'S.D. Paste sheet'!C112)</f>
        <v>805</v>
      </c>
      <c r="D112" s="20">
        <f>IF('S.D. Paste sheet'!D112="","",'S.D. Paste sheet'!D112)</f>
        <v>44061</v>
      </c>
      <c r="E112" s="20" t="str">
        <f>IF('S.D. Paste sheet'!E112="","",UPPER('S.D. Paste sheet'!E112))</f>
        <v>YOGITA</v>
      </c>
      <c r="F112" s="20" t="str">
        <f>IF('S.D. Paste sheet'!F112="","",'S.D. Paste sheet'!F112)</f>
        <v/>
      </c>
      <c r="G112" s="20" t="str">
        <f>IF('S.D. Paste sheet'!G112="","",UPPER('S.D. Paste sheet'!G112))</f>
        <v>PRAKASH CHAND BAGRI</v>
      </c>
      <c r="H112" s="20" t="str">
        <f>IF('S.D. Paste sheet'!H112="","",UPPER('S.D. Paste sheet'!H112))</f>
        <v>VIMLA DEVI</v>
      </c>
      <c r="I112" s="20" t="str">
        <f>IF('S.D. Paste sheet'!I112="","",'S.D. Paste sheet'!I112)</f>
        <v>F</v>
      </c>
      <c r="J112" s="20">
        <f>IF('S.D. Paste sheet'!J112="","",'S.D. Paste sheet'!J112)</f>
        <v>41618</v>
      </c>
      <c r="K112" s="20">
        <f>IF('S.D. Paste sheet'!K112="","",'S.D. Paste sheet'!K112)</f>
        <v>331</v>
      </c>
      <c r="L112" s="20" t="str">
        <f>IF('S.D. Paste sheet'!L112="","",'S.D. Paste sheet'!L112)</f>
        <v/>
      </c>
      <c r="M112" s="20">
        <f>IF('S.D. Paste sheet'!M112="","",'S.D. Paste sheet'!M112)</f>
        <v>41</v>
      </c>
      <c r="N112" s="20">
        <f>IF('S.D. Paste sheet'!N112="","",'S.D. Paste sheet'!N112)</f>
        <v>2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XXXX9770</v>
      </c>
      <c r="U112" s="20" t="str">
        <f>IF('S.D. Paste sheet'!U112="","",'S.D. Paste sheet'!U112)</f>
        <v>YYBGSOS</v>
      </c>
      <c r="V112" s="20">
        <f>IF('S.D. Paste sheet'!V112="","",'S.D. Paste sheet'!V112)</f>
        <v>8290673657</v>
      </c>
      <c r="W112" s="20" t="str">
        <f>IF('S.D. Paste sheet'!W112="","",'S.D. Paste sheet'!W112)</f>
        <v>BERA DHANIYA NADA,RAIPUR,BAR,306105</v>
      </c>
      <c r="X112" s="20">
        <f>IF('S.D. Paste sheet'!X112="","",'S.D. Paste sheet'!X112)</f>
        <v>240000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9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3</v>
      </c>
      <c r="B113" s="20" t="str">
        <f>IF('S.D. Paste sheet'!B113="","",'S.D. Paste sheet'!B113)</f>
        <v>A</v>
      </c>
      <c r="C113" s="20">
        <f>IF('S.D. Paste sheet'!C113="","",'S.D. Paste sheet'!C113)</f>
        <v>808</v>
      </c>
      <c r="D113" s="20">
        <f>IF('S.D. Paste sheet'!D113="","",'S.D. Paste sheet'!D113)</f>
        <v>44061</v>
      </c>
      <c r="E113" s="20" t="str">
        <f>IF('S.D. Paste sheet'!E113="","",UPPER('S.D. Paste sheet'!E113))</f>
        <v>YUVRAJ SINGH</v>
      </c>
      <c r="F113" s="20" t="str">
        <f>IF('S.D. Paste sheet'!F113="","",'S.D. Paste sheet'!F113)</f>
        <v/>
      </c>
      <c r="G113" s="20" t="str">
        <f>IF('S.D. Paste sheet'!G113="","",UPPER('S.D. Paste sheet'!G113))</f>
        <v>MANIRAJ SINGH</v>
      </c>
      <c r="H113" s="20" t="str">
        <f>IF('S.D. Paste sheet'!H113="","",UPPER('S.D. Paste sheet'!H113))</f>
        <v>SUMAN KANWAR</v>
      </c>
      <c r="I113" s="20" t="str">
        <f>IF('S.D. Paste sheet'!I113="","",'S.D. Paste sheet'!I113)</f>
        <v>M</v>
      </c>
      <c r="J113" s="20">
        <f>IF('S.D. Paste sheet'!J113="","",'S.D. Paste sheet'!J113)</f>
        <v>41582</v>
      </c>
      <c r="K113" s="20">
        <f>IF('S.D. Paste sheet'!K113="","",'S.D. Paste sheet'!K113)</f>
        <v>332</v>
      </c>
      <c r="L113" s="20" t="str">
        <f>IF('S.D. Paste sheet'!L113="","",'S.D. Paste sheet'!L113)</f>
        <v/>
      </c>
      <c r="M113" s="20">
        <f>IF('S.D. Paste sheet'!M113="","",'S.D. Paste sheet'!M113)</f>
        <v>41</v>
      </c>
      <c r="N113" s="20">
        <f>IF('S.D. Paste sheet'!N113="","",'S.D. Paste sheet'!N113)</f>
        <v>2</v>
      </c>
      <c r="O113" s="20" t="str">
        <f>IF('S.D. Paste sheet'!O113="","",'S.D. Paste sheet'!O113)</f>
        <v>OBC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/>
      </c>
      <c r="U113" s="20" t="str">
        <f>IF('S.D. Paste sheet'!U113="","",'S.D. Paste sheet'!U113)</f>
        <v/>
      </c>
      <c r="V113" s="20">
        <f>IF('S.D. Paste sheet'!V113="","",'S.D. Paste sheet'!V113)</f>
        <v>9468689898</v>
      </c>
      <c r="W113" s="20" t="str">
        <f>IF('S.D. Paste sheet'!W113="","",'S.D. Paste sheet'!W113)</f>
        <v>CHARNO KI COLONY ,JAITARAN,NIMAJ,306303</v>
      </c>
      <c r="X113" s="20">
        <f>IF('S.D. Paste sheet'!X113="","",'S.D. Paste sheet'!X113)</f>
        <v>400000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9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763</v>
      </c>
      <c r="D114" s="20">
        <f>IF('S.D. Paste sheet'!D114="","",'S.D. Paste sheet'!D114)</f>
        <v>44061</v>
      </c>
      <c r="E114" s="20" t="str">
        <f>IF('S.D. Paste sheet'!E114="","",UPPER('S.D. Paste sheet'!E114))</f>
        <v>AALIYA</v>
      </c>
      <c r="F114" s="20" t="str">
        <f>IF('S.D. Paste sheet'!F114="","",'S.D. Paste sheet'!F114)</f>
        <v/>
      </c>
      <c r="G114" s="20" t="str">
        <f>IF('S.D. Paste sheet'!G114="","",UPPER('S.D. Paste sheet'!G114))</f>
        <v>SALAMUDEEN</v>
      </c>
      <c r="H114" s="20" t="str">
        <f>IF('S.D. Paste sheet'!H114="","",UPPER('S.D. Paste sheet'!H114))</f>
        <v>MUMTAJ BANO</v>
      </c>
      <c r="I114" s="20" t="str">
        <f>IF('S.D. Paste sheet'!I114="","",'S.D. Paste sheet'!I114)</f>
        <v>F</v>
      </c>
      <c r="J114" s="20">
        <f>IF('S.D. Paste sheet'!J114="","",'S.D. Paste sheet'!J114)</f>
        <v>41065</v>
      </c>
      <c r="K114" s="20">
        <f>IF('S.D. Paste sheet'!K114="","",'S.D. Paste sheet'!K114)</f>
        <v>401</v>
      </c>
      <c r="L114" s="20" t="str">
        <f>IF('S.D. Paste sheet'!L114="","",'S.D. Paste sheet'!L114)</f>
        <v/>
      </c>
      <c r="M114" s="20">
        <f>IF('S.D. Paste sheet'!M114="","",'S.D. Paste sheet'!M114)</f>
        <v>41</v>
      </c>
      <c r="N114" s="20">
        <f>IF('S.D. Paste sheet'!N114="","",'S.D. Paste sheet'!N114)</f>
        <v>38</v>
      </c>
      <c r="O114" s="20" t="str">
        <f>IF('S.D. Paste sheet'!O114="","",'S.D. Paste sheet'!O114)</f>
        <v>OBC</v>
      </c>
      <c r="P114" s="20" t="str">
        <f>IF('S.D. Paste sheet'!P114="","",'S.D. Paste sheet'!P114)</f>
        <v>Muslim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XXXX0928</v>
      </c>
      <c r="U114" s="20" t="str">
        <f>IF('S.D. Paste sheet'!U114="","",'S.D. Paste sheet'!U114)</f>
        <v>VXWRXVX</v>
      </c>
      <c r="V114" s="20">
        <f>IF('S.D. Paste sheet'!V114="","",'S.D. Paste sheet'!V114)</f>
        <v>9680112825</v>
      </c>
      <c r="W114" s="20" t="str">
        <f>IF('S.D. Paste sheet'!W114="","",'S.D. Paste sheet'!W114)</f>
        <v>VYAPARIYON KA MOHALLA , BUS STAND ,RAIPUR,BAR,306105</v>
      </c>
      <c r="X114" s="20">
        <f>IF('S.D. Paste sheet'!X114="","",'S.D. Paste sheet'!X114)</f>
        <v>48000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Yes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585</v>
      </c>
      <c r="D115" s="20">
        <f>IF('S.D. Paste sheet'!D115="","",'S.D. Paste sheet'!D115)</f>
        <v>43304</v>
      </c>
      <c r="E115" s="20" t="str">
        <f>IF('S.D. Paste sheet'!E115="","",UPPER('S.D. Paste sheet'!E115))</f>
        <v>ALFEENA BANU</v>
      </c>
      <c r="F115" s="20" t="str">
        <f>IF('S.D. Paste sheet'!F115="","",'S.D. Paste sheet'!F115)</f>
        <v/>
      </c>
      <c r="G115" s="20" t="str">
        <f>IF('S.D. Paste sheet'!G115="","",UPPER('S.D. Paste sheet'!G115))</f>
        <v>NEMA KHAN</v>
      </c>
      <c r="H115" s="20" t="str">
        <f>IF('S.D. Paste sheet'!H115="","",UPPER('S.D. Paste sheet'!H115))</f>
        <v>RAJIYA BANU</v>
      </c>
      <c r="I115" s="20" t="str">
        <f>IF('S.D. Paste sheet'!I115="","",'S.D. Paste sheet'!I115)</f>
        <v>F</v>
      </c>
      <c r="J115" s="20">
        <f>IF('S.D. Paste sheet'!J115="","",'S.D. Paste sheet'!J115)</f>
        <v>41465</v>
      </c>
      <c r="K115" s="20">
        <f>IF('S.D. Paste sheet'!K115="","",'S.D. Paste sheet'!K115)</f>
        <v>402</v>
      </c>
      <c r="L115" s="20" t="str">
        <f>IF('S.D. Paste sheet'!L115="","",'S.D. Paste sheet'!L115)</f>
        <v/>
      </c>
      <c r="M115" s="20">
        <f>IF('S.D. Paste sheet'!M115="","",'S.D. Paste sheet'!M115)</f>
        <v>41</v>
      </c>
      <c r="N115" s="20">
        <f>IF('S.D. Paste sheet'!N115="","",'S.D. Paste sheet'!N115)</f>
        <v>36</v>
      </c>
      <c r="O115" s="20" t="str">
        <f>IF('S.D. Paste sheet'!O115="","",'S.D. Paste sheet'!O115)</f>
        <v>OBC</v>
      </c>
      <c r="P115" s="20" t="str">
        <f>IF('S.D. Paste sheet'!P115="","",'S.D. Paste sheet'!P115)</f>
        <v>Muslim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XXXX5041</v>
      </c>
      <c r="U115" s="20" t="str">
        <f>IF('S.D. Paste sheet'!U115="","",'S.D. Paste sheet'!U115)</f>
        <v/>
      </c>
      <c r="V115" s="20">
        <f>IF('S.D. Paste sheet'!V115="","",'S.D. Paste sheet'!V115)</f>
        <v>7357129486</v>
      </c>
      <c r="W115" s="20" t="str">
        <f>IF('S.D. Paste sheet'!W115="","",'S.D. Paste sheet'!W115)</f>
        <v>MIYA MANGRI BAR,RAIPUR,BAR,306105</v>
      </c>
      <c r="X115" s="20">
        <f>IF('S.D. Paste sheet'!X115="","",'S.D. Paste sheet'!X115)</f>
        <v>45000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Yes</v>
      </c>
      <c r="AB115" s="20">
        <f>IF('S.D. Paste sheet'!AB115="","",'S.D. Paste sheet'!AB115)</f>
        <v>9</v>
      </c>
      <c r="AC115" s="20" t="str">
        <f>IF('S.D. Paste sheet'!AC115="","",'S.D. Paste sheet'!AC115)</f>
        <v>None</v>
      </c>
      <c r="AD115" s="20">
        <f>IF('S.D. Paste sheet'!AD115="","",'S.D. Paste sheet'!AD115)</f>
        <v>2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774</v>
      </c>
      <c r="D116" s="20">
        <f>IF('S.D. Paste sheet'!D116="","",'S.D. Paste sheet'!D116)</f>
        <v>44061</v>
      </c>
      <c r="E116" s="20" t="str">
        <f>IF('S.D. Paste sheet'!E116="","",UPPER('S.D. Paste sheet'!E116))</f>
        <v>AQSHA QURESHI</v>
      </c>
      <c r="F116" s="20" t="str">
        <f>IF('S.D. Paste sheet'!F116="","",'S.D. Paste sheet'!F116)</f>
        <v/>
      </c>
      <c r="G116" s="20" t="str">
        <f>IF('S.D. Paste sheet'!G116="","",UPPER('S.D. Paste sheet'!G116))</f>
        <v>MR MOHD IQBAL</v>
      </c>
      <c r="H116" s="20" t="str">
        <f>IF('S.D. Paste sheet'!H116="","",UPPER('S.D. Paste sheet'!H116))</f>
        <v>MRS ZAREENA BANO</v>
      </c>
      <c r="I116" s="20" t="str">
        <f>IF('S.D. Paste sheet'!I116="","",'S.D. Paste sheet'!I116)</f>
        <v>F</v>
      </c>
      <c r="J116" s="20">
        <f>IF('S.D. Paste sheet'!J116="","",'S.D. Paste sheet'!J116)</f>
        <v>40796</v>
      </c>
      <c r="K116" s="20">
        <f>IF('S.D. Paste sheet'!K116="","",'S.D. Paste sheet'!K116)</f>
        <v>403</v>
      </c>
      <c r="L116" s="20" t="str">
        <f>IF('S.D. Paste sheet'!L116="","",'S.D. Paste sheet'!L116)</f>
        <v/>
      </c>
      <c r="M116" s="20">
        <f>IF('S.D. Paste sheet'!M116="","",'S.D. Paste sheet'!M116)</f>
        <v>41</v>
      </c>
      <c r="N116" s="20">
        <f>IF('S.D. Paste sheet'!N116="","",'S.D. Paste sheet'!N116)</f>
        <v>32</v>
      </c>
      <c r="O116" s="20" t="str">
        <f>IF('S.D. Paste sheet'!O116="","",'S.D. Paste sheet'!O116)</f>
        <v>OBC</v>
      </c>
      <c r="P116" s="20" t="str">
        <f>IF('S.D. Paste sheet'!P116="","",'S.D. Paste sheet'!P116)</f>
        <v>Muslim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XXXX0967</v>
      </c>
      <c r="U116" s="20" t="str">
        <f>IF('S.D. Paste sheet'!U116="","",'S.D. Paste sheet'!U116)</f>
        <v/>
      </c>
      <c r="V116" s="20">
        <f>IF('S.D. Paste sheet'!V116="","",'S.D. Paste sheet'!V116)</f>
        <v>9636323276</v>
      </c>
      <c r="W116" s="20" t="str">
        <f>IF('S.D. Paste sheet'!W116="","",'S.D. Paste sheet'!W116)</f>
        <v>LALPURA AMARPURA,RAIPUR,SARADHNA SENDRA,306105</v>
      </c>
      <c r="X116" s="20">
        <f>IF('S.D. Paste sheet'!X116="","",'S.D. Paste sheet'!X116)</f>
        <v>432000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Yes</v>
      </c>
      <c r="AB116" s="20">
        <f>IF('S.D. Paste sheet'!AB116="","",'S.D. Paste sheet'!AB116)</f>
        <v>11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766</v>
      </c>
      <c r="D117" s="20">
        <f>IF('S.D. Paste sheet'!D117="","",'S.D. Paste sheet'!D117)</f>
        <v>44061</v>
      </c>
      <c r="E117" s="20" t="str">
        <f>IF('S.D. Paste sheet'!E117="","",UPPER('S.D. Paste sheet'!E117))</f>
        <v>BHAVESH</v>
      </c>
      <c r="F117" s="20" t="str">
        <f>IF('S.D. Paste sheet'!F117="","",'S.D. Paste sheet'!F117)</f>
        <v/>
      </c>
      <c r="G117" s="20" t="str">
        <f>IF('S.D. Paste sheet'!G117="","",UPPER('S.D. Paste sheet'!G117))</f>
        <v>SHYAM SAGAR</v>
      </c>
      <c r="H117" s="20" t="str">
        <f>IF('S.D. Paste sheet'!H117="","",UPPER('S.D. Paste sheet'!H117))</f>
        <v>MANJU DEVI</v>
      </c>
      <c r="I117" s="20" t="str">
        <f>IF('S.D. Paste sheet'!I117="","",'S.D. Paste sheet'!I117)</f>
        <v>M</v>
      </c>
      <c r="J117" s="20">
        <f>IF('S.D. Paste sheet'!J117="","",'S.D. Paste sheet'!J117)</f>
        <v>41120</v>
      </c>
      <c r="K117" s="20">
        <f>IF('S.D. Paste sheet'!K117="","",'S.D. Paste sheet'!K117)</f>
        <v>404</v>
      </c>
      <c r="L117" s="20" t="str">
        <f>IF('S.D. Paste sheet'!L117="","",'S.D. Paste sheet'!L117)</f>
        <v/>
      </c>
      <c r="M117" s="20">
        <f>IF('S.D. Paste sheet'!M117="","",'S.D. Paste sheet'!M117)</f>
        <v>41</v>
      </c>
      <c r="N117" s="20">
        <f>IF('S.D. Paste sheet'!N117="","",'S.D. Paste sheet'!N117)</f>
        <v>18</v>
      </c>
      <c r="O117" s="20" t="str">
        <f>IF('S.D. Paste sheet'!O117="","",'S.D. Paste sheet'!O117)</f>
        <v>OBC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XXXX3988</v>
      </c>
      <c r="U117" s="20" t="str">
        <f>IF('S.D. Paste sheet'!U117="","",'S.D. Paste sheet'!U117)</f>
        <v/>
      </c>
      <c r="V117" s="20">
        <f>IF('S.D. Paste sheet'!V117="","",'S.D. Paste sheet'!V117)</f>
        <v>7891564607</v>
      </c>
      <c r="W117" s="20" t="str">
        <f>IF('S.D. Paste sheet'!W117="","",'S.D. Paste sheet'!W117)</f>
        <v>GURJARON KA BASS JODHPUR ROAD ,RAIPUR,BAR,306105</v>
      </c>
      <c r="X117" s="20">
        <f>IF('S.D. Paste sheet'!X117="","",'S.D. Paste sheet'!X117)</f>
        <v>40000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768</v>
      </c>
      <c r="D118" s="20">
        <f>IF('S.D. Paste sheet'!D118="","",'S.D. Paste sheet'!D118)</f>
        <v>44061</v>
      </c>
      <c r="E118" s="20" t="str">
        <f>IF('S.D. Paste sheet'!E118="","",UPPER('S.D. Paste sheet'!E118))</f>
        <v>BHUPENDRA SINGH</v>
      </c>
      <c r="F118" s="20" t="str">
        <f>IF('S.D. Paste sheet'!F118="","",'S.D. Paste sheet'!F118)</f>
        <v/>
      </c>
      <c r="G118" s="20" t="str">
        <f>IF('S.D. Paste sheet'!G118="","",UPPER('S.D. Paste sheet'!G118))</f>
        <v>UDAI SINGH</v>
      </c>
      <c r="H118" s="20" t="str">
        <f>IF('S.D. Paste sheet'!H118="","",UPPER('S.D. Paste sheet'!H118))</f>
        <v>PREM KANWAR</v>
      </c>
      <c r="I118" s="20" t="str">
        <f>IF('S.D. Paste sheet'!I118="","",'S.D. Paste sheet'!I118)</f>
        <v>M</v>
      </c>
      <c r="J118" s="20">
        <f>IF('S.D. Paste sheet'!J118="","",'S.D. Paste sheet'!J118)</f>
        <v>40876</v>
      </c>
      <c r="K118" s="20">
        <f>IF('S.D. Paste sheet'!K118="","",'S.D. Paste sheet'!K118)</f>
        <v>405</v>
      </c>
      <c r="L118" s="20" t="str">
        <f>IF('S.D. Paste sheet'!L118="","",'S.D. Paste sheet'!L118)</f>
        <v/>
      </c>
      <c r="M118" s="20">
        <f>IF('S.D. Paste sheet'!M118="","",'S.D. Paste sheet'!M118)</f>
        <v>41</v>
      </c>
      <c r="N118" s="20">
        <f>IF('S.D. Paste sheet'!N118="","",'S.D. Paste sheet'!N118)</f>
        <v>37</v>
      </c>
      <c r="O118" s="20" t="str">
        <f>IF('S.D. Paste sheet'!O118="","",'S.D. Paste sheet'!O118)</f>
        <v>GEN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XXXX2406</v>
      </c>
      <c r="U118" s="20" t="str">
        <f>IF('S.D. Paste sheet'!U118="","",'S.D. Paste sheet'!U118)</f>
        <v/>
      </c>
      <c r="V118" s="20">
        <f>IF('S.D. Paste sheet'!V118="","",'S.D. Paste sheet'!V118)</f>
        <v>9414590323</v>
      </c>
      <c r="W118" s="20" t="str">
        <f>IF('S.D. Paste sheet'!W118="","",'S.D. Paste sheet'!W118)</f>
        <v>WARD NO 13,RAIPUR, MAKARWALI POST DEEPAWAS,306304</v>
      </c>
      <c r="X118" s="20">
        <f>IF('S.D. Paste sheet'!X118="","",'S.D. Paste sheet'!X118)</f>
        <v>90000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11</v>
      </c>
      <c r="AC118" s="20" t="str">
        <f>IF('S.D. Paste sheet'!AC118="","",'S.D. Paste sheet'!AC118)</f>
        <v>None</v>
      </c>
      <c r="AD118" s="20">
        <f>IF('S.D. Paste sheet'!AD118="","",'S.D. Paste sheet'!AD118)</f>
        <v>1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962</v>
      </c>
      <c r="D119" s="20">
        <f>IF('S.D. Paste sheet'!D119="","",'S.D. Paste sheet'!D119)</f>
        <v>44401</v>
      </c>
      <c r="E119" s="20" t="str">
        <f>IF('S.D. Paste sheet'!E119="","",UPPER('S.D. Paste sheet'!E119))</f>
        <v>DEEPENDRA SINGH</v>
      </c>
      <c r="F119" s="20" t="str">
        <f>IF('S.D. Paste sheet'!F119="","",'S.D. Paste sheet'!F119)</f>
        <v/>
      </c>
      <c r="G119" s="20" t="str">
        <f>IF('S.D. Paste sheet'!G119="","",UPPER('S.D. Paste sheet'!G119))</f>
        <v>NATHU SINGH</v>
      </c>
      <c r="H119" s="20" t="str">
        <f>IF('S.D. Paste sheet'!H119="","",UPPER('S.D. Paste sheet'!H119))</f>
        <v>ANU KANWAR</v>
      </c>
      <c r="I119" s="20" t="str">
        <f>IF('S.D. Paste sheet'!I119="","",'S.D. Paste sheet'!I119)</f>
        <v>M</v>
      </c>
      <c r="J119" s="20">
        <f>IF('S.D. Paste sheet'!J119="","",'S.D. Paste sheet'!J119)</f>
        <v>40908</v>
      </c>
      <c r="K119" s="20">
        <f>IF('S.D. Paste sheet'!K119="","",'S.D. Paste sheet'!K119)</f>
        <v>406</v>
      </c>
      <c r="L119" s="20" t="str">
        <f>IF('S.D. Paste sheet'!L119="","",'S.D. Paste sheet'!L119)</f>
        <v/>
      </c>
      <c r="M119" s="20">
        <f>IF('S.D. Paste sheet'!M119="","",'S.D. Paste sheet'!M119)</f>
        <v>41</v>
      </c>
      <c r="N119" s="20">
        <f>IF('S.D. Paste sheet'!N119="","",'S.D. Paste sheet'!N119)</f>
        <v>22</v>
      </c>
      <c r="O119" s="20" t="str">
        <f>IF('S.D. Paste sheet'!O119="","",'S.D. Paste sheet'!O119)</f>
        <v>OBC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>XXXX3247</v>
      </c>
      <c r="U119" s="20" t="str">
        <f>IF('S.D. Paste sheet'!U119="","",'S.D. Paste sheet'!U119)</f>
        <v/>
      </c>
      <c r="V119" s="20">
        <f>IF('S.D. Paste sheet'!V119="","",'S.D. Paste sheet'!V119)</f>
        <v>9660177725</v>
      </c>
      <c r="W119" s="20" t="str">
        <f>IF('S.D. Paste sheet'!W119="","",'S.D. Paste sheet'!W119)</f>
        <v>AAI MATA COLONY,RAIPUR,BAR,306304</v>
      </c>
      <c r="X119" s="20">
        <f>IF('S.D. Paste sheet'!X119="","",'S.D. Paste sheet'!X119)</f>
        <v>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11</v>
      </c>
      <c r="AC119" s="20" t="str">
        <f>IF('S.D. Paste sheet'!AC119="","",'S.D. Paste sheet'!AC119)</f>
        <v>None</v>
      </c>
      <c r="AD119" s="20">
        <f>IF('S.D. Paste sheet'!AD119="","",'S.D. Paste sheet'!AD119)</f>
        <v>2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964</v>
      </c>
      <c r="D120" s="20">
        <f>IF('S.D. Paste sheet'!D120="","",'S.D. Paste sheet'!D120)</f>
        <v>44412</v>
      </c>
      <c r="E120" s="20" t="str">
        <f>IF('S.D. Paste sheet'!E120="","",UPPER('S.D. Paste sheet'!E120))</f>
        <v>HARSHITA</v>
      </c>
      <c r="F120" s="20" t="str">
        <f>IF('S.D. Paste sheet'!F120="","",'S.D. Paste sheet'!F120)</f>
        <v/>
      </c>
      <c r="G120" s="20" t="str">
        <f>IF('S.D. Paste sheet'!G120="","",UPPER('S.D. Paste sheet'!G120))</f>
        <v>SAJJAN SINGH</v>
      </c>
      <c r="H120" s="20" t="str">
        <f>IF('S.D. Paste sheet'!H120="","",UPPER('S.D. Paste sheet'!H120))</f>
        <v>SUSHILA DEVI</v>
      </c>
      <c r="I120" s="20" t="str">
        <f>IF('S.D. Paste sheet'!I120="","",'S.D. Paste sheet'!I120)</f>
        <v>F</v>
      </c>
      <c r="J120" s="20">
        <f>IF('S.D. Paste sheet'!J120="","",'S.D. Paste sheet'!J120)</f>
        <v>40946</v>
      </c>
      <c r="K120" s="20">
        <f>IF('S.D. Paste sheet'!K120="","",'S.D. Paste sheet'!K120)</f>
        <v>407</v>
      </c>
      <c r="L120" s="20" t="str">
        <f>IF('S.D. Paste sheet'!L120="","",'S.D. Paste sheet'!L120)</f>
        <v/>
      </c>
      <c r="M120" s="20">
        <f>IF('S.D. Paste sheet'!M120="","",'S.D. Paste sheet'!M120)</f>
        <v>41</v>
      </c>
      <c r="N120" s="20">
        <f>IF('S.D. Paste sheet'!N120="","",'S.D. Paste sheet'!N120)</f>
        <v>34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>XXXX2681</v>
      </c>
      <c r="U120" s="20" t="str">
        <f>IF('S.D. Paste sheet'!U120="","",'S.D. Paste sheet'!U120)</f>
        <v/>
      </c>
      <c r="V120" s="20">
        <f>IF('S.D. Paste sheet'!V120="","",'S.D. Paste sheet'!V120)</f>
        <v>8824057051</v>
      </c>
      <c r="W120" s="20" t="str">
        <f>IF('S.D. Paste sheet'!W120="","",'S.D. Paste sheet'!W120)</f>
        <v>MAIN MARKET ,RAIPUR ,SENDRA ,306304</v>
      </c>
      <c r="X120" s="20">
        <f>IF('S.D. Paste sheet'!X120="","",'S.D. Paste sheet'!X120)</f>
        <v>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12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586</v>
      </c>
      <c r="D121" s="20">
        <f>IF('S.D. Paste sheet'!D121="","",'S.D. Paste sheet'!D121)</f>
        <v>43304</v>
      </c>
      <c r="E121" s="20" t="str">
        <f>IF('S.D. Paste sheet'!E121="","",UPPER('S.D. Paste sheet'!E121))</f>
        <v>IRFAN</v>
      </c>
      <c r="F121" s="20" t="str">
        <f>IF('S.D. Paste sheet'!F121="","",'S.D. Paste sheet'!F121)</f>
        <v/>
      </c>
      <c r="G121" s="20" t="str">
        <f>IF('S.D. Paste sheet'!G121="","",UPPER('S.D. Paste sheet'!G121))</f>
        <v>KAMRUDIN</v>
      </c>
      <c r="H121" s="20" t="str">
        <f>IF('S.D. Paste sheet'!H121="","",UPPER('S.D. Paste sheet'!H121))</f>
        <v>ROSHNI</v>
      </c>
      <c r="I121" s="20" t="str">
        <f>IF('S.D. Paste sheet'!I121="","",'S.D. Paste sheet'!I121)</f>
        <v>M</v>
      </c>
      <c r="J121" s="20">
        <f>IF('S.D. Paste sheet'!J121="","",'S.D. Paste sheet'!J121)</f>
        <v>41396</v>
      </c>
      <c r="K121" s="20">
        <f>IF('S.D. Paste sheet'!K121="","",'S.D. Paste sheet'!K121)</f>
        <v>408</v>
      </c>
      <c r="L121" s="20" t="str">
        <f>IF('S.D. Paste sheet'!L121="","",'S.D. Paste sheet'!L121)</f>
        <v/>
      </c>
      <c r="M121" s="20">
        <f>IF('S.D. Paste sheet'!M121="","",'S.D. Paste sheet'!M121)</f>
        <v>41</v>
      </c>
      <c r="N121" s="20">
        <f>IF('S.D. Paste sheet'!N121="","",'S.D. Paste sheet'!N121)</f>
        <v>17</v>
      </c>
      <c r="O121" s="20" t="str">
        <f>IF('S.D. Paste sheet'!O121="","",'S.D. Paste sheet'!O121)</f>
        <v>OBC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XXXX0360</v>
      </c>
      <c r="U121" s="20" t="str">
        <f>IF('S.D. Paste sheet'!U121="","",'S.D. Paste sheet'!U121)</f>
        <v>YAOWSCB</v>
      </c>
      <c r="V121" s="20">
        <f>IF('S.D. Paste sheet'!V121="","",'S.D. Paste sheet'!V121)</f>
        <v>7073729651</v>
      </c>
      <c r="W121" s="20" t="str">
        <f>IF('S.D. Paste sheet'!W121="","",'S.D. Paste sheet'!W121)</f>
        <v>OLD STATION BAR,RAIPUR,BAR,306105</v>
      </c>
      <c r="X121" s="20">
        <f>IF('S.D. Paste sheet'!X121="","",'S.D. Paste sheet'!X121)</f>
        <v>30000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9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598</v>
      </c>
      <c r="D122" s="20">
        <f>IF('S.D. Paste sheet'!D122="","",'S.D. Paste sheet'!D122)</f>
        <v>43449</v>
      </c>
      <c r="E122" s="20" t="str">
        <f>IF('S.D. Paste sheet'!E122="","",UPPER('S.D. Paste sheet'!E122))</f>
        <v>JUNAID SHAH</v>
      </c>
      <c r="F122" s="20" t="str">
        <f>IF('S.D. Paste sheet'!F122="","",'S.D. Paste sheet'!F122)</f>
        <v/>
      </c>
      <c r="G122" s="20" t="str">
        <f>IF('S.D. Paste sheet'!G122="","",UPPER('S.D. Paste sheet'!G122))</f>
        <v>GULAB SHAH</v>
      </c>
      <c r="H122" s="20" t="str">
        <f>IF('S.D. Paste sheet'!H122="","",UPPER('S.D. Paste sheet'!H122))</f>
        <v>RASEEDA BANU</v>
      </c>
      <c r="I122" s="20" t="str">
        <f>IF('S.D. Paste sheet'!I122="","",'S.D. Paste sheet'!I122)</f>
        <v>M</v>
      </c>
      <c r="J122" s="20">
        <f>IF('S.D. Paste sheet'!J122="","",'S.D. Paste sheet'!J122)</f>
        <v>41477</v>
      </c>
      <c r="K122" s="20">
        <f>IF('S.D. Paste sheet'!K122="","",'S.D. Paste sheet'!K122)</f>
        <v>409</v>
      </c>
      <c r="L122" s="20" t="str">
        <f>IF('S.D. Paste sheet'!L122="","",'S.D. Paste sheet'!L122)</f>
        <v/>
      </c>
      <c r="M122" s="20">
        <f>IF('S.D. Paste sheet'!M122="","",'S.D. Paste sheet'!M122)</f>
        <v>41</v>
      </c>
      <c r="N122" s="20">
        <f>IF('S.D. Paste sheet'!N122="","",'S.D. Paste sheet'!N122)</f>
        <v>8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XXXX4998</v>
      </c>
      <c r="U122" s="20" t="str">
        <f>IF('S.D. Paste sheet'!U122="","",'S.D. Paste sheet'!U122)</f>
        <v>YFCICQO</v>
      </c>
      <c r="V122" s="20">
        <f>IF('S.D. Paste sheet'!V122="","",'S.D. Paste sheet'!V122)</f>
        <v>8003304394</v>
      </c>
      <c r="W122" s="20" t="str">
        <f>IF('S.D. Paste sheet'!W122="","",'S.D. Paste sheet'!W122)</f>
        <v>BIJALI GHAR KE PAS BAR,RAIPUR,BAR,306105</v>
      </c>
      <c r="X122" s="20">
        <f>IF('S.D. Paste sheet'!X122="","",'S.D. Paste sheet'!X122)</f>
        <v>36000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9</v>
      </c>
      <c r="AC122" s="20" t="str">
        <f>IF('S.D. Paste sheet'!AC122="","",'S.D. Paste sheet'!AC122)</f>
        <v>None</v>
      </c>
      <c r="AD122" s="20">
        <f>IF('S.D. Paste sheet'!AD122="","",'S.D. Paste sheet'!AD122)</f>
        <v>1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713</v>
      </c>
      <c r="D123" s="20">
        <f>IF('S.D. Paste sheet'!D123="","",'S.D. Paste sheet'!D123)</f>
        <v>43736</v>
      </c>
      <c r="E123" s="20" t="str">
        <f>IF('S.D. Paste sheet'!E123="","",UPPER('S.D. Paste sheet'!E123))</f>
        <v>KHUSHI</v>
      </c>
      <c r="F123" s="20" t="str">
        <f>IF('S.D. Paste sheet'!F123="","",'S.D. Paste sheet'!F123)</f>
        <v/>
      </c>
      <c r="G123" s="20" t="str">
        <f>IF('S.D. Paste sheet'!G123="","",UPPER('S.D. Paste sheet'!G123))</f>
        <v>MANOHAR PANWAR</v>
      </c>
      <c r="H123" s="20" t="str">
        <f>IF('S.D. Paste sheet'!H123="","",UPPER('S.D. Paste sheet'!H123))</f>
        <v>PADAMA</v>
      </c>
      <c r="I123" s="20" t="str">
        <f>IF('S.D. Paste sheet'!I123="","",'S.D. Paste sheet'!I123)</f>
        <v>F</v>
      </c>
      <c r="J123" s="20">
        <f>IF('S.D. Paste sheet'!J123="","",'S.D. Paste sheet'!J123)</f>
        <v>40909</v>
      </c>
      <c r="K123" s="20">
        <f>IF('S.D. Paste sheet'!K123="","",'S.D. Paste sheet'!K123)</f>
        <v>410</v>
      </c>
      <c r="L123" s="20" t="str">
        <f>IF('S.D. Paste sheet'!L123="","",'S.D. Paste sheet'!L123)</f>
        <v/>
      </c>
      <c r="M123" s="20">
        <f>IF('S.D. Paste sheet'!M123="","",'S.D. Paste sheet'!M123)</f>
        <v>41</v>
      </c>
      <c r="N123" s="20">
        <f>IF('S.D. Paste sheet'!N123="","",'S.D. Paste sheet'!N123)</f>
        <v>0</v>
      </c>
      <c r="O123" s="20" t="str">
        <f>IF('S.D. Paste sheet'!O123="","",'S.D. Paste sheet'!O123)</f>
        <v>SC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XXXX4142</v>
      </c>
      <c r="U123" s="20" t="str">
        <f>IF('S.D. Paste sheet'!U123="","",'S.D. Paste sheet'!U123)</f>
        <v>VVNSCCN</v>
      </c>
      <c r="V123" s="20">
        <f>IF('S.D. Paste sheet'!V123="","",'S.D. Paste sheet'!V123)</f>
        <v>7357801584</v>
      </c>
      <c r="W123" s="20" t="str">
        <f>IF('S.D. Paste sheet'!W123="","",'S.D. Paste sheet'!W123)</f>
        <v>GAJANAND MOHALLA,BAR,BAR,306105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1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762</v>
      </c>
      <c r="D124" s="20">
        <f>IF('S.D. Paste sheet'!D124="","",'S.D. Paste sheet'!D124)</f>
        <v>44061</v>
      </c>
      <c r="E124" s="20" t="str">
        <f>IF('S.D. Paste sheet'!E124="","",UPPER('S.D. Paste sheet'!E124))</f>
        <v>LAKSHYA GURJAR</v>
      </c>
      <c r="F124" s="20" t="str">
        <f>IF('S.D. Paste sheet'!F124="","",'S.D. Paste sheet'!F124)</f>
        <v/>
      </c>
      <c r="G124" s="20" t="str">
        <f>IF('S.D. Paste sheet'!G124="","",UPPER('S.D. Paste sheet'!G124))</f>
        <v>PURAN MAL GURJAR</v>
      </c>
      <c r="H124" s="20" t="str">
        <f>IF('S.D. Paste sheet'!H124="","",UPPER('S.D. Paste sheet'!H124))</f>
        <v>LEELA DEVI</v>
      </c>
      <c r="I124" s="20" t="str">
        <f>IF('S.D. Paste sheet'!I124="","",'S.D. Paste sheet'!I124)</f>
        <v>M</v>
      </c>
      <c r="J124" s="20">
        <f>IF('S.D. Paste sheet'!J124="","",'S.D. Paste sheet'!J124)</f>
        <v>41156</v>
      </c>
      <c r="K124" s="20">
        <f>IF('S.D. Paste sheet'!K124="","",'S.D. Paste sheet'!K124)</f>
        <v>411</v>
      </c>
      <c r="L124" s="20" t="str">
        <f>IF('S.D. Paste sheet'!L124="","",'S.D. Paste sheet'!L124)</f>
        <v/>
      </c>
      <c r="M124" s="20">
        <f>IF('S.D. Paste sheet'!M124="","",'S.D. Paste sheet'!M124)</f>
        <v>41</v>
      </c>
      <c r="N124" s="20">
        <f>IF('S.D. Paste sheet'!N124="","",'S.D. Paste sheet'!N124)</f>
        <v>27</v>
      </c>
      <c r="O124" s="20" t="str">
        <f>IF('S.D. Paste sheet'!O124="","",'S.D. Paste sheet'!O124)</f>
        <v>SBC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XXXX1212</v>
      </c>
      <c r="U124" s="20" t="str">
        <f>IF('S.D. Paste sheet'!U124="","",'S.D. Paste sheet'!U124)</f>
        <v>YDFYGGO</v>
      </c>
      <c r="V124" s="20">
        <f>IF('S.D. Paste sheet'!V124="","",'S.D. Paste sheet'!V124)</f>
        <v>9588086946</v>
      </c>
      <c r="W124" s="20" t="str">
        <f>IF('S.D. Paste sheet'!W124="","",'S.D. Paste sheet'!W124)</f>
        <v>NAHAR KE PAAS AADARSH NAGAR ,RAIPUR,BAR,306105</v>
      </c>
      <c r="X124" s="20">
        <f>IF('S.D. Paste sheet'!X124="","",'S.D. Paste sheet'!X124)</f>
        <v>72000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594</v>
      </c>
      <c r="D125" s="20">
        <f>IF('S.D. Paste sheet'!D125="","",'S.D. Paste sheet'!D125)</f>
        <v>43323</v>
      </c>
      <c r="E125" s="20" t="str">
        <f>IF('S.D. Paste sheet'!E125="","",UPPER('S.D. Paste sheet'!E125))</f>
        <v>LUCKY</v>
      </c>
      <c r="F125" s="20" t="str">
        <f>IF('S.D. Paste sheet'!F125="","",'S.D. Paste sheet'!F125)</f>
        <v/>
      </c>
      <c r="G125" s="20" t="str">
        <f>IF('S.D. Paste sheet'!G125="","",UPPER('S.D. Paste sheet'!G125))</f>
        <v>IBRAHIM</v>
      </c>
      <c r="H125" s="20" t="str">
        <f>IF('S.D. Paste sheet'!H125="","",UPPER('S.D. Paste sheet'!H125))</f>
        <v>BILLA</v>
      </c>
      <c r="I125" s="20" t="str">
        <f>IF('S.D. Paste sheet'!I125="","",'S.D. Paste sheet'!I125)</f>
        <v>M</v>
      </c>
      <c r="J125" s="20">
        <f>IF('S.D. Paste sheet'!J125="","",'S.D. Paste sheet'!J125)</f>
        <v>40879</v>
      </c>
      <c r="K125" s="20">
        <f>IF('S.D. Paste sheet'!K125="","",'S.D. Paste sheet'!K125)</f>
        <v>412</v>
      </c>
      <c r="L125" s="20" t="str">
        <f>IF('S.D. Paste sheet'!L125="","",'S.D. Paste sheet'!L125)</f>
        <v/>
      </c>
      <c r="M125" s="20">
        <f>IF('S.D. Paste sheet'!M125="","",'S.D. Paste sheet'!M125)</f>
        <v>41</v>
      </c>
      <c r="N125" s="20">
        <f>IF('S.D. Paste sheet'!N125="","",'S.D. Paste sheet'!N125)</f>
        <v>3</v>
      </c>
      <c r="O125" s="20" t="str">
        <f>IF('S.D. Paste sheet'!O125="","",'S.D. Paste sheet'!O125)</f>
        <v>OBC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>XXXX4688</v>
      </c>
      <c r="U125" s="20" t="str">
        <f>IF('S.D. Paste sheet'!U125="","",'S.D. Paste sheet'!U125)</f>
        <v/>
      </c>
      <c r="V125" s="20">
        <f>IF('S.D. Paste sheet'!V125="","",'S.D. Paste sheet'!V125)</f>
        <v>8290706369</v>
      </c>
      <c r="W125" s="20" t="str">
        <f>IF('S.D. Paste sheet'!W125="","",'S.D. Paste sheet'!W125)</f>
        <v>BIJALI GAR KE PASS,RAIPUR,BAR,306105</v>
      </c>
      <c r="X125" s="20">
        <f>IF('S.D. Paste sheet'!X125="","",'S.D. Paste sheet'!X125)</f>
        <v>36000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11</v>
      </c>
      <c r="AC125" s="20" t="str">
        <f>IF('S.D. Paste sheet'!AC125="","",'S.D. Paste sheet'!AC125)</f>
        <v>None</v>
      </c>
      <c r="AD125" s="20">
        <f>IF('S.D. Paste sheet'!AD125="","",'S.D. Paste sheet'!AD125)</f>
        <v>2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764</v>
      </c>
      <c r="D126" s="20">
        <f>IF('S.D. Paste sheet'!D126="","",'S.D. Paste sheet'!D126)</f>
        <v>44061</v>
      </c>
      <c r="E126" s="20" t="str">
        <f>IF('S.D. Paste sheet'!E126="","",UPPER('S.D. Paste sheet'!E126))</f>
        <v>MOHAMMAD NAUFIL ARSH</v>
      </c>
      <c r="F126" s="20" t="str">
        <f>IF('S.D. Paste sheet'!F126="","",'S.D. Paste sheet'!F126)</f>
        <v/>
      </c>
      <c r="G126" s="20" t="str">
        <f>IF('S.D. Paste sheet'!G126="","",UPPER('S.D. Paste sheet'!G126))</f>
        <v>ASIF HUSAIN</v>
      </c>
      <c r="H126" s="20" t="str">
        <f>IF('S.D. Paste sheet'!H126="","",UPPER('S.D. Paste sheet'!H126))</f>
        <v>GULNAJ</v>
      </c>
      <c r="I126" s="20" t="str">
        <f>IF('S.D. Paste sheet'!I126="","",'S.D. Paste sheet'!I126)</f>
        <v>M</v>
      </c>
      <c r="J126" s="20">
        <f>IF('S.D. Paste sheet'!J126="","",'S.D. Paste sheet'!J126)</f>
        <v>41026</v>
      </c>
      <c r="K126" s="20">
        <f>IF('S.D. Paste sheet'!K126="","",'S.D. Paste sheet'!K126)</f>
        <v>413</v>
      </c>
      <c r="L126" s="20" t="str">
        <f>IF('S.D. Paste sheet'!L126="","",'S.D. Paste sheet'!L126)</f>
        <v/>
      </c>
      <c r="M126" s="20">
        <f>IF('S.D. Paste sheet'!M126="","",'S.D. Paste sheet'!M126)</f>
        <v>41</v>
      </c>
      <c r="N126" s="20">
        <f>IF('S.D. Paste sheet'!N126="","",'S.D. Paste sheet'!N126)</f>
        <v>23</v>
      </c>
      <c r="O126" s="20" t="str">
        <f>IF('S.D. Paste sheet'!O126="","",'S.D. Paste sheet'!O126)</f>
        <v>OBC</v>
      </c>
      <c r="P126" s="20" t="str">
        <f>IF('S.D. Paste sheet'!P126="","",'S.D. Paste sheet'!P126)</f>
        <v>Muslim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XXXX1005</v>
      </c>
      <c r="U126" s="20" t="str">
        <f>IF('S.D. Paste sheet'!U126="","",'S.D. Paste sheet'!U126)</f>
        <v/>
      </c>
      <c r="V126" s="20">
        <f>IF('S.D. Paste sheet'!V126="","",'S.D. Paste sheet'!V126)</f>
        <v>9414590221</v>
      </c>
      <c r="W126" s="20" t="str">
        <f>IF('S.D. Paste sheet'!W126="","",'S.D. Paste sheet'!W126)</f>
        <v>GRAM PANCHAYAT KE SAMNE, MEHBOOB COLONY ,RAIPUR,BAR,306105</v>
      </c>
      <c r="X126" s="20">
        <f>IF('S.D. Paste sheet'!X126="","",'S.D. Paste sheet'!X126)</f>
        <v>120000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Yes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4</v>
      </c>
      <c r="B127" s="20" t="str">
        <f>IF('S.D. Paste sheet'!B127="","",'S.D. Paste sheet'!B127)</f>
        <v>A</v>
      </c>
      <c r="C127" s="20">
        <f>IF('S.D. Paste sheet'!C127="","",'S.D. Paste sheet'!C127)</f>
        <v>549</v>
      </c>
      <c r="D127" s="20">
        <f>IF('S.D. Paste sheet'!D127="","",'S.D. Paste sheet'!D127)</f>
        <v>43281</v>
      </c>
      <c r="E127" s="20" t="str">
        <f>IF('S.D. Paste sheet'!E127="","",UPPER('S.D. Paste sheet'!E127))</f>
        <v>MUSKAN</v>
      </c>
      <c r="F127" s="20" t="str">
        <f>IF('S.D. Paste sheet'!F127="","",'S.D. Paste sheet'!F127)</f>
        <v/>
      </c>
      <c r="G127" s="20" t="str">
        <f>IF('S.D. Paste sheet'!G127="","",UPPER('S.D. Paste sheet'!G127))</f>
        <v>ASALAM SHAH</v>
      </c>
      <c r="H127" s="20" t="str">
        <f>IF('S.D. Paste sheet'!H127="","",UPPER('S.D. Paste sheet'!H127))</f>
        <v>RAJIYA</v>
      </c>
      <c r="I127" s="20" t="str">
        <f>IF('S.D. Paste sheet'!I127="","",'S.D. Paste sheet'!I127)</f>
        <v>F</v>
      </c>
      <c r="J127" s="20">
        <f>IF('S.D. Paste sheet'!J127="","",'S.D. Paste sheet'!J127)</f>
        <v>40721</v>
      </c>
      <c r="K127" s="20">
        <f>IF('S.D. Paste sheet'!K127="","",'S.D. Paste sheet'!K127)</f>
        <v>414</v>
      </c>
      <c r="L127" s="20" t="str">
        <f>IF('S.D. Paste sheet'!L127="","",'S.D. Paste sheet'!L127)</f>
        <v/>
      </c>
      <c r="M127" s="20">
        <f>IF('S.D. Paste sheet'!M127="","",'S.D. Paste sheet'!M127)</f>
        <v>41</v>
      </c>
      <c r="N127" s="20">
        <f>IF('S.D. Paste sheet'!N127="","",'S.D. Paste sheet'!N127)</f>
        <v>19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XXXX7090</v>
      </c>
      <c r="U127" s="20" t="str">
        <f>IF('S.D. Paste sheet'!U127="","",'S.D. Paste sheet'!U127)</f>
        <v>VAIBSCK</v>
      </c>
      <c r="V127" s="20">
        <f>IF('S.D. Paste sheet'!V127="","",'S.D. Paste sheet'!V127)</f>
        <v>7734492277</v>
      </c>
      <c r="W127" s="20" t="str">
        <f>IF('S.D. Paste sheet'!W127="","",'S.D. Paste sheet'!W127)</f>
        <v>JODHPUR ROAD SAHKARI SIMITI KE PASS,RAIPUR,BAR,306105</v>
      </c>
      <c r="X127" s="20">
        <f>IF('S.D. Paste sheet'!X127="","",'S.D. Paste sheet'!X127)</f>
        <v>36000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 t="str">
        <f>IF(AK127="","",IF(AK127&gt;0,COUNT($AG$2:AG127),""))</f>
        <v/>
      </c>
      <c r="AG127" s="25" t="str">
        <f t="shared" si="34"/>
        <v/>
      </c>
      <c r="AH127" s="25" t="str">
        <f t="shared" si="35"/>
        <v/>
      </c>
      <c r="AI127" s="25" t="str">
        <f t="shared" si="36"/>
        <v/>
      </c>
      <c r="AJ127" s="25" t="str">
        <f t="shared" si="37"/>
        <v/>
      </c>
      <c r="AK127" s="25" t="str">
        <f t="shared" si="38"/>
        <v/>
      </c>
      <c r="AL127" s="25" t="str">
        <f t="shared" si="39"/>
        <v/>
      </c>
      <c r="AM127" s="25" t="str">
        <f t="shared" si="40"/>
        <v/>
      </c>
      <c r="AN127" s="25" t="str">
        <f t="shared" si="41"/>
        <v/>
      </c>
      <c r="AO127" s="25" t="str">
        <f t="shared" si="42"/>
        <v/>
      </c>
      <c r="AP127" s="25" t="str">
        <f t="shared" si="43"/>
        <v/>
      </c>
      <c r="AQ127" s="25" t="str">
        <f t="shared" si="44"/>
        <v/>
      </c>
      <c r="AR127" s="25" t="str">
        <f t="shared" si="45"/>
        <v/>
      </c>
      <c r="AS127" s="25" t="str">
        <f t="shared" si="46"/>
        <v/>
      </c>
      <c r="AT127" s="25" t="str">
        <f t="shared" si="47"/>
        <v/>
      </c>
      <c r="AU127" s="25" t="str">
        <f t="shared" si="48"/>
        <v/>
      </c>
      <c r="AV127" s="25" t="str">
        <f t="shared" si="49"/>
        <v/>
      </c>
      <c r="AX127" t="str">
        <f>IF(BC127="","",IF(BC127&gt;0,COUNT($AY$2:AY127),""))</f>
        <v/>
      </c>
      <c r="AY127" s="25" t="str">
        <f t="shared" si="50"/>
        <v/>
      </c>
      <c r="AZ127" s="25" t="str">
        <f t="shared" si="51"/>
        <v/>
      </c>
      <c r="BA127" s="25" t="str">
        <f t="shared" si="52"/>
        <v/>
      </c>
      <c r="BB127" s="25" t="str">
        <f t="shared" si="53"/>
        <v/>
      </c>
      <c r="BC127" s="25" t="str">
        <f t="shared" si="54"/>
        <v/>
      </c>
      <c r="BD127" s="25" t="str">
        <f t="shared" si="55"/>
        <v/>
      </c>
      <c r="BE127" s="25" t="str">
        <f t="shared" si="56"/>
        <v/>
      </c>
      <c r="BF127" s="25" t="str">
        <f t="shared" si="57"/>
        <v/>
      </c>
      <c r="BG127" s="25" t="str">
        <f t="shared" si="58"/>
        <v/>
      </c>
      <c r="BH127" s="25" t="str">
        <f t="shared" si="59"/>
        <v/>
      </c>
      <c r="BI127" s="25" t="str">
        <f t="shared" si="60"/>
        <v/>
      </c>
      <c r="BJ127" s="25" t="str">
        <f t="shared" si="61"/>
        <v/>
      </c>
      <c r="BK127" s="25" t="str">
        <f t="shared" si="62"/>
        <v/>
      </c>
      <c r="BL127" s="25" t="str">
        <f t="shared" si="63"/>
        <v/>
      </c>
      <c r="BM127" s="25" t="str">
        <f t="shared" si="64"/>
        <v/>
      </c>
      <c r="BN127" s="25" t="str">
        <f t="shared" si="65"/>
        <v/>
      </c>
    </row>
    <row r="128" spans="1:66" ht="30">
      <c r="A128" s="20">
        <f>IF('S.D. Paste sheet'!A128="","",'S.D. Paste sheet'!A128)</f>
        <v>4</v>
      </c>
      <c r="B128" s="20" t="str">
        <f>IF('S.D. Paste sheet'!B128="","",'S.D. Paste sheet'!B128)</f>
        <v>A</v>
      </c>
      <c r="C128" s="20">
        <f>IF('S.D. Paste sheet'!C128="","",'S.D. Paste sheet'!C128)</f>
        <v>765</v>
      </c>
      <c r="D128" s="20">
        <f>IF('S.D. Paste sheet'!D128="","",'S.D. Paste sheet'!D128)</f>
        <v>44061</v>
      </c>
      <c r="E128" s="20" t="str">
        <f>IF('S.D. Paste sheet'!E128="","",UPPER('S.D. Paste sheet'!E128))</f>
        <v>NIRAJ VAISHNAV</v>
      </c>
      <c r="F128" s="20" t="str">
        <f>IF('S.D. Paste sheet'!F128="","",'S.D. Paste sheet'!F128)</f>
        <v/>
      </c>
      <c r="G128" s="20" t="str">
        <f>IF('S.D. Paste sheet'!G128="","",UPPER('S.D. Paste sheet'!G128))</f>
        <v>MAHAVEER DAS</v>
      </c>
      <c r="H128" s="20" t="str">
        <f>IF('S.D. Paste sheet'!H128="","",UPPER('S.D. Paste sheet'!H128))</f>
        <v>MEENA VAISHNAV</v>
      </c>
      <c r="I128" s="20" t="str">
        <f>IF('S.D. Paste sheet'!I128="","",'S.D. Paste sheet'!I128)</f>
        <v>M</v>
      </c>
      <c r="J128" s="20">
        <f>IF('S.D. Paste sheet'!J128="","",'S.D. Paste sheet'!J128)</f>
        <v>41173</v>
      </c>
      <c r="K128" s="20">
        <f>IF('S.D. Paste sheet'!K128="","",'S.D. Paste sheet'!K128)</f>
        <v>415</v>
      </c>
      <c r="L128" s="20" t="str">
        <f>IF('S.D. Paste sheet'!L128="","",'S.D. Paste sheet'!L128)</f>
        <v/>
      </c>
      <c r="M128" s="20">
        <f>IF('S.D. Paste sheet'!M128="","",'S.D. Paste sheet'!M128)</f>
        <v>41</v>
      </c>
      <c r="N128" s="20">
        <f>IF('S.D. Paste sheet'!N128="","",'S.D. Paste sheet'!N128)</f>
        <v>34</v>
      </c>
      <c r="O128" s="20" t="str">
        <f>IF('S.D. Paste sheet'!O128="","",'S.D. Paste sheet'!O128)</f>
        <v>OBC</v>
      </c>
      <c r="P128" s="20" t="str">
        <f>IF('S.D. Paste sheet'!P128="","",'S.D. Paste sheet'!P128)</f>
        <v>Hindu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/>
      </c>
      <c r="U128" s="20" t="str">
        <f>IF('S.D. Paste sheet'!U128="","",'S.D. Paste sheet'!U128)</f>
        <v>YKEOCGS</v>
      </c>
      <c r="V128" s="20">
        <f>IF('S.D. Paste sheet'!V128="","",'S.D. Paste sheet'!V128)</f>
        <v>9413261389</v>
      </c>
      <c r="W128" s="20" t="str">
        <f>IF('S.D. Paste sheet'!W128="","",'S.D. Paste sheet'!W128)</f>
        <v>BIRANTIYA KALLAN,RAIPUR,BIRANTIYA KALLAN,306105</v>
      </c>
      <c r="X128" s="20">
        <f>IF('S.D. Paste sheet'!X128="","",'S.D. Paste sheet'!X128)</f>
        <v>105000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No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1</v>
      </c>
      <c r="AE128" s="29"/>
      <c r="AF128" t="str">
        <f>IF(AK128="","",IF(AK128&gt;0,COUNT($AG$2:AG128),""))</f>
        <v/>
      </c>
      <c r="AG128" s="25" t="str">
        <f t="shared" si="34"/>
        <v/>
      </c>
      <c r="AH128" s="25" t="str">
        <f t="shared" si="35"/>
        <v/>
      </c>
      <c r="AI128" s="25" t="str">
        <f t="shared" si="36"/>
        <v/>
      </c>
      <c r="AJ128" s="25" t="str">
        <f t="shared" si="37"/>
        <v/>
      </c>
      <c r="AK128" s="25" t="str">
        <f t="shared" si="38"/>
        <v/>
      </c>
      <c r="AL128" s="25" t="str">
        <f t="shared" si="39"/>
        <v/>
      </c>
      <c r="AM128" s="25" t="str">
        <f t="shared" si="40"/>
        <v/>
      </c>
      <c r="AN128" s="25" t="str">
        <f t="shared" si="41"/>
        <v/>
      </c>
      <c r="AO128" s="25" t="str">
        <f t="shared" si="42"/>
        <v/>
      </c>
      <c r="AP128" s="25" t="str">
        <f t="shared" si="43"/>
        <v/>
      </c>
      <c r="AQ128" s="25" t="str">
        <f t="shared" si="44"/>
        <v/>
      </c>
      <c r="AR128" s="25" t="str">
        <f t="shared" si="45"/>
        <v/>
      </c>
      <c r="AS128" s="25" t="str">
        <f t="shared" si="46"/>
        <v/>
      </c>
      <c r="AT128" s="25" t="str">
        <f t="shared" si="47"/>
        <v/>
      </c>
      <c r="AU128" s="25" t="str">
        <f t="shared" si="48"/>
        <v/>
      </c>
      <c r="AV128" s="25" t="str">
        <f t="shared" si="49"/>
        <v/>
      </c>
      <c r="AX128" t="str">
        <f>IF(BC128="","",IF(BC128&gt;0,COUNT($AY$2:AY128),""))</f>
        <v/>
      </c>
      <c r="AY128" s="25" t="str">
        <f t="shared" si="50"/>
        <v/>
      </c>
      <c r="AZ128" s="25" t="str">
        <f t="shared" si="51"/>
        <v/>
      </c>
      <c r="BA128" s="25" t="str">
        <f t="shared" si="52"/>
        <v/>
      </c>
      <c r="BB128" s="25" t="str">
        <f t="shared" si="53"/>
        <v/>
      </c>
      <c r="BC128" s="25" t="str">
        <f t="shared" si="54"/>
        <v/>
      </c>
      <c r="BD128" s="25" t="str">
        <f t="shared" si="55"/>
        <v/>
      </c>
      <c r="BE128" s="25" t="str">
        <f t="shared" si="56"/>
        <v/>
      </c>
      <c r="BF128" s="25" t="str">
        <f t="shared" si="57"/>
        <v/>
      </c>
      <c r="BG128" s="25" t="str">
        <f t="shared" si="58"/>
        <v/>
      </c>
      <c r="BH128" s="25" t="str">
        <f t="shared" si="59"/>
        <v/>
      </c>
      <c r="BI128" s="25" t="str">
        <f t="shared" si="60"/>
        <v/>
      </c>
      <c r="BJ128" s="25" t="str">
        <f t="shared" si="61"/>
        <v/>
      </c>
      <c r="BK128" s="25" t="str">
        <f t="shared" si="62"/>
        <v/>
      </c>
      <c r="BL128" s="25" t="str">
        <f t="shared" si="63"/>
        <v/>
      </c>
      <c r="BM128" s="25" t="str">
        <f t="shared" si="64"/>
        <v/>
      </c>
      <c r="BN128" s="25" t="str">
        <f t="shared" si="65"/>
        <v/>
      </c>
    </row>
    <row r="129" spans="1:66" ht="30">
      <c r="A129" s="20">
        <f>IF('S.D. Paste sheet'!A129="","",'S.D. Paste sheet'!A129)</f>
        <v>4</v>
      </c>
      <c r="B129" s="20" t="str">
        <f>IF('S.D. Paste sheet'!B129="","",'S.D. Paste sheet'!B129)</f>
        <v>A</v>
      </c>
      <c r="C129" s="20">
        <f>IF('S.D. Paste sheet'!C129="","",'S.D. Paste sheet'!C129)</f>
        <v>770</v>
      </c>
      <c r="D129" s="20">
        <f>IF('S.D. Paste sheet'!D129="","",'S.D. Paste sheet'!D129)</f>
        <v>44061</v>
      </c>
      <c r="E129" s="20" t="str">
        <f>IF('S.D. Paste sheet'!E129="","",UPPER('S.D. Paste sheet'!E129))</f>
        <v>PALAK VARESA</v>
      </c>
      <c r="F129" s="20" t="str">
        <f>IF('S.D. Paste sheet'!F129="","",'S.D. Paste sheet'!F129)</f>
        <v/>
      </c>
      <c r="G129" s="20" t="str">
        <f>IF('S.D. Paste sheet'!G129="","",UPPER('S.D. Paste sheet'!G129))</f>
        <v>JITENDRA</v>
      </c>
      <c r="H129" s="20" t="str">
        <f>IF('S.D. Paste sheet'!H129="","",UPPER('S.D. Paste sheet'!H129))</f>
        <v>PINKI</v>
      </c>
      <c r="I129" s="20" t="str">
        <f>IF('S.D. Paste sheet'!I129="","",'S.D. Paste sheet'!I129)</f>
        <v>F</v>
      </c>
      <c r="J129" s="20">
        <f>IF('S.D. Paste sheet'!J129="","",'S.D. Paste sheet'!J129)</f>
        <v>40701</v>
      </c>
      <c r="K129" s="20">
        <f>IF('S.D. Paste sheet'!K129="","",'S.D. Paste sheet'!K129)</f>
        <v>416</v>
      </c>
      <c r="L129" s="20" t="str">
        <f>IF('S.D. Paste sheet'!L129="","",'S.D. Paste sheet'!L129)</f>
        <v/>
      </c>
      <c r="M129" s="20">
        <f>IF('S.D. Paste sheet'!M129="","",'S.D. Paste sheet'!M129)</f>
        <v>41</v>
      </c>
      <c r="N129" s="20">
        <f>IF('S.D. Paste sheet'!N129="","",'S.D. Paste sheet'!N129)</f>
        <v>33</v>
      </c>
      <c r="O129" s="20" t="str">
        <f>IF('S.D. Paste sheet'!O129="","",'S.D. Paste sheet'!O129)</f>
        <v>SC</v>
      </c>
      <c r="P129" s="20" t="str">
        <f>IF('S.D. Paste sheet'!P129="","",'S.D. Paste sheet'!P129)</f>
        <v>Hindu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XXXX5232</v>
      </c>
      <c r="U129" s="20" t="str">
        <f>IF('S.D. Paste sheet'!U129="","",'S.D. Paste sheet'!U129)</f>
        <v>YBIWFFO</v>
      </c>
      <c r="V129" s="20">
        <f>IF('S.D. Paste sheet'!V129="","",'S.D. Paste sheet'!V129)</f>
        <v>9166041427</v>
      </c>
      <c r="W129" s="20" t="str">
        <f>IF('S.D. Paste sheet'!W129="","",'S.D. Paste sheet'!W129)</f>
        <v>MAIN BUS STAND,RAIPUR, BAR,306105</v>
      </c>
      <c r="X129" s="20">
        <f>IF('S.D. Paste sheet'!X129="","",'S.D. Paste sheet'!X129)</f>
        <v>95000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No</v>
      </c>
      <c r="AB129" s="20">
        <f>IF('S.D. Paste sheet'!AB129="","",'S.D. Paste sheet'!AB129)</f>
        <v>11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 t="str">
        <f>IF(AK129="","",IF(AK129&gt;0,COUNT($AG$2:AG129),""))</f>
        <v/>
      </c>
      <c r="AG129" s="25" t="str">
        <f t="shared" si="34"/>
        <v/>
      </c>
      <c r="AH129" s="25" t="str">
        <f t="shared" si="35"/>
        <v/>
      </c>
      <c r="AI129" s="25" t="str">
        <f t="shared" si="36"/>
        <v/>
      </c>
      <c r="AJ129" s="25" t="str">
        <f t="shared" si="37"/>
        <v/>
      </c>
      <c r="AK129" s="25" t="str">
        <f t="shared" si="38"/>
        <v/>
      </c>
      <c r="AL129" s="25" t="str">
        <f t="shared" si="39"/>
        <v/>
      </c>
      <c r="AM129" s="25" t="str">
        <f t="shared" si="40"/>
        <v/>
      </c>
      <c r="AN129" s="25" t="str">
        <f t="shared" si="41"/>
        <v/>
      </c>
      <c r="AO129" s="25" t="str">
        <f t="shared" si="42"/>
        <v/>
      </c>
      <c r="AP129" s="25" t="str">
        <f t="shared" si="43"/>
        <v/>
      </c>
      <c r="AQ129" s="25" t="str">
        <f t="shared" si="44"/>
        <v/>
      </c>
      <c r="AR129" s="25" t="str">
        <f t="shared" si="45"/>
        <v/>
      </c>
      <c r="AS129" s="25" t="str">
        <f t="shared" si="46"/>
        <v/>
      </c>
      <c r="AT129" s="25" t="str">
        <f t="shared" si="47"/>
        <v/>
      </c>
      <c r="AU129" s="25" t="str">
        <f t="shared" si="48"/>
        <v/>
      </c>
      <c r="AV129" s="25" t="str">
        <f t="shared" si="49"/>
        <v/>
      </c>
      <c r="AX129" t="str">
        <f>IF(BC129="","",IF(BC129&gt;0,COUNT($AY$2:AY129),""))</f>
        <v/>
      </c>
      <c r="AY129" s="25" t="str">
        <f t="shared" si="50"/>
        <v/>
      </c>
      <c r="AZ129" s="25" t="str">
        <f t="shared" si="51"/>
        <v/>
      </c>
      <c r="BA129" s="25" t="str">
        <f t="shared" si="52"/>
        <v/>
      </c>
      <c r="BB129" s="25" t="str">
        <f t="shared" si="53"/>
        <v/>
      </c>
      <c r="BC129" s="25" t="str">
        <f t="shared" si="54"/>
        <v/>
      </c>
      <c r="BD129" s="25" t="str">
        <f t="shared" si="55"/>
        <v/>
      </c>
      <c r="BE129" s="25" t="str">
        <f t="shared" si="56"/>
        <v/>
      </c>
      <c r="BF129" s="25" t="str">
        <f t="shared" si="57"/>
        <v/>
      </c>
      <c r="BG129" s="25" t="str">
        <f t="shared" si="58"/>
        <v/>
      </c>
      <c r="BH129" s="25" t="str">
        <f t="shared" si="59"/>
        <v/>
      </c>
      <c r="BI129" s="25" t="str">
        <f t="shared" si="60"/>
        <v/>
      </c>
      <c r="BJ129" s="25" t="str">
        <f t="shared" si="61"/>
        <v/>
      </c>
      <c r="BK129" s="25" t="str">
        <f t="shared" si="62"/>
        <v/>
      </c>
      <c r="BL129" s="25" t="str">
        <f t="shared" si="63"/>
        <v/>
      </c>
      <c r="BM129" s="25" t="str">
        <f t="shared" si="64"/>
        <v/>
      </c>
      <c r="BN129" s="25" t="str">
        <f t="shared" si="65"/>
        <v/>
      </c>
    </row>
    <row r="130" spans="1:66" ht="30">
      <c r="A130" s="20">
        <f>IF('S.D. Paste sheet'!A130="","",'S.D. Paste sheet'!A130)</f>
        <v>4</v>
      </c>
      <c r="B130" s="20" t="str">
        <f>IF('S.D. Paste sheet'!B130="","",'S.D. Paste sheet'!B130)</f>
        <v>A</v>
      </c>
      <c r="C130" s="20">
        <f>IF('S.D. Paste sheet'!C130="","",'S.D. Paste sheet'!C130)</f>
        <v>775</v>
      </c>
      <c r="D130" s="20">
        <f>IF('S.D. Paste sheet'!D130="","",'S.D. Paste sheet'!D130)</f>
        <v>44061</v>
      </c>
      <c r="E130" s="20" t="str">
        <f>IF('S.D. Paste sheet'!E130="","",UPPER('S.D. Paste sheet'!E130))</f>
        <v>RITIK RAJ</v>
      </c>
      <c r="F130" s="20" t="str">
        <f>IF('S.D. Paste sheet'!F130="","",'S.D. Paste sheet'!F130)</f>
        <v/>
      </c>
      <c r="G130" s="20" t="str">
        <f>IF('S.D. Paste sheet'!G130="","",UPPER('S.D. Paste sheet'!G130))</f>
        <v>RAMESH KUMAR</v>
      </c>
      <c r="H130" s="20" t="str">
        <f>IF('S.D. Paste sheet'!H130="","",UPPER('S.D. Paste sheet'!H130))</f>
        <v>SUKHI DEVI</v>
      </c>
      <c r="I130" s="20" t="str">
        <f>IF('S.D. Paste sheet'!I130="","",'S.D. Paste sheet'!I130)</f>
        <v>M</v>
      </c>
      <c r="J130" s="20">
        <f>IF('S.D. Paste sheet'!J130="","",'S.D. Paste sheet'!J130)</f>
        <v>40870</v>
      </c>
      <c r="K130" s="20">
        <f>IF('S.D. Paste sheet'!K130="","",'S.D. Paste sheet'!K130)</f>
        <v>417</v>
      </c>
      <c r="L130" s="20" t="str">
        <f>IF('S.D. Paste sheet'!L130="","",'S.D. Paste sheet'!L130)</f>
        <v/>
      </c>
      <c r="M130" s="20">
        <f>IF('S.D. Paste sheet'!M130="","",'S.D. Paste sheet'!M130)</f>
        <v>41</v>
      </c>
      <c r="N130" s="20">
        <f>IF('S.D. Paste sheet'!N130="","",'S.D. Paste sheet'!N130)</f>
        <v>29</v>
      </c>
      <c r="O130" s="20" t="str">
        <f>IF('S.D. Paste sheet'!O130="","",'S.D. Paste sheet'!O130)</f>
        <v>SC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XXXX0788</v>
      </c>
      <c r="U130" s="20" t="str">
        <f>IF('S.D. Paste sheet'!U130="","",'S.D. Paste sheet'!U130)</f>
        <v>VVSRJJN</v>
      </c>
      <c r="V130" s="20">
        <f>IF('S.D. Paste sheet'!V130="","",'S.D. Paste sheet'!V130)</f>
        <v>9636174725</v>
      </c>
      <c r="W130" s="20" t="str">
        <f>IF('S.D. Paste sheet'!W130="","",'S.D. Paste sheet'!W130)</f>
        <v>RAMDEV COLONY JODHPUR ROAD,RAIPUR,BAR,306105</v>
      </c>
      <c r="X130" s="20">
        <f>IF('S.D. Paste sheet'!X130="","",'S.D. Paste sheet'!X130)</f>
        <v>324000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 t="str">
        <f>IF(AK130="","",IF(AK130&gt;0,COUNT($AG$2:AG130),""))</f>
        <v/>
      </c>
      <c r="AG130" s="25" t="str">
        <f t="shared" si="34"/>
        <v/>
      </c>
      <c r="AH130" s="25" t="str">
        <f t="shared" si="35"/>
        <v/>
      </c>
      <c r="AI130" s="25" t="str">
        <f t="shared" si="36"/>
        <v/>
      </c>
      <c r="AJ130" s="25" t="str">
        <f t="shared" si="37"/>
        <v/>
      </c>
      <c r="AK130" s="25" t="str">
        <f t="shared" si="38"/>
        <v/>
      </c>
      <c r="AL130" s="25" t="str">
        <f t="shared" si="39"/>
        <v/>
      </c>
      <c r="AM130" s="25" t="str">
        <f t="shared" si="40"/>
        <v/>
      </c>
      <c r="AN130" s="25" t="str">
        <f t="shared" si="41"/>
        <v/>
      </c>
      <c r="AO130" s="25" t="str">
        <f t="shared" si="42"/>
        <v/>
      </c>
      <c r="AP130" s="25" t="str">
        <f t="shared" si="43"/>
        <v/>
      </c>
      <c r="AQ130" s="25" t="str">
        <f t="shared" si="44"/>
        <v/>
      </c>
      <c r="AR130" s="25" t="str">
        <f t="shared" si="45"/>
        <v/>
      </c>
      <c r="AS130" s="25" t="str">
        <f t="shared" si="46"/>
        <v/>
      </c>
      <c r="AT130" s="25" t="str">
        <f t="shared" si="47"/>
        <v/>
      </c>
      <c r="AU130" s="25" t="str">
        <f t="shared" si="48"/>
        <v/>
      </c>
      <c r="AV130" s="25" t="str">
        <f t="shared" si="49"/>
        <v/>
      </c>
      <c r="AX130" t="str">
        <f>IF(BC130="","",IF(BC130&gt;0,COUNT($AY$2:AY130),""))</f>
        <v/>
      </c>
      <c r="AY130" s="25" t="str">
        <f t="shared" si="50"/>
        <v/>
      </c>
      <c r="AZ130" s="25" t="str">
        <f t="shared" si="51"/>
        <v/>
      </c>
      <c r="BA130" s="25" t="str">
        <f t="shared" si="52"/>
        <v/>
      </c>
      <c r="BB130" s="25" t="str">
        <f t="shared" si="53"/>
        <v/>
      </c>
      <c r="BC130" s="25" t="str">
        <f t="shared" si="54"/>
        <v/>
      </c>
      <c r="BD130" s="25" t="str">
        <f t="shared" si="55"/>
        <v/>
      </c>
      <c r="BE130" s="25" t="str">
        <f t="shared" si="56"/>
        <v/>
      </c>
      <c r="BF130" s="25" t="str">
        <f t="shared" si="57"/>
        <v/>
      </c>
      <c r="BG130" s="25" t="str">
        <f t="shared" si="58"/>
        <v/>
      </c>
      <c r="BH130" s="25" t="str">
        <f t="shared" si="59"/>
        <v/>
      </c>
      <c r="BI130" s="25" t="str">
        <f t="shared" si="60"/>
        <v/>
      </c>
      <c r="BJ130" s="25" t="str">
        <f t="shared" si="61"/>
        <v/>
      </c>
      <c r="BK130" s="25" t="str">
        <f t="shared" si="62"/>
        <v/>
      </c>
      <c r="BL130" s="25" t="str">
        <f t="shared" si="63"/>
        <v/>
      </c>
      <c r="BM130" s="25" t="str">
        <f t="shared" si="64"/>
        <v/>
      </c>
      <c r="BN130" s="25" t="str">
        <f t="shared" si="65"/>
        <v/>
      </c>
    </row>
    <row r="131" spans="1:66" ht="30">
      <c r="A131" s="20">
        <f>IF('S.D. Paste sheet'!A131="","",'S.D. Paste sheet'!A131)</f>
        <v>4</v>
      </c>
      <c r="B131" s="20" t="str">
        <f>IF('S.D. Paste sheet'!B131="","",'S.D. Paste sheet'!B131)</f>
        <v>A</v>
      </c>
      <c r="C131" s="20">
        <f>IF('S.D. Paste sheet'!C131="","",'S.D. Paste sheet'!C131)</f>
        <v>767</v>
      </c>
      <c r="D131" s="20">
        <f>IF('S.D. Paste sheet'!D131="","",'S.D. Paste sheet'!D131)</f>
        <v>44061</v>
      </c>
      <c r="E131" s="20" t="str">
        <f>IF('S.D. Paste sheet'!E131="","",UPPER('S.D. Paste sheet'!E131))</f>
        <v>RUDRA PRATAP SINGH</v>
      </c>
      <c r="F131" s="20" t="str">
        <f>IF('S.D. Paste sheet'!F131="","",'S.D. Paste sheet'!F131)</f>
        <v/>
      </c>
      <c r="G131" s="20" t="str">
        <f>IF('S.D. Paste sheet'!G131="","",UPPER('S.D. Paste sheet'!G131))</f>
        <v>HIMMAT SINGH</v>
      </c>
      <c r="H131" s="20" t="str">
        <f>IF('S.D. Paste sheet'!H131="","",UPPER('S.D. Paste sheet'!H131))</f>
        <v>REKHA KANWAR</v>
      </c>
      <c r="I131" s="20" t="str">
        <f>IF('S.D. Paste sheet'!I131="","",'S.D. Paste sheet'!I131)</f>
        <v>M</v>
      </c>
      <c r="J131" s="20">
        <f>IF('S.D. Paste sheet'!J131="","",'S.D. Paste sheet'!J131)</f>
        <v>40992</v>
      </c>
      <c r="K131" s="20">
        <f>IF('S.D. Paste sheet'!K131="","",'S.D. Paste sheet'!K131)</f>
        <v>418</v>
      </c>
      <c r="L131" s="20" t="str">
        <f>IF('S.D. Paste sheet'!L131="","",'S.D. Paste sheet'!L131)</f>
        <v/>
      </c>
      <c r="M131" s="20">
        <f>IF('S.D. Paste sheet'!M131="","",'S.D. Paste sheet'!M131)</f>
        <v>41</v>
      </c>
      <c r="N131" s="20">
        <f>IF('S.D. Paste sheet'!N131="","",'S.D. Paste sheet'!N131)</f>
        <v>33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XXXX4991</v>
      </c>
      <c r="U131" s="20" t="str">
        <f>IF('S.D. Paste sheet'!U131="","",'S.D. Paste sheet'!U131)</f>
        <v/>
      </c>
      <c r="V131" s="20">
        <f>IF('S.D. Paste sheet'!V131="","",'S.D. Paste sheet'!V131)</f>
        <v>9079635684</v>
      </c>
      <c r="W131" s="20" t="str">
        <f>IF('S.D. Paste sheet'!W131="","",'S.D. Paste sheet'!W131)</f>
        <v>MAIN MARKET,RAIPUR,HAJIWAS,306105</v>
      </c>
      <c r="X131" s="20">
        <f>IF('S.D. Paste sheet'!X131="","",'S.D. Paste sheet'!X131)</f>
        <v>240000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10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 t="str">
        <f>IF(AK131="","",IF(AK131&gt;0,COUNT($AG$2:AG131),""))</f>
        <v/>
      </c>
      <c r="AG131" s="25" t="str">
        <f t="shared" ref="AG131:AG194" si="66">IF(AND($AJ$1=8,$A131=8),A131,"")</f>
        <v/>
      </c>
      <c r="AH131" s="25" t="str">
        <f t="shared" ref="AH131:AH194" si="67">IF(AND($AJ$1=8,$A131=8),B131,"")</f>
        <v/>
      </c>
      <c r="AI131" s="25" t="str">
        <f t="shared" ref="AI131:AI194" si="68">IF(AND($AJ$1=8,$A131=8),C131,"")</f>
        <v/>
      </c>
      <c r="AJ131" s="25" t="str">
        <f t="shared" ref="AJ131:AJ194" si="69">IF(AND($AJ$1=8,$A131=8),D131,"")</f>
        <v/>
      </c>
      <c r="AK131" s="25" t="str">
        <f t="shared" ref="AK131:AK194" si="70">IF(AND($AJ$1=8,$A131=8),E131,"")</f>
        <v/>
      </c>
      <c r="AL131" s="25" t="str">
        <f t="shared" ref="AL131:AL194" si="71">IF(AND($AJ$1=8,$A131=8),F131,"")</f>
        <v/>
      </c>
      <c r="AM131" s="25" t="str">
        <f t="shared" ref="AM131:AM194" si="72">IF(AND($AJ$1=8,$A131=8),G131,"")</f>
        <v/>
      </c>
      <c r="AN131" s="25" t="str">
        <f t="shared" ref="AN131:AN194" si="73">IF(AND($AJ$1=8,$A131=8),H131,"")</f>
        <v/>
      </c>
      <c r="AO131" s="25" t="str">
        <f t="shared" ref="AO131:AO194" si="74">IF(AND($AJ$1=8,$A131=8),I131,"")</f>
        <v/>
      </c>
      <c r="AP131" s="25" t="str">
        <f t="shared" ref="AP131:AP194" si="75">IF(AND($AJ$1=8,$A131=8),J131,"")</f>
        <v/>
      </c>
      <c r="AQ131" s="25" t="str">
        <f t="shared" ref="AQ131:AQ194" si="76">IF(AND($AJ$1=8,$A131=8),K131,"")</f>
        <v/>
      </c>
      <c r="AR131" s="25" t="str">
        <f t="shared" ref="AR131:AR194" si="77">IF(AND($AJ$1=8,$A131=8),L131,"")</f>
        <v/>
      </c>
      <c r="AS131" s="25" t="str">
        <f t="shared" ref="AS131:AS194" si="78">IF(AND($AJ$1=8,$A131=8),M131,"")</f>
        <v/>
      </c>
      <c r="AT131" s="25" t="str">
        <f t="shared" ref="AT131:AT194" si="79">IF(AND($AJ$1=8,$A131=8),N131,"")</f>
        <v/>
      </c>
      <c r="AU131" s="25" t="str">
        <f t="shared" ref="AU131:AU194" si="80">IF(AND($AJ$1=8,$A131=8),O131,"")</f>
        <v/>
      </c>
      <c r="AV131" s="25" t="str">
        <f t="shared" ref="AV131:AV194" si="81">IF(AND($AJ$1=8,$A131=8),P131,"")</f>
        <v/>
      </c>
      <c r="AX131" t="str">
        <f>IF(BC131="","",IF(BC131&gt;0,COUNT($AY$2:AY131),""))</f>
        <v/>
      </c>
      <c r="AY131" s="25" t="str">
        <f t="shared" ref="AY131:AY194" si="82">IF(AND($BB$1=8,$A131=8,$BC$1=B131),A131,"")</f>
        <v/>
      </c>
      <c r="AZ131" s="25" t="str">
        <f t="shared" ref="AZ131:AZ194" si="83">IF(AND($BB$1=8,$A131=8,$BC$1=$B131),B131,"")</f>
        <v/>
      </c>
      <c r="BA131" s="25" t="str">
        <f t="shared" ref="BA131:BA194" si="84">IF(AND($BB$1=8,$A131=8,$BC$1=$B131),C131,"")</f>
        <v/>
      </c>
      <c r="BB131" s="25" t="str">
        <f t="shared" ref="BB131:BB194" si="85">IF(AND($BB$1=8,$A131=8,$BC$1=$B131),D131,"")</f>
        <v/>
      </c>
      <c r="BC131" s="25" t="str">
        <f t="shared" ref="BC131:BC194" si="86">IF(AND($BB$1=8,$A131=8,$BC$1=$B131),E131,"")</f>
        <v/>
      </c>
      <c r="BD131" s="25" t="str">
        <f t="shared" ref="BD131:BD194" si="87">IF(AND($BB$1=8,$A131=8,$BC$1=$B131),F131,"")</f>
        <v/>
      </c>
      <c r="BE131" s="25" t="str">
        <f t="shared" ref="BE131:BE194" si="88">IF(AND($BB$1=8,$A131=8,$BC$1=$B131),G131,"")</f>
        <v/>
      </c>
      <c r="BF131" s="25" t="str">
        <f t="shared" ref="BF131:BF194" si="89">IF(AND($BB$1=8,$A131=8,$BC$1=$B131),H131,"")</f>
        <v/>
      </c>
      <c r="BG131" s="25" t="str">
        <f t="shared" ref="BG131:BG194" si="90">IF(AND($BB$1=8,$A131=8,$BC$1=$B131),I131,"")</f>
        <v/>
      </c>
      <c r="BH131" s="25" t="str">
        <f t="shared" ref="BH131:BH194" si="91">IF(AND($BB$1=8,$A131=8,$BC$1=$B131),J131,"")</f>
        <v/>
      </c>
      <c r="BI131" s="25" t="str">
        <f t="shared" ref="BI131:BI194" si="92">IF(AND($BB$1=8,$A131=8,$BC$1=$B131),K131,"")</f>
        <v/>
      </c>
      <c r="BJ131" s="25" t="str">
        <f t="shared" ref="BJ131:BJ194" si="93">IF(AND($BB$1=8,$A131=8,$BC$1=$B131),L131,"")</f>
        <v/>
      </c>
      <c r="BK131" s="25" t="str">
        <f t="shared" ref="BK131:BK194" si="94">IF(AND($BB$1=8,$A131=8,$BC$1=$B131),M131,"")</f>
        <v/>
      </c>
      <c r="BL131" s="25" t="str">
        <f t="shared" ref="BL131:BL194" si="95">IF(AND($BB$1=8,$A131=8,$BC$1=$B131),N131,"")</f>
        <v/>
      </c>
      <c r="BM131" s="25" t="str">
        <f t="shared" ref="BM131:BM194" si="96">IF(AND($BB$1=8,$A131=8,$BC$1=$B131),O131,"")</f>
        <v/>
      </c>
      <c r="BN131" s="25" t="str">
        <f t="shared" ref="BN131:BN194" si="97">IF(AND($BB$1=8,$A131=8,$BC$1=$B131),P131,"")</f>
        <v/>
      </c>
    </row>
    <row r="132" spans="1:66" ht="30">
      <c r="A132" s="20">
        <f>IF('S.D. Paste sheet'!A132="","",'S.D. Paste sheet'!A132)</f>
        <v>4</v>
      </c>
      <c r="B132" s="20" t="str">
        <f>IF('S.D. Paste sheet'!B132="","",'S.D. Paste sheet'!B132)</f>
        <v>A</v>
      </c>
      <c r="C132" s="20">
        <f>IF('S.D. Paste sheet'!C132="","",'S.D. Paste sheet'!C132)</f>
        <v>771</v>
      </c>
      <c r="D132" s="20">
        <f>IF('S.D. Paste sheet'!D132="","",'S.D. Paste sheet'!D132)</f>
        <v>44061</v>
      </c>
      <c r="E132" s="20" t="str">
        <f>IF('S.D. Paste sheet'!E132="","",UPPER('S.D. Paste sheet'!E132))</f>
        <v>SAKSHI VARESA</v>
      </c>
      <c r="F132" s="20" t="str">
        <f>IF('S.D. Paste sheet'!F132="","",'S.D. Paste sheet'!F132)</f>
        <v/>
      </c>
      <c r="G132" s="20" t="str">
        <f>IF('S.D. Paste sheet'!G132="","",UPPER('S.D. Paste sheet'!G132))</f>
        <v>JITENDRA</v>
      </c>
      <c r="H132" s="20" t="str">
        <f>IF('S.D. Paste sheet'!H132="","",UPPER('S.D. Paste sheet'!H132))</f>
        <v>PINKI</v>
      </c>
      <c r="I132" s="20" t="str">
        <f>IF('S.D. Paste sheet'!I132="","",'S.D. Paste sheet'!I132)</f>
        <v>F</v>
      </c>
      <c r="J132" s="20">
        <f>IF('S.D. Paste sheet'!J132="","",'S.D. Paste sheet'!J132)</f>
        <v>40397</v>
      </c>
      <c r="K132" s="20">
        <f>IF('S.D. Paste sheet'!K132="","",'S.D. Paste sheet'!K132)</f>
        <v>419</v>
      </c>
      <c r="L132" s="20" t="str">
        <f>IF('S.D. Paste sheet'!L132="","",'S.D. Paste sheet'!L132)</f>
        <v/>
      </c>
      <c r="M132" s="20">
        <f>IF('S.D. Paste sheet'!M132="","",'S.D. Paste sheet'!M132)</f>
        <v>41</v>
      </c>
      <c r="N132" s="20">
        <f>IF('S.D. Paste sheet'!N132="","",'S.D. Paste sheet'!N132)</f>
        <v>32</v>
      </c>
      <c r="O132" s="20" t="str">
        <f>IF('S.D. Paste sheet'!O132="","",'S.D. Paste sheet'!O132)</f>
        <v>SC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XXXX8141</v>
      </c>
      <c r="U132" s="20" t="str">
        <f>IF('S.D. Paste sheet'!U132="","",'S.D. Paste sheet'!U132)</f>
        <v>YBIWFFO</v>
      </c>
      <c r="V132" s="20">
        <f>IF('S.D. Paste sheet'!V132="","",'S.D. Paste sheet'!V132)</f>
        <v>9784755074</v>
      </c>
      <c r="W132" s="20" t="str">
        <f>IF('S.D. Paste sheet'!W132="","",'S.D. Paste sheet'!W132)</f>
        <v>MAIN BUS STAND,RAIPUR,BAR,306105</v>
      </c>
      <c r="X132" s="20">
        <f>IF('S.D. Paste sheet'!X132="","",'S.D. Paste sheet'!X132)</f>
        <v>95000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1</v>
      </c>
      <c r="AE132" s="29"/>
      <c r="AF132" t="str">
        <f>IF(AK132="","",IF(AK132&gt;0,COUNT($AG$2:AG132),""))</f>
        <v/>
      </c>
      <c r="AG132" s="25" t="str">
        <f t="shared" si="66"/>
        <v/>
      </c>
      <c r="AH132" s="25" t="str">
        <f t="shared" si="67"/>
        <v/>
      </c>
      <c r="AI132" s="25" t="str">
        <f t="shared" si="68"/>
        <v/>
      </c>
      <c r="AJ132" s="25" t="str">
        <f t="shared" si="69"/>
        <v/>
      </c>
      <c r="AK132" s="25" t="str">
        <f t="shared" si="70"/>
        <v/>
      </c>
      <c r="AL132" s="25" t="str">
        <f t="shared" si="71"/>
        <v/>
      </c>
      <c r="AM132" s="25" t="str">
        <f t="shared" si="72"/>
        <v/>
      </c>
      <c r="AN132" s="25" t="str">
        <f t="shared" si="73"/>
        <v/>
      </c>
      <c r="AO132" s="25" t="str">
        <f t="shared" si="74"/>
        <v/>
      </c>
      <c r="AP132" s="25" t="str">
        <f t="shared" si="75"/>
        <v/>
      </c>
      <c r="AQ132" s="25" t="str">
        <f t="shared" si="76"/>
        <v/>
      </c>
      <c r="AR132" s="25" t="str">
        <f t="shared" si="77"/>
        <v/>
      </c>
      <c r="AS132" s="25" t="str">
        <f t="shared" si="78"/>
        <v/>
      </c>
      <c r="AT132" s="25" t="str">
        <f t="shared" si="79"/>
        <v/>
      </c>
      <c r="AU132" s="25" t="str">
        <f t="shared" si="80"/>
        <v/>
      </c>
      <c r="AV132" s="25" t="str">
        <f t="shared" si="81"/>
        <v/>
      </c>
      <c r="AX132" t="str">
        <f>IF(BC132="","",IF(BC132&gt;0,COUNT($AY$2:AY132),""))</f>
        <v/>
      </c>
      <c r="AY132" s="25" t="str">
        <f t="shared" si="82"/>
        <v/>
      </c>
      <c r="AZ132" s="25" t="str">
        <f t="shared" si="83"/>
        <v/>
      </c>
      <c r="BA132" s="25" t="str">
        <f t="shared" si="84"/>
        <v/>
      </c>
      <c r="BB132" s="25" t="str">
        <f t="shared" si="85"/>
        <v/>
      </c>
      <c r="BC132" s="25" t="str">
        <f t="shared" si="86"/>
        <v/>
      </c>
      <c r="BD132" s="25" t="str">
        <f t="shared" si="87"/>
        <v/>
      </c>
      <c r="BE132" s="25" t="str">
        <f t="shared" si="88"/>
        <v/>
      </c>
      <c r="BF132" s="25" t="str">
        <f t="shared" si="89"/>
        <v/>
      </c>
      <c r="BG132" s="25" t="str">
        <f t="shared" si="90"/>
        <v/>
      </c>
      <c r="BH132" s="25" t="str">
        <f t="shared" si="91"/>
        <v/>
      </c>
      <c r="BI132" s="25" t="str">
        <f t="shared" si="92"/>
        <v/>
      </c>
      <c r="BJ132" s="25" t="str">
        <f t="shared" si="93"/>
        <v/>
      </c>
      <c r="BK132" s="25" t="str">
        <f t="shared" si="94"/>
        <v/>
      </c>
      <c r="BL132" s="25" t="str">
        <f t="shared" si="95"/>
        <v/>
      </c>
      <c r="BM132" s="25" t="str">
        <f t="shared" si="96"/>
        <v/>
      </c>
      <c r="BN132" s="25" t="str">
        <f t="shared" si="97"/>
        <v/>
      </c>
    </row>
    <row r="133" spans="1:66" ht="30">
      <c r="A133" s="20">
        <f>IF('S.D. Paste sheet'!A133="","",'S.D. Paste sheet'!A133)</f>
        <v>4</v>
      </c>
      <c r="B133" s="20" t="str">
        <f>IF('S.D. Paste sheet'!B133="","",'S.D. Paste sheet'!B133)</f>
        <v>A</v>
      </c>
      <c r="C133" s="20">
        <f>IF('S.D. Paste sheet'!C133="","",'S.D. Paste sheet'!C133)</f>
        <v>582</v>
      </c>
      <c r="D133" s="20">
        <f>IF('S.D. Paste sheet'!D133="","",'S.D. Paste sheet'!D133)</f>
        <v>43304</v>
      </c>
      <c r="E133" s="20" t="str">
        <f>IF('S.D. Paste sheet'!E133="","",UPPER('S.D. Paste sheet'!E133))</f>
        <v>SAMREEN</v>
      </c>
      <c r="F133" s="20" t="str">
        <f>IF('S.D. Paste sheet'!F133="","",'S.D. Paste sheet'!F133)</f>
        <v/>
      </c>
      <c r="G133" s="20" t="str">
        <f>IF('S.D. Paste sheet'!G133="","",UPPER('S.D. Paste sheet'!G133))</f>
        <v>ASALAM KHAN</v>
      </c>
      <c r="H133" s="20" t="str">
        <f>IF('S.D. Paste sheet'!H133="","",UPPER('S.D. Paste sheet'!H133))</f>
        <v>SABNAM BANOO</v>
      </c>
      <c r="I133" s="20" t="str">
        <f>IF('S.D. Paste sheet'!I133="","",'S.D. Paste sheet'!I133)</f>
        <v>F</v>
      </c>
      <c r="J133" s="20">
        <f>IF('S.D. Paste sheet'!J133="","",'S.D. Paste sheet'!J133)</f>
        <v>41122</v>
      </c>
      <c r="K133" s="20">
        <f>IF('S.D. Paste sheet'!K133="","",'S.D. Paste sheet'!K133)</f>
        <v>420</v>
      </c>
      <c r="L133" s="20" t="str">
        <f>IF('S.D. Paste sheet'!L133="","",'S.D. Paste sheet'!L133)</f>
        <v/>
      </c>
      <c r="M133" s="20">
        <f>IF('S.D. Paste sheet'!M133="","",'S.D. Paste sheet'!M133)</f>
        <v>41</v>
      </c>
      <c r="N133" s="20">
        <f>IF('S.D. Paste sheet'!N133="","",'S.D. Paste sheet'!N133)</f>
        <v>28</v>
      </c>
      <c r="O133" s="20" t="str">
        <f>IF('S.D. Paste sheet'!O133="","",'S.D. Paste sheet'!O133)</f>
        <v>OBC</v>
      </c>
      <c r="P133" s="20" t="str">
        <f>IF('S.D. Paste sheet'!P133="","",'S.D. Paste sheet'!P133)</f>
        <v>Muslim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XXXX6366</v>
      </c>
      <c r="U133" s="20" t="str">
        <f>IF('S.D. Paste sheet'!U133="","",'S.D. Paste sheet'!U133)</f>
        <v>VXRCNPX</v>
      </c>
      <c r="V133" s="20">
        <f>IF('S.D. Paste sheet'!V133="","",'S.D. Paste sheet'!V133)</f>
        <v>9660259983</v>
      </c>
      <c r="W133" s="20" t="str">
        <f>IF('S.D. Paste sheet'!W133="","",'S.D. Paste sheet'!W133)</f>
        <v>JODHPUR ROAD BAR,RAIPUR,BAR,306105</v>
      </c>
      <c r="X133" s="20">
        <f>IF('S.D. Paste sheet'!X133="","",'S.D. Paste sheet'!X133)</f>
        <v>34000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Yes</v>
      </c>
      <c r="AB133" s="20">
        <f>IF('S.D. Paste sheet'!AB133="","",'S.D. Paste sheet'!AB133)</f>
        <v>10</v>
      </c>
      <c r="AC133" s="20" t="str">
        <f>IF('S.D. Paste sheet'!AC133="","",'S.D. Paste sheet'!AC133)</f>
        <v>None</v>
      </c>
      <c r="AD133" s="20">
        <f>IF('S.D. Paste sheet'!AD133="","",'S.D. Paste sheet'!AD133)</f>
        <v>2</v>
      </c>
      <c r="AE133" s="29"/>
      <c r="AF133" t="str">
        <f>IF(AK133="","",IF(AK133&gt;0,COUNT($AG$2:AG133),""))</f>
        <v/>
      </c>
      <c r="AG133" s="25" t="str">
        <f t="shared" si="66"/>
        <v/>
      </c>
      <c r="AH133" s="25" t="str">
        <f t="shared" si="67"/>
        <v/>
      </c>
      <c r="AI133" s="25" t="str">
        <f t="shared" si="68"/>
        <v/>
      </c>
      <c r="AJ133" s="25" t="str">
        <f t="shared" si="69"/>
        <v/>
      </c>
      <c r="AK133" s="25" t="str">
        <f t="shared" si="70"/>
        <v/>
      </c>
      <c r="AL133" s="25" t="str">
        <f t="shared" si="71"/>
        <v/>
      </c>
      <c r="AM133" s="25" t="str">
        <f t="shared" si="72"/>
        <v/>
      </c>
      <c r="AN133" s="25" t="str">
        <f t="shared" si="73"/>
        <v/>
      </c>
      <c r="AO133" s="25" t="str">
        <f t="shared" si="74"/>
        <v/>
      </c>
      <c r="AP133" s="25" t="str">
        <f t="shared" si="75"/>
        <v/>
      </c>
      <c r="AQ133" s="25" t="str">
        <f t="shared" si="76"/>
        <v/>
      </c>
      <c r="AR133" s="25" t="str">
        <f t="shared" si="77"/>
        <v/>
      </c>
      <c r="AS133" s="25" t="str">
        <f t="shared" si="78"/>
        <v/>
      </c>
      <c r="AT133" s="25" t="str">
        <f t="shared" si="79"/>
        <v/>
      </c>
      <c r="AU133" s="25" t="str">
        <f t="shared" si="80"/>
        <v/>
      </c>
      <c r="AV133" s="25" t="str">
        <f t="shared" si="81"/>
        <v/>
      </c>
      <c r="AX133" t="str">
        <f>IF(BC133="","",IF(BC133&gt;0,COUNT($AY$2:AY133),""))</f>
        <v/>
      </c>
      <c r="AY133" s="25" t="str">
        <f t="shared" si="82"/>
        <v/>
      </c>
      <c r="AZ133" s="25" t="str">
        <f t="shared" si="83"/>
        <v/>
      </c>
      <c r="BA133" s="25" t="str">
        <f t="shared" si="84"/>
        <v/>
      </c>
      <c r="BB133" s="25" t="str">
        <f t="shared" si="85"/>
        <v/>
      </c>
      <c r="BC133" s="25" t="str">
        <f t="shared" si="86"/>
        <v/>
      </c>
      <c r="BD133" s="25" t="str">
        <f t="shared" si="87"/>
        <v/>
      </c>
      <c r="BE133" s="25" t="str">
        <f t="shared" si="88"/>
        <v/>
      </c>
      <c r="BF133" s="25" t="str">
        <f t="shared" si="89"/>
        <v/>
      </c>
      <c r="BG133" s="25" t="str">
        <f t="shared" si="90"/>
        <v/>
      </c>
      <c r="BH133" s="25" t="str">
        <f t="shared" si="91"/>
        <v/>
      </c>
      <c r="BI133" s="25" t="str">
        <f t="shared" si="92"/>
        <v/>
      </c>
      <c r="BJ133" s="25" t="str">
        <f t="shared" si="93"/>
        <v/>
      </c>
      <c r="BK133" s="25" t="str">
        <f t="shared" si="94"/>
        <v/>
      </c>
      <c r="BL133" s="25" t="str">
        <f t="shared" si="95"/>
        <v/>
      </c>
      <c r="BM133" s="25" t="str">
        <f t="shared" si="96"/>
        <v/>
      </c>
      <c r="BN133" s="25" t="str">
        <f t="shared" si="97"/>
        <v/>
      </c>
    </row>
    <row r="134" spans="1:66" ht="30">
      <c r="A134" s="20">
        <f>IF('S.D. Paste sheet'!A134="","",'S.D. Paste sheet'!A134)</f>
        <v>4</v>
      </c>
      <c r="B134" s="20" t="str">
        <f>IF('S.D. Paste sheet'!B134="","",'S.D. Paste sheet'!B134)</f>
        <v>A</v>
      </c>
      <c r="C134" s="20">
        <f>IF('S.D. Paste sheet'!C134="","",'S.D. Paste sheet'!C134)</f>
        <v>548</v>
      </c>
      <c r="D134" s="20">
        <f>IF('S.D. Paste sheet'!D134="","",'S.D. Paste sheet'!D134)</f>
        <v>43281</v>
      </c>
      <c r="E134" s="20" t="str">
        <f>IF('S.D. Paste sheet'!E134="","",UPPER('S.D. Paste sheet'!E134))</f>
        <v>SIMRAN</v>
      </c>
      <c r="F134" s="20" t="str">
        <f>IF('S.D. Paste sheet'!F134="","",'S.D. Paste sheet'!F134)</f>
        <v/>
      </c>
      <c r="G134" s="20" t="str">
        <f>IF('S.D. Paste sheet'!G134="","",UPPER('S.D. Paste sheet'!G134))</f>
        <v>ASALAM SHAH</v>
      </c>
      <c r="H134" s="20" t="str">
        <f>IF('S.D. Paste sheet'!H134="","",UPPER('S.D. Paste sheet'!H134))</f>
        <v>RAJIYA</v>
      </c>
      <c r="I134" s="20" t="str">
        <f>IF('S.D. Paste sheet'!I134="","",'S.D. Paste sheet'!I134)</f>
        <v>F</v>
      </c>
      <c r="J134" s="20">
        <f>IF('S.D. Paste sheet'!J134="","",'S.D. Paste sheet'!J134)</f>
        <v>40021</v>
      </c>
      <c r="K134" s="20">
        <f>IF('S.D. Paste sheet'!K134="","",'S.D. Paste sheet'!K134)</f>
        <v>421</v>
      </c>
      <c r="L134" s="20" t="str">
        <f>IF('S.D. Paste sheet'!L134="","",'S.D. Paste sheet'!L134)</f>
        <v/>
      </c>
      <c r="M134" s="20">
        <f>IF('S.D. Paste sheet'!M134="","",'S.D. Paste sheet'!M134)</f>
        <v>41</v>
      </c>
      <c r="N134" s="20">
        <f>IF('S.D. Paste sheet'!N134="","",'S.D. Paste sheet'!N134)</f>
        <v>20</v>
      </c>
      <c r="O134" s="20" t="str">
        <f>IF('S.D. Paste sheet'!O134="","",'S.D. Paste sheet'!O134)</f>
        <v>OBC</v>
      </c>
      <c r="P134" s="20" t="str">
        <f>IF('S.D. Paste sheet'!P134="","",'S.D. Paste sheet'!P134)</f>
        <v>Muslim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XXXX4297</v>
      </c>
      <c r="U134" s="20" t="str">
        <f>IF('S.D. Paste sheet'!U134="","",'S.D. Paste sheet'!U134)</f>
        <v>YAIBSCK</v>
      </c>
      <c r="V134" s="20">
        <f>IF('S.D. Paste sheet'!V134="","",'S.D. Paste sheet'!V134)</f>
        <v>7734922717</v>
      </c>
      <c r="W134" s="20" t="str">
        <f>IF('S.D. Paste sheet'!W134="","",'S.D. Paste sheet'!W134)</f>
        <v>JODHPUR ROAD SAHKARI SIMITI KE PASS,RAIPUR,BAR,306105</v>
      </c>
      <c r="X134" s="20">
        <f>IF('S.D. Paste sheet'!X134="","",'S.D. Paste sheet'!X134)</f>
        <v>36000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Yes</v>
      </c>
      <c r="AB134" s="20">
        <f>IF('S.D. Paste sheet'!AB134="","",'S.D. Paste sheet'!AB134)</f>
        <v>13</v>
      </c>
      <c r="AC134" s="20" t="str">
        <f>IF('S.D. Paste sheet'!AC134="","",'S.D. Paste sheet'!AC134)</f>
        <v>None</v>
      </c>
      <c r="AD134" s="20">
        <f>IF('S.D. Paste sheet'!AD134="","",'S.D. Paste sheet'!AD134)</f>
        <v>1</v>
      </c>
      <c r="AE134" s="29"/>
      <c r="AF134" t="str">
        <f>IF(AK134="","",IF(AK134&gt;0,COUNT($AG$2:AG134),""))</f>
        <v/>
      </c>
      <c r="AG134" s="25" t="str">
        <f t="shared" si="66"/>
        <v/>
      </c>
      <c r="AH134" s="25" t="str">
        <f t="shared" si="67"/>
        <v/>
      </c>
      <c r="AI134" s="25" t="str">
        <f t="shared" si="68"/>
        <v/>
      </c>
      <c r="AJ134" s="25" t="str">
        <f t="shared" si="69"/>
        <v/>
      </c>
      <c r="AK134" s="25" t="str">
        <f t="shared" si="70"/>
        <v/>
      </c>
      <c r="AL134" s="25" t="str">
        <f t="shared" si="71"/>
        <v/>
      </c>
      <c r="AM134" s="25" t="str">
        <f t="shared" si="72"/>
        <v/>
      </c>
      <c r="AN134" s="25" t="str">
        <f t="shared" si="73"/>
        <v/>
      </c>
      <c r="AO134" s="25" t="str">
        <f t="shared" si="74"/>
        <v/>
      </c>
      <c r="AP134" s="25" t="str">
        <f t="shared" si="75"/>
        <v/>
      </c>
      <c r="AQ134" s="25" t="str">
        <f t="shared" si="76"/>
        <v/>
      </c>
      <c r="AR134" s="25" t="str">
        <f t="shared" si="77"/>
        <v/>
      </c>
      <c r="AS134" s="25" t="str">
        <f t="shared" si="78"/>
        <v/>
      </c>
      <c r="AT134" s="25" t="str">
        <f t="shared" si="79"/>
        <v/>
      </c>
      <c r="AU134" s="25" t="str">
        <f t="shared" si="80"/>
        <v/>
      </c>
      <c r="AV134" s="25" t="str">
        <f t="shared" si="81"/>
        <v/>
      </c>
      <c r="AX134" t="str">
        <f>IF(BC134="","",IF(BC134&gt;0,COUNT($AY$2:AY134),""))</f>
        <v/>
      </c>
      <c r="AY134" s="25" t="str">
        <f t="shared" si="82"/>
        <v/>
      </c>
      <c r="AZ134" s="25" t="str">
        <f t="shared" si="83"/>
        <v/>
      </c>
      <c r="BA134" s="25" t="str">
        <f t="shared" si="84"/>
        <v/>
      </c>
      <c r="BB134" s="25" t="str">
        <f t="shared" si="85"/>
        <v/>
      </c>
      <c r="BC134" s="25" t="str">
        <f t="shared" si="86"/>
        <v/>
      </c>
      <c r="BD134" s="25" t="str">
        <f t="shared" si="87"/>
        <v/>
      </c>
      <c r="BE134" s="25" t="str">
        <f t="shared" si="88"/>
        <v/>
      </c>
      <c r="BF134" s="25" t="str">
        <f t="shared" si="89"/>
        <v/>
      </c>
      <c r="BG134" s="25" t="str">
        <f t="shared" si="90"/>
        <v/>
      </c>
      <c r="BH134" s="25" t="str">
        <f t="shared" si="91"/>
        <v/>
      </c>
      <c r="BI134" s="25" t="str">
        <f t="shared" si="92"/>
        <v/>
      </c>
      <c r="BJ134" s="25" t="str">
        <f t="shared" si="93"/>
        <v/>
      </c>
      <c r="BK134" s="25" t="str">
        <f t="shared" si="94"/>
        <v/>
      </c>
      <c r="BL134" s="25" t="str">
        <f t="shared" si="95"/>
        <v/>
      </c>
      <c r="BM134" s="25" t="str">
        <f t="shared" si="96"/>
        <v/>
      </c>
      <c r="BN134" s="25" t="str">
        <f t="shared" si="97"/>
        <v/>
      </c>
    </row>
    <row r="135" spans="1:66" ht="30">
      <c r="A135" s="20">
        <f>IF('S.D. Paste sheet'!A135="","",'S.D. Paste sheet'!A135)</f>
        <v>4</v>
      </c>
      <c r="B135" s="20" t="str">
        <f>IF('S.D. Paste sheet'!B135="","",'S.D. Paste sheet'!B135)</f>
        <v>A</v>
      </c>
      <c r="C135" s="20">
        <f>IF('S.D. Paste sheet'!C135="","",'S.D. Paste sheet'!C135)</f>
        <v>550</v>
      </c>
      <c r="D135" s="20">
        <f>IF('S.D. Paste sheet'!D135="","",'S.D. Paste sheet'!D135)</f>
        <v>43281</v>
      </c>
      <c r="E135" s="20" t="str">
        <f>IF('S.D. Paste sheet'!E135="","",UPPER('S.D. Paste sheet'!E135))</f>
        <v>SUHANA BANO</v>
      </c>
      <c r="F135" s="20" t="str">
        <f>IF('S.D. Paste sheet'!F135="","",'S.D. Paste sheet'!F135)</f>
        <v/>
      </c>
      <c r="G135" s="20" t="str">
        <f>IF('S.D. Paste sheet'!G135="","",UPPER('S.D. Paste sheet'!G135))</f>
        <v>IQBALSANKHLA</v>
      </c>
      <c r="H135" s="20" t="str">
        <f>IF('S.D. Paste sheet'!H135="","",UPPER('S.D. Paste sheet'!H135))</f>
        <v>RABIYA</v>
      </c>
      <c r="I135" s="20" t="str">
        <f>IF('S.D. Paste sheet'!I135="","",'S.D. Paste sheet'!I135)</f>
        <v>F</v>
      </c>
      <c r="J135" s="20">
        <f>IF('S.D. Paste sheet'!J135="","",'S.D. Paste sheet'!J135)</f>
        <v>41240</v>
      </c>
      <c r="K135" s="20">
        <f>IF('S.D. Paste sheet'!K135="","",'S.D. Paste sheet'!K135)</f>
        <v>422</v>
      </c>
      <c r="L135" s="20" t="str">
        <f>IF('S.D. Paste sheet'!L135="","",'S.D. Paste sheet'!L135)</f>
        <v/>
      </c>
      <c r="M135" s="20">
        <f>IF('S.D. Paste sheet'!M135="","",'S.D. Paste sheet'!M135)</f>
        <v>41</v>
      </c>
      <c r="N135" s="20">
        <f>IF('S.D. Paste sheet'!N135="","",'S.D. Paste sheet'!N135)</f>
        <v>16</v>
      </c>
      <c r="O135" s="20" t="str">
        <f>IF('S.D. Paste sheet'!O135="","",'S.D. Paste sheet'!O135)</f>
        <v>OBC</v>
      </c>
      <c r="P135" s="20" t="str">
        <f>IF('S.D. Paste sheet'!P135="","",'S.D. Paste sheet'!P135)</f>
        <v>Muslim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XXXX0290</v>
      </c>
      <c r="U135" s="20" t="str">
        <f>IF('S.D. Paste sheet'!U135="","",'S.D. Paste sheet'!U135)</f>
        <v>VBBIUSG</v>
      </c>
      <c r="V135" s="20">
        <f>IF('S.D. Paste sheet'!V135="","",'S.D. Paste sheet'!V135)</f>
        <v>7726908818</v>
      </c>
      <c r="W135" s="20" t="str">
        <f>IF('S.D. Paste sheet'!W135="","",'S.D. Paste sheet'!W135)</f>
        <v>MIYA MANGARI,RAIPUR,BAR,306105</v>
      </c>
      <c r="X135" s="20">
        <f>IF('S.D. Paste sheet'!X135="","",'S.D. Paste sheet'!X135)</f>
        <v>33000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Yes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3</v>
      </c>
      <c r="AE135" s="29"/>
      <c r="AF135" t="str">
        <f>IF(AK135="","",IF(AK135&gt;0,COUNT($AG$2:AG135),""))</f>
        <v/>
      </c>
      <c r="AG135" s="25" t="str">
        <f t="shared" si="66"/>
        <v/>
      </c>
      <c r="AH135" s="25" t="str">
        <f t="shared" si="67"/>
        <v/>
      </c>
      <c r="AI135" s="25" t="str">
        <f t="shared" si="68"/>
        <v/>
      </c>
      <c r="AJ135" s="25" t="str">
        <f t="shared" si="69"/>
        <v/>
      </c>
      <c r="AK135" s="25" t="str">
        <f t="shared" si="70"/>
        <v/>
      </c>
      <c r="AL135" s="25" t="str">
        <f t="shared" si="71"/>
        <v/>
      </c>
      <c r="AM135" s="25" t="str">
        <f t="shared" si="72"/>
        <v/>
      </c>
      <c r="AN135" s="25" t="str">
        <f t="shared" si="73"/>
        <v/>
      </c>
      <c r="AO135" s="25" t="str">
        <f t="shared" si="74"/>
        <v/>
      </c>
      <c r="AP135" s="25" t="str">
        <f t="shared" si="75"/>
        <v/>
      </c>
      <c r="AQ135" s="25" t="str">
        <f t="shared" si="76"/>
        <v/>
      </c>
      <c r="AR135" s="25" t="str">
        <f t="shared" si="77"/>
        <v/>
      </c>
      <c r="AS135" s="25" t="str">
        <f t="shared" si="78"/>
        <v/>
      </c>
      <c r="AT135" s="25" t="str">
        <f t="shared" si="79"/>
        <v/>
      </c>
      <c r="AU135" s="25" t="str">
        <f t="shared" si="80"/>
        <v/>
      </c>
      <c r="AV135" s="25" t="str">
        <f t="shared" si="81"/>
        <v/>
      </c>
      <c r="AX135" t="str">
        <f>IF(BC135="","",IF(BC135&gt;0,COUNT($AY$2:AY135),""))</f>
        <v/>
      </c>
      <c r="AY135" s="25" t="str">
        <f t="shared" si="82"/>
        <v/>
      </c>
      <c r="AZ135" s="25" t="str">
        <f t="shared" si="83"/>
        <v/>
      </c>
      <c r="BA135" s="25" t="str">
        <f t="shared" si="84"/>
        <v/>
      </c>
      <c r="BB135" s="25" t="str">
        <f t="shared" si="85"/>
        <v/>
      </c>
      <c r="BC135" s="25" t="str">
        <f t="shared" si="86"/>
        <v/>
      </c>
      <c r="BD135" s="25" t="str">
        <f t="shared" si="87"/>
        <v/>
      </c>
      <c r="BE135" s="25" t="str">
        <f t="shared" si="88"/>
        <v/>
      </c>
      <c r="BF135" s="25" t="str">
        <f t="shared" si="89"/>
        <v/>
      </c>
      <c r="BG135" s="25" t="str">
        <f t="shared" si="90"/>
        <v/>
      </c>
      <c r="BH135" s="25" t="str">
        <f t="shared" si="91"/>
        <v/>
      </c>
      <c r="BI135" s="25" t="str">
        <f t="shared" si="92"/>
        <v/>
      </c>
      <c r="BJ135" s="25" t="str">
        <f t="shared" si="93"/>
        <v/>
      </c>
      <c r="BK135" s="25" t="str">
        <f t="shared" si="94"/>
        <v/>
      </c>
      <c r="BL135" s="25" t="str">
        <f t="shared" si="95"/>
        <v/>
      </c>
      <c r="BM135" s="25" t="str">
        <f t="shared" si="96"/>
        <v/>
      </c>
      <c r="BN135" s="25" t="str">
        <f t="shared" si="97"/>
        <v/>
      </c>
    </row>
    <row r="136" spans="1:66" ht="30">
      <c r="A136" s="20">
        <f>IF('S.D. Paste sheet'!A136="","",'S.D. Paste sheet'!A136)</f>
        <v>4</v>
      </c>
      <c r="B136" s="20" t="str">
        <f>IF('S.D. Paste sheet'!B136="","",'S.D. Paste sheet'!B136)</f>
        <v>A</v>
      </c>
      <c r="C136" s="20">
        <f>IF('S.D. Paste sheet'!C136="","",'S.D. Paste sheet'!C136)</f>
        <v>772</v>
      </c>
      <c r="D136" s="20">
        <f>IF('S.D. Paste sheet'!D136="","",'S.D. Paste sheet'!D136)</f>
        <v>44061</v>
      </c>
      <c r="E136" s="20" t="str">
        <f>IF('S.D. Paste sheet'!E136="","",UPPER('S.D. Paste sheet'!E136))</f>
        <v>TAMANNA</v>
      </c>
      <c r="F136" s="20" t="str">
        <f>IF('S.D. Paste sheet'!F136="","",'S.D. Paste sheet'!F136)</f>
        <v/>
      </c>
      <c r="G136" s="20" t="str">
        <f>IF('S.D. Paste sheet'!G136="","",UPPER('S.D. Paste sheet'!G136))</f>
        <v>PARAS RAM GEHLOT</v>
      </c>
      <c r="H136" s="20" t="str">
        <f>IF('S.D. Paste sheet'!H136="","",UPPER('S.D. Paste sheet'!H136))</f>
        <v>RINKU GEHLOT</v>
      </c>
      <c r="I136" s="20" t="str">
        <f>IF('S.D. Paste sheet'!I136="","",'S.D. Paste sheet'!I136)</f>
        <v>F</v>
      </c>
      <c r="J136" s="20">
        <f>IF('S.D. Paste sheet'!J136="","",'S.D. Paste sheet'!J136)</f>
        <v>41035</v>
      </c>
      <c r="K136" s="20">
        <f>IF('S.D. Paste sheet'!K136="","",'S.D. Paste sheet'!K136)</f>
        <v>423</v>
      </c>
      <c r="L136" s="20" t="str">
        <f>IF('S.D. Paste sheet'!L136="","",'S.D. Paste sheet'!L136)</f>
        <v/>
      </c>
      <c r="M136" s="20">
        <f>IF('S.D. Paste sheet'!M136="","",'S.D. Paste sheet'!M136)</f>
        <v>41</v>
      </c>
      <c r="N136" s="20">
        <f>IF('S.D. Paste sheet'!N136="","",'S.D. Paste sheet'!N136)</f>
        <v>32</v>
      </c>
      <c r="O136" s="20" t="str">
        <f>IF('S.D. Paste sheet'!O136="","",'S.D. Paste sheet'!O136)</f>
        <v>OBC</v>
      </c>
      <c r="P136" s="20" t="str">
        <f>IF('S.D. Paste sheet'!P136="","",'S.D. Paste sheet'!P136)</f>
        <v>Hindu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XXXX8282</v>
      </c>
      <c r="U136" s="20" t="str">
        <f>IF('S.D. Paste sheet'!U136="","",'S.D. Paste sheet'!U136)</f>
        <v/>
      </c>
      <c r="V136" s="20">
        <f>IF('S.D. Paste sheet'!V136="","",'S.D. Paste sheet'!V136)</f>
        <v>9950616286</v>
      </c>
      <c r="W136" s="20" t="str">
        <f>IF('S.D. Paste sheet'!W136="","",'S.D. Paste sheet'!W136)</f>
        <v>MAIN MARKET,RAIPUR,BAR,306105</v>
      </c>
      <c r="X136" s="20">
        <f>IF('S.D. Paste sheet'!X136="","",'S.D. Paste sheet'!X136)</f>
        <v>100000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No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 t="str">
        <f>IF(AK136="","",IF(AK136&gt;0,COUNT($AG$2:AG136),""))</f>
        <v/>
      </c>
      <c r="AG136" s="25" t="str">
        <f t="shared" si="66"/>
        <v/>
      </c>
      <c r="AH136" s="25" t="str">
        <f t="shared" si="67"/>
        <v/>
      </c>
      <c r="AI136" s="25" t="str">
        <f t="shared" si="68"/>
        <v/>
      </c>
      <c r="AJ136" s="25" t="str">
        <f t="shared" si="69"/>
        <v/>
      </c>
      <c r="AK136" s="25" t="str">
        <f t="shared" si="70"/>
        <v/>
      </c>
      <c r="AL136" s="25" t="str">
        <f t="shared" si="71"/>
        <v/>
      </c>
      <c r="AM136" s="25" t="str">
        <f t="shared" si="72"/>
        <v/>
      </c>
      <c r="AN136" s="25" t="str">
        <f t="shared" si="73"/>
        <v/>
      </c>
      <c r="AO136" s="25" t="str">
        <f t="shared" si="74"/>
        <v/>
      </c>
      <c r="AP136" s="25" t="str">
        <f t="shared" si="75"/>
        <v/>
      </c>
      <c r="AQ136" s="25" t="str">
        <f t="shared" si="76"/>
        <v/>
      </c>
      <c r="AR136" s="25" t="str">
        <f t="shared" si="77"/>
        <v/>
      </c>
      <c r="AS136" s="25" t="str">
        <f t="shared" si="78"/>
        <v/>
      </c>
      <c r="AT136" s="25" t="str">
        <f t="shared" si="79"/>
        <v/>
      </c>
      <c r="AU136" s="25" t="str">
        <f t="shared" si="80"/>
        <v/>
      </c>
      <c r="AV136" s="25" t="str">
        <f t="shared" si="81"/>
        <v/>
      </c>
      <c r="AX136" t="str">
        <f>IF(BC136="","",IF(BC136&gt;0,COUNT($AY$2:AY136),""))</f>
        <v/>
      </c>
      <c r="AY136" s="25" t="str">
        <f t="shared" si="82"/>
        <v/>
      </c>
      <c r="AZ136" s="25" t="str">
        <f t="shared" si="83"/>
        <v/>
      </c>
      <c r="BA136" s="25" t="str">
        <f t="shared" si="84"/>
        <v/>
      </c>
      <c r="BB136" s="25" t="str">
        <f t="shared" si="85"/>
        <v/>
      </c>
      <c r="BC136" s="25" t="str">
        <f t="shared" si="86"/>
        <v/>
      </c>
      <c r="BD136" s="25" t="str">
        <f t="shared" si="87"/>
        <v/>
      </c>
      <c r="BE136" s="25" t="str">
        <f t="shared" si="88"/>
        <v/>
      </c>
      <c r="BF136" s="25" t="str">
        <f t="shared" si="89"/>
        <v/>
      </c>
      <c r="BG136" s="25" t="str">
        <f t="shared" si="90"/>
        <v/>
      </c>
      <c r="BH136" s="25" t="str">
        <f t="shared" si="91"/>
        <v/>
      </c>
      <c r="BI136" s="25" t="str">
        <f t="shared" si="92"/>
        <v/>
      </c>
      <c r="BJ136" s="25" t="str">
        <f t="shared" si="93"/>
        <v/>
      </c>
      <c r="BK136" s="25" t="str">
        <f t="shared" si="94"/>
        <v/>
      </c>
      <c r="BL136" s="25" t="str">
        <f t="shared" si="95"/>
        <v/>
      </c>
      <c r="BM136" s="25" t="str">
        <f t="shared" si="96"/>
        <v/>
      </c>
      <c r="BN136" s="25" t="str">
        <f t="shared" si="97"/>
        <v/>
      </c>
    </row>
    <row r="137" spans="1:66" ht="30">
      <c r="A137" s="20">
        <f>IF('S.D. Paste sheet'!A137="","",'S.D. Paste sheet'!A137)</f>
        <v>4</v>
      </c>
      <c r="B137" s="20" t="str">
        <f>IF('S.D. Paste sheet'!B137="","",'S.D. Paste sheet'!B137)</f>
        <v>A</v>
      </c>
      <c r="C137" s="20">
        <f>IF('S.D. Paste sheet'!C137="","",'S.D. Paste sheet'!C137)</f>
        <v>588</v>
      </c>
      <c r="D137" s="20">
        <f>IF('S.D. Paste sheet'!D137="","",'S.D. Paste sheet'!D137)</f>
        <v>43312</v>
      </c>
      <c r="E137" s="20" t="str">
        <f>IF('S.D. Paste sheet'!E137="","",UPPER('S.D. Paste sheet'!E137))</f>
        <v>TANVEER SHAH</v>
      </c>
      <c r="F137" s="20" t="str">
        <f>IF('S.D. Paste sheet'!F137="","",'S.D. Paste sheet'!F137)</f>
        <v/>
      </c>
      <c r="G137" s="20" t="str">
        <f>IF('S.D. Paste sheet'!G137="","",UPPER('S.D. Paste sheet'!G137))</f>
        <v>AYYUB SHAH</v>
      </c>
      <c r="H137" s="20" t="str">
        <f>IF('S.D. Paste sheet'!H137="","",UPPER('S.D. Paste sheet'!H137))</f>
        <v>SAYRA BANO</v>
      </c>
      <c r="I137" s="20" t="str">
        <f>IF('S.D. Paste sheet'!I137="","",'S.D. Paste sheet'!I137)</f>
        <v>M</v>
      </c>
      <c r="J137" s="20">
        <f>IF('S.D. Paste sheet'!J137="","",'S.D. Paste sheet'!J137)</f>
        <v>41319</v>
      </c>
      <c r="K137" s="20">
        <f>IF('S.D. Paste sheet'!K137="","",'S.D. Paste sheet'!K137)</f>
        <v>424</v>
      </c>
      <c r="L137" s="20" t="str">
        <f>IF('S.D. Paste sheet'!L137="","",'S.D. Paste sheet'!L137)</f>
        <v/>
      </c>
      <c r="M137" s="20">
        <f>IF('S.D. Paste sheet'!M137="","",'S.D. Paste sheet'!M137)</f>
        <v>41</v>
      </c>
      <c r="N137" s="20">
        <f>IF('S.D. Paste sheet'!N137="","",'S.D. Paste sheet'!N137)</f>
        <v>15</v>
      </c>
      <c r="O137" s="20" t="str">
        <f>IF('S.D. Paste sheet'!O137="","",'S.D. Paste sheet'!O137)</f>
        <v>OBC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XXXX3376</v>
      </c>
      <c r="U137" s="20" t="str">
        <f>IF('S.D. Paste sheet'!U137="","",'S.D. Paste sheet'!U137)</f>
        <v>BHNRTRN</v>
      </c>
      <c r="V137" s="20">
        <f>IF('S.D. Paste sheet'!V137="","",'S.D. Paste sheet'!V137)</f>
        <v>9928049530</v>
      </c>
      <c r="W137" s="20" t="str">
        <f>IF('S.D. Paste sheet'!W137="","",'S.D. Paste sheet'!W137)</f>
        <v>MIYA MANGARI BAR,RAIPUR,Bar,306105</v>
      </c>
      <c r="X137" s="20">
        <f>IF('S.D. Paste sheet'!X137="","",'S.D. Paste sheet'!X137)</f>
        <v>34000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9</v>
      </c>
      <c r="AC137" s="20" t="str">
        <f>IF('S.D. Paste sheet'!AC137="","",'S.D. Paste sheet'!AC137)</f>
        <v>None</v>
      </c>
      <c r="AD137" s="20">
        <f>IF('S.D. Paste sheet'!AD137="","",'S.D. Paste sheet'!AD137)</f>
        <v>2</v>
      </c>
      <c r="AE137" s="29"/>
      <c r="AF137" t="str">
        <f>IF(AK137="","",IF(AK137&gt;0,COUNT($AG$2:AG137),""))</f>
        <v/>
      </c>
      <c r="AG137" s="25" t="str">
        <f t="shared" si="66"/>
        <v/>
      </c>
      <c r="AH137" s="25" t="str">
        <f t="shared" si="67"/>
        <v/>
      </c>
      <c r="AI137" s="25" t="str">
        <f t="shared" si="68"/>
        <v/>
      </c>
      <c r="AJ137" s="25" t="str">
        <f t="shared" si="69"/>
        <v/>
      </c>
      <c r="AK137" s="25" t="str">
        <f t="shared" si="70"/>
        <v/>
      </c>
      <c r="AL137" s="25" t="str">
        <f t="shared" si="71"/>
        <v/>
      </c>
      <c r="AM137" s="25" t="str">
        <f t="shared" si="72"/>
        <v/>
      </c>
      <c r="AN137" s="25" t="str">
        <f t="shared" si="73"/>
        <v/>
      </c>
      <c r="AO137" s="25" t="str">
        <f t="shared" si="74"/>
        <v/>
      </c>
      <c r="AP137" s="25" t="str">
        <f t="shared" si="75"/>
        <v/>
      </c>
      <c r="AQ137" s="25" t="str">
        <f t="shared" si="76"/>
        <v/>
      </c>
      <c r="AR137" s="25" t="str">
        <f t="shared" si="77"/>
        <v/>
      </c>
      <c r="AS137" s="25" t="str">
        <f t="shared" si="78"/>
        <v/>
      </c>
      <c r="AT137" s="25" t="str">
        <f t="shared" si="79"/>
        <v/>
      </c>
      <c r="AU137" s="25" t="str">
        <f t="shared" si="80"/>
        <v/>
      </c>
      <c r="AV137" s="25" t="str">
        <f t="shared" si="81"/>
        <v/>
      </c>
      <c r="AX137" t="str">
        <f>IF(BC137="","",IF(BC137&gt;0,COUNT($AY$2:AY137),""))</f>
        <v/>
      </c>
      <c r="AY137" s="25" t="str">
        <f t="shared" si="82"/>
        <v/>
      </c>
      <c r="AZ137" s="25" t="str">
        <f t="shared" si="83"/>
        <v/>
      </c>
      <c r="BA137" s="25" t="str">
        <f t="shared" si="84"/>
        <v/>
      </c>
      <c r="BB137" s="25" t="str">
        <f t="shared" si="85"/>
        <v/>
      </c>
      <c r="BC137" s="25" t="str">
        <f t="shared" si="86"/>
        <v/>
      </c>
      <c r="BD137" s="25" t="str">
        <f t="shared" si="87"/>
        <v/>
      </c>
      <c r="BE137" s="25" t="str">
        <f t="shared" si="88"/>
        <v/>
      </c>
      <c r="BF137" s="25" t="str">
        <f t="shared" si="89"/>
        <v/>
      </c>
      <c r="BG137" s="25" t="str">
        <f t="shared" si="90"/>
        <v/>
      </c>
      <c r="BH137" s="25" t="str">
        <f t="shared" si="91"/>
        <v/>
      </c>
      <c r="BI137" s="25" t="str">
        <f t="shared" si="92"/>
        <v/>
      </c>
      <c r="BJ137" s="25" t="str">
        <f t="shared" si="93"/>
        <v/>
      </c>
      <c r="BK137" s="25" t="str">
        <f t="shared" si="94"/>
        <v/>
      </c>
      <c r="BL137" s="25" t="str">
        <f t="shared" si="95"/>
        <v/>
      </c>
      <c r="BM137" s="25" t="str">
        <f t="shared" si="96"/>
        <v/>
      </c>
      <c r="BN137" s="25" t="str">
        <f t="shared" si="97"/>
        <v/>
      </c>
    </row>
    <row r="138" spans="1:66" ht="30">
      <c r="A138" s="20">
        <f>IF('S.D. Paste sheet'!A138="","",'S.D. Paste sheet'!A138)</f>
        <v>4</v>
      </c>
      <c r="B138" s="20" t="str">
        <f>IF('S.D. Paste sheet'!B138="","",'S.D. Paste sheet'!B138)</f>
        <v>A</v>
      </c>
      <c r="C138" s="20">
        <f>IF('S.D. Paste sheet'!C138="","",'S.D. Paste sheet'!C138)</f>
        <v>773</v>
      </c>
      <c r="D138" s="20">
        <f>IF('S.D. Paste sheet'!D138="","",'S.D. Paste sheet'!D138)</f>
        <v>43384</v>
      </c>
      <c r="E138" s="20" t="str">
        <f>IF('S.D. Paste sheet'!E138="","",UPPER('S.D. Paste sheet'!E138))</f>
        <v>TARUN TANWAR</v>
      </c>
      <c r="F138" s="20" t="str">
        <f>IF('S.D. Paste sheet'!F138="","",'S.D. Paste sheet'!F138)</f>
        <v/>
      </c>
      <c r="G138" s="20" t="str">
        <f>IF('S.D. Paste sheet'!G138="","",UPPER('S.D. Paste sheet'!G138))</f>
        <v>MAHENDRA KUMAR</v>
      </c>
      <c r="H138" s="20" t="str">
        <f>IF('S.D. Paste sheet'!H138="","",UPPER('S.D. Paste sheet'!H138))</f>
        <v>CHANDA</v>
      </c>
      <c r="I138" s="20" t="str">
        <f>IF('S.D. Paste sheet'!I138="","",'S.D. Paste sheet'!I138)</f>
        <v>M</v>
      </c>
      <c r="J138" s="20">
        <f>IF('S.D. Paste sheet'!J138="","",'S.D. Paste sheet'!J138)</f>
        <v>41336</v>
      </c>
      <c r="K138" s="20">
        <f>IF('S.D. Paste sheet'!K138="","",'S.D. Paste sheet'!K138)</f>
        <v>425</v>
      </c>
      <c r="L138" s="20" t="str">
        <f>IF('S.D. Paste sheet'!L138="","",'S.D. Paste sheet'!L138)</f>
        <v/>
      </c>
      <c r="M138" s="20">
        <f>IF('S.D. Paste sheet'!M138="","",'S.D. Paste sheet'!M138)</f>
        <v>41</v>
      </c>
      <c r="N138" s="20">
        <f>IF('S.D. Paste sheet'!N138="","",'S.D. Paste sheet'!N138)</f>
        <v>29</v>
      </c>
      <c r="O138" s="20" t="str">
        <f>IF('S.D. Paste sheet'!O138="","",'S.D. Paste sheet'!O138)</f>
        <v>SC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XXXX6292</v>
      </c>
      <c r="U138" s="20" t="str">
        <f>IF('S.D. Paste sheet'!U138="","",'S.D. Paste sheet'!U138)</f>
        <v/>
      </c>
      <c r="V138" s="20">
        <f>IF('S.D. Paste sheet'!V138="","",'S.D. Paste sheet'!V138)</f>
        <v>9929002416</v>
      </c>
      <c r="W138" s="20" t="str">
        <f>IF('S.D. Paste sheet'!W138="","",'S.D. Paste sheet'!W138)</f>
        <v>MEGARDA,RAIPUR,MEGARDA DEEPAWAS,306304</v>
      </c>
      <c r="X138" s="20">
        <f>IF('S.D. Paste sheet'!X138="","",'S.D. Paste sheet'!X138)</f>
        <v>300000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9</v>
      </c>
      <c r="AC138" s="20" t="str">
        <f>IF('S.D. Paste sheet'!AC138="","",'S.D. Paste sheet'!AC138)</f>
        <v>None</v>
      </c>
      <c r="AD138" s="20">
        <f>IF('S.D. Paste sheet'!AD138="","",'S.D. Paste sheet'!AD138)</f>
        <v>1</v>
      </c>
      <c r="AE138" s="29"/>
      <c r="AF138" t="str">
        <f>IF(AK138="","",IF(AK138&gt;0,COUNT($AG$2:AG138),""))</f>
        <v/>
      </c>
      <c r="AG138" s="25" t="str">
        <f t="shared" si="66"/>
        <v/>
      </c>
      <c r="AH138" s="25" t="str">
        <f t="shared" si="67"/>
        <v/>
      </c>
      <c r="AI138" s="25" t="str">
        <f t="shared" si="68"/>
        <v/>
      </c>
      <c r="AJ138" s="25" t="str">
        <f t="shared" si="69"/>
        <v/>
      </c>
      <c r="AK138" s="25" t="str">
        <f t="shared" si="70"/>
        <v/>
      </c>
      <c r="AL138" s="25" t="str">
        <f t="shared" si="71"/>
        <v/>
      </c>
      <c r="AM138" s="25" t="str">
        <f t="shared" si="72"/>
        <v/>
      </c>
      <c r="AN138" s="25" t="str">
        <f t="shared" si="73"/>
        <v/>
      </c>
      <c r="AO138" s="25" t="str">
        <f t="shared" si="74"/>
        <v/>
      </c>
      <c r="AP138" s="25" t="str">
        <f t="shared" si="75"/>
        <v/>
      </c>
      <c r="AQ138" s="25" t="str">
        <f t="shared" si="76"/>
        <v/>
      </c>
      <c r="AR138" s="25" t="str">
        <f t="shared" si="77"/>
        <v/>
      </c>
      <c r="AS138" s="25" t="str">
        <f t="shared" si="78"/>
        <v/>
      </c>
      <c r="AT138" s="25" t="str">
        <f t="shared" si="79"/>
        <v/>
      </c>
      <c r="AU138" s="25" t="str">
        <f t="shared" si="80"/>
        <v/>
      </c>
      <c r="AV138" s="25" t="str">
        <f t="shared" si="81"/>
        <v/>
      </c>
      <c r="AX138" t="str">
        <f>IF(BC138="","",IF(BC138&gt;0,COUNT($AY$2:AY138),""))</f>
        <v/>
      </c>
      <c r="AY138" s="25" t="str">
        <f t="shared" si="82"/>
        <v/>
      </c>
      <c r="AZ138" s="25" t="str">
        <f t="shared" si="83"/>
        <v/>
      </c>
      <c r="BA138" s="25" t="str">
        <f t="shared" si="84"/>
        <v/>
      </c>
      <c r="BB138" s="25" t="str">
        <f t="shared" si="85"/>
        <v/>
      </c>
      <c r="BC138" s="25" t="str">
        <f t="shared" si="86"/>
        <v/>
      </c>
      <c r="BD138" s="25" t="str">
        <f t="shared" si="87"/>
        <v/>
      </c>
      <c r="BE138" s="25" t="str">
        <f t="shared" si="88"/>
        <v/>
      </c>
      <c r="BF138" s="25" t="str">
        <f t="shared" si="89"/>
        <v/>
      </c>
      <c r="BG138" s="25" t="str">
        <f t="shared" si="90"/>
        <v/>
      </c>
      <c r="BH138" s="25" t="str">
        <f t="shared" si="91"/>
        <v/>
      </c>
      <c r="BI138" s="25" t="str">
        <f t="shared" si="92"/>
        <v/>
      </c>
      <c r="BJ138" s="25" t="str">
        <f t="shared" si="93"/>
        <v/>
      </c>
      <c r="BK138" s="25" t="str">
        <f t="shared" si="94"/>
        <v/>
      </c>
      <c r="BL138" s="25" t="str">
        <f t="shared" si="95"/>
        <v/>
      </c>
      <c r="BM138" s="25" t="str">
        <f t="shared" si="96"/>
        <v/>
      </c>
      <c r="BN138" s="25" t="str">
        <f t="shared" si="97"/>
        <v/>
      </c>
    </row>
    <row r="139" spans="1:66" ht="30">
      <c r="A139" s="20">
        <f>IF('S.D. Paste sheet'!A139="","",'S.D. Paste sheet'!A139)</f>
        <v>4</v>
      </c>
      <c r="B139" s="20" t="str">
        <f>IF('S.D. Paste sheet'!B139="","",'S.D. Paste sheet'!B139)</f>
        <v>A</v>
      </c>
      <c r="C139" s="20">
        <f>IF('S.D. Paste sheet'!C139="","",'S.D. Paste sheet'!C139)</f>
        <v>581</v>
      </c>
      <c r="D139" s="20">
        <f>IF('S.D. Paste sheet'!D139="","",'S.D. Paste sheet'!D139)</f>
        <v>43304</v>
      </c>
      <c r="E139" s="20" t="str">
        <f>IF('S.D. Paste sheet'!E139="","",UPPER('S.D. Paste sheet'!E139))</f>
        <v>TEENA</v>
      </c>
      <c r="F139" s="20" t="str">
        <f>IF('S.D. Paste sheet'!F139="","",'S.D. Paste sheet'!F139)</f>
        <v/>
      </c>
      <c r="G139" s="20" t="str">
        <f>IF('S.D. Paste sheet'!G139="","",UPPER('S.D. Paste sheet'!G139))</f>
        <v>DHARMA RAM</v>
      </c>
      <c r="H139" s="20" t="str">
        <f>IF('S.D. Paste sheet'!H139="","",UPPER('S.D. Paste sheet'!H139))</f>
        <v>KANTA</v>
      </c>
      <c r="I139" s="20" t="str">
        <f>IF('S.D. Paste sheet'!I139="","",'S.D. Paste sheet'!I139)</f>
        <v>F</v>
      </c>
      <c r="J139" s="20">
        <f>IF('S.D. Paste sheet'!J139="","",'S.D. Paste sheet'!J139)</f>
        <v>41414</v>
      </c>
      <c r="K139" s="20">
        <f>IF('S.D. Paste sheet'!K139="","",'S.D. Paste sheet'!K139)</f>
        <v>426</v>
      </c>
      <c r="L139" s="20" t="str">
        <f>IF('S.D. Paste sheet'!L139="","",'S.D. Paste sheet'!L139)</f>
        <v/>
      </c>
      <c r="M139" s="20">
        <f>IF('S.D. Paste sheet'!M139="","",'S.D. Paste sheet'!M139)</f>
        <v>41</v>
      </c>
      <c r="N139" s="20">
        <f>IF('S.D. Paste sheet'!N139="","",'S.D. Paste sheet'!N139)</f>
        <v>33</v>
      </c>
      <c r="O139" s="20" t="str">
        <f>IF('S.D. Paste sheet'!O139="","",'S.D. Paste sheet'!O139)</f>
        <v>OBC</v>
      </c>
      <c r="P139" s="20" t="str">
        <f>IF('S.D. Paste sheet'!P139="","",'S.D. Paste sheet'!P139)</f>
        <v>Hindu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XXXX1906</v>
      </c>
      <c r="U139" s="20" t="str">
        <f>IF('S.D. Paste sheet'!U139="","",'S.D. Paste sheet'!U139)</f>
        <v>VTPZTKP</v>
      </c>
      <c r="V139" s="20">
        <f>IF('S.D. Paste sheet'!V139="","",'S.D. Paste sheet'!V139)</f>
        <v>7568842249</v>
      </c>
      <c r="W139" s="20" t="str">
        <f>IF('S.D. Paste sheet'!W139="","",'S.D. Paste sheet'!W139)</f>
        <v>SANKAR MAHARAJ KI DHUNI BAR,RAIPUR,BAR,306105</v>
      </c>
      <c r="X139" s="20">
        <f>IF('S.D. Paste sheet'!X139="","",'S.D. Paste sheet'!X139)</f>
        <v>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No</v>
      </c>
      <c r="AB139" s="20">
        <f>IF('S.D. Paste sheet'!AB139="","",'S.D. Paste sheet'!AB139)</f>
        <v>9</v>
      </c>
      <c r="AC139" s="20" t="str">
        <f>IF('S.D. Paste sheet'!AC139="","",'S.D. Paste sheet'!AC139)</f>
        <v>None</v>
      </c>
      <c r="AD139" s="20">
        <f>IF('S.D. Paste sheet'!AD139="","",'S.D. Paste sheet'!AD139)</f>
        <v>2</v>
      </c>
      <c r="AE139" s="29"/>
      <c r="AF139" t="str">
        <f>IF(AK139="","",IF(AK139&gt;0,COUNT($AG$2:AG139),""))</f>
        <v/>
      </c>
      <c r="AG139" s="25" t="str">
        <f t="shared" si="66"/>
        <v/>
      </c>
      <c r="AH139" s="25" t="str">
        <f t="shared" si="67"/>
        <v/>
      </c>
      <c r="AI139" s="25" t="str">
        <f t="shared" si="68"/>
        <v/>
      </c>
      <c r="AJ139" s="25" t="str">
        <f t="shared" si="69"/>
        <v/>
      </c>
      <c r="AK139" s="25" t="str">
        <f t="shared" si="70"/>
        <v/>
      </c>
      <c r="AL139" s="25" t="str">
        <f t="shared" si="71"/>
        <v/>
      </c>
      <c r="AM139" s="25" t="str">
        <f t="shared" si="72"/>
        <v/>
      </c>
      <c r="AN139" s="25" t="str">
        <f t="shared" si="73"/>
        <v/>
      </c>
      <c r="AO139" s="25" t="str">
        <f t="shared" si="74"/>
        <v/>
      </c>
      <c r="AP139" s="25" t="str">
        <f t="shared" si="75"/>
        <v/>
      </c>
      <c r="AQ139" s="25" t="str">
        <f t="shared" si="76"/>
        <v/>
      </c>
      <c r="AR139" s="25" t="str">
        <f t="shared" si="77"/>
        <v/>
      </c>
      <c r="AS139" s="25" t="str">
        <f t="shared" si="78"/>
        <v/>
      </c>
      <c r="AT139" s="25" t="str">
        <f t="shared" si="79"/>
        <v/>
      </c>
      <c r="AU139" s="25" t="str">
        <f t="shared" si="80"/>
        <v/>
      </c>
      <c r="AV139" s="25" t="str">
        <f t="shared" si="81"/>
        <v/>
      </c>
      <c r="AX139" t="str">
        <f>IF(BC139="","",IF(BC139&gt;0,COUNT($AY$2:AY139),""))</f>
        <v/>
      </c>
      <c r="AY139" s="25" t="str">
        <f t="shared" si="82"/>
        <v/>
      </c>
      <c r="AZ139" s="25" t="str">
        <f t="shared" si="83"/>
        <v/>
      </c>
      <c r="BA139" s="25" t="str">
        <f t="shared" si="84"/>
        <v/>
      </c>
      <c r="BB139" s="25" t="str">
        <f t="shared" si="85"/>
        <v/>
      </c>
      <c r="BC139" s="25" t="str">
        <f t="shared" si="86"/>
        <v/>
      </c>
      <c r="BD139" s="25" t="str">
        <f t="shared" si="87"/>
        <v/>
      </c>
      <c r="BE139" s="25" t="str">
        <f t="shared" si="88"/>
        <v/>
      </c>
      <c r="BF139" s="25" t="str">
        <f t="shared" si="89"/>
        <v/>
      </c>
      <c r="BG139" s="25" t="str">
        <f t="shared" si="90"/>
        <v/>
      </c>
      <c r="BH139" s="25" t="str">
        <f t="shared" si="91"/>
        <v/>
      </c>
      <c r="BI139" s="25" t="str">
        <f t="shared" si="92"/>
        <v/>
      </c>
      <c r="BJ139" s="25" t="str">
        <f t="shared" si="93"/>
        <v/>
      </c>
      <c r="BK139" s="25" t="str">
        <f t="shared" si="94"/>
        <v/>
      </c>
      <c r="BL139" s="25" t="str">
        <f t="shared" si="95"/>
        <v/>
      </c>
      <c r="BM139" s="25" t="str">
        <f t="shared" si="96"/>
        <v/>
      </c>
      <c r="BN139" s="25" t="str">
        <f t="shared" si="97"/>
        <v/>
      </c>
    </row>
    <row r="140" spans="1:66" ht="30">
      <c r="A140" s="20">
        <f>IF('S.D. Paste sheet'!A140="","",'S.D. Paste sheet'!A140)</f>
        <v>4</v>
      </c>
      <c r="B140" s="20" t="str">
        <f>IF('S.D. Paste sheet'!B140="","",'S.D. Paste sheet'!B140)</f>
        <v>A</v>
      </c>
      <c r="C140" s="20">
        <f>IF('S.D. Paste sheet'!C140="","",'S.D. Paste sheet'!C140)</f>
        <v>712</v>
      </c>
      <c r="D140" s="20">
        <f>IF('S.D. Paste sheet'!D140="","",'S.D. Paste sheet'!D140)</f>
        <v>43736</v>
      </c>
      <c r="E140" s="20" t="str">
        <f>IF('S.D. Paste sheet'!E140="","",UPPER('S.D. Paste sheet'!E140))</f>
        <v>VANDANA DEVI</v>
      </c>
      <c r="F140" s="20" t="str">
        <f>IF('S.D. Paste sheet'!F140="","",'S.D. Paste sheet'!F140)</f>
        <v/>
      </c>
      <c r="G140" s="20" t="str">
        <f>IF('S.D. Paste sheet'!G140="","",UPPER('S.D. Paste sheet'!G140))</f>
        <v>MANOHAR PANWAR</v>
      </c>
      <c r="H140" s="20" t="str">
        <f>IF('S.D. Paste sheet'!H140="","",UPPER('S.D. Paste sheet'!H140))</f>
        <v>PADMA</v>
      </c>
      <c r="I140" s="20" t="str">
        <f>IF('S.D. Paste sheet'!I140="","",'S.D. Paste sheet'!I140)</f>
        <v>F</v>
      </c>
      <c r="J140" s="20">
        <f>IF('S.D. Paste sheet'!J140="","",'S.D. Paste sheet'!J140)</f>
        <v>40544</v>
      </c>
      <c r="K140" s="20">
        <f>IF('S.D. Paste sheet'!K140="","",'S.D. Paste sheet'!K140)</f>
        <v>427</v>
      </c>
      <c r="L140" s="20" t="str">
        <f>IF('S.D. Paste sheet'!L140="","",'S.D. Paste sheet'!L140)</f>
        <v/>
      </c>
      <c r="M140" s="20">
        <f>IF('S.D. Paste sheet'!M140="","",'S.D. Paste sheet'!M140)</f>
        <v>41</v>
      </c>
      <c r="N140" s="20">
        <f>IF('S.D. Paste sheet'!N140="","",'S.D. Paste sheet'!N140)</f>
        <v>0</v>
      </c>
      <c r="O140" s="20" t="str">
        <f>IF('S.D. Paste sheet'!O140="","",'S.D. Paste sheet'!O140)</f>
        <v>SC</v>
      </c>
      <c r="P140" s="20" t="str">
        <f>IF('S.D. Paste sheet'!P140="","",'S.D. Paste sheet'!P140)</f>
        <v>Hindu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XXXX4142</v>
      </c>
      <c r="U140" s="20" t="str">
        <f>IF('S.D. Paste sheet'!U140="","",'S.D. Paste sheet'!U140)</f>
        <v>VVNSCCN</v>
      </c>
      <c r="V140" s="20">
        <f>IF('S.D. Paste sheet'!V140="","",'S.D. Paste sheet'!V140)</f>
        <v>7357801584</v>
      </c>
      <c r="W140" s="20" t="str">
        <f>IF('S.D. Paste sheet'!W140="","",'S.D. Paste sheet'!W140)</f>
        <v>GAJANAND MOHALLA,BAR,BAR,306105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No</v>
      </c>
      <c r="AB140" s="20">
        <f>IF('S.D. Paste sheet'!AB140="","",'S.D. Paste sheet'!AB140)</f>
        <v>11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 t="str">
        <f>IF(AK140="","",IF(AK140&gt;0,COUNT($AG$2:AG140),""))</f>
        <v/>
      </c>
      <c r="AG140" s="25" t="str">
        <f t="shared" si="66"/>
        <v/>
      </c>
      <c r="AH140" s="25" t="str">
        <f t="shared" si="67"/>
        <v/>
      </c>
      <c r="AI140" s="25" t="str">
        <f t="shared" si="68"/>
        <v/>
      </c>
      <c r="AJ140" s="25" t="str">
        <f t="shared" si="69"/>
        <v/>
      </c>
      <c r="AK140" s="25" t="str">
        <f t="shared" si="70"/>
        <v/>
      </c>
      <c r="AL140" s="25" t="str">
        <f t="shared" si="71"/>
        <v/>
      </c>
      <c r="AM140" s="25" t="str">
        <f t="shared" si="72"/>
        <v/>
      </c>
      <c r="AN140" s="25" t="str">
        <f t="shared" si="73"/>
        <v/>
      </c>
      <c r="AO140" s="25" t="str">
        <f t="shared" si="74"/>
        <v/>
      </c>
      <c r="AP140" s="25" t="str">
        <f t="shared" si="75"/>
        <v/>
      </c>
      <c r="AQ140" s="25" t="str">
        <f t="shared" si="76"/>
        <v/>
      </c>
      <c r="AR140" s="25" t="str">
        <f t="shared" si="77"/>
        <v/>
      </c>
      <c r="AS140" s="25" t="str">
        <f t="shared" si="78"/>
        <v/>
      </c>
      <c r="AT140" s="25" t="str">
        <f t="shared" si="79"/>
        <v/>
      </c>
      <c r="AU140" s="25" t="str">
        <f t="shared" si="80"/>
        <v/>
      </c>
      <c r="AV140" s="25" t="str">
        <f t="shared" si="81"/>
        <v/>
      </c>
      <c r="AX140" t="str">
        <f>IF(BC140="","",IF(BC140&gt;0,COUNT($AY$2:AY140),""))</f>
        <v/>
      </c>
      <c r="AY140" s="25" t="str">
        <f t="shared" si="82"/>
        <v/>
      </c>
      <c r="AZ140" s="25" t="str">
        <f t="shared" si="83"/>
        <v/>
      </c>
      <c r="BA140" s="25" t="str">
        <f t="shared" si="84"/>
        <v/>
      </c>
      <c r="BB140" s="25" t="str">
        <f t="shared" si="85"/>
        <v/>
      </c>
      <c r="BC140" s="25" t="str">
        <f t="shared" si="86"/>
        <v/>
      </c>
      <c r="BD140" s="25" t="str">
        <f t="shared" si="87"/>
        <v/>
      </c>
      <c r="BE140" s="25" t="str">
        <f t="shared" si="88"/>
        <v/>
      </c>
      <c r="BF140" s="25" t="str">
        <f t="shared" si="89"/>
        <v/>
      </c>
      <c r="BG140" s="25" t="str">
        <f t="shared" si="90"/>
        <v/>
      </c>
      <c r="BH140" s="25" t="str">
        <f t="shared" si="91"/>
        <v/>
      </c>
      <c r="BI140" s="25" t="str">
        <f t="shared" si="92"/>
        <v/>
      </c>
      <c r="BJ140" s="25" t="str">
        <f t="shared" si="93"/>
        <v/>
      </c>
      <c r="BK140" s="25" t="str">
        <f t="shared" si="94"/>
        <v/>
      </c>
      <c r="BL140" s="25" t="str">
        <f t="shared" si="95"/>
        <v/>
      </c>
      <c r="BM140" s="25" t="str">
        <f t="shared" si="96"/>
        <v/>
      </c>
      <c r="BN140" s="25" t="str">
        <f t="shared" si="97"/>
        <v/>
      </c>
    </row>
    <row r="141" spans="1:66" ht="45">
      <c r="A141" s="20">
        <f>IF('S.D. Paste sheet'!A141="","",'S.D. Paste sheet'!A141)</f>
        <v>4</v>
      </c>
      <c r="B141" s="20" t="str">
        <f>IF('S.D. Paste sheet'!B141="","",'S.D. Paste sheet'!B141)</f>
        <v>A</v>
      </c>
      <c r="C141" s="20">
        <f>IF('S.D. Paste sheet'!C141="","",'S.D. Paste sheet'!C141)</f>
        <v>769</v>
      </c>
      <c r="D141" s="20">
        <f>IF('S.D. Paste sheet'!D141="","",'S.D. Paste sheet'!D141)</f>
        <v>44061</v>
      </c>
      <c r="E141" s="20" t="str">
        <f>IF('S.D. Paste sheet'!E141="","",UPPER('S.D. Paste sheet'!E141))</f>
        <v>VEDANSHU PRAJAPAT</v>
      </c>
      <c r="F141" s="20" t="str">
        <f>IF('S.D. Paste sheet'!F141="","",'S.D. Paste sheet'!F141)</f>
        <v/>
      </c>
      <c r="G141" s="20" t="str">
        <f>IF('S.D. Paste sheet'!G141="","",UPPER('S.D. Paste sheet'!G141))</f>
        <v>PRAKASH PRAJAPAT</v>
      </c>
      <c r="H141" s="20" t="str">
        <f>IF('S.D. Paste sheet'!H141="","",UPPER('S.D. Paste sheet'!H141))</f>
        <v>REKHA PRAJAPAT</v>
      </c>
      <c r="I141" s="20" t="str">
        <f>IF('S.D. Paste sheet'!I141="","",'S.D. Paste sheet'!I141)</f>
        <v>M</v>
      </c>
      <c r="J141" s="20">
        <f>IF('S.D. Paste sheet'!J141="","",'S.D. Paste sheet'!J141)</f>
        <v>41023</v>
      </c>
      <c r="K141" s="20">
        <f>IF('S.D. Paste sheet'!K141="","",'S.D. Paste sheet'!K141)</f>
        <v>428</v>
      </c>
      <c r="L141" s="20" t="str">
        <f>IF('S.D. Paste sheet'!L141="","",'S.D. Paste sheet'!L141)</f>
        <v/>
      </c>
      <c r="M141" s="20">
        <f>IF('S.D. Paste sheet'!M141="","",'S.D. Paste sheet'!M141)</f>
        <v>41</v>
      </c>
      <c r="N141" s="20">
        <f>IF('S.D. Paste sheet'!N141="","",'S.D. Paste sheet'!N141)</f>
        <v>35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XXXX1700</v>
      </c>
      <c r="U141" s="20" t="str">
        <f>IF('S.D. Paste sheet'!U141="","",'S.D. Paste sheet'!U141)</f>
        <v/>
      </c>
      <c r="V141" s="20">
        <f>IF('S.D. Paste sheet'!V141="","",'S.D. Paste sheet'!V141)</f>
        <v>9468695968</v>
      </c>
      <c r="W141" s="20" t="str">
        <f>IF('S.D. Paste sheet'!W141="","",'S.D. Paste sheet'!W141)</f>
        <v>HIGHER SECONDAR SCHOOL KE SAAMNE JODHPUR ROAD ,AJEET NAGAR,RAIPUR,BAR,306105</v>
      </c>
      <c r="X141" s="20">
        <f>IF('S.D. Paste sheet'!X141="","",'S.D. Paste sheet'!X141)</f>
        <v>264000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10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 t="str">
        <f>IF(AK141="","",IF(AK141&gt;0,COUNT($AG$2:AG141),""))</f>
        <v/>
      </c>
      <c r="AG141" s="25" t="str">
        <f t="shared" si="66"/>
        <v/>
      </c>
      <c r="AH141" s="25" t="str">
        <f t="shared" si="67"/>
        <v/>
      </c>
      <c r="AI141" s="25" t="str">
        <f t="shared" si="68"/>
        <v/>
      </c>
      <c r="AJ141" s="25" t="str">
        <f t="shared" si="69"/>
        <v/>
      </c>
      <c r="AK141" s="25" t="str">
        <f t="shared" si="70"/>
        <v/>
      </c>
      <c r="AL141" s="25" t="str">
        <f t="shared" si="71"/>
        <v/>
      </c>
      <c r="AM141" s="25" t="str">
        <f t="shared" si="72"/>
        <v/>
      </c>
      <c r="AN141" s="25" t="str">
        <f t="shared" si="73"/>
        <v/>
      </c>
      <c r="AO141" s="25" t="str">
        <f t="shared" si="74"/>
        <v/>
      </c>
      <c r="AP141" s="25" t="str">
        <f t="shared" si="75"/>
        <v/>
      </c>
      <c r="AQ141" s="25" t="str">
        <f t="shared" si="76"/>
        <v/>
      </c>
      <c r="AR141" s="25" t="str">
        <f t="shared" si="77"/>
        <v/>
      </c>
      <c r="AS141" s="25" t="str">
        <f t="shared" si="78"/>
        <v/>
      </c>
      <c r="AT141" s="25" t="str">
        <f t="shared" si="79"/>
        <v/>
      </c>
      <c r="AU141" s="25" t="str">
        <f t="shared" si="80"/>
        <v/>
      </c>
      <c r="AV141" s="25" t="str">
        <f t="shared" si="81"/>
        <v/>
      </c>
      <c r="AX141" t="str">
        <f>IF(BC141="","",IF(BC141&gt;0,COUNT($AY$2:AY141),""))</f>
        <v/>
      </c>
      <c r="AY141" s="25" t="str">
        <f t="shared" si="82"/>
        <v/>
      </c>
      <c r="AZ141" s="25" t="str">
        <f t="shared" si="83"/>
        <v/>
      </c>
      <c r="BA141" s="25" t="str">
        <f t="shared" si="84"/>
        <v/>
      </c>
      <c r="BB141" s="25" t="str">
        <f t="shared" si="85"/>
        <v/>
      </c>
      <c r="BC141" s="25" t="str">
        <f t="shared" si="86"/>
        <v/>
      </c>
      <c r="BD141" s="25" t="str">
        <f t="shared" si="87"/>
        <v/>
      </c>
      <c r="BE141" s="25" t="str">
        <f t="shared" si="88"/>
        <v/>
      </c>
      <c r="BF141" s="25" t="str">
        <f t="shared" si="89"/>
        <v/>
      </c>
      <c r="BG141" s="25" t="str">
        <f t="shared" si="90"/>
        <v/>
      </c>
      <c r="BH141" s="25" t="str">
        <f t="shared" si="91"/>
        <v/>
      </c>
      <c r="BI141" s="25" t="str">
        <f t="shared" si="92"/>
        <v/>
      </c>
      <c r="BJ141" s="25" t="str">
        <f t="shared" si="93"/>
        <v/>
      </c>
      <c r="BK141" s="25" t="str">
        <f t="shared" si="94"/>
        <v/>
      </c>
      <c r="BL141" s="25" t="str">
        <f t="shared" si="95"/>
        <v/>
      </c>
      <c r="BM141" s="25" t="str">
        <f t="shared" si="96"/>
        <v/>
      </c>
      <c r="BN141" s="25" t="str">
        <f t="shared" si="97"/>
        <v/>
      </c>
    </row>
    <row r="142" spans="1:66" ht="30">
      <c r="A142" s="20">
        <f>IF('S.D. Paste sheet'!A142="","",'S.D. Paste sheet'!A142)</f>
        <v>4</v>
      </c>
      <c r="B142" s="20" t="str">
        <f>IF('S.D. Paste sheet'!B142="","",'S.D. Paste sheet'!B142)</f>
        <v>A</v>
      </c>
      <c r="C142" s="20">
        <f>IF('S.D. Paste sheet'!C142="","",'S.D. Paste sheet'!C142)</f>
        <v>961</v>
      </c>
      <c r="D142" s="20">
        <f>IF('S.D. Paste sheet'!D142="","",'S.D. Paste sheet'!D142)</f>
        <v>44401</v>
      </c>
      <c r="E142" s="20" t="str">
        <f>IF('S.D. Paste sheet'!E142="","",UPPER('S.D. Paste sheet'!E142))</f>
        <v>YASHODA KEER</v>
      </c>
      <c r="F142" s="20" t="str">
        <f>IF('S.D. Paste sheet'!F142="","",'S.D. Paste sheet'!F142)</f>
        <v/>
      </c>
      <c r="G142" s="20" t="str">
        <f>IF('S.D. Paste sheet'!G142="","",UPPER('S.D. Paste sheet'!G142))</f>
        <v>PRAKASH</v>
      </c>
      <c r="H142" s="20" t="str">
        <f>IF('S.D. Paste sheet'!H142="","",UPPER('S.D. Paste sheet'!H142))</f>
        <v>SUKHI DEVI</v>
      </c>
      <c r="I142" s="20" t="str">
        <f>IF('S.D. Paste sheet'!I142="","",'S.D. Paste sheet'!I142)</f>
        <v>F</v>
      </c>
      <c r="J142" s="20">
        <f>IF('S.D. Paste sheet'!J142="","",'S.D. Paste sheet'!J142)</f>
        <v>40627</v>
      </c>
      <c r="K142" s="20">
        <f>IF('S.D. Paste sheet'!K142="","",'S.D. Paste sheet'!K142)</f>
        <v>429</v>
      </c>
      <c r="L142" s="20" t="str">
        <f>IF('S.D. Paste sheet'!L142="","",'S.D. Paste sheet'!L142)</f>
        <v/>
      </c>
      <c r="M142" s="20">
        <f>IF('S.D. Paste sheet'!M142="","",'S.D. Paste sheet'!M142)</f>
        <v>41</v>
      </c>
      <c r="N142" s="20">
        <f>IF('S.D. Paste sheet'!N142="","",'S.D. Paste sheet'!N142)</f>
        <v>29</v>
      </c>
      <c r="O142" s="20" t="str">
        <f>IF('S.D. Paste sheet'!O142="","",'S.D. Paste sheet'!O142)</f>
        <v>OBC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XXXX8338</v>
      </c>
      <c r="U142" s="20" t="str">
        <f>IF('S.D. Paste sheet'!U142="","",'S.D. Paste sheet'!U142)</f>
        <v/>
      </c>
      <c r="V142" s="20">
        <f>IF('S.D. Paste sheet'!V142="","",'S.D. Paste sheet'!V142)</f>
        <v>9680913678</v>
      </c>
      <c r="W142" s="20" t="str">
        <f>IF('S.D. Paste sheet'!W142="","",'S.D. Paste sheet'!W142)</f>
        <v>KIRO KA BAS,RAIPUR,BAR,306304</v>
      </c>
      <c r="X142" s="20">
        <f>IF('S.D. Paste sheet'!X142="","",'S.D. Paste sheet'!X142)</f>
        <v>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11</v>
      </c>
      <c r="AC142" s="20" t="str">
        <f>IF('S.D. Paste sheet'!AC142="","",'S.D. Paste sheet'!AC142)</f>
        <v>None</v>
      </c>
      <c r="AD142" s="20">
        <f>IF('S.D. Paste sheet'!AD142="","",'S.D. Paste sheet'!AD142)</f>
        <v>2</v>
      </c>
      <c r="AE142" s="29"/>
      <c r="AF142" t="str">
        <f>IF(AK142="","",IF(AK142&gt;0,COUNT($AG$2:AG142),""))</f>
        <v/>
      </c>
      <c r="AG142" s="25" t="str">
        <f t="shared" si="66"/>
        <v/>
      </c>
      <c r="AH142" s="25" t="str">
        <f t="shared" si="67"/>
        <v/>
      </c>
      <c r="AI142" s="25" t="str">
        <f t="shared" si="68"/>
        <v/>
      </c>
      <c r="AJ142" s="25" t="str">
        <f t="shared" si="69"/>
        <v/>
      </c>
      <c r="AK142" s="25" t="str">
        <f t="shared" si="70"/>
        <v/>
      </c>
      <c r="AL142" s="25" t="str">
        <f t="shared" si="71"/>
        <v/>
      </c>
      <c r="AM142" s="25" t="str">
        <f t="shared" si="72"/>
        <v/>
      </c>
      <c r="AN142" s="25" t="str">
        <f t="shared" si="73"/>
        <v/>
      </c>
      <c r="AO142" s="25" t="str">
        <f t="shared" si="74"/>
        <v/>
      </c>
      <c r="AP142" s="25" t="str">
        <f t="shared" si="75"/>
        <v/>
      </c>
      <c r="AQ142" s="25" t="str">
        <f t="shared" si="76"/>
        <v/>
      </c>
      <c r="AR142" s="25" t="str">
        <f t="shared" si="77"/>
        <v/>
      </c>
      <c r="AS142" s="25" t="str">
        <f t="shared" si="78"/>
        <v/>
      </c>
      <c r="AT142" s="25" t="str">
        <f t="shared" si="79"/>
        <v/>
      </c>
      <c r="AU142" s="25" t="str">
        <f t="shared" si="80"/>
        <v/>
      </c>
      <c r="AV142" s="25" t="str">
        <f t="shared" si="81"/>
        <v/>
      </c>
      <c r="AX142" t="str">
        <f>IF(BC142="","",IF(BC142&gt;0,COUNT($AY$2:AY142),""))</f>
        <v/>
      </c>
      <c r="AY142" s="25" t="str">
        <f t="shared" si="82"/>
        <v/>
      </c>
      <c r="AZ142" s="25" t="str">
        <f t="shared" si="83"/>
        <v/>
      </c>
      <c r="BA142" s="25" t="str">
        <f t="shared" si="84"/>
        <v/>
      </c>
      <c r="BB142" s="25" t="str">
        <f t="shared" si="85"/>
        <v/>
      </c>
      <c r="BC142" s="25" t="str">
        <f t="shared" si="86"/>
        <v/>
      </c>
      <c r="BD142" s="25" t="str">
        <f t="shared" si="87"/>
        <v/>
      </c>
      <c r="BE142" s="25" t="str">
        <f t="shared" si="88"/>
        <v/>
      </c>
      <c r="BF142" s="25" t="str">
        <f t="shared" si="89"/>
        <v/>
      </c>
      <c r="BG142" s="25" t="str">
        <f t="shared" si="90"/>
        <v/>
      </c>
      <c r="BH142" s="25" t="str">
        <f t="shared" si="91"/>
        <v/>
      </c>
      <c r="BI142" s="25" t="str">
        <f t="shared" si="92"/>
        <v/>
      </c>
      <c r="BJ142" s="25" t="str">
        <f t="shared" si="93"/>
        <v/>
      </c>
      <c r="BK142" s="25" t="str">
        <f t="shared" si="94"/>
        <v/>
      </c>
      <c r="BL142" s="25" t="str">
        <f t="shared" si="95"/>
        <v/>
      </c>
      <c r="BM142" s="25" t="str">
        <f t="shared" si="96"/>
        <v/>
      </c>
      <c r="BN142" s="25" t="str">
        <f t="shared" si="97"/>
        <v/>
      </c>
    </row>
    <row r="143" spans="1:66" ht="30">
      <c r="A143" s="20">
        <f>IF('S.D. Paste sheet'!A143="","",'S.D. Paste sheet'!A143)</f>
        <v>4</v>
      </c>
      <c r="B143" s="20" t="str">
        <f>IF('S.D. Paste sheet'!B143="","",'S.D. Paste sheet'!B143)</f>
        <v>A</v>
      </c>
      <c r="C143" s="20">
        <f>IF('S.D. Paste sheet'!C143="","",'S.D. Paste sheet'!C143)</f>
        <v>960</v>
      </c>
      <c r="D143" s="20">
        <f>IF('S.D. Paste sheet'!D143="","",'S.D. Paste sheet'!D143)</f>
        <v>44401</v>
      </c>
      <c r="E143" s="20" t="str">
        <f>IF('S.D. Paste sheet'!E143="","",UPPER('S.D. Paste sheet'!E143))</f>
        <v>YASHSVI DEENWAL</v>
      </c>
      <c r="F143" s="20" t="str">
        <f>IF('S.D. Paste sheet'!F143="","",'S.D. Paste sheet'!F143)</f>
        <v/>
      </c>
      <c r="G143" s="20" t="str">
        <f>IF('S.D. Paste sheet'!G143="","",UPPER('S.D. Paste sheet'!G143))</f>
        <v>INDRAJ DEENWAL</v>
      </c>
      <c r="H143" s="20" t="str">
        <f>IF('S.D. Paste sheet'!H143="","",UPPER('S.D. Paste sheet'!H143))</f>
        <v>SAROJ</v>
      </c>
      <c r="I143" s="20" t="str">
        <f>IF('S.D. Paste sheet'!I143="","",'S.D. Paste sheet'!I143)</f>
        <v>F</v>
      </c>
      <c r="J143" s="20">
        <f>IF('S.D. Paste sheet'!J143="","",'S.D. Paste sheet'!J143)</f>
        <v>41338</v>
      </c>
      <c r="K143" s="20">
        <f>IF('S.D. Paste sheet'!K143="","",'S.D. Paste sheet'!K143)</f>
        <v>430</v>
      </c>
      <c r="L143" s="20" t="str">
        <f>IF('S.D. Paste sheet'!L143="","",'S.D. Paste sheet'!L143)</f>
        <v/>
      </c>
      <c r="M143" s="20">
        <f>IF('S.D. Paste sheet'!M143="","",'S.D. Paste sheet'!M143)</f>
        <v>41</v>
      </c>
      <c r="N143" s="20">
        <f>IF('S.D. Paste sheet'!N143="","",'S.D. Paste sheet'!N143)</f>
        <v>27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XXXX9435</v>
      </c>
      <c r="U143" s="20" t="str">
        <f>IF('S.D. Paste sheet'!U143="","",'S.D. Paste sheet'!U143)</f>
        <v/>
      </c>
      <c r="V143" s="20">
        <f>IF('S.D. Paste sheet'!V143="","",'S.D. Paste sheet'!V143)</f>
        <v>9680306933</v>
      </c>
      <c r="W143" s="20" t="str">
        <f>IF('S.D. Paste sheet'!W143="","",'S.D. Paste sheet'!W143)</f>
        <v>NEW COLONY BAR ,RAIPUR,BAR,306304</v>
      </c>
      <c r="X143" s="20">
        <f>IF('S.D. Paste sheet'!X143="","",'S.D. Paste sheet'!X143)</f>
        <v>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9</v>
      </c>
      <c r="AC143" s="20" t="str">
        <f>IF('S.D. Paste sheet'!AC143="","",'S.D. Paste sheet'!AC143)</f>
        <v>None</v>
      </c>
      <c r="AD143" s="20">
        <f>IF('S.D. Paste sheet'!AD143="","",'S.D. Paste sheet'!AD143)</f>
        <v>2</v>
      </c>
      <c r="AE143" s="29"/>
      <c r="AF143" t="str">
        <f>IF(AK143="","",IF(AK143&gt;0,COUNT($AG$2:AG143),""))</f>
        <v/>
      </c>
      <c r="AG143" s="25" t="str">
        <f t="shared" si="66"/>
        <v/>
      </c>
      <c r="AH143" s="25" t="str">
        <f t="shared" si="67"/>
        <v/>
      </c>
      <c r="AI143" s="25" t="str">
        <f t="shared" si="68"/>
        <v/>
      </c>
      <c r="AJ143" s="25" t="str">
        <f t="shared" si="69"/>
        <v/>
      </c>
      <c r="AK143" s="25" t="str">
        <f t="shared" si="70"/>
        <v/>
      </c>
      <c r="AL143" s="25" t="str">
        <f t="shared" si="71"/>
        <v/>
      </c>
      <c r="AM143" s="25" t="str">
        <f t="shared" si="72"/>
        <v/>
      </c>
      <c r="AN143" s="25" t="str">
        <f t="shared" si="73"/>
        <v/>
      </c>
      <c r="AO143" s="25" t="str">
        <f t="shared" si="74"/>
        <v/>
      </c>
      <c r="AP143" s="25" t="str">
        <f t="shared" si="75"/>
        <v/>
      </c>
      <c r="AQ143" s="25" t="str">
        <f t="shared" si="76"/>
        <v/>
      </c>
      <c r="AR143" s="25" t="str">
        <f t="shared" si="77"/>
        <v/>
      </c>
      <c r="AS143" s="25" t="str">
        <f t="shared" si="78"/>
        <v/>
      </c>
      <c r="AT143" s="25" t="str">
        <f t="shared" si="79"/>
        <v/>
      </c>
      <c r="AU143" s="25" t="str">
        <f t="shared" si="80"/>
        <v/>
      </c>
      <c r="AV143" s="25" t="str">
        <f t="shared" si="81"/>
        <v/>
      </c>
      <c r="AX143" t="str">
        <f>IF(BC143="","",IF(BC143&gt;0,COUNT($AY$2:AY143),""))</f>
        <v/>
      </c>
      <c r="AY143" s="25" t="str">
        <f t="shared" si="82"/>
        <v/>
      </c>
      <c r="AZ143" s="25" t="str">
        <f t="shared" si="83"/>
        <v/>
      </c>
      <c r="BA143" s="25" t="str">
        <f t="shared" si="84"/>
        <v/>
      </c>
      <c r="BB143" s="25" t="str">
        <f t="shared" si="85"/>
        <v/>
      </c>
      <c r="BC143" s="25" t="str">
        <f t="shared" si="86"/>
        <v/>
      </c>
      <c r="BD143" s="25" t="str">
        <f t="shared" si="87"/>
        <v/>
      </c>
      <c r="BE143" s="25" t="str">
        <f t="shared" si="88"/>
        <v/>
      </c>
      <c r="BF143" s="25" t="str">
        <f t="shared" si="89"/>
        <v/>
      </c>
      <c r="BG143" s="25" t="str">
        <f t="shared" si="90"/>
        <v/>
      </c>
      <c r="BH143" s="25" t="str">
        <f t="shared" si="91"/>
        <v/>
      </c>
      <c r="BI143" s="25" t="str">
        <f t="shared" si="92"/>
        <v/>
      </c>
      <c r="BJ143" s="25" t="str">
        <f t="shared" si="93"/>
        <v/>
      </c>
      <c r="BK143" s="25" t="str">
        <f t="shared" si="94"/>
        <v/>
      </c>
      <c r="BL143" s="25" t="str">
        <f t="shared" si="95"/>
        <v/>
      </c>
      <c r="BM143" s="25" t="str">
        <f t="shared" si="96"/>
        <v/>
      </c>
      <c r="BN143" s="25" t="str">
        <f t="shared" si="97"/>
        <v/>
      </c>
    </row>
    <row r="144" spans="1:66" ht="30">
      <c r="A144" s="20">
        <f>IF('S.D. Paste sheet'!A144="","",'S.D. Paste sheet'!A144)</f>
        <v>4</v>
      </c>
      <c r="B144" s="20" t="str">
        <f>IF('S.D. Paste sheet'!B144="","",'S.D. Paste sheet'!B144)</f>
        <v>A</v>
      </c>
      <c r="C144" s="20">
        <f>IF('S.D. Paste sheet'!C144="","",'S.D. Paste sheet'!C144)</f>
        <v>965</v>
      </c>
      <c r="D144" s="20">
        <f>IF('S.D. Paste sheet'!D144="","",'S.D. Paste sheet'!D144)</f>
        <v>44412</v>
      </c>
      <c r="E144" s="20" t="str">
        <f>IF('S.D. Paste sheet'!E144="","",UPPER('S.D. Paste sheet'!E144))</f>
        <v>YUVRAJ SINGH CHOUHAN</v>
      </c>
      <c r="F144" s="20" t="str">
        <f>IF('S.D. Paste sheet'!F144="","",'S.D. Paste sheet'!F144)</f>
        <v/>
      </c>
      <c r="G144" s="20" t="str">
        <f>IF('S.D. Paste sheet'!G144="","",UPPER('S.D. Paste sheet'!G144))</f>
        <v>GANPAT SINGH</v>
      </c>
      <c r="H144" s="20" t="str">
        <f>IF('S.D. Paste sheet'!H144="","",UPPER('S.D. Paste sheet'!H144))</f>
        <v>SUNITA DEVI</v>
      </c>
      <c r="I144" s="20" t="str">
        <f>IF('S.D. Paste sheet'!I144="","",'S.D. Paste sheet'!I144)</f>
        <v>M</v>
      </c>
      <c r="J144" s="20">
        <f>IF('S.D. Paste sheet'!J144="","",'S.D. Paste sheet'!J144)</f>
        <v>40819</v>
      </c>
      <c r="K144" s="20">
        <f>IF('S.D. Paste sheet'!K144="","",'S.D. Paste sheet'!K144)</f>
        <v>431</v>
      </c>
      <c r="L144" s="20" t="str">
        <f>IF('S.D. Paste sheet'!L144="","",'S.D. Paste sheet'!L144)</f>
        <v/>
      </c>
      <c r="M144" s="20">
        <f>IF('S.D. Paste sheet'!M144="","",'S.D. Paste sheet'!M144)</f>
        <v>41</v>
      </c>
      <c r="N144" s="20">
        <f>IF('S.D. Paste sheet'!N144="","",'S.D. Paste sheet'!N144)</f>
        <v>36</v>
      </c>
      <c r="O144" s="20" t="str">
        <f>IF('S.D. Paste sheet'!O144="","",'S.D. Paste sheet'!O144)</f>
        <v>OBC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XXXX7894</v>
      </c>
      <c r="U144" s="20" t="str">
        <f>IF('S.D. Paste sheet'!U144="","",'S.D. Paste sheet'!U144)</f>
        <v/>
      </c>
      <c r="V144" s="20">
        <f>IF('S.D. Paste sheet'!V144="","",'S.D. Paste sheet'!V144)</f>
        <v>9166797522</v>
      </c>
      <c r="W144" s="20" t="str">
        <f>IF('S.D. Paste sheet'!W144="","",'S.D. Paste sheet'!W144)</f>
        <v>DHOLIYA ,RAIPUR,SENDRA,306304</v>
      </c>
      <c r="X144" s="20">
        <f>IF('S.D. Paste sheet'!X144="","",'S.D. Paste sheet'!X144)</f>
        <v>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12</v>
      </c>
      <c r="AE144" s="29"/>
      <c r="AF144" t="str">
        <f>IF(AK144="","",IF(AK144&gt;0,COUNT($AG$2:AG144),""))</f>
        <v/>
      </c>
      <c r="AG144" s="25" t="str">
        <f t="shared" si="66"/>
        <v/>
      </c>
      <c r="AH144" s="25" t="str">
        <f t="shared" si="67"/>
        <v/>
      </c>
      <c r="AI144" s="25" t="str">
        <f t="shared" si="68"/>
        <v/>
      </c>
      <c r="AJ144" s="25" t="str">
        <f t="shared" si="69"/>
        <v/>
      </c>
      <c r="AK144" s="25" t="str">
        <f t="shared" si="70"/>
        <v/>
      </c>
      <c r="AL144" s="25" t="str">
        <f t="shared" si="71"/>
        <v/>
      </c>
      <c r="AM144" s="25" t="str">
        <f t="shared" si="72"/>
        <v/>
      </c>
      <c r="AN144" s="25" t="str">
        <f t="shared" si="73"/>
        <v/>
      </c>
      <c r="AO144" s="25" t="str">
        <f t="shared" si="74"/>
        <v/>
      </c>
      <c r="AP144" s="25" t="str">
        <f t="shared" si="75"/>
        <v/>
      </c>
      <c r="AQ144" s="25" t="str">
        <f t="shared" si="76"/>
        <v/>
      </c>
      <c r="AR144" s="25" t="str">
        <f t="shared" si="77"/>
        <v/>
      </c>
      <c r="AS144" s="25" t="str">
        <f t="shared" si="78"/>
        <v/>
      </c>
      <c r="AT144" s="25" t="str">
        <f t="shared" si="79"/>
        <v/>
      </c>
      <c r="AU144" s="25" t="str">
        <f t="shared" si="80"/>
        <v/>
      </c>
      <c r="AV144" s="25" t="str">
        <f t="shared" si="81"/>
        <v/>
      </c>
      <c r="AX144" t="str">
        <f>IF(BC144="","",IF(BC144&gt;0,COUNT($AY$2:AY144),""))</f>
        <v/>
      </c>
      <c r="AY144" s="25" t="str">
        <f t="shared" si="82"/>
        <v/>
      </c>
      <c r="AZ144" s="25" t="str">
        <f t="shared" si="83"/>
        <v/>
      </c>
      <c r="BA144" s="25" t="str">
        <f t="shared" si="84"/>
        <v/>
      </c>
      <c r="BB144" s="25" t="str">
        <f t="shared" si="85"/>
        <v/>
      </c>
      <c r="BC144" s="25" t="str">
        <f t="shared" si="86"/>
        <v/>
      </c>
      <c r="BD144" s="25" t="str">
        <f t="shared" si="87"/>
        <v/>
      </c>
      <c r="BE144" s="25" t="str">
        <f t="shared" si="88"/>
        <v/>
      </c>
      <c r="BF144" s="25" t="str">
        <f t="shared" si="89"/>
        <v/>
      </c>
      <c r="BG144" s="25" t="str">
        <f t="shared" si="90"/>
        <v/>
      </c>
      <c r="BH144" s="25" t="str">
        <f t="shared" si="91"/>
        <v/>
      </c>
      <c r="BI144" s="25" t="str">
        <f t="shared" si="92"/>
        <v/>
      </c>
      <c r="BJ144" s="25" t="str">
        <f t="shared" si="93"/>
        <v/>
      </c>
      <c r="BK144" s="25" t="str">
        <f t="shared" si="94"/>
        <v/>
      </c>
      <c r="BL144" s="25" t="str">
        <f t="shared" si="95"/>
        <v/>
      </c>
      <c r="BM144" s="25" t="str">
        <f t="shared" si="96"/>
        <v/>
      </c>
      <c r="BN144" s="25" t="str">
        <f t="shared" si="97"/>
        <v/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842</v>
      </c>
      <c r="D145" s="20">
        <f>IF('S.D. Paste sheet'!D145="","",'S.D. Paste sheet'!D145)</f>
        <v>44061</v>
      </c>
      <c r="E145" s="20" t="str">
        <f>IF('S.D. Paste sheet'!E145="","",UPPER('S.D. Paste sheet'!E145))</f>
        <v>AARADHYA CHHAPARAWAL</v>
      </c>
      <c r="F145" s="20" t="str">
        <f>IF('S.D. Paste sheet'!F145="","",'S.D. Paste sheet'!F145)</f>
        <v/>
      </c>
      <c r="G145" s="20" t="str">
        <f>IF('S.D. Paste sheet'!G145="","",UPPER('S.D. Paste sheet'!G145))</f>
        <v>MR MAHESH KUMAR CHHAPARAWAL</v>
      </c>
      <c r="H145" s="20" t="str">
        <f>IF('S.D. Paste sheet'!H145="","",UPPER('S.D. Paste sheet'!H145))</f>
        <v>MRS PREETI KICHARA</v>
      </c>
      <c r="I145" s="20" t="str">
        <f>IF('S.D. Paste sheet'!I145="","",'S.D. Paste sheet'!I145)</f>
        <v>F</v>
      </c>
      <c r="J145" s="20">
        <f>IF('S.D. Paste sheet'!J145="","",'S.D. Paste sheet'!J145)</f>
        <v>40911</v>
      </c>
      <c r="K145" s="20">
        <f>IF('S.D. Paste sheet'!K145="","",'S.D. Paste sheet'!K145)</f>
        <v>501</v>
      </c>
      <c r="L145" s="20" t="str">
        <f>IF('S.D. Paste sheet'!L145="","",'S.D. Paste sheet'!L145)</f>
        <v/>
      </c>
      <c r="M145" s="20">
        <f>IF('S.D. Paste sheet'!M145="","",'S.D. Paste sheet'!M145)</f>
        <v>41</v>
      </c>
      <c r="N145" s="20">
        <f>IF('S.D. Paste sheet'!N145="","",'S.D. Paste sheet'!N145)</f>
        <v>28</v>
      </c>
      <c r="O145" s="20" t="str">
        <f>IF('S.D. Paste sheet'!O145="","",'S.D. Paste sheet'!O145)</f>
        <v>OBC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XXXX5684</v>
      </c>
      <c r="U145" s="20" t="str">
        <f>IF('S.D. Paste sheet'!U145="","",'S.D. Paste sheet'!U145)</f>
        <v/>
      </c>
      <c r="V145" s="20">
        <f>IF('S.D. Paste sheet'!V145="","",'S.D. Paste sheet'!V145)</f>
        <v>9214488161</v>
      </c>
      <c r="W145" s="20" t="str">
        <f>IF('S.D. Paste sheet'!W145="","",'S.D. Paste sheet'!W145)</f>
        <v>NEAR MGB JODHPUR ROAD BAR,RAIPUR,BAR,306105</v>
      </c>
      <c r="X145" s="20">
        <f>IF('S.D. Paste sheet'!X145="","",'S.D. Paste sheet'!X145)</f>
        <v>48000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10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 t="str">
        <f>IF(AK145="","",IF(AK145&gt;0,COUNT($AG$2:AG145),""))</f>
        <v/>
      </c>
      <c r="AG145" s="25" t="str">
        <f t="shared" si="66"/>
        <v/>
      </c>
      <c r="AH145" s="25" t="str">
        <f t="shared" si="67"/>
        <v/>
      </c>
      <c r="AI145" s="25" t="str">
        <f t="shared" si="68"/>
        <v/>
      </c>
      <c r="AJ145" s="25" t="str">
        <f t="shared" si="69"/>
        <v/>
      </c>
      <c r="AK145" s="25" t="str">
        <f t="shared" si="70"/>
        <v/>
      </c>
      <c r="AL145" s="25" t="str">
        <f t="shared" si="71"/>
        <v/>
      </c>
      <c r="AM145" s="25" t="str">
        <f t="shared" si="72"/>
        <v/>
      </c>
      <c r="AN145" s="25" t="str">
        <f t="shared" si="73"/>
        <v/>
      </c>
      <c r="AO145" s="25" t="str">
        <f t="shared" si="74"/>
        <v/>
      </c>
      <c r="AP145" s="25" t="str">
        <f t="shared" si="75"/>
        <v/>
      </c>
      <c r="AQ145" s="25" t="str">
        <f t="shared" si="76"/>
        <v/>
      </c>
      <c r="AR145" s="25" t="str">
        <f t="shared" si="77"/>
        <v/>
      </c>
      <c r="AS145" s="25" t="str">
        <f t="shared" si="78"/>
        <v/>
      </c>
      <c r="AT145" s="25" t="str">
        <f t="shared" si="79"/>
        <v/>
      </c>
      <c r="AU145" s="25" t="str">
        <f t="shared" si="80"/>
        <v/>
      </c>
      <c r="AV145" s="25" t="str">
        <f t="shared" si="81"/>
        <v/>
      </c>
      <c r="AX145" t="str">
        <f>IF(BC145="","",IF(BC145&gt;0,COUNT($AY$2:AY145),""))</f>
        <v/>
      </c>
      <c r="AY145" s="25" t="str">
        <f t="shared" si="82"/>
        <v/>
      </c>
      <c r="AZ145" s="25" t="str">
        <f t="shared" si="83"/>
        <v/>
      </c>
      <c r="BA145" s="25" t="str">
        <f t="shared" si="84"/>
        <v/>
      </c>
      <c r="BB145" s="25" t="str">
        <f t="shared" si="85"/>
        <v/>
      </c>
      <c r="BC145" s="25" t="str">
        <f t="shared" si="86"/>
        <v/>
      </c>
      <c r="BD145" s="25" t="str">
        <f t="shared" si="87"/>
        <v/>
      </c>
      <c r="BE145" s="25" t="str">
        <f t="shared" si="88"/>
        <v/>
      </c>
      <c r="BF145" s="25" t="str">
        <f t="shared" si="89"/>
        <v/>
      </c>
      <c r="BG145" s="25" t="str">
        <f t="shared" si="90"/>
        <v/>
      </c>
      <c r="BH145" s="25" t="str">
        <f t="shared" si="91"/>
        <v/>
      </c>
      <c r="BI145" s="25" t="str">
        <f t="shared" si="92"/>
        <v/>
      </c>
      <c r="BJ145" s="25" t="str">
        <f t="shared" si="93"/>
        <v/>
      </c>
      <c r="BK145" s="25" t="str">
        <f t="shared" si="94"/>
        <v/>
      </c>
      <c r="BL145" s="25" t="str">
        <f t="shared" si="95"/>
        <v/>
      </c>
      <c r="BM145" s="25" t="str">
        <f t="shared" si="96"/>
        <v/>
      </c>
      <c r="BN145" s="25" t="str">
        <f t="shared" si="97"/>
        <v/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504</v>
      </c>
      <c r="D146" s="20">
        <f>IF('S.D. Paste sheet'!D146="","",'S.D. Paste sheet'!D146)</f>
        <v>42915</v>
      </c>
      <c r="E146" s="20" t="str">
        <f>IF('S.D. Paste sheet'!E146="","",UPPER('S.D. Paste sheet'!E146))</f>
        <v>AFROJA BANU</v>
      </c>
      <c r="F146" s="20" t="str">
        <f>IF('S.D. Paste sheet'!F146="","",'S.D. Paste sheet'!F146)</f>
        <v/>
      </c>
      <c r="G146" s="20" t="str">
        <f>IF('S.D. Paste sheet'!G146="","",UPPER('S.D. Paste sheet'!G146))</f>
        <v>JAAKIR SHAH</v>
      </c>
      <c r="H146" s="20" t="str">
        <f>IF('S.D. Paste sheet'!H146="","",UPPER('S.D. Paste sheet'!H146))</f>
        <v>HEENA BANU</v>
      </c>
      <c r="I146" s="20" t="str">
        <f>IF('S.D. Paste sheet'!I146="","",'S.D. Paste sheet'!I146)</f>
        <v>F</v>
      </c>
      <c r="J146" s="20">
        <f>IF('S.D. Paste sheet'!J146="","",'S.D. Paste sheet'!J146)</f>
        <v>40909</v>
      </c>
      <c r="K146" s="20">
        <f>IF('S.D. Paste sheet'!K146="","",'S.D. Paste sheet'!K146)</f>
        <v>502</v>
      </c>
      <c r="L146" s="20" t="str">
        <f>IF('S.D. Paste sheet'!L146="","",'S.D. Paste sheet'!L146)</f>
        <v/>
      </c>
      <c r="M146" s="20">
        <f>IF('S.D. Paste sheet'!M146="","",'S.D. Paste sheet'!M146)</f>
        <v>41</v>
      </c>
      <c r="N146" s="20">
        <f>IF('S.D. Paste sheet'!N146="","",'S.D. Paste sheet'!N146)</f>
        <v>31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XXXX1473</v>
      </c>
      <c r="U146" s="20" t="str">
        <f>IF('S.D. Paste sheet'!U146="","",'S.D. Paste sheet'!U146)</f>
        <v/>
      </c>
      <c r="V146" s="20">
        <f>IF('S.D. Paste sheet'!V146="","",'S.D. Paste sheet'!V146)</f>
        <v>9784456024</v>
      </c>
      <c r="W146" s="20" t="str">
        <f>IF('S.D. Paste sheet'!W146="","",'S.D. Paste sheet'!W146)</f>
        <v>behind gram panchayat bar,raipur,bar,306105</v>
      </c>
      <c r="X146" s="20">
        <f>IF('S.D. Paste sheet'!X146="","",'S.D. Paste sheet'!X146)</f>
        <v>45000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10</v>
      </c>
      <c r="AC146" s="20" t="str">
        <f>IF('S.D. Paste sheet'!AC146="","",'S.D. Paste sheet'!AC146)</f>
        <v>None</v>
      </c>
      <c r="AD146" s="20">
        <f>IF('S.D. Paste sheet'!AD146="","",'S.D. Paste sheet'!AD146)</f>
        <v>0</v>
      </c>
      <c r="AE146" s="29"/>
      <c r="AF146" t="str">
        <f>IF(AK146="","",IF(AK146&gt;0,COUNT($AG$2:AG146),""))</f>
        <v/>
      </c>
      <c r="AG146" s="25" t="str">
        <f t="shared" si="66"/>
        <v/>
      </c>
      <c r="AH146" s="25" t="str">
        <f t="shared" si="67"/>
        <v/>
      </c>
      <c r="AI146" s="25" t="str">
        <f t="shared" si="68"/>
        <v/>
      </c>
      <c r="AJ146" s="25" t="str">
        <f t="shared" si="69"/>
        <v/>
      </c>
      <c r="AK146" s="25" t="str">
        <f t="shared" si="70"/>
        <v/>
      </c>
      <c r="AL146" s="25" t="str">
        <f t="shared" si="71"/>
        <v/>
      </c>
      <c r="AM146" s="25" t="str">
        <f t="shared" si="72"/>
        <v/>
      </c>
      <c r="AN146" s="25" t="str">
        <f t="shared" si="73"/>
        <v/>
      </c>
      <c r="AO146" s="25" t="str">
        <f t="shared" si="74"/>
        <v/>
      </c>
      <c r="AP146" s="25" t="str">
        <f t="shared" si="75"/>
        <v/>
      </c>
      <c r="AQ146" s="25" t="str">
        <f t="shared" si="76"/>
        <v/>
      </c>
      <c r="AR146" s="25" t="str">
        <f t="shared" si="77"/>
        <v/>
      </c>
      <c r="AS146" s="25" t="str">
        <f t="shared" si="78"/>
        <v/>
      </c>
      <c r="AT146" s="25" t="str">
        <f t="shared" si="79"/>
        <v/>
      </c>
      <c r="AU146" s="25" t="str">
        <f t="shared" si="80"/>
        <v/>
      </c>
      <c r="AV146" s="25" t="str">
        <f t="shared" si="81"/>
        <v/>
      </c>
      <c r="AX146" t="str">
        <f>IF(BC146="","",IF(BC146&gt;0,COUNT($AY$2:AY146),""))</f>
        <v/>
      </c>
      <c r="AY146" s="25" t="str">
        <f t="shared" si="82"/>
        <v/>
      </c>
      <c r="AZ146" s="25" t="str">
        <f t="shared" si="83"/>
        <v/>
      </c>
      <c r="BA146" s="25" t="str">
        <f t="shared" si="84"/>
        <v/>
      </c>
      <c r="BB146" s="25" t="str">
        <f t="shared" si="85"/>
        <v/>
      </c>
      <c r="BC146" s="25" t="str">
        <f t="shared" si="86"/>
        <v/>
      </c>
      <c r="BD146" s="25" t="str">
        <f t="shared" si="87"/>
        <v/>
      </c>
      <c r="BE146" s="25" t="str">
        <f t="shared" si="88"/>
        <v/>
      </c>
      <c r="BF146" s="25" t="str">
        <f t="shared" si="89"/>
        <v/>
      </c>
      <c r="BG146" s="25" t="str">
        <f t="shared" si="90"/>
        <v/>
      </c>
      <c r="BH146" s="25" t="str">
        <f t="shared" si="91"/>
        <v/>
      </c>
      <c r="BI146" s="25" t="str">
        <f t="shared" si="92"/>
        <v/>
      </c>
      <c r="BJ146" s="25" t="str">
        <f t="shared" si="93"/>
        <v/>
      </c>
      <c r="BK146" s="25" t="str">
        <f t="shared" si="94"/>
        <v/>
      </c>
      <c r="BL146" s="25" t="str">
        <f t="shared" si="95"/>
        <v/>
      </c>
      <c r="BM146" s="25" t="str">
        <f t="shared" si="96"/>
        <v/>
      </c>
      <c r="BN146" s="25" t="str">
        <f t="shared" si="97"/>
        <v/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491</v>
      </c>
      <c r="D147" s="20">
        <f>IF('S.D. Paste sheet'!D147="","",'S.D. Paste sheet'!D147)</f>
        <v>42851</v>
      </c>
      <c r="E147" s="20" t="str">
        <f>IF('S.D. Paste sheet'!E147="","",UPPER('S.D. Paste sheet'!E147))</f>
        <v>AKSA TEBA</v>
      </c>
      <c r="F147" s="20" t="str">
        <f>IF('S.D. Paste sheet'!F147="","",'S.D. Paste sheet'!F147)</f>
        <v/>
      </c>
      <c r="G147" s="20" t="str">
        <f>IF('S.D. Paste sheet'!G147="","",UPPER('S.D. Paste sheet'!G147))</f>
        <v>FAKHRUDDEN KURESHI</v>
      </c>
      <c r="H147" s="20" t="str">
        <f>IF('S.D. Paste sheet'!H147="","",UPPER('S.D. Paste sheet'!H147))</f>
        <v>AYASHA SHANKHALA</v>
      </c>
      <c r="I147" s="20" t="str">
        <f>IF('S.D. Paste sheet'!I147="","",'S.D. Paste sheet'!I147)</f>
        <v>F</v>
      </c>
      <c r="J147" s="20">
        <f>IF('S.D. Paste sheet'!J147="","",'S.D. Paste sheet'!J147)</f>
        <v>40756</v>
      </c>
      <c r="K147" s="20">
        <f>IF('S.D. Paste sheet'!K147="","",'S.D. Paste sheet'!K147)</f>
        <v>503</v>
      </c>
      <c r="L147" s="20" t="str">
        <f>IF('S.D. Paste sheet'!L147="","",'S.D. Paste sheet'!L147)</f>
        <v/>
      </c>
      <c r="M147" s="20">
        <f>IF('S.D. Paste sheet'!M147="","",'S.D. Paste sheet'!M147)</f>
        <v>41</v>
      </c>
      <c r="N147" s="20">
        <f>IF('S.D. Paste sheet'!N147="","",'S.D. Paste sheet'!N147)</f>
        <v>31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XXXX8184</v>
      </c>
      <c r="U147" s="20" t="str">
        <f>IF('S.D. Paste sheet'!U147="","",'S.D. Paste sheet'!U147)</f>
        <v/>
      </c>
      <c r="V147" s="20">
        <f>IF('S.D. Paste sheet'!V147="","",'S.D. Paste sheet'!V147)</f>
        <v>7732912642</v>
      </c>
      <c r="W147" s="20" t="str">
        <f>IF('S.D. Paste sheet'!W147="","",'S.D. Paste sheet'!W147)</f>
        <v>PURANA RAILWAY STATION BAR,RAIPUR,BAR,306105</v>
      </c>
      <c r="X147" s="20">
        <f>IF('S.D. Paste sheet'!X147="","",'S.D. Paste sheet'!X147)</f>
        <v>522600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11</v>
      </c>
      <c r="AC147" s="20" t="str">
        <f>IF('S.D. Paste sheet'!AC147="","",'S.D. Paste sheet'!AC147)</f>
        <v>None</v>
      </c>
      <c r="AD147" s="20">
        <f>IF('S.D. Paste sheet'!AD147="","",'S.D. Paste sheet'!AD147)</f>
        <v>2</v>
      </c>
      <c r="AE147" s="29"/>
      <c r="AF147" t="str">
        <f>IF(AK147="","",IF(AK147&gt;0,COUNT($AG$2:AG147),""))</f>
        <v/>
      </c>
      <c r="AG147" s="25" t="str">
        <f t="shared" si="66"/>
        <v/>
      </c>
      <c r="AH147" s="25" t="str">
        <f t="shared" si="67"/>
        <v/>
      </c>
      <c r="AI147" s="25" t="str">
        <f t="shared" si="68"/>
        <v/>
      </c>
      <c r="AJ147" s="25" t="str">
        <f t="shared" si="69"/>
        <v/>
      </c>
      <c r="AK147" s="25" t="str">
        <f t="shared" si="70"/>
        <v/>
      </c>
      <c r="AL147" s="25" t="str">
        <f t="shared" si="71"/>
        <v/>
      </c>
      <c r="AM147" s="25" t="str">
        <f t="shared" si="72"/>
        <v/>
      </c>
      <c r="AN147" s="25" t="str">
        <f t="shared" si="73"/>
        <v/>
      </c>
      <c r="AO147" s="25" t="str">
        <f t="shared" si="74"/>
        <v/>
      </c>
      <c r="AP147" s="25" t="str">
        <f t="shared" si="75"/>
        <v/>
      </c>
      <c r="AQ147" s="25" t="str">
        <f t="shared" si="76"/>
        <v/>
      </c>
      <c r="AR147" s="25" t="str">
        <f t="shared" si="77"/>
        <v/>
      </c>
      <c r="AS147" s="25" t="str">
        <f t="shared" si="78"/>
        <v/>
      </c>
      <c r="AT147" s="25" t="str">
        <f t="shared" si="79"/>
        <v/>
      </c>
      <c r="AU147" s="25" t="str">
        <f t="shared" si="80"/>
        <v/>
      </c>
      <c r="AV147" s="25" t="str">
        <f t="shared" si="81"/>
        <v/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843</v>
      </c>
      <c r="D148" s="20">
        <f>IF('S.D. Paste sheet'!D148="","",'S.D. Paste sheet'!D148)</f>
        <v>42496</v>
      </c>
      <c r="E148" s="20" t="str">
        <f>IF('S.D. Paste sheet'!E148="","",UPPER('S.D. Paste sheet'!E148))</f>
        <v>AKSHITA SHARMA</v>
      </c>
      <c r="F148" s="20" t="str">
        <f>IF('S.D. Paste sheet'!F148="","",'S.D. Paste sheet'!F148)</f>
        <v/>
      </c>
      <c r="G148" s="20" t="str">
        <f>IF('S.D. Paste sheet'!G148="","",UPPER('S.D. Paste sheet'!G148))</f>
        <v>MUKESH KUMAR</v>
      </c>
      <c r="H148" s="20" t="str">
        <f>IF('S.D. Paste sheet'!H148="","",UPPER('S.D. Paste sheet'!H148))</f>
        <v>CHANDRA KANTA SHARMA</v>
      </c>
      <c r="I148" s="20" t="str">
        <f>IF('S.D. Paste sheet'!I148="","",'S.D. Paste sheet'!I148)</f>
        <v>F</v>
      </c>
      <c r="J148" s="20">
        <f>IF('S.D. Paste sheet'!J148="","",'S.D. Paste sheet'!J148)</f>
        <v>41168</v>
      </c>
      <c r="K148" s="20">
        <f>IF('S.D. Paste sheet'!K148="","",'S.D. Paste sheet'!K148)</f>
        <v>504</v>
      </c>
      <c r="L148" s="20" t="str">
        <f>IF('S.D. Paste sheet'!L148="","",'S.D. Paste sheet'!L148)</f>
        <v/>
      </c>
      <c r="M148" s="20">
        <f>IF('S.D. Paste sheet'!M148="","",'S.D. Paste sheet'!M148)</f>
        <v>41</v>
      </c>
      <c r="N148" s="20">
        <f>IF('S.D. Paste sheet'!N148="","",'S.D. Paste sheet'!N148)</f>
        <v>23</v>
      </c>
      <c r="O148" s="20" t="str">
        <f>IF('S.D. Paste sheet'!O148="","",'S.D. Paste sheet'!O148)</f>
        <v>GEN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XXXX2899</v>
      </c>
      <c r="U148" s="20" t="str">
        <f>IF('S.D. Paste sheet'!U148="","",'S.D. Paste sheet'!U148)</f>
        <v>YDWQDFG</v>
      </c>
      <c r="V148" s="20">
        <f>IF('S.D. Paste sheet'!V148="","",'S.D. Paste sheet'!V148)</f>
        <v>9667300433</v>
      </c>
      <c r="W148" s="20" t="str">
        <f>IF('S.D. Paste sheet'!W148="","",'S.D. Paste sheet'!W148)</f>
        <v>Bari,Masuda,Bari,305624</v>
      </c>
      <c r="X148" s="20">
        <f>IF('S.D. Paste sheet'!X148="","",'S.D. Paste sheet'!X148)</f>
        <v>480000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10</v>
      </c>
      <c r="AC148" s="20" t="str">
        <f>IF('S.D. Paste sheet'!AC148="","",'S.D. Paste sheet'!AC148)</f>
        <v>None</v>
      </c>
      <c r="AD148" s="20">
        <f>IF('S.D. Paste sheet'!AD148="","",'S.D. Paste sheet'!AD148)</f>
        <v>0</v>
      </c>
      <c r="AE148" s="29"/>
      <c r="AF148" t="str">
        <f>IF(AK148="","",IF(AK148&gt;0,COUNT($AG$2:AG148),""))</f>
        <v/>
      </c>
      <c r="AG148" s="25" t="str">
        <f t="shared" si="66"/>
        <v/>
      </c>
      <c r="AH148" s="25" t="str">
        <f t="shared" si="67"/>
        <v/>
      </c>
      <c r="AI148" s="25" t="str">
        <f t="shared" si="68"/>
        <v/>
      </c>
      <c r="AJ148" s="25" t="str">
        <f t="shared" si="69"/>
        <v/>
      </c>
      <c r="AK148" s="25" t="str">
        <f t="shared" si="70"/>
        <v/>
      </c>
      <c r="AL148" s="25" t="str">
        <f t="shared" si="71"/>
        <v/>
      </c>
      <c r="AM148" s="25" t="str">
        <f t="shared" si="72"/>
        <v/>
      </c>
      <c r="AN148" s="25" t="str">
        <f t="shared" si="73"/>
        <v/>
      </c>
      <c r="AO148" s="25" t="str">
        <f t="shared" si="74"/>
        <v/>
      </c>
      <c r="AP148" s="25" t="str">
        <f t="shared" si="75"/>
        <v/>
      </c>
      <c r="AQ148" s="25" t="str">
        <f t="shared" si="76"/>
        <v/>
      </c>
      <c r="AR148" s="25" t="str">
        <f t="shared" si="77"/>
        <v/>
      </c>
      <c r="AS148" s="25" t="str">
        <f t="shared" si="78"/>
        <v/>
      </c>
      <c r="AT148" s="25" t="str">
        <f t="shared" si="79"/>
        <v/>
      </c>
      <c r="AU148" s="25" t="str">
        <f t="shared" si="80"/>
        <v/>
      </c>
      <c r="AV148" s="25" t="str">
        <f t="shared" si="81"/>
        <v/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832</v>
      </c>
      <c r="D149" s="20">
        <f>IF('S.D. Paste sheet'!D149="","",'S.D. Paste sheet'!D149)</f>
        <v>44061</v>
      </c>
      <c r="E149" s="20" t="str">
        <f>IF('S.D. Paste sheet'!E149="","",UPPER('S.D. Paste sheet'!E149))</f>
        <v>BHUMIKA DAGDI</v>
      </c>
      <c r="F149" s="20" t="str">
        <f>IF('S.D. Paste sheet'!F149="","",'S.D. Paste sheet'!F149)</f>
        <v/>
      </c>
      <c r="G149" s="20" t="str">
        <f>IF('S.D. Paste sheet'!G149="","",UPPER('S.D. Paste sheet'!G149))</f>
        <v>ASHOK DAGDI</v>
      </c>
      <c r="H149" s="20" t="str">
        <f>IF('S.D. Paste sheet'!H149="","",UPPER('S.D. Paste sheet'!H149))</f>
        <v>REKHA DAGDI</v>
      </c>
      <c r="I149" s="20" t="str">
        <f>IF('S.D. Paste sheet'!I149="","",'S.D. Paste sheet'!I149)</f>
        <v>F</v>
      </c>
      <c r="J149" s="20">
        <f>IF('S.D. Paste sheet'!J149="","",'S.D. Paste sheet'!J149)</f>
        <v>40547</v>
      </c>
      <c r="K149" s="20">
        <f>IF('S.D. Paste sheet'!K149="","",'S.D. Paste sheet'!K149)</f>
        <v>506</v>
      </c>
      <c r="L149" s="20" t="str">
        <f>IF('S.D. Paste sheet'!L149="","",'S.D. Paste sheet'!L149)</f>
        <v/>
      </c>
      <c r="M149" s="20">
        <f>IF('S.D. Paste sheet'!M149="","",'S.D. Paste sheet'!M149)</f>
        <v>41</v>
      </c>
      <c r="N149" s="20">
        <f>IF('S.D. Paste sheet'!N149="","",'S.D. Paste sheet'!N149)</f>
        <v>35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XXXX8581</v>
      </c>
      <c r="U149" s="20" t="str">
        <f>IF('S.D. Paste sheet'!U149="","",'S.D. Paste sheet'!U149)</f>
        <v>VSZNNZV</v>
      </c>
      <c r="V149" s="20">
        <f>IF('S.D. Paste sheet'!V149="","",'S.D. Paste sheet'!V149)</f>
        <v>7742364039</v>
      </c>
      <c r="W149" s="20" t="str">
        <f>IF('S.D. Paste sheet'!W149="","",'S.D. Paste sheet'!W149)</f>
        <v>NEW COLONY BUS STAN,RAIPUR,BAR,306105</v>
      </c>
      <c r="X149" s="20">
        <f>IF('S.D. Paste sheet'!X149="","",'S.D. Paste sheet'!X149)</f>
        <v>72000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11</v>
      </c>
      <c r="AC149" s="20" t="str">
        <f>IF('S.D. Paste sheet'!AC149="","",'S.D. Paste sheet'!AC149)</f>
        <v>None</v>
      </c>
      <c r="AD149" s="20">
        <f>IF('S.D. Paste sheet'!AD149="","",'S.D. Paste sheet'!AD149)</f>
        <v>1</v>
      </c>
      <c r="AE149" s="29"/>
      <c r="AF149" t="str">
        <f>IF(AK149="","",IF(AK149&gt;0,COUNT($AG$2:AG149),""))</f>
        <v/>
      </c>
      <c r="AG149" s="25" t="str">
        <f t="shared" si="66"/>
        <v/>
      </c>
      <c r="AH149" s="25" t="str">
        <f t="shared" si="67"/>
        <v/>
      </c>
      <c r="AI149" s="25" t="str">
        <f t="shared" si="68"/>
        <v/>
      </c>
      <c r="AJ149" s="25" t="str">
        <f t="shared" si="69"/>
        <v/>
      </c>
      <c r="AK149" s="25" t="str">
        <f t="shared" si="70"/>
        <v/>
      </c>
      <c r="AL149" s="25" t="str">
        <f t="shared" si="71"/>
        <v/>
      </c>
      <c r="AM149" s="25" t="str">
        <f t="shared" si="72"/>
        <v/>
      </c>
      <c r="AN149" s="25" t="str">
        <f t="shared" si="73"/>
        <v/>
      </c>
      <c r="AO149" s="25" t="str">
        <f t="shared" si="74"/>
        <v/>
      </c>
      <c r="AP149" s="25" t="str">
        <f t="shared" si="75"/>
        <v/>
      </c>
      <c r="AQ149" s="25" t="str">
        <f t="shared" si="76"/>
        <v/>
      </c>
      <c r="AR149" s="25" t="str">
        <f t="shared" si="77"/>
        <v/>
      </c>
      <c r="AS149" s="25" t="str">
        <f t="shared" si="78"/>
        <v/>
      </c>
      <c r="AT149" s="25" t="str">
        <f t="shared" si="79"/>
        <v/>
      </c>
      <c r="AU149" s="25" t="str">
        <f t="shared" si="80"/>
        <v/>
      </c>
      <c r="AV149" s="25" t="str">
        <f t="shared" si="81"/>
        <v/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836</v>
      </c>
      <c r="D150" s="20">
        <f>IF('S.D. Paste sheet'!D150="","",'S.D. Paste sheet'!D150)</f>
        <v>44061</v>
      </c>
      <c r="E150" s="20" t="str">
        <f>IF('S.D. Paste sheet'!E150="","",UPPER('S.D. Paste sheet'!E150))</f>
        <v>CHANCHAL</v>
      </c>
      <c r="F150" s="20" t="str">
        <f>IF('S.D. Paste sheet'!F150="","",'S.D. Paste sheet'!F150)</f>
        <v/>
      </c>
      <c r="G150" s="20" t="str">
        <f>IF('S.D. Paste sheet'!G150="","",UPPER('S.D. Paste sheet'!G150))</f>
        <v>SURESH KUMAR</v>
      </c>
      <c r="H150" s="20" t="str">
        <f>IF('S.D. Paste sheet'!H150="","",UPPER('S.D. Paste sheet'!H150))</f>
        <v>MEENA DEVI</v>
      </c>
      <c r="I150" s="20" t="str">
        <f>IF('S.D. Paste sheet'!I150="","",'S.D. Paste sheet'!I150)</f>
        <v>F</v>
      </c>
      <c r="J150" s="20">
        <f>IF('S.D. Paste sheet'!J150="","",'S.D. Paste sheet'!J150)</f>
        <v>40638</v>
      </c>
      <c r="K150" s="20">
        <f>IF('S.D. Paste sheet'!K150="","",'S.D. Paste sheet'!K150)</f>
        <v>507</v>
      </c>
      <c r="L150" s="20" t="str">
        <f>IF('S.D. Paste sheet'!L150="","",'S.D. Paste sheet'!L150)</f>
        <v/>
      </c>
      <c r="M150" s="20">
        <f>IF('S.D. Paste sheet'!M150="","",'S.D. Paste sheet'!M150)</f>
        <v>41</v>
      </c>
      <c r="N150" s="20">
        <f>IF('S.D. Paste sheet'!N150="","",'S.D. Paste sheet'!N150)</f>
        <v>36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XXXX8472</v>
      </c>
      <c r="U150" s="20" t="str">
        <f>IF('S.D. Paste sheet'!U150="","",'S.D. Paste sheet'!U150)</f>
        <v/>
      </c>
      <c r="V150" s="20">
        <f>IF('S.D. Paste sheet'!V150="","",'S.D. Paste sheet'!V150)</f>
        <v>9784155647</v>
      </c>
      <c r="W150" s="20" t="str">
        <f>IF('S.D. Paste sheet'!W150="","",'S.D. Paste sheet'!W150)</f>
        <v>MEGHRDA ROAD,RAIPUR,BAR,306105</v>
      </c>
      <c r="X150" s="20">
        <f>IF('S.D. Paste sheet'!X150="","",'S.D. Paste sheet'!X150)</f>
        <v>96000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11</v>
      </c>
      <c r="AC150" s="20" t="str">
        <f>IF('S.D. Paste sheet'!AC150="","",'S.D. Paste sheet'!AC150)</f>
        <v>None</v>
      </c>
      <c r="AD150" s="20">
        <f>IF('S.D. Paste sheet'!AD150="","",'S.D. Paste sheet'!AD150)</f>
        <v>1</v>
      </c>
      <c r="AE150" s="29"/>
      <c r="AF150" t="str">
        <f>IF(AK150="","",IF(AK150&gt;0,COUNT($AG$2:AG150),""))</f>
        <v/>
      </c>
      <c r="AG150" s="25" t="str">
        <f t="shared" si="66"/>
        <v/>
      </c>
      <c r="AH150" s="25" t="str">
        <f t="shared" si="67"/>
        <v/>
      </c>
      <c r="AI150" s="25" t="str">
        <f t="shared" si="68"/>
        <v/>
      </c>
      <c r="AJ150" s="25" t="str">
        <f t="shared" si="69"/>
        <v/>
      </c>
      <c r="AK150" s="25" t="str">
        <f t="shared" si="70"/>
        <v/>
      </c>
      <c r="AL150" s="25" t="str">
        <f t="shared" si="71"/>
        <v/>
      </c>
      <c r="AM150" s="25" t="str">
        <f t="shared" si="72"/>
        <v/>
      </c>
      <c r="AN150" s="25" t="str">
        <f t="shared" si="73"/>
        <v/>
      </c>
      <c r="AO150" s="25" t="str">
        <f t="shared" si="74"/>
        <v/>
      </c>
      <c r="AP150" s="25" t="str">
        <f t="shared" si="75"/>
        <v/>
      </c>
      <c r="AQ150" s="25" t="str">
        <f t="shared" si="76"/>
        <v/>
      </c>
      <c r="AR150" s="25" t="str">
        <f t="shared" si="77"/>
        <v/>
      </c>
      <c r="AS150" s="25" t="str">
        <f t="shared" si="78"/>
        <v/>
      </c>
      <c r="AT150" s="25" t="str">
        <f t="shared" si="79"/>
        <v/>
      </c>
      <c r="AU150" s="25" t="str">
        <f t="shared" si="80"/>
        <v/>
      </c>
      <c r="AV150" s="25" t="str">
        <f t="shared" si="81"/>
        <v/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838</v>
      </c>
      <c r="D151" s="20">
        <f>IF('S.D. Paste sheet'!D151="","",'S.D. Paste sheet'!D151)</f>
        <v>44061</v>
      </c>
      <c r="E151" s="20" t="str">
        <f>IF('S.D. Paste sheet'!E151="","",UPPER('S.D. Paste sheet'!E151))</f>
        <v>CHHAVIRAJ PANWAR</v>
      </c>
      <c r="F151" s="20" t="str">
        <f>IF('S.D. Paste sheet'!F151="","",'S.D. Paste sheet'!F151)</f>
        <v/>
      </c>
      <c r="G151" s="20" t="str">
        <f>IF('S.D. Paste sheet'!G151="","",UPPER('S.D. Paste sheet'!G151))</f>
        <v>MOHAN LAL PANWAR</v>
      </c>
      <c r="H151" s="20" t="str">
        <f>IF('S.D. Paste sheet'!H151="","",UPPER('S.D. Paste sheet'!H151))</f>
        <v>LAXMI DEVI</v>
      </c>
      <c r="I151" s="20" t="str">
        <f>IF('S.D. Paste sheet'!I151="","",'S.D. Paste sheet'!I151)</f>
        <v>M</v>
      </c>
      <c r="J151" s="20">
        <f>IF('S.D. Paste sheet'!J151="","",'S.D. Paste sheet'!J151)</f>
        <v>40534</v>
      </c>
      <c r="K151" s="20">
        <f>IF('S.D. Paste sheet'!K151="","",'S.D. Paste sheet'!K151)</f>
        <v>508</v>
      </c>
      <c r="L151" s="20" t="str">
        <f>IF('S.D. Paste sheet'!L151="","",'S.D. Paste sheet'!L151)</f>
        <v/>
      </c>
      <c r="M151" s="20">
        <f>IF('S.D. Paste sheet'!M151="","",'S.D. Paste sheet'!M151)</f>
        <v>41</v>
      </c>
      <c r="N151" s="20">
        <f>IF('S.D. Paste sheet'!N151="","",'S.D. Paste sheet'!N151)</f>
        <v>34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XXXX8730</v>
      </c>
      <c r="U151" s="20" t="str">
        <f>IF('S.D. Paste sheet'!U151="","",'S.D. Paste sheet'!U151)</f>
        <v/>
      </c>
      <c r="V151" s="20">
        <f>IF('S.D. Paste sheet'!V151="","",'S.D. Paste sheet'!V151)</f>
        <v>9829968485</v>
      </c>
      <c r="W151" s="20" t="str">
        <f>IF('S.D. Paste sheet'!W151="","",'S.D. Paste sheet'!W151)</f>
        <v>DHOLIDHED ,RAIPUR,BAR,306105</v>
      </c>
      <c r="X151" s="20">
        <f>IF('S.D. Paste sheet'!X151="","",'S.D. Paste sheet'!X151)</f>
        <v>480000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12</v>
      </c>
      <c r="AC151" s="20" t="str">
        <f>IF('S.D. Paste sheet'!AC151="","",'S.D. Paste sheet'!AC151)</f>
        <v>None</v>
      </c>
      <c r="AD151" s="20">
        <f>IF('S.D. Paste sheet'!AD151="","",'S.D. Paste sheet'!AD151)</f>
        <v>1</v>
      </c>
      <c r="AE151" s="29"/>
      <c r="AF151" t="str">
        <f>IF(AK151="","",IF(AK151&gt;0,COUNT($AG$2:AG151),""))</f>
        <v/>
      </c>
      <c r="AG151" s="25" t="str">
        <f t="shared" si="66"/>
        <v/>
      </c>
      <c r="AH151" s="25" t="str">
        <f t="shared" si="67"/>
        <v/>
      </c>
      <c r="AI151" s="25" t="str">
        <f t="shared" si="68"/>
        <v/>
      </c>
      <c r="AJ151" s="25" t="str">
        <f t="shared" si="69"/>
        <v/>
      </c>
      <c r="AK151" s="25" t="str">
        <f t="shared" si="70"/>
        <v/>
      </c>
      <c r="AL151" s="25" t="str">
        <f t="shared" si="71"/>
        <v/>
      </c>
      <c r="AM151" s="25" t="str">
        <f t="shared" si="72"/>
        <v/>
      </c>
      <c r="AN151" s="25" t="str">
        <f t="shared" si="73"/>
        <v/>
      </c>
      <c r="AO151" s="25" t="str">
        <f t="shared" si="74"/>
        <v/>
      </c>
      <c r="AP151" s="25" t="str">
        <f t="shared" si="75"/>
        <v/>
      </c>
      <c r="AQ151" s="25" t="str">
        <f t="shared" si="76"/>
        <v/>
      </c>
      <c r="AR151" s="25" t="str">
        <f t="shared" si="77"/>
        <v/>
      </c>
      <c r="AS151" s="25" t="str">
        <f t="shared" si="78"/>
        <v/>
      </c>
      <c r="AT151" s="25" t="str">
        <f t="shared" si="79"/>
        <v/>
      </c>
      <c r="AU151" s="25" t="str">
        <f t="shared" si="80"/>
        <v/>
      </c>
      <c r="AV151" s="25" t="str">
        <f t="shared" si="81"/>
        <v/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906</v>
      </c>
      <c r="D152" s="20">
        <f>IF('S.D. Paste sheet'!D152="","",'S.D. Paste sheet'!D152)</f>
        <v>44081</v>
      </c>
      <c r="E152" s="20" t="str">
        <f>IF('S.D. Paste sheet'!E152="","",UPPER('S.D. Paste sheet'!E152))</f>
        <v>DHRUV MEENA</v>
      </c>
      <c r="F152" s="20" t="str">
        <f>IF('S.D. Paste sheet'!F152="","",'S.D. Paste sheet'!F152)</f>
        <v/>
      </c>
      <c r="G152" s="20" t="str">
        <f>IF('S.D. Paste sheet'!G152="","",UPPER('S.D. Paste sheet'!G152))</f>
        <v>RAMESH KUMAR MEENA</v>
      </c>
      <c r="H152" s="20" t="str">
        <f>IF('S.D. Paste sheet'!H152="","",UPPER('S.D. Paste sheet'!H152))</f>
        <v>SARITA MEENA</v>
      </c>
      <c r="I152" s="20" t="str">
        <f>IF('S.D. Paste sheet'!I152="","",'S.D. Paste sheet'!I152)</f>
        <v>M</v>
      </c>
      <c r="J152" s="20">
        <f>IF('S.D. Paste sheet'!J152="","",'S.D. Paste sheet'!J152)</f>
        <v>41091</v>
      </c>
      <c r="K152" s="20">
        <f>IF('S.D. Paste sheet'!K152="","",'S.D. Paste sheet'!K152)</f>
        <v>509</v>
      </c>
      <c r="L152" s="20" t="str">
        <f>IF('S.D. Paste sheet'!L152="","",'S.D. Paste sheet'!L152)</f>
        <v/>
      </c>
      <c r="M152" s="20">
        <f>IF('S.D. Paste sheet'!M152="","",'S.D. Paste sheet'!M152)</f>
        <v>41</v>
      </c>
      <c r="N152" s="20">
        <f>IF('S.D. Paste sheet'!N152="","",'S.D. Paste sheet'!N152)</f>
        <v>30</v>
      </c>
      <c r="O152" s="20" t="str">
        <f>IF('S.D. Paste sheet'!O152="","",'S.D. Paste sheet'!O152)</f>
        <v>ST</v>
      </c>
      <c r="P152" s="20" t="str">
        <f>IF('S.D. Paste sheet'!P152="","",'S.D. Paste sheet'!P152)</f>
        <v>Hindu</v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XXXX9676</v>
      </c>
      <c r="U152" s="20" t="str">
        <f>IF('S.D. Paste sheet'!U152="","",'S.D. Paste sheet'!U152)</f>
        <v/>
      </c>
      <c r="V152" s="20">
        <f>IF('S.D. Paste sheet'!V152="","",'S.D. Paste sheet'!V152)</f>
        <v>9414758692</v>
      </c>
      <c r="W152" s="20" t="str">
        <f>IF('S.D. Paste sheet'!W152="","",'S.D. Paste sheet'!W152)</f>
        <v>GANDHI NAGAR COLONY,RAIPUR,BAR,306105</v>
      </c>
      <c r="X152" s="20">
        <f>IF('S.D. Paste sheet'!X152="","",'S.D. Paste sheet'!X152)</f>
        <v>537144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>No</v>
      </c>
      <c r="AB152" s="20">
        <f>IF('S.D. Paste sheet'!AB152="","",'S.D. Paste sheet'!AB152)</f>
        <v>10</v>
      </c>
      <c r="AC152" s="20" t="str">
        <f>IF('S.D. Paste sheet'!AC152="","",'S.D. Paste sheet'!AC152)</f>
        <v>None</v>
      </c>
      <c r="AD152" s="20">
        <f>IF('S.D. Paste sheet'!AD152="","",'S.D. Paste sheet'!AD152)</f>
        <v>1</v>
      </c>
      <c r="AE152" s="29"/>
      <c r="AF152" t="str">
        <f>IF(AK152="","",IF(AK152&gt;0,COUNT($AG$2:AG152),""))</f>
        <v/>
      </c>
      <c r="AG152" s="25" t="str">
        <f t="shared" si="66"/>
        <v/>
      </c>
      <c r="AH152" s="25" t="str">
        <f t="shared" si="67"/>
        <v/>
      </c>
      <c r="AI152" s="25" t="str">
        <f t="shared" si="68"/>
        <v/>
      </c>
      <c r="AJ152" s="25" t="str">
        <f t="shared" si="69"/>
        <v/>
      </c>
      <c r="AK152" s="25" t="str">
        <f t="shared" si="70"/>
        <v/>
      </c>
      <c r="AL152" s="25" t="str">
        <f t="shared" si="71"/>
        <v/>
      </c>
      <c r="AM152" s="25" t="str">
        <f t="shared" si="72"/>
        <v/>
      </c>
      <c r="AN152" s="25" t="str">
        <f t="shared" si="73"/>
        <v/>
      </c>
      <c r="AO152" s="25" t="str">
        <f t="shared" si="74"/>
        <v/>
      </c>
      <c r="AP152" s="25" t="str">
        <f t="shared" si="75"/>
        <v/>
      </c>
      <c r="AQ152" s="25" t="str">
        <f t="shared" si="76"/>
        <v/>
      </c>
      <c r="AR152" s="25" t="str">
        <f t="shared" si="77"/>
        <v/>
      </c>
      <c r="AS152" s="25" t="str">
        <f t="shared" si="78"/>
        <v/>
      </c>
      <c r="AT152" s="25" t="str">
        <f t="shared" si="79"/>
        <v/>
      </c>
      <c r="AU152" s="25" t="str">
        <f t="shared" si="80"/>
        <v/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30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833</v>
      </c>
      <c r="D153" s="20">
        <f>IF('S.D. Paste sheet'!D153="","",'S.D. Paste sheet'!D153)</f>
        <v>44061</v>
      </c>
      <c r="E153" s="20" t="str">
        <f>IF('S.D. Paste sheet'!E153="","",UPPER('S.D. Paste sheet'!E153))</f>
        <v>DIVYANSHI</v>
      </c>
      <c r="F153" s="20" t="str">
        <f>IF('S.D. Paste sheet'!F153="","",'S.D. Paste sheet'!F153)</f>
        <v/>
      </c>
      <c r="G153" s="20" t="str">
        <f>IF('S.D. Paste sheet'!G153="","",UPPER('S.D. Paste sheet'!G153))</f>
        <v>MAHENDRA CHOUHAN</v>
      </c>
      <c r="H153" s="20" t="str">
        <f>IF('S.D. Paste sheet'!H153="","",UPPER('S.D. Paste sheet'!H153))</f>
        <v>VIMALA</v>
      </c>
      <c r="I153" s="20" t="str">
        <f>IF('S.D. Paste sheet'!I153="","",'S.D. Paste sheet'!I153)</f>
        <v>F</v>
      </c>
      <c r="J153" s="20">
        <f>IF('S.D. Paste sheet'!J153="","",'S.D. Paste sheet'!J153)</f>
        <v>40799</v>
      </c>
      <c r="K153" s="20">
        <f>IF('S.D. Paste sheet'!K153="","",'S.D. Paste sheet'!K153)</f>
        <v>510</v>
      </c>
      <c r="L153" s="20" t="str">
        <f>IF('S.D. Paste sheet'!L153="","",'S.D. Paste sheet'!L153)</f>
        <v/>
      </c>
      <c r="M153" s="20">
        <f>IF('S.D. Paste sheet'!M153="","",'S.D. Paste sheet'!M153)</f>
        <v>41</v>
      </c>
      <c r="N153" s="20">
        <f>IF('S.D. Paste sheet'!N153="","",'S.D. Paste sheet'!N153)</f>
        <v>29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XXXX1977</v>
      </c>
      <c r="U153" s="20" t="str">
        <f>IF('S.D. Paste sheet'!U153="","",'S.D. Paste sheet'!U153)</f>
        <v/>
      </c>
      <c r="V153" s="20">
        <f>IF('S.D. Paste sheet'!V153="","",'S.D. Paste sheet'!V153)</f>
        <v>9782613555</v>
      </c>
      <c r="W153" s="20" t="str">
        <f>IF('S.D. Paste sheet'!W153="","",'S.D. Paste sheet'!W153)</f>
        <v>MAIN BUS STAND BAR,RAIPUR,BAR,306105</v>
      </c>
      <c r="X153" s="20">
        <f>IF('S.D. Paste sheet'!X153="","",'S.D. Paste sheet'!X153)</f>
        <v>84000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 t="str">
        <f>IF(AK153="","",IF(AK153&gt;0,COUNT($AG$2:AG153),""))</f>
        <v/>
      </c>
      <c r="AG153" s="25" t="str">
        <f t="shared" si="66"/>
        <v/>
      </c>
      <c r="AH153" s="25" t="str">
        <f t="shared" si="67"/>
        <v/>
      </c>
      <c r="AI153" s="25" t="str">
        <f t="shared" si="68"/>
        <v/>
      </c>
      <c r="AJ153" s="25" t="str">
        <f t="shared" si="69"/>
        <v/>
      </c>
      <c r="AK153" s="25" t="str">
        <f t="shared" si="70"/>
        <v/>
      </c>
      <c r="AL153" s="25" t="str">
        <f t="shared" si="71"/>
        <v/>
      </c>
      <c r="AM153" s="25" t="str">
        <f t="shared" si="72"/>
        <v/>
      </c>
      <c r="AN153" s="25" t="str">
        <f t="shared" si="73"/>
        <v/>
      </c>
      <c r="AO153" s="25" t="str">
        <f t="shared" si="74"/>
        <v/>
      </c>
      <c r="AP153" s="25" t="str">
        <f t="shared" si="75"/>
        <v/>
      </c>
      <c r="AQ153" s="25" t="str">
        <f t="shared" si="76"/>
        <v/>
      </c>
      <c r="AR153" s="25" t="str">
        <f t="shared" si="77"/>
        <v/>
      </c>
      <c r="AS153" s="25" t="str">
        <f t="shared" si="78"/>
        <v/>
      </c>
      <c r="AT153" s="25" t="str">
        <f t="shared" si="79"/>
        <v/>
      </c>
      <c r="AU153" s="25" t="str">
        <f t="shared" si="80"/>
        <v/>
      </c>
      <c r="AV153" s="25" t="str">
        <f t="shared" si="81"/>
        <v/>
      </c>
      <c r="AX153" t="str">
        <f>IF(BC153="","",IF(BC153&gt;0,COUNT($AY$2:AY153),""))</f>
        <v/>
      </c>
      <c r="AY153" s="25" t="str">
        <f t="shared" si="82"/>
        <v/>
      </c>
      <c r="AZ153" s="25" t="str">
        <f t="shared" si="83"/>
        <v/>
      </c>
      <c r="BA153" s="25" t="str">
        <f t="shared" si="84"/>
        <v/>
      </c>
      <c r="BB153" s="25" t="str">
        <f t="shared" si="85"/>
        <v/>
      </c>
      <c r="BC153" s="25" t="str">
        <f t="shared" si="86"/>
        <v/>
      </c>
      <c r="BD153" s="25" t="str">
        <f t="shared" si="87"/>
        <v/>
      </c>
      <c r="BE153" s="25" t="str">
        <f t="shared" si="88"/>
        <v/>
      </c>
      <c r="BF153" s="25" t="str">
        <f t="shared" si="89"/>
        <v/>
      </c>
      <c r="BG153" s="25" t="str">
        <f t="shared" si="90"/>
        <v/>
      </c>
      <c r="BH153" s="25" t="str">
        <f t="shared" si="91"/>
        <v/>
      </c>
      <c r="BI153" s="25" t="str">
        <f t="shared" si="92"/>
        <v/>
      </c>
      <c r="BJ153" s="25" t="str">
        <f t="shared" si="93"/>
        <v/>
      </c>
      <c r="BK153" s="25" t="str">
        <f t="shared" si="94"/>
        <v/>
      </c>
      <c r="BL153" s="25" t="str">
        <f t="shared" si="95"/>
        <v/>
      </c>
      <c r="BM153" s="25" t="str">
        <f t="shared" si="96"/>
        <v/>
      </c>
      <c r="BN153" s="25" t="str">
        <f t="shared" si="97"/>
        <v/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841</v>
      </c>
      <c r="D154" s="20">
        <f>IF('S.D. Paste sheet'!D154="","",'S.D. Paste sheet'!D154)</f>
        <v>44061</v>
      </c>
      <c r="E154" s="20" t="str">
        <f>IF('S.D. Paste sheet'!E154="","",UPPER('S.D. Paste sheet'!E154))</f>
        <v>DIVYANSHI SEN</v>
      </c>
      <c r="F154" s="20" t="str">
        <f>IF('S.D. Paste sheet'!F154="","",'S.D. Paste sheet'!F154)</f>
        <v/>
      </c>
      <c r="G154" s="20" t="str">
        <f>IF('S.D. Paste sheet'!G154="","",UPPER('S.D. Paste sheet'!G154))</f>
        <v>MUKESH SEN</v>
      </c>
      <c r="H154" s="20" t="str">
        <f>IF('S.D. Paste sheet'!H154="","",UPPER('S.D. Paste sheet'!H154))</f>
        <v>PINKI SEN</v>
      </c>
      <c r="I154" s="20" t="str">
        <f>IF('S.D. Paste sheet'!I154="","",'S.D. Paste sheet'!I154)</f>
        <v>F</v>
      </c>
      <c r="J154" s="20">
        <f>IF('S.D. Paste sheet'!J154="","",'S.D. Paste sheet'!J154)</f>
        <v>40549</v>
      </c>
      <c r="K154" s="20">
        <f>IF('S.D. Paste sheet'!K154="","",'S.D. Paste sheet'!K154)</f>
        <v>511</v>
      </c>
      <c r="L154" s="20" t="str">
        <f>IF('S.D. Paste sheet'!L154="","",'S.D. Paste sheet'!L154)</f>
        <v/>
      </c>
      <c r="M154" s="20">
        <f>IF('S.D. Paste sheet'!M154="","",'S.D. Paste sheet'!M154)</f>
        <v>41</v>
      </c>
      <c r="N154" s="20">
        <f>IF('S.D. Paste sheet'!N154="","",'S.D. Paste sheet'!N154)</f>
        <v>34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XXXX6460</v>
      </c>
      <c r="U154" s="20" t="str">
        <f>IF('S.D. Paste sheet'!U154="","",'S.D. Paste sheet'!U154)</f>
        <v/>
      </c>
      <c r="V154" s="20">
        <f>IF('S.D. Paste sheet'!V154="","",'S.D. Paste sheet'!V154)</f>
        <v>6360581441</v>
      </c>
      <c r="W154" s="20" t="str">
        <f>IF('S.D. Paste sheet'!W154="","",'S.D. Paste sheet'!W154)</f>
        <v>RAMDEV COLONY,RAIPUR,BAR,306105</v>
      </c>
      <c r="X154" s="20">
        <f>IF('S.D. Paste sheet'!X154="","",'S.D. Paste sheet'!X154)</f>
        <v>60000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11</v>
      </c>
      <c r="AC154" s="20" t="str">
        <f>IF('S.D. Paste sheet'!AC154="","",'S.D. Paste sheet'!AC154)</f>
        <v>None</v>
      </c>
      <c r="AD154" s="20">
        <f>IF('S.D. Paste sheet'!AD154="","",'S.D. Paste sheet'!AD154)</f>
        <v>1</v>
      </c>
      <c r="AE154" s="29"/>
      <c r="AF154" t="str">
        <f>IF(AK154="","",IF(AK154&gt;0,COUNT($AG$2:AG154),""))</f>
        <v/>
      </c>
      <c r="AG154" s="25" t="str">
        <f t="shared" si="66"/>
        <v/>
      </c>
      <c r="AH154" s="25" t="str">
        <f t="shared" si="67"/>
        <v/>
      </c>
      <c r="AI154" s="25" t="str">
        <f t="shared" si="68"/>
        <v/>
      </c>
      <c r="AJ154" s="25" t="str">
        <f t="shared" si="69"/>
        <v/>
      </c>
      <c r="AK154" s="25" t="str">
        <f t="shared" si="70"/>
        <v/>
      </c>
      <c r="AL154" s="25" t="str">
        <f t="shared" si="71"/>
        <v/>
      </c>
      <c r="AM154" s="25" t="str">
        <f t="shared" si="72"/>
        <v/>
      </c>
      <c r="AN154" s="25" t="str">
        <f t="shared" si="73"/>
        <v/>
      </c>
      <c r="AO154" s="25" t="str">
        <f t="shared" si="74"/>
        <v/>
      </c>
      <c r="AP154" s="25" t="str">
        <f t="shared" si="75"/>
        <v/>
      </c>
      <c r="AQ154" s="25" t="str">
        <f t="shared" si="76"/>
        <v/>
      </c>
      <c r="AR154" s="25" t="str">
        <f t="shared" si="77"/>
        <v/>
      </c>
      <c r="AS154" s="25" t="str">
        <f t="shared" si="78"/>
        <v/>
      </c>
      <c r="AT154" s="25" t="str">
        <f t="shared" si="79"/>
        <v/>
      </c>
      <c r="AU154" s="25" t="str">
        <f t="shared" si="80"/>
        <v/>
      </c>
      <c r="AV154" s="25" t="str">
        <f t="shared" si="81"/>
        <v/>
      </c>
      <c r="AX154" t="str">
        <f>IF(BC154="","",IF(BC154&gt;0,COUNT($AY$2:AY154),""))</f>
        <v/>
      </c>
      <c r="AY154" s="25" t="str">
        <f t="shared" si="82"/>
        <v/>
      </c>
      <c r="AZ154" s="25" t="str">
        <f t="shared" si="83"/>
        <v/>
      </c>
      <c r="BA154" s="25" t="str">
        <f t="shared" si="84"/>
        <v/>
      </c>
      <c r="BB154" s="25" t="str">
        <f t="shared" si="85"/>
        <v/>
      </c>
      <c r="BC154" s="25" t="str">
        <f t="shared" si="86"/>
        <v/>
      </c>
      <c r="BD154" s="25" t="str">
        <f t="shared" si="87"/>
        <v/>
      </c>
      <c r="BE154" s="25" t="str">
        <f t="shared" si="88"/>
        <v/>
      </c>
      <c r="BF154" s="25" t="str">
        <f t="shared" si="89"/>
        <v/>
      </c>
      <c r="BG154" s="25" t="str">
        <f t="shared" si="90"/>
        <v/>
      </c>
      <c r="BH154" s="25" t="str">
        <f t="shared" si="91"/>
        <v/>
      </c>
      <c r="BI154" s="25" t="str">
        <f t="shared" si="92"/>
        <v/>
      </c>
      <c r="BJ154" s="25" t="str">
        <f t="shared" si="93"/>
        <v/>
      </c>
      <c r="BK154" s="25" t="str">
        <f t="shared" si="94"/>
        <v/>
      </c>
      <c r="BL154" s="25" t="str">
        <f t="shared" si="95"/>
        <v/>
      </c>
      <c r="BM154" s="25" t="str">
        <f t="shared" si="96"/>
        <v/>
      </c>
      <c r="BN154" s="25" t="str">
        <f t="shared" si="97"/>
        <v/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905</v>
      </c>
      <c r="D155" s="20">
        <f>IF('S.D. Paste sheet'!D155="","",'S.D. Paste sheet'!D155)</f>
        <v>44081</v>
      </c>
      <c r="E155" s="20" t="str">
        <f>IF('S.D. Paste sheet'!E155="","",UPPER('S.D. Paste sheet'!E155))</f>
        <v>FAIJAN</v>
      </c>
      <c r="F155" s="20" t="str">
        <f>IF('S.D. Paste sheet'!F155="","",'S.D. Paste sheet'!F155)</f>
        <v/>
      </c>
      <c r="G155" s="20" t="str">
        <f>IF('S.D. Paste sheet'!G155="","",UPPER('S.D. Paste sheet'!G155))</f>
        <v>JAVED ALI</v>
      </c>
      <c r="H155" s="20" t="str">
        <f>IF('S.D. Paste sheet'!H155="","",UPPER('S.D. Paste sheet'!H155))</f>
        <v>SAMIM BANO</v>
      </c>
      <c r="I155" s="20" t="str">
        <f>IF('S.D. Paste sheet'!I155="","",'S.D. Paste sheet'!I155)</f>
        <v>M</v>
      </c>
      <c r="J155" s="20">
        <f>IF('S.D. Paste sheet'!J155="","",'S.D. Paste sheet'!J155)</f>
        <v>41142</v>
      </c>
      <c r="K155" s="20">
        <f>IF('S.D. Paste sheet'!K155="","",'S.D. Paste sheet'!K155)</f>
        <v>512</v>
      </c>
      <c r="L155" s="20" t="str">
        <f>IF('S.D. Paste sheet'!L155="","",'S.D. Paste sheet'!L155)</f>
        <v/>
      </c>
      <c r="M155" s="20">
        <f>IF('S.D. Paste sheet'!M155="","",'S.D. Paste sheet'!M155)</f>
        <v>41</v>
      </c>
      <c r="N155" s="20">
        <f>IF('S.D. Paste sheet'!N155="","",'S.D. Paste sheet'!N155)</f>
        <v>33</v>
      </c>
      <c r="O155" s="20" t="str">
        <f>IF('S.D. Paste sheet'!O155="","",'S.D. Paste sheet'!O155)</f>
        <v>OBC</v>
      </c>
      <c r="P155" s="20" t="str">
        <f>IF('S.D. Paste sheet'!P155="","",'S.D. Paste sheet'!P155)</f>
        <v>Muslim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XXXX8291</v>
      </c>
      <c r="U155" s="20" t="str">
        <f>IF('S.D. Paste sheet'!U155="","",'S.D. Paste sheet'!U155)</f>
        <v/>
      </c>
      <c r="V155" s="20">
        <f>IF('S.D. Paste sheet'!V155="","",'S.D. Paste sheet'!V155)</f>
        <v>7737595085</v>
      </c>
      <c r="W155" s="20" t="str">
        <f>IF('S.D. Paste sheet'!W155="","",'S.D. Paste sheet'!W155)</f>
        <v>BAR,RAIPUR,BAR,306105</v>
      </c>
      <c r="X155" s="20">
        <f>IF('S.D. Paste sheet'!X155="","",'S.D. Paste sheet'!X155)</f>
        <v>100000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Yes</v>
      </c>
      <c r="AB155" s="20">
        <f>IF('S.D. Paste sheet'!AB155="","",'S.D. Paste sheet'!AB155)</f>
        <v>10</v>
      </c>
      <c r="AC155" s="20" t="str">
        <f>IF('S.D. Paste sheet'!AC155="","",'S.D. Paste sheet'!AC155)</f>
        <v>None</v>
      </c>
      <c r="AD155" s="20">
        <f>IF('S.D. Paste sheet'!AD155="","",'S.D. Paste sheet'!AD155)</f>
        <v>1</v>
      </c>
      <c r="AE155" s="29"/>
      <c r="AF155" t="str">
        <f>IF(AK155="","",IF(AK155&gt;0,COUNT($AG$2:AG155),""))</f>
        <v/>
      </c>
      <c r="AG155" s="25" t="str">
        <f t="shared" si="66"/>
        <v/>
      </c>
      <c r="AH155" s="25" t="str">
        <f t="shared" si="67"/>
        <v/>
      </c>
      <c r="AI155" s="25" t="str">
        <f t="shared" si="68"/>
        <v/>
      </c>
      <c r="AJ155" s="25" t="str">
        <f t="shared" si="69"/>
        <v/>
      </c>
      <c r="AK155" s="25" t="str">
        <f t="shared" si="70"/>
        <v/>
      </c>
      <c r="AL155" s="25" t="str">
        <f t="shared" si="71"/>
        <v/>
      </c>
      <c r="AM155" s="25" t="str">
        <f t="shared" si="72"/>
        <v/>
      </c>
      <c r="AN155" s="25" t="str">
        <f t="shared" si="73"/>
        <v/>
      </c>
      <c r="AO155" s="25" t="str">
        <f t="shared" si="74"/>
        <v/>
      </c>
      <c r="AP155" s="25" t="str">
        <f t="shared" si="75"/>
        <v/>
      </c>
      <c r="AQ155" s="25" t="str">
        <f t="shared" si="76"/>
        <v/>
      </c>
      <c r="AR155" s="25" t="str">
        <f t="shared" si="77"/>
        <v/>
      </c>
      <c r="AS155" s="25" t="str">
        <f t="shared" si="78"/>
        <v/>
      </c>
      <c r="AT155" s="25" t="str">
        <f t="shared" si="79"/>
        <v/>
      </c>
      <c r="AU155" s="25" t="str">
        <f t="shared" si="80"/>
        <v/>
      </c>
      <c r="AV155" s="25" t="str">
        <f t="shared" si="81"/>
        <v/>
      </c>
      <c r="AX155" t="str">
        <f>IF(BC155="","",IF(BC155&gt;0,COUNT($AY$2:AY155),""))</f>
        <v/>
      </c>
      <c r="AY155" s="25" t="str">
        <f t="shared" si="82"/>
        <v/>
      </c>
      <c r="AZ155" s="25" t="str">
        <f t="shared" si="83"/>
        <v/>
      </c>
      <c r="BA155" s="25" t="str">
        <f t="shared" si="84"/>
        <v/>
      </c>
      <c r="BB155" s="25" t="str">
        <f t="shared" si="85"/>
        <v/>
      </c>
      <c r="BC155" s="25" t="str">
        <f t="shared" si="86"/>
        <v/>
      </c>
      <c r="BD155" s="25" t="str">
        <f t="shared" si="87"/>
        <v/>
      </c>
      <c r="BE155" s="25" t="str">
        <f t="shared" si="88"/>
        <v/>
      </c>
      <c r="BF155" s="25" t="str">
        <f t="shared" si="89"/>
        <v/>
      </c>
      <c r="BG155" s="25" t="str">
        <f t="shared" si="90"/>
        <v/>
      </c>
      <c r="BH155" s="25" t="str">
        <f t="shared" si="91"/>
        <v/>
      </c>
      <c r="BI155" s="25" t="str">
        <f t="shared" si="92"/>
        <v/>
      </c>
      <c r="BJ155" s="25" t="str">
        <f t="shared" si="93"/>
        <v/>
      </c>
      <c r="BK155" s="25" t="str">
        <f t="shared" si="94"/>
        <v/>
      </c>
      <c r="BL155" s="25" t="str">
        <f t="shared" si="95"/>
        <v/>
      </c>
      <c r="BM155" s="25" t="str">
        <f t="shared" si="96"/>
        <v/>
      </c>
      <c r="BN155" s="25" t="str">
        <f t="shared" si="97"/>
        <v/>
      </c>
    </row>
    <row r="156" spans="1:66" ht="30">
      <c r="A156" s="20">
        <f>IF('S.D. Paste sheet'!A156="","",'S.D. Paste sheet'!A156)</f>
        <v>5</v>
      </c>
      <c r="B156" s="20" t="str">
        <f>IF('S.D. Paste sheet'!B156="","",'S.D. Paste sheet'!B156)</f>
        <v>A</v>
      </c>
      <c r="C156" s="20">
        <f>IF('S.D. Paste sheet'!C156="","",'S.D. Paste sheet'!C156)</f>
        <v>902</v>
      </c>
      <c r="D156" s="20">
        <f>IF('S.D. Paste sheet'!D156="","",'S.D. Paste sheet'!D156)</f>
        <v>44081</v>
      </c>
      <c r="E156" s="20" t="str">
        <f>IF('S.D. Paste sheet'!E156="","",UPPER('S.D. Paste sheet'!E156))</f>
        <v>HARSHITA GURJAR</v>
      </c>
      <c r="F156" s="20" t="str">
        <f>IF('S.D. Paste sheet'!F156="","",'S.D. Paste sheet'!F156)</f>
        <v/>
      </c>
      <c r="G156" s="20" t="str">
        <f>IF('S.D. Paste sheet'!G156="","",UPPER('S.D. Paste sheet'!G156))</f>
        <v>POONA RAM GURJAR</v>
      </c>
      <c r="H156" s="20" t="str">
        <f>IF('S.D. Paste sheet'!H156="","",UPPER('S.D. Paste sheet'!H156))</f>
        <v>SENI DEVI</v>
      </c>
      <c r="I156" s="20" t="str">
        <f>IF('S.D. Paste sheet'!I156="","",'S.D. Paste sheet'!I156)</f>
        <v>F</v>
      </c>
      <c r="J156" s="20">
        <f>IF('S.D. Paste sheet'!J156="","",'S.D. Paste sheet'!J156)</f>
        <v>39989</v>
      </c>
      <c r="K156" s="20">
        <f>IF('S.D. Paste sheet'!K156="","",'S.D. Paste sheet'!K156)</f>
        <v>513</v>
      </c>
      <c r="L156" s="20" t="str">
        <f>IF('S.D. Paste sheet'!L156="","",'S.D. Paste sheet'!L156)</f>
        <v/>
      </c>
      <c r="M156" s="20">
        <f>IF('S.D. Paste sheet'!M156="","",'S.D. Paste sheet'!M156)</f>
        <v>41</v>
      </c>
      <c r="N156" s="20">
        <f>IF('S.D. Paste sheet'!N156="","",'S.D. Paste sheet'!N156)</f>
        <v>33</v>
      </c>
      <c r="O156" s="20" t="str">
        <f>IF('S.D. Paste sheet'!O156="","",'S.D. Paste sheet'!O156)</f>
        <v>SBC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XXXX3804</v>
      </c>
      <c r="U156" s="20" t="str">
        <f>IF('S.D. Paste sheet'!U156="","",'S.D. Paste sheet'!U156)</f>
        <v/>
      </c>
      <c r="V156" s="20">
        <f>IF('S.D. Paste sheet'!V156="","",'S.D. Paste sheet'!V156)</f>
        <v>9782628056</v>
      </c>
      <c r="W156" s="20" t="str">
        <f>IF('S.D. Paste sheet'!W156="","",'S.D. Paste sheet'!W156)</f>
        <v>JODHPUR ROAD ,RAIPUR,BAR,306105</v>
      </c>
      <c r="X156" s="20">
        <f>IF('S.D. Paste sheet'!X156="","",'S.D. Paste sheet'!X156)</f>
        <v>480000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13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5</v>
      </c>
      <c r="B157" s="20" t="str">
        <f>IF('S.D. Paste sheet'!B157="","",'S.D. Paste sheet'!B157)</f>
        <v>A</v>
      </c>
      <c r="C157" s="20">
        <f>IF('S.D. Paste sheet'!C157="","",'S.D. Paste sheet'!C157)</f>
        <v>844</v>
      </c>
      <c r="D157" s="20">
        <f>IF('S.D. Paste sheet'!D157="","",'S.D. Paste sheet'!D157)</f>
        <v>44061</v>
      </c>
      <c r="E157" s="20" t="str">
        <f>IF('S.D. Paste sheet'!E157="","",UPPER('S.D. Paste sheet'!E157))</f>
        <v>HIMALAYA RAJ</v>
      </c>
      <c r="F157" s="20" t="str">
        <f>IF('S.D. Paste sheet'!F157="","",'S.D. Paste sheet'!F157)</f>
        <v/>
      </c>
      <c r="G157" s="20" t="str">
        <f>IF('S.D. Paste sheet'!G157="","",UPPER('S.D. Paste sheet'!G157))</f>
        <v>TEJ SINGH RATHORE</v>
      </c>
      <c r="H157" s="20" t="str">
        <f>IF('S.D. Paste sheet'!H157="","",UPPER('S.D. Paste sheet'!H157))</f>
        <v>MAHENDRA KANWAR</v>
      </c>
      <c r="I157" s="20" t="str">
        <f>IF('S.D. Paste sheet'!I157="","",'S.D. Paste sheet'!I157)</f>
        <v>M</v>
      </c>
      <c r="J157" s="20">
        <f>IF('S.D. Paste sheet'!J157="","",'S.D. Paste sheet'!J157)</f>
        <v>40482</v>
      </c>
      <c r="K157" s="20">
        <f>IF('S.D. Paste sheet'!K157="","",'S.D. Paste sheet'!K157)</f>
        <v>514</v>
      </c>
      <c r="L157" s="20" t="str">
        <f>IF('S.D. Paste sheet'!L157="","",'S.D. Paste sheet'!L157)</f>
        <v/>
      </c>
      <c r="M157" s="20">
        <f>IF('S.D. Paste sheet'!M157="","",'S.D. Paste sheet'!M157)</f>
        <v>41</v>
      </c>
      <c r="N157" s="20">
        <f>IF('S.D. Paste sheet'!N157="","",'S.D. Paste sheet'!N157)</f>
        <v>37</v>
      </c>
      <c r="O157" s="20" t="str">
        <f>IF('S.D. Paste sheet'!O157="","",'S.D. Paste sheet'!O157)</f>
        <v>GEN</v>
      </c>
      <c r="P157" s="20" t="str">
        <f>IF('S.D. Paste sheet'!P157="","",'S.D. Paste sheet'!P157)</f>
        <v>Hindu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XXXX9059</v>
      </c>
      <c r="U157" s="20" t="str">
        <f>IF('S.D. Paste sheet'!U157="","",'S.D. Paste sheet'!U157)</f>
        <v/>
      </c>
      <c r="V157" s="20">
        <f>IF('S.D. Paste sheet'!V157="","",'S.D. Paste sheet'!V157)</f>
        <v>9784767049</v>
      </c>
      <c r="W157" s="20" t="str">
        <f>IF('S.D. Paste sheet'!W157="","",'S.D. Paste sheet'!W157)</f>
        <v>GARH KE PASS ,RAIPUR,DHULKOT,306105</v>
      </c>
      <c r="X157" s="20">
        <f>IF('S.D. Paste sheet'!X157="","",'S.D. Paste sheet'!X157)</f>
        <v>60000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No</v>
      </c>
      <c r="AB157" s="20">
        <f>IF('S.D. Paste sheet'!AB157="","",'S.D. Paste sheet'!AB157)</f>
        <v>12</v>
      </c>
      <c r="AC157" s="20" t="str">
        <f>IF('S.D. Paste sheet'!AC157="","",'S.D. Paste sheet'!AC157)</f>
        <v>None</v>
      </c>
      <c r="AD157" s="20">
        <f>IF('S.D. Paste sheet'!AD157="","",'S.D. Paste sheet'!AD157)</f>
        <v>1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5</v>
      </c>
      <c r="B158" s="20" t="str">
        <f>IF('S.D. Paste sheet'!B158="","",'S.D. Paste sheet'!B158)</f>
        <v>A</v>
      </c>
      <c r="C158" s="20">
        <f>IF('S.D. Paste sheet'!C158="","",'S.D. Paste sheet'!C158)</f>
        <v>904</v>
      </c>
      <c r="D158" s="20">
        <f>IF('S.D. Paste sheet'!D158="","",'S.D. Paste sheet'!D158)</f>
        <v>44081</v>
      </c>
      <c r="E158" s="20" t="str">
        <f>IF('S.D. Paste sheet'!E158="","",UPPER('S.D. Paste sheet'!E158))</f>
        <v>INDRAJEET MANDAL</v>
      </c>
      <c r="F158" s="20" t="str">
        <f>IF('S.D. Paste sheet'!F158="","",'S.D. Paste sheet'!F158)</f>
        <v/>
      </c>
      <c r="G158" s="20" t="str">
        <f>IF('S.D. Paste sheet'!G158="","",UPPER('S.D. Paste sheet'!G158))</f>
        <v>ARJUN MANDAL</v>
      </c>
      <c r="H158" s="20" t="str">
        <f>IF('S.D. Paste sheet'!H158="","",UPPER('S.D. Paste sheet'!H158))</f>
        <v>DEEPALI MANDAL</v>
      </c>
      <c r="I158" s="20" t="str">
        <f>IF('S.D. Paste sheet'!I158="","",'S.D. Paste sheet'!I158)</f>
        <v>M</v>
      </c>
      <c r="J158" s="20">
        <f>IF('S.D. Paste sheet'!J158="","",'S.D. Paste sheet'!J158)</f>
        <v>40750</v>
      </c>
      <c r="K158" s="20">
        <f>IF('S.D. Paste sheet'!K158="","",'S.D. Paste sheet'!K158)</f>
        <v>515</v>
      </c>
      <c r="L158" s="20" t="str">
        <f>IF('S.D. Paste sheet'!L158="","",'S.D. Paste sheet'!L158)</f>
        <v/>
      </c>
      <c r="M158" s="20">
        <f>IF('S.D. Paste sheet'!M158="","",'S.D. Paste sheet'!M158)</f>
        <v>41</v>
      </c>
      <c r="N158" s="20">
        <f>IF('S.D. Paste sheet'!N158="","",'S.D. Paste sheet'!N158)</f>
        <v>33</v>
      </c>
      <c r="O158" s="20" t="str">
        <f>IF('S.D. Paste sheet'!O158="","",'S.D. Paste sheet'!O158)</f>
        <v>SC</v>
      </c>
      <c r="P158" s="20" t="str">
        <f>IF('S.D. Paste sheet'!P158="","",'S.D. Paste sheet'!P158)</f>
        <v>Hindu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XXXX1388</v>
      </c>
      <c r="U158" s="20" t="str">
        <f>IF('S.D. Paste sheet'!U158="","",'S.D. Paste sheet'!U158)</f>
        <v/>
      </c>
      <c r="V158" s="20">
        <f>IF('S.D. Paste sheet'!V158="","",'S.D. Paste sheet'!V158)</f>
        <v>9571597070</v>
      </c>
      <c r="W158" s="20" t="str">
        <f>IF('S.D. Paste sheet'!W158="","",'S.D. Paste sheet'!W158)</f>
        <v>HANUMAN GHATI MEGHRDA DEEPAWAS ,RAIPUR,DEEPAWAS,306105</v>
      </c>
      <c r="X158" s="20">
        <f>IF('S.D. Paste sheet'!X158="","",'S.D. Paste sheet'!X158)</f>
        <v>72000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No</v>
      </c>
      <c r="AB158" s="20">
        <f>IF('S.D. Paste sheet'!AB158="","",'S.D. Paste sheet'!AB158)</f>
        <v>11</v>
      </c>
      <c r="AC158" s="20" t="str">
        <f>IF('S.D. Paste sheet'!AC158="","",'S.D. Paste sheet'!AC158)</f>
        <v>None</v>
      </c>
      <c r="AD158" s="20">
        <f>IF('S.D. Paste sheet'!AD158="","",'S.D. Paste sheet'!AD158)</f>
        <v>1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5</v>
      </c>
      <c r="B159" s="20" t="str">
        <f>IF('S.D. Paste sheet'!B159="","",'S.D. Paste sheet'!B159)</f>
        <v>A</v>
      </c>
      <c r="C159" s="20">
        <f>IF('S.D. Paste sheet'!C159="","",'S.D. Paste sheet'!C159)</f>
        <v>493</v>
      </c>
      <c r="D159" s="20">
        <f>IF('S.D. Paste sheet'!D159="","",'S.D. Paste sheet'!D159)</f>
        <v>42860</v>
      </c>
      <c r="E159" s="20" t="str">
        <f>IF('S.D. Paste sheet'!E159="","",UPPER('S.D. Paste sheet'!E159))</f>
        <v>ISHWAR</v>
      </c>
      <c r="F159" s="20" t="str">
        <f>IF('S.D. Paste sheet'!F159="","",'S.D. Paste sheet'!F159)</f>
        <v/>
      </c>
      <c r="G159" s="20" t="str">
        <f>IF('S.D. Paste sheet'!G159="","",UPPER('S.D. Paste sheet'!G159))</f>
        <v>OM PRAKASH</v>
      </c>
      <c r="H159" s="20" t="str">
        <f>IF('S.D. Paste sheet'!H159="","",UPPER('S.D. Paste sheet'!H159))</f>
        <v>INDRA DEVI</v>
      </c>
      <c r="I159" s="20" t="str">
        <f>IF('S.D. Paste sheet'!I159="","",'S.D. Paste sheet'!I159)</f>
        <v>M</v>
      </c>
      <c r="J159" s="20">
        <f>IF('S.D. Paste sheet'!J159="","",'S.D. Paste sheet'!J159)</f>
        <v>40476</v>
      </c>
      <c r="K159" s="20">
        <f>IF('S.D. Paste sheet'!K159="","",'S.D. Paste sheet'!K159)</f>
        <v>516</v>
      </c>
      <c r="L159" s="20" t="str">
        <f>IF('S.D. Paste sheet'!L159="","",'S.D. Paste sheet'!L159)</f>
        <v/>
      </c>
      <c r="M159" s="20">
        <f>IF('S.D. Paste sheet'!M159="","",'S.D. Paste sheet'!M159)</f>
        <v>41</v>
      </c>
      <c r="N159" s="20">
        <f>IF('S.D. Paste sheet'!N159="","",'S.D. Paste sheet'!N159)</f>
        <v>34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XXXX2214</v>
      </c>
      <c r="U159" s="20" t="str">
        <f>IF('S.D. Paste sheet'!U159="","",'S.D. Paste sheet'!U159)</f>
        <v/>
      </c>
      <c r="V159" s="20">
        <f>IF('S.D. Paste sheet'!V159="","",'S.D. Paste sheet'!V159)</f>
        <v>9680913677</v>
      </c>
      <c r="W159" s="20" t="str">
        <f>IF('S.D. Paste sheet'!W159="","",'S.D. Paste sheet'!W159)</f>
        <v>berra redai bar,raipur,bar,306105</v>
      </c>
      <c r="X159" s="20">
        <f>IF('S.D. Paste sheet'!X159="","",'S.D. Paste sheet'!X159)</f>
        <v>35000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3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5</v>
      </c>
      <c r="B160" s="20" t="str">
        <f>IF('S.D. Paste sheet'!B160="","",'S.D. Paste sheet'!B160)</f>
        <v>A</v>
      </c>
      <c r="C160" s="20">
        <f>IF('S.D. Paste sheet'!C160="","",'S.D. Paste sheet'!C160)</f>
        <v>534</v>
      </c>
      <c r="D160" s="20">
        <f>IF('S.D. Paste sheet'!D160="","",'S.D. Paste sheet'!D160)</f>
        <v>42941</v>
      </c>
      <c r="E160" s="20" t="str">
        <f>IF('S.D. Paste sheet'!E160="","",UPPER('S.D. Paste sheet'!E160))</f>
        <v>KRISHNA NAYAK</v>
      </c>
      <c r="F160" s="20" t="str">
        <f>IF('S.D. Paste sheet'!F160="","",'S.D. Paste sheet'!F160)</f>
        <v/>
      </c>
      <c r="G160" s="20" t="str">
        <f>IF('S.D. Paste sheet'!G160="","",UPPER('S.D. Paste sheet'!G160))</f>
        <v>OM PRAKASH NAYAK</v>
      </c>
      <c r="H160" s="20" t="str">
        <f>IF('S.D. Paste sheet'!H160="","",UPPER('S.D. Paste sheet'!H160))</f>
        <v>SUNITA DEVI</v>
      </c>
      <c r="I160" s="20" t="str">
        <f>IF('S.D. Paste sheet'!I160="","",'S.D. Paste sheet'!I160)</f>
        <v>M</v>
      </c>
      <c r="J160" s="20">
        <f>IF('S.D. Paste sheet'!J160="","",'S.D. Paste sheet'!J160)</f>
        <v>40338</v>
      </c>
      <c r="K160" s="20">
        <f>IF('S.D. Paste sheet'!K160="","",'S.D. Paste sheet'!K160)</f>
        <v>517</v>
      </c>
      <c r="L160" s="20" t="str">
        <f>IF('S.D. Paste sheet'!L160="","",'S.D. Paste sheet'!L160)</f>
        <v/>
      </c>
      <c r="M160" s="20">
        <f>IF('S.D. Paste sheet'!M160="","",'S.D. Paste sheet'!M160)</f>
        <v>41</v>
      </c>
      <c r="N160" s="20">
        <f>IF('S.D. Paste sheet'!N160="","",'S.D. Paste sheet'!N160)</f>
        <v>36</v>
      </c>
      <c r="O160" s="20" t="str">
        <f>IF('S.D. Paste sheet'!O160="","",'S.D. Paste sheet'!O160)</f>
        <v>SC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XXXX7845</v>
      </c>
      <c r="U160" s="20" t="str">
        <f>IF('S.D. Paste sheet'!U160="","",'S.D. Paste sheet'!U160)</f>
        <v/>
      </c>
      <c r="V160" s="20">
        <f>IF('S.D. Paste sheet'!V160="","",'S.D. Paste sheet'!V160)</f>
        <v>8890515598</v>
      </c>
      <c r="W160" s="20" t="str">
        <f>IF('S.D. Paste sheet'!W160="","",'S.D. Paste sheet'!W160)</f>
        <v>RAMDEV COLONY BAR,RAIPUR, BAR,306105</v>
      </c>
      <c r="X160" s="20">
        <f>IF('S.D. Paste sheet'!X160="","",'S.D. Paste sheet'!X160)</f>
        <v>30000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12</v>
      </c>
      <c r="AC160" s="20" t="str">
        <f>IF('S.D. Paste sheet'!AC160="","",'S.D. Paste sheet'!AC160)</f>
        <v>None</v>
      </c>
      <c r="AD160" s="20">
        <f>IF('S.D. Paste sheet'!AD160="","",'S.D. Paste sheet'!AD160)</f>
        <v>0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5</v>
      </c>
      <c r="B161" s="20" t="str">
        <f>IF('S.D. Paste sheet'!B161="","",'S.D. Paste sheet'!B161)</f>
        <v>A</v>
      </c>
      <c r="C161" s="20">
        <f>IF('S.D. Paste sheet'!C161="","",'S.D. Paste sheet'!C161)</f>
        <v>497</v>
      </c>
      <c r="D161" s="20">
        <f>IF('S.D. Paste sheet'!D161="","",'S.D. Paste sheet'!D161)</f>
        <v>42907</v>
      </c>
      <c r="E161" s="20" t="str">
        <f>IF('S.D. Paste sheet'!E161="","",UPPER('S.D. Paste sheet'!E161))</f>
        <v>KUMARI DEEKSHA PRAJAPATI</v>
      </c>
      <c r="F161" s="20" t="str">
        <f>IF('S.D. Paste sheet'!F161="","",'S.D. Paste sheet'!F161)</f>
        <v/>
      </c>
      <c r="G161" s="20" t="str">
        <f>IF('S.D. Paste sheet'!G161="","",UPPER('S.D. Paste sheet'!G161))</f>
        <v>MOHAN LAL</v>
      </c>
      <c r="H161" s="20" t="str">
        <f>IF('S.D. Paste sheet'!H161="","",UPPER('S.D. Paste sheet'!H161))</f>
        <v>RUKMA DEVI</v>
      </c>
      <c r="I161" s="20" t="str">
        <f>IF('S.D. Paste sheet'!I161="","",'S.D. Paste sheet'!I161)</f>
        <v>F</v>
      </c>
      <c r="J161" s="20">
        <f>IF('S.D. Paste sheet'!J161="","",'S.D. Paste sheet'!J161)</f>
        <v>40826</v>
      </c>
      <c r="K161" s="20">
        <f>IF('S.D. Paste sheet'!K161="","",'S.D. Paste sheet'!K161)</f>
        <v>518</v>
      </c>
      <c r="L161" s="20" t="str">
        <f>IF('S.D. Paste sheet'!L161="","",'S.D. Paste sheet'!L161)</f>
        <v/>
      </c>
      <c r="M161" s="20">
        <f>IF('S.D. Paste sheet'!M161="","",'S.D. Paste sheet'!M161)</f>
        <v>41</v>
      </c>
      <c r="N161" s="20">
        <f>IF('S.D. Paste sheet'!N161="","",'S.D. Paste sheet'!N161)</f>
        <v>34</v>
      </c>
      <c r="O161" s="20" t="str">
        <f>IF('S.D. Paste sheet'!O161="","",'S.D. Paste sheet'!O161)</f>
        <v>OBC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XXXX8812</v>
      </c>
      <c r="U161" s="20" t="str">
        <f>IF('S.D. Paste sheet'!U161="","",'S.D. Paste sheet'!U161)</f>
        <v>yaccfyw</v>
      </c>
      <c r="V161" s="20">
        <f>IF('S.D. Paste sheet'!V161="","",'S.D. Paste sheet'!V161)</f>
        <v>9928207592</v>
      </c>
      <c r="W161" s="20" t="str">
        <f>IF('S.D. Paste sheet'!W161="","",'S.D. Paste sheet'!W161)</f>
        <v>jodhpur road bar,raipur,bar,306105</v>
      </c>
      <c r="X161" s="20">
        <f>IF('S.D. Paste sheet'!X161="","",'S.D. Paste sheet'!X161)</f>
        <v>42000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0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5</v>
      </c>
      <c r="B162" s="20" t="str">
        <f>IF('S.D. Paste sheet'!B162="","",'S.D. Paste sheet'!B162)</f>
        <v>A</v>
      </c>
      <c r="C162" s="20">
        <f>IF('S.D. Paste sheet'!C162="","",'S.D. Paste sheet'!C162)</f>
        <v>539</v>
      </c>
      <c r="D162" s="20">
        <f>IF('S.D. Paste sheet'!D162="","",'S.D. Paste sheet'!D162)</f>
        <v>42966</v>
      </c>
      <c r="E162" s="20" t="str">
        <f>IF('S.D. Paste sheet'!E162="","",UPPER('S.D. Paste sheet'!E162))</f>
        <v>LALITA</v>
      </c>
      <c r="F162" s="20" t="str">
        <f>IF('S.D. Paste sheet'!F162="","",'S.D. Paste sheet'!F162)</f>
        <v/>
      </c>
      <c r="G162" s="20" t="str">
        <f>IF('S.D. Paste sheet'!G162="","",UPPER('S.D. Paste sheet'!G162))</f>
        <v>PAPPU RAM</v>
      </c>
      <c r="H162" s="20" t="str">
        <f>IF('S.D. Paste sheet'!H162="","",UPPER('S.D. Paste sheet'!H162))</f>
        <v>PISTA DEVI</v>
      </c>
      <c r="I162" s="20" t="str">
        <f>IF('S.D. Paste sheet'!I162="","",'S.D. Paste sheet'!I162)</f>
        <v>F</v>
      </c>
      <c r="J162" s="20">
        <f>IF('S.D. Paste sheet'!J162="","",'S.D. Paste sheet'!J162)</f>
        <v>40544</v>
      </c>
      <c r="K162" s="20">
        <f>IF('S.D. Paste sheet'!K162="","",'S.D. Paste sheet'!K162)</f>
        <v>519</v>
      </c>
      <c r="L162" s="20" t="str">
        <f>IF('S.D. Paste sheet'!L162="","",'S.D. Paste sheet'!L162)</f>
        <v/>
      </c>
      <c r="M162" s="20">
        <f>IF('S.D. Paste sheet'!M162="","",'S.D. Paste sheet'!M162)</f>
        <v>41</v>
      </c>
      <c r="N162" s="20">
        <f>IF('S.D. Paste sheet'!N162="","",'S.D. Paste sheet'!N162)</f>
        <v>35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XXXX6050</v>
      </c>
      <c r="U162" s="20" t="str">
        <f>IF('S.D. Paste sheet'!U162="","",'S.D. Paste sheet'!U162)</f>
        <v>TAQGOIS</v>
      </c>
      <c r="V162" s="20">
        <f>IF('S.D. Paste sheet'!V162="","",'S.D. Paste sheet'!V162)</f>
        <v>9799540170</v>
      </c>
      <c r="W162" s="20" t="str">
        <f>IF('S.D. Paste sheet'!W162="","",'S.D. Paste sheet'!W162)</f>
        <v>FUTI SADAK PALI ROAD BAR,RAIPUR,BAR,306105</v>
      </c>
      <c r="X162" s="20">
        <f>IF('S.D. Paste sheet'!X162="","",'S.D. Paste sheet'!X162)</f>
        <v>35000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11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5</v>
      </c>
      <c r="B163" s="20" t="str">
        <f>IF('S.D. Paste sheet'!B163="","",'S.D. Paste sheet'!B163)</f>
        <v>A</v>
      </c>
      <c r="C163" s="20">
        <f>IF('S.D. Paste sheet'!C163="","",'S.D. Paste sheet'!C163)</f>
        <v>535</v>
      </c>
      <c r="D163" s="20">
        <f>IF('S.D. Paste sheet'!D163="","",'S.D. Paste sheet'!D163)</f>
        <v>42947</v>
      </c>
      <c r="E163" s="20" t="str">
        <f>IF('S.D. Paste sheet'!E163="","",UPPER('S.D. Paste sheet'!E163))</f>
        <v>MANISHA GURJAR</v>
      </c>
      <c r="F163" s="20" t="str">
        <f>IF('S.D. Paste sheet'!F163="","",'S.D. Paste sheet'!F163)</f>
        <v/>
      </c>
      <c r="G163" s="20" t="str">
        <f>IF('S.D. Paste sheet'!G163="","",UPPER('S.D. Paste sheet'!G163))</f>
        <v>BUDDHA RAM GURJAR</v>
      </c>
      <c r="H163" s="20" t="str">
        <f>IF('S.D. Paste sheet'!H163="","",UPPER('S.D. Paste sheet'!H163))</f>
        <v>PARMAI</v>
      </c>
      <c r="I163" s="20" t="str">
        <f>IF('S.D. Paste sheet'!I163="","",'S.D. Paste sheet'!I163)</f>
        <v>F</v>
      </c>
      <c r="J163" s="20">
        <f>IF('S.D. Paste sheet'!J163="","",'S.D. Paste sheet'!J163)</f>
        <v>39762</v>
      </c>
      <c r="K163" s="20">
        <f>IF('S.D. Paste sheet'!K163="","",'S.D. Paste sheet'!K163)</f>
        <v>520</v>
      </c>
      <c r="L163" s="20" t="str">
        <f>IF('S.D. Paste sheet'!L163="","",'S.D. Paste sheet'!L163)</f>
        <v/>
      </c>
      <c r="M163" s="20">
        <f>IF('S.D. Paste sheet'!M163="","",'S.D. Paste sheet'!M163)</f>
        <v>41</v>
      </c>
      <c r="N163" s="20">
        <f>IF('S.D. Paste sheet'!N163="","",'S.D. Paste sheet'!N163)</f>
        <v>27</v>
      </c>
      <c r="O163" s="20" t="str">
        <f>IF('S.D. Paste sheet'!O163="","",'S.D. Paste sheet'!O163)</f>
        <v>SBC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XXXX3820</v>
      </c>
      <c r="U163" s="20" t="str">
        <f>IF('S.D. Paste sheet'!U163="","",'S.D. Paste sheet'!U163)</f>
        <v/>
      </c>
      <c r="V163" s="20">
        <f>IF('S.D. Paste sheet'!V163="","",'S.D. Paste sheet'!V163)</f>
        <v>9799902492</v>
      </c>
      <c r="W163" s="20" t="str">
        <f>IF('S.D. Paste sheet'!W163="","",'S.D. Paste sheet'!W163)</f>
        <v>GURJARO KA BAS BAR,RAIPUR,BAR,306105</v>
      </c>
      <c r="X163" s="20">
        <f>IF('S.D. Paste sheet'!X163="","",'S.D. Paste sheet'!X163)</f>
        <v>36000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14</v>
      </c>
      <c r="AC163" s="20" t="str">
        <f>IF('S.D. Paste sheet'!AC163="","",'S.D. Paste sheet'!AC163)</f>
        <v>None</v>
      </c>
      <c r="AD163" s="20">
        <f>IF('S.D. Paste sheet'!AD163="","",'S.D. Paste sheet'!AD163)</f>
        <v>0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5</v>
      </c>
      <c r="B164" s="20" t="str">
        <f>IF('S.D. Paste sheet'!B164="","",'S.D. Paste sheet'!B164)</f>
        <v>A</v>
      </c>
      <c r="C164" s="20">
        <f>IF('S.D. Paste sheet'!C164="","",'S.D. Paste sheet'!C164)</f>
        <v>839</v>
      </c>
      <c r="D164" s="20">
        <f>IF('S.D. Paste sheet'!D164="","",'S.D. Paste sheet'!D164)</f>
        <v>44061</v>
      </c>
      <c r="E164" s="20" t="str">
        <f>IF('S.D. Paste sheet'!E164="","",UPPER('S.D. Paste sheet'!E164))</f>
        <v>MANISHA PRAJAPAT</v>
      </c>
      <c r="F164" s="20" t="str">
        <f>IF('S.D. Paste sheet'!F164="","",'S.D. Paste sheet'!F164)</f>
        <v/>
      </c>
      <c r="G164" s="20" t="str">
        <f>IF('S.D. Paste sheet'!G164="","",UPPER('S.D. Paste sheet'!G164))</f>
        <v>LALIT KUMAR PRAJAPAT</v>
      </c>
      <c r="H164" s="20" t="str">
        <f>IF('S.D. Paste sheet'!H164="","",UPPER('S.D. Paste sheet'!H164))</f>
        <v>SONU</v>
      </c>
      <c r="I164" s="20" t="str">
        <f>IF('S.D. Paste sheet'!I164="","",'S.D. Paste sheet'!I164)</f>
        <v>F</v>
      </c>
      <c r="J164" s="20">
        <f>IF('S.D. Paste sheet'!J164="","",'S.D. Paste sheet'!J164)</f>
        <v>40785</v>
      </c>
      <c r="K164" s="20">
        <f>IF('S.D. Paste sheet'!K164="","",'S.D. Paste sheet'!K164)</f>
        <v>521</v>
      </c>
      <c r="L164" s="20" t="str">
        <f>IF('S.D. Paste sheet'!L164="","",'S.D. Paste sheet'!L164)</f>
        <v/>
      </c>
      <c r="M164" s="20">
        <f>IF('S.D. Paste sheet'!M164="","",'S.D. Paste sheet'!M164)</f>
        <v>41</v>
      </c>
      <c r="N164" s="20">
        <f>IF('S.D. Paste sheet'!N164="","",'S.D. Paste sheet'!N164)</f>
        <v>30</v>
      </c>
      <c r="O164" s="20" t="str">
        <f>IF('S.D. Paste sheet'!O164="","",'S.D. Paste sheet'!O164)</f>
        <v>OBC</v>
      </c>
      <c r="P164" s="20" t="str">
        <f>IF('S.D. Paste sheet'!P164="","",'S.D. Paste sheet'!P164)</f>
        <v>Hindu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XXXX2741</v>
      </c>
      <c r="U164" s="20" t="str">
        <f>IF('S.D. Paste sheet'!U164="","",'S.D. Paste sheet'!U164)</f>
        <v/>
      </c>
      <c r="V164" s="20">
        <f>IF('S.D. Paste sheet'!V164="","",'S.D. Paste sheet'!V164)</f>
        <v>9784511557</v>
      </c>
      <c r="W164" s="20" t="str">
        <f>IF('S.D. Paste sheet'!W164="","",'S.D. Paste sheet'!W164)</f>
        <v>GANADAHI NAGAR JODHPUR ROAD BAR,RAIPUR,BAR,306105</v>
      </c>
      <c r="X164" s="20">
        <f>IF('S.D. Paste sheet'!X164="","",'S.D. Paste sheet'!X164)</f>
        <v>96000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No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5</v>
      </c>
      <c r="B165" s="20" t="str">
        <f>IF('S.D. Paste sheet'!B165="","",'S.D. Paste sheet'!B165)</f>
        <v>A</v>
      </c>
      <c r="C165" s="20">
        <f>IF('S.D. Paste sheet'!C165="","",'S.D. Paste sheet'!C165)</f>
        <v>903</v>
      </c>
      <c r="D165" s="20">
        <f>IF('S.D. Paste sheet'!D165="","",'S.D. Paste sheet'!D165)</f>
        <v>44081</v>
      </c>
      <c r="E165" s="20" t="str">
        <f>IF('S.D. Paste sheet'!E165="","",UPPER('S.D. Paste sheet'!E165))</f>
        <v>MINAKSHI BAGRI</v>
      </c>
      <c r="F165" s="20" t="str">
        <f>IF('S.D. Paste sheet'!F165="","",'S.D. Paste sheet'!F165)</f>
        <v/>
      </c>
      <c r="G165" s="20" t="str">
        <f>IF('S.D. Paste sheet'!G165="","",UPPER('S.D. Paste sheet'!G165))</f>
        <v>PRAKASH BAGRI</v>
      </c>
      <c r="H165" s="20" t="str">
        <f>IF('S.D. Paste sheet'!H165="","",UPPER('S.D. Paste sheet'!H165))</f>
        <v>VIMLA DEVI</v>
      </c>
      <c r="I165" s="20" t="str">
        <f>IF('S.D. Paste sheet'!I165="","",'S.D. Paste sheet'!I165)</f>
        <v>F</v>
      </c>
      <c r="J165" s="20">
        <f>IF('S.D. Paste sheet'!J165="","",'S.D. Paste sheet'!J165)</f>
        <v>40734</v>
      </c>
      <c r="K165" s="20">
        <f>IF('S.D. Paste sheet'!K165="","",'S.D. Paste sheet'!K165)</f>
        <v>522</v>
      </c>
      <c r="L165" s="20" t="str">
        <f>IF('S.D. Paste sheet'!L165="","",'S.D. Paste sheet'!L165)</f>
        <v/>
      </c>
      <c r="M165" s="20">
        <f>IF('S.D. Paste sheet'!M165="","",'S.D. Paste sheet'!M165)</f>
        <v>41</v>
      </c>
      <c r="N165" s="20">
        <f>IF('S.D. Paste sheet'!N165="","",'S.D. Paste sheet'!N165)</f>
        <v>37</v>
      </c>
      <c r="O165" s="20" t="str">
        <f>IF('S.D. Paste sheet'!O165="","",'S.D. Paste sheet'!O165)</f>
        <v>OBC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XXXX1700</v>
      </c>
      <c r="U165" s="20" t="str">
        <f>IF('S.D. Paste sheet'!U165="","",'S.D. Paste sheet'!U165)</f>
        <v/>
      </c>
      <c r="V165" s="20">
        <f>IF('S.D. Paste sheet'!V165="","",'S.D. Paste sheet'!V165)</f>
        <v>7300217087</v>
      </c>
      <c r="W165" s="20" t="str">
        <f>IF('S.D. Paste sheet'!W165="","",'S.D. Paste sheet'!W165)</f>
        <v>DANIYA NADA BAR,RAIPUR,BAR ,306105</v>
      </c>
      <c r="X165" s="20">
        <f>IF('S.D. Paste sheet'!X165="","",'S.D. Paste sheet'!X165)</f>
        <v>92000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11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5</v>
      </c>
      <c r="B166" s="20" t="str">
        <f>IF('S.D. Paste sheet'!B166="","",'S.D. Paste sheet'!B166)</f>
        <v>A</v>
      </c>
      <c r="C166" s="20">
        <f>IF('S.D. Paste sheet'!C166="","",'S.D. Paste sheet'!C166)</f>
        <v>531</v>
      </c>
      <c r="D166" s="20">
        <f>IF('S.D. Paste sheet'!D166="","",'S.D. Paste sheet'!D166)</f>
        <v>42936</v>
      </c>
      <c r="E166" s="20" t="str">
        <f>IF('S.D. Paste sheet'!E166="","",UPPER('S.D. Paste sheet'!E166))</f>
        <v>MUSKAN BANO</v>
      </c>
      <c r="F166" s="20" t="str">
        <f>IF('S.D. Paste sheet'!F166="","",'S.D. Paste sheet'!F166)</f>
        <v/>
      </c>
      <c r="G166" s="20" t="str">
        <f>IF('S.D. Paste sheet'!G166="","",UPPER('S.D. Paste sheet'!G166))</f>
        <v>IQBAL</v>
      </c>
      <c r="H166" s="20" t="str">
        <f>IF('S.D. Paste sheet'!H166="","",UPPER('S.D. Paste sheet'!H166))</f>
        <v>RABIYA BANO</v>
      </c>
      <c r="I166" s="20" t="str">
        <f>IF('S.D. Paste sheet'!I166="","",'S.D. Paste sheet'!I166)</f>
        <v>F</v>
      </c>
      <c r="J166" s="20">
        <f>IF('S.D. Paste sheet'!J166="","",'S.D. Paste sheet'!J166)</f>
        <v>40716</v>
      </c>
      <c r="K166" s="20">
        <f>IF('S.D. Paste sheet'!K166="","",'S.D. Paste sheet'!K166)</f>
        <v>523</v>
      </c>
      <c r="L166" s="20" t="str">
        <f>IF('S.D. Paste sheet'!L166="","",'S.D. Paste sheet'!L166)</f>
        <v/>
      </c>
      <c r="M166" s="20">
        <f>IF('S.D. Paste sheet'!M166="","",'S.D. Paste sheet'!M166)</f>
        <v>41</v>
      </c>
      <c r="N166" s="20">
        <f>IF('S.D. Paste sheet'!N166="","",'S.D. Paste sheet'!N166)</f>
        <v>23</v>
      </c>
      <c r="O166" s="20" t="str">
        <f>IF('S.D. Paste sheet'!O166="","",'S.D. Paste sheet'!O166)</f>
        <v>OBC</v>
      </c>
      <c r="P166" s="20" t="str">
        <f>IF('S.D. Paste sheet'!P166="","",'S.D. Paste sheet'!P166)</f>
        <v>Muslim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XXXX2585</v>
      </c>
      <c r="U166" s="20" t="str">
        <f>IF('S.D. Paste sheet'!U166="","",'S.D. Paste sheet'!U166)</f>
        <v/>
      </c>
      <c r="V166" s="20">
        <f>IF('S.D. Paste sheet'!V166="","",'S.D. Paste sheet'!V166)</f>
        <v>9587904055</v>
      </c>
      <c r="W166" s="20" t="str">
        <f>IF('S.D. Paste sheet'!W166="","",'S.D. Paste sheet'!W166)</f>
        <v>MIYAN MAGRI BAR,RAIPUR,BAR,306105</v>
      </c>
      <c r="X166" s="20">
        <f>IF('S.D. Paste sheet'!X166="","",'S.D. Paste sheet'!X166)</f>
        <v>42000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Yes</v>
      </c>
      <c r="AB166" s="20">
        <f>IF('S.D. Paste sheet'!AB166="","",'S.D. Paste sheet'!AB166)</f>
        <v>11</v>
      </c>
      <c r="AC166" s="20" t="str">
        <f>IF('S.D. Paste sheet'!AC166="","",'S.D. Paste sheet'!AC166)</f>
        <v>None</v>
      </c>
      <c r="AD166" s="20">
        <f>IF('S.D. Paste sheet'!AD166="","",'S.D. Paste sheet'!AD166)</f>
        <v>0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5</v>
      </c>
      <c r="B167" s="20" t="str">
        <f>IF('S.D. Paste sheet'!B167="","",'S.D. Paste sheet'!B167)</f>
        <v>A</v>
      </c>
      <c r="C167" s="20">
        <f>IF('S.D. Paste sheet'!C167="","",'S.D. Paste sheet'!C167)</f>
        <v>512</v>
      </c>
      <c r="D167" s="20">
        <f>IF('S.D. Paste sheet'!D167="","",'S.D. Paste sheet'!D167)</f>
        <v>42922</v>
      </c>
      <c r="E167" s="20" t="str">
        <f>IF('S.D. Paste sheet'!E167="","",UPPER('S.D. Paste sheet'!E167))</f>
        <v>NAKUL SAHU</v>
      </c>
      <c r="F167" s="20" t="str">
        <f>IF('S.D. Paste sheet'!F167="","",'S.D. Paste sheet'!F167)</f>
        <v/>
      </c>
      <c r="G167" s="20" t="str">
        <f>IF('S.D. Paste sheet'!G167="","",UPPER('S.D. Paste sheet'!G167))</f>
        <v>SHANKAR LAL</v>
      </c>
      <c r="H167" s="20" t="str">
        <f>IF('S.D. Paste sheet'!H167="","",UPPER('S.D. Paste sheet'!H167))</f>
        <v>MAYA DEVI</v>
      </c>
      <c r="I167" s="20" t="str">
        <f>IF('S.D. Paste sheet'!I167="","",'S.D. Paste sheet'!I167)</f>
        <v>M</v>
      </c>
      <c r="J167" s="20">
        <f>IF('S.D. Paste sheet'!J167="","",'S.D. Paste sheet'!J167)</f>
        <v>41069</v>
      </c>
      <c r="K167" s="20">
        <f>IF('S.D. Paste sheet'!K167="","",'S.D. Paste sheet'!K167)</f>
        <v>524</v>
      </c>
      <c r="L167" s="20" t="str">
        <f>IF('S.D. Paste sheet'!L167="","",'S.D. Paste sheet'!L167)</f>
        <v/>
      </c>
      <c r="M167" s="20">
        <f>IF('S.D. Paste sheet'!M167="","",'S.D. Paste sheet'!M167)</f>
        <v>41</v>
      </c>
      <c r="N167" s="20">
        <f>IF('S.D. Paste sheet'!N167="","",'S.D. Paste sheet'!N167)</f>
        <v>18</v>
      </c>
      <c r="O167" s="20" t="str">
        <f>IF('S.D. Paste sheet'!O167="","",'S.D. Paste sheet'!O167)</f>
        <v>OBC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XXXX9715</v>
      </c>
      <c r="U167" s="20" t="str">
        <f>IF('S.D. Paste sheet'!U167="","",'S.D. Paste sheet'!U167)</f>
        <v/>
      </c>
      <c r="V167" s="20">
        <f>IF('S.D. Paste sheet'!V167="","",'S.D. Paste sheet'!V167)</f>
        <v>9799382577</v>
      </c>
      <c r="W167" s="20" t="str">
        <f>IF('S.D. Paste sheet'!W167="","",'S.D. Paste sheet'!W167)</f>
        <v>NEW COLONY BAR,RAIPUR,BAR,306105</v>
      </c>
      <c r="X167" s="20">
        <f>IF('S.D. Paste sheet'!X167="","",'S.D. Paste sheet'!X167)</f>
        <v>30000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10</v>
      </c>
      <c r="AC167" s="20" t="str">
        <f>IF('S.D. Paste sheet'!AC167="","",'S.D. Paste sheet'!AC167)</f>
        <v>None</v>
      </c>
      <c r="AD167" s="20">
        <f>IF('S.D. Paste sheet'!AD167="","",'S.D. Paste sheet'!AD167)</f>
        <v>0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5</v>
      </c>
      <c r="B168" s="20" t="str">
        <f>IF('S.D. Paste sheet'!B168="","",'S.D. Paste sheet'!B168)</f>
        <v>A</v>
      </c>
      <c r="C168" s="20">
        <f>IF('S.D. Paste sheet'!C168="","",'S.D. Paste sheet'!C168)</f>
        <v>632</v>
      </c>
      <c r="D168" s="20">
        <f>IF('S.D. Paste sheet'!D168="","",'S.D. Paste sheet'!D168)</f>
        <v>43658</v>
      </c>
      <c r="E168" s="20" t="str">
        <f>IF('S.D. Paste sheet'!E168="","",UPPER('S.D. Paste sheet'!E168))</f>
        <v>NIKITA</v>
      </c>
      <c r="F168" s="20" t="str">
        <f>IF('S.D. Paste sheet'!F168="","",'S.D. Paste sheet'!F168)</f>
        <v/>
      </c>
      <c r="G168" s="20" t="str">
        <f>IF('S.D. Paste sheet'!G168="","",UPPER('S.D. Paste sheet'!G168))</f>
        <v>BHERA RAM</v>
      </c>
      <c r="H168" s="20" t="str">
        <f>IF('S.D. Paste sheet'!H168="","",UPPER('S.D. Paste sheet'!H168))</f>
        <v>PUSHPA DEVI</v>
      </c>
      <c r="I168" s="20" t="str">
        <f>IF('S.D. Paste sheet'!I168="","",'S.D. Paste sheet'!I168)</f>
        <v>F</v>
      </c>
      <c r="J168" s="20">
        <f>IF('S.D. Paste sheet'!J168="","",'S.D. Paste sheet'!J168)</f>
        <v>39725</v>
      </c>
      <c r="K168" s="20">
        <f>IF('S.D. Paste sheet'!K168="","",'S.D. Paste sheet'!K168)</f>
        <v>525</v>
      </c>
      <c r="L168" s="20" t="str">
        <f>IF('S.D. Paste sheet'!L168="","",'S.D. Paste sheet'!L168)</f>
        <v/>
      </c>
      <c r="M168" s="20">
        <f>IF('S.D. Paste sheet'!M168="","",'S.D. Paste sheet'!M168)</f>
        <v>41</v>
      </c>
      <c r="N168" s="20">
        <f>IF('S.D. Paste sheet'!N168="","",'S.D. Paste sheet'!N168)</f>
        <v>27</v>
      </c>
      <c r="O168" s="20" t="str">
        <f>IF('S.D. Paste sheet'!O168="","",'S.D. Paste sheet'!O168)</f>
        <v>SC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XXXX0710</v>
      </c>
      <c r="U168" s="20" t="str">
        <f>IF('S.D. Paste sheet'!U168="","",'S.D. Paste sheet'!U168)</f>
        <v>YSODKFF</v>
      </c>
      <c r="V168" s="20">
        <f>IF('S.D. Paste sheet'!V168="","",'S.D. Paste sheet'!V168)</f>
        <v>8306160572</v>
      </c>
      <c r="W168" s="20" t="str">
        <f>IF('S.D. Paste sheet'!W168="","",'S.D. Paste sheet'!W168)</f>
        <v>RAILEAY STATION K.K. COLONY,RAIPUR,BAR,306105</v>
      </c>
      <c r="X168" s="20">
        <f>IF('S.D. Paste sheet'!X168="","",'S.D. Paste sheet'!X168)</f>
        <v>36000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14</v>
      </c>
      <c r="AC168" s="20" t="str">
        <f>IF('S.D. Paste sheet'!AC168="","",'S.D. Paste sheet'!AC168)</f>
        <v>None</v>
      </c>
      <c r="AD168" s="20">
        <f>IF('S.D. Paste sheet'!AD168="","",'S.D. Paste sheet'!AD168)</f>
        <v>2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5</v>
      </c>
      <c r="B169" s="20" t="str">
        <f>IF('S.D. Paste sheet'!B169="","",'S.D. Paste sheet'!B169)</f>
        <v>A</v>
      </c>
      <c r="C169" s="20">
        <f>IF('S.D. Paste sheet'!C169="","",'S.D. Paste sheet'!C169)</f>
        <v>494</v>
      </c>
      <c r="D169" s="20">
        <f>IF('S.D. Paste sheet'!D169="","",'S.D. Paste sheet'!D169)</f>
        <v>42860</v>
      </c>
      <c r="E169" s="20" t="str">
        <f>IF('S.D. Paste sheet'!E169="","",UPPER('S.D. Paste sheet'!E169))</f>
        <v>NILOFAR BANU</v>
      </c>
      <c r="F169" s="20" t="str">
        <f>IF('S.D. Paste sheet'!F169="","",'S.D. Paste sheet'!F169)</f>
        <v/>
      </c>
      <c r="G169" s="20" t="str">
        <f>IF('S.D. Paste sheet'!G169="","",UPPER('S.D. Paste sheet'!G169))</f>
        <v>ASHRAF SHAH</v>
      </c>
      <c r="H169" s="20" t="str">
        <f>IF('S.D. Paste sheet'!H169="","",UPPER('S.D. Paste sheet'!H169))</f>
        <v>FARJANA BANU</v>
      </c>
      <c r="I169" s="20" t="str">
        <f>IF('S.D. Paste sheet'!I169="","",'S.D. Paste sheet'!I169)</f>
        <v>F</v>
      </c>
      <c r="J169" s="20">
        <f>IF('S.D. Paste sheet'!J169="","",'S.D. Paste sheet'!J169)</f>
        <v>41025</v>
      </c>
      <c r="K169" s="20">
        <f>IF('S.D. Paste sheet'!K169="","",'S.D. Paste sheet'!K169)</f>
        <v>526</v>
      </c>
      <c r="L169" s="20" t="str">
        <f>IF('S.D. Paste sheet'!L169="","",'S.D. Paste sheet'!L169)</f>
        <v/>
      </c>
      <c r="M169" s="20">
        <f>IF('S.D. Paste sheet'!M169="","",'S.D. Paste sheet'!M169)</f>
        <v>41</v>
      </c>
      <c r="N169" s="20">
        <f>IF('S.D. Paste sheet'!N169="","",'S.D. Paste sheet'!N169)</f>
        <v>31</v>
      </c>
      <c r="O169" s="20" t="str">
        <f>IF('S.D. Paste sheet'!O169="","",'S.D. Paste sheet'!O169)</f>
        <v>OBC</v>
      </c>
      <c r="P169" s="20" t="str">
        <f>IF('S.D. Paste sheet'!P169="","",'S.D. Paste sheet'!P169)</f>
        <v>Muslim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XXXX1422</v>
      </c>
      <c r="U169" s="20" t="str">
        <f>IF('S.D. Paste sheet'!U169="","",'S.D. Paste sheet'!U169)</f>
        <v/>
      </c>
      <c r="V169" s="20">
        <f>IF('S.D. Paste sheet'!V169="","",'S.D. Paste sheet'!V169)</f>
        <v>8890608559</v>
      </c>
      <c r="W169" s="20" t="str">
        <f>IF('S.D. Paste sheet'!W169="","",'S.D. Paste sheet'!W169)</f>
        <v>behind panchayat bar,raipur,bar,306105</v>
      </c>
      <c r="X169" s="20">
        <f>IF('S.D. Paste sheet'!X169="","",'S.D. Paste sheet'!X169)</f>
        <v>30000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Yes</v>
      </c>
      <c r="AB169" s="20">
        <f>IF('S.D. Paste sheet'!AB169="","",'S.D. Paste sheet'!AB169)</f>
        <v>10</v>
      </c>
      <c r="AC169" s="20" t="str">
        <f>IF('S.D. Paste sheet'!AC169="","",'S.D. Paste sheet'!AC169)</f>
        <v>None</v>
      </c>
      <c r="AD169" s="20">
        <f>IF('S.D. Paste sheet'!AD169="","",'S.D. Paste sheet'!AD169)</f>
        <v>0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5</v>
      </c>
      <c r="B170" s="20" t="str">
        <f>IF('S.D. Paste sheet'!B170="","",'S.D. Paste sheet'!B170)</f>
        <v>A</v>
      </c>
      <c r="C170" s="20">
        <f>IF('S.D. Paste sheet'!C170="","",'S.D. Paste sheet'!C170)</f>
        <v>831</v>
      </c>
      <c r="D170" s="20">
        <f>IF('S.D. Paste sheet'!D170="","",'S.D. Paste sheet'!D170)</f>
        <v>44061</v>
      </c>
      <c r="E170" s="20" t="str">
        <f>IF('S.D. Paste sheet'!E170="","",UPPER('S.D. Paste sheet'!E170))</f>
        <v>PAVAR SHAKTI DEVILAL</v>
      </c>
      <c r="F170" s="20" t="str">
        <f>IF('S.D. Paste sheet'!F170="","",'S.D. Paste sheet'!F170)</f>
        <v/>
      </c>
      <c r="G170" s="20" t="str">
        <f>IF('S.D. Paste sheet'!G170="","",UPPER('S.D. Paste sheet'!G170))</f>
        <v>DEVILAL</v>
      </c>
      <c r="H170" s="20" t="str">
        <f>IF('S.D. Paste sheet'!H170="","",UPPER('S.D. Paste sheet'!H170))</f>
        <v>MEENA</v>
      </c>
      <c r="I170" s="20" t="str">
        <f>IF('S.D. Paste sheet'!I170="","",'S.D. Paste sheet'!I170)</f>
        <v>F</v>
      </c>
      <c r="J170" s="20">
        <f>IF('S.D. Paste sheet'!J170="","",'S.D. Paste sheet'!J170)</f>
        <v>40961</v>
      </c>
      <c r="K170" s="20">
        <f>IF('S.D. Paste sheet'!K170="","",'S.D. Paste sheet'!K170)</f>
        <v>527</v>
      </c>
      <c r="L170" s="20" t="str">
        <f>IF('S.D. Paste sheet'!L170="","",'S.D. Paste sheet'!L170)</f>
        <v/>
      </c>
      <c r="M170" s="20">
        <f>IF('S.D. Paste sheet'!M170="","",'S.D. Paste sheet'!M170)</f>
        <v>41</v>
      </c>
      <c r="N170" s="20">
        <f>IF('S.D. Paste sheet'!N170="","",'S.D. Paste sheet'!N170)</f>
        <v>19</v>
      </c>
      <c r="O170" s="20" t="str">
        <f>IF('S.D. Paste sheet'!O170="","",'S.D. Paste sheet'!O170)</f>
        <v>SC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XXXX7241</v>
      </c>
      <c r="U170" s="20" t="str">
        <f>IF('S.D. Paste sheet'!U170="","",'S.D. Paste sheet'!U170)</f>
        <v/>
      </c>
      <c r="V170" s="20">
        <f>IF('S.D. Paste sheet'!V170="","",'S.D. Paste sheet'!V170)</f>
        <v>9099952195</v>
      </c>
      <c r="W170" s="20" t="str">
        <f>IF('S.D. Paste sheet'!W170="","",'S.D. Paste sheet'!W170)</f>
        <v>RAMDEV NAGAR ,RAIPUR,BAR,306105</v>
      </c>
      <c r="X170" s="20">
        <f>IF('S.D. Paste sheet'!X170="","",'S.D. Paste sheet'!X170)</f>
        <v>300000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10</v>
      </c>
      <c r="AC170" s="20" t="str">
        <f>IF('S.D. Paste sheet'!AC170="","",'S.D. Paste sheet'!AC170)</f>
        <v>None</v>
      </c>
      <c r="AD170" s="20">
        <f>IF('S.D. Paste sheet'!AD170="","",'S.D. Paste sheet'!AD170)</f>
        <v>1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5</v>
      </c>
      <c r="B171" s="20" t="str">
        <f>IF('S.D. Paste sheet'!B171="","",'S.D. Paste sheet'!B171)</f>
        <v>A</v>
      </c>
      <c r="C171" s="20">
        <f>IF('S.D. Paste sheet'!C171="","",'S.D. Paste sheet'!C171)</f>
        <v>834</v>
      </c>
      <c r="D171" s="20">
        <f>IF('S.D. Paste sheet'!D171="","",'S.D. Paste sheet'!D171)</f>
        <v>44061</v>
      </c>
      <c r="E171" s="20" t="str">
        <f>IF('S.D. Paste sheet'!E171="","",UPPER('S.D. Paste sheet'!E171))</f>
        <v>ROHIT SAINI</v>
      </c>
      <c r="F171" s="20" t="str">
        <f>IF('S.D. Paste sheet'!F171="","",'S.D. Paste sheet'!F171)</f>
        <v/>
      </c>
      <c r="G171" s="20" t="str">
        <f>IF('S.D. Paste sheet'!G171="","",UPPER('S.D. Paste sheet'!G171))</f>
        <v>RAJURAM</v>
      </c>
      <c r="H171" s="20" t="str">
        <f>IF('S.D. Paste sheet'!H171="","",UPPER('S.D. Paste sheet'!H171))</f>
        <v>SANTOSH DEVI</v>
      </c>
      <c r="I171" s="20" t="str">
        <f>IF('S.D. Paste sheet'!I171="","",'S.D. Paste sheet'!I171)</f>
        <v>M</v>
      </c>
      <c r="J171" s="20">
        <f>IF('S.D. Paste sheet'!J171="","",'S.D. Paste sheet'!J171)</f>
        <v>40955</v>
      </c>
      <c r="K171" s="20">
        <f>IF('S.D. Paste sheet'!K171="","",'S.D. Paste sheet'!K171)</f>
        <v>528</v>
      </c>
      <c r="L171" s="20" t="str">
        <f>IF('S.D. Paste sheet'!L171="","",'S.D. Paste sheet'!L171)</f>
        <v/>
      </c>
      <c r="M171" s="20">
        <f>IF('S.D. Paste sheet'!M171="","",'S.D. Paste sheet'!M171)</f>
        <v>41</v>
      </c>
      <c r="N171" s="20">
        <f>IF('S.D. Paste sheet'!N171="","",'S.D. Paste sheet'!N171)</f>
        <v>35</v>
      </c>
      <c r="O171" s="20" t="str">
        <f>IF('S.D. Paste sheet'!O171="","",'S.D. Paste sheet'!O171)</f>
        <v>OBC</v>
      </c>
      <c r="P171" s="20" t="str">
        <f>IF('S.D. Paste sheet'!P171="","",'S.D. Paste sheet'!P171)</f>
        <v>Hindu</v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XXXX7409</v>
      </c>
      <c r="U171" s="20" t="str">
        <f>IF('S.D. Paste sheet'!U171="","",'S.D. Paste sheet'!U171)</f>
        <v>VVNZXSR</v>
      </c>
      <c r="V171" s="20">
        <f>IF('S.D. Paste sheet'!V171="","",'S.D. Paste sheet'!V171)</f>
        <v>6367362510</v>
      </c>
      <c r="W171" s="20" t="str">
        <f>IF('S.D. Paste sheet'!W171="","",'S.D. Paste sheet'!W171)</f>
        <v>DAGDIYON KA BADIYA REL MAGRA,RAIPUR,BAR,306105</v>
      </c>
      <c r="X171" s="20">
        <f>IF('S.D. Paste sheet'!X171="","",'S.D. Paste sheet'!X171)</f>
        <v>96000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>No</v>
      </c>
      <c r="AB171" s="20">
        <f>IF('S.D. Paste sheet'!AB171="","",'S.D. Paste sheet'!AB171)</f>
        <v>10</v>
      </c>
      <c r="AC171" s="20" t="str">
        <f>IF('S.D. Paste sheet'!AC171="","",'S.D. Paste sheet'!AC171)</f>
        <v>None</v>
      </c>
      <c r="AD171" s="20">
        <f>IF('S.D. Paste sheet'!AD171="","",'S.D. Paste sheet'!AD171)</f>
        <v>1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5</v>
      </c>
      <c r="B172" s="20" t="str">
        <f>IF('S.D. Paste sheet'!B172="","",'S.D. Paste sheet'!B172)</f>
        <v>A</v>
      </c>
      <c r="C172" s="20">
        <f>IF('S.D. Paste sheet'!C172="","",'S.D. Paste sheet'!C172)</f>
        <v>835</v>
      </c>
      <c r="D172" s="20">
        <f>IF('S.D. Paste sheet'!D172="","",'S.D. Paste sheet'!D172)</f>
        <v>42137</v>
      </c>
      <c r="E172" s="20" t="str">
        <f>IF('S.D. Paste sheet'!E172="","",UPPER('S.D. Paste sheet'!E172))</f>
        <v>SANTOSH</v>
      </c>
      <c r="F172" s="20" t="str">
        <f>IF('S.D. Paste sheet'!F172="","",'S.D. Paste sheet'!F172)</f>
        <v/>
      </c>
      <c r="G172" s="20" t="str">
        <f>IF('S.D. Paste sheet'!G172="","",UPPER('S.D. Paste sheet'!G172))</f>
        <v>POONA RAM</v>
      </c>
      <c r="H172" s="20" t="str">
        <f>IF('S.D. Paste sheet'!H172="","",UPPER('S.D. Paste sheet'!H172))</f>
        <v>SHARDA DEVI</v>
      </c>
      <c r="I172" s="20" t="str">
        <f>IF('S.D. Paste sheet'!I172="","",'S.D. Paste sheet'!I172)</f>
        <v>F</v>
      </c>
      <c r="J172" s="20">
        <f>IF('S.D. Paste sheet'!J172="","",'S.D. Paste sheet'!J172)</f>
        <v>40638</v>
      </c>
      <c r="K172" s="20">
        <f>IF('S.D. Paste sheet'!K172="","",'S.D. Paste sheet'!K172)</f>
        <v>529</v>
      </c>
      <c r="L172" s="20" t="str">
        <f>IF('S.D. Paste sheet'!L172="","",'S.D. Paste sheet'!L172)</f>
        <v/>
      </c>
      <c r="M172" s="20">
        <f>IF('S.D. Paste sheet'!M172="","",'S.D. Paste sheet'!M172)</f>
        <v>41</v>
      </c>
      <c r="N172" s="20">
        <f>IF('S.D. Paste sheet'!N172="","",'S.D. Paste sheet'!N172)</f>
        <v>30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XXXX9040</v>
      </c>
      <c r="U172" s="20" t="str">
        <f>IF('S.D. Paste sheet'!U172="","",'S.D. Paste sheet'!U172)</f>
        <v/>
      </c>
      <c r="V172" s="20">
        <f>IF('S.D. Paste sheet'!V172="","",'S.D. Paste sheet'!V172)</f>
        <v>9784358512</v>
      </c>
      <c r="W172" s="20" t="str">
        <f>IF('S.D. Paste sheet'!W172="","",'S.D. Paste sheet'!W172)</f>
        <v>NAYKO KA BADIYA,RAIPUR,BAR,306105</v>
      </c>
      <c r="X172" s="20">
        <f>IF('S.D. Paste sheet'!X172="","",'S.D. Paste sheet'!X172)</f>
        <v>36000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11</v>
      </c>
      <c r="AC172" s="20" t="str">
        <f>IF('S.D. Paste sheet'!AC172="","",'S.D. Paste sheet'!AC172)</f>
        <v>None</v>
      </c>
      <c r="AD172" s="20">
        <f>IF('S.D. Paste sheet'!AD172="","",'S.D. Paste sheet'!AD172)</f>
        <v>2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5</v>
      </c>
      <c r="B173" s="20" t="str">
        <f>IF('S.D. Paste sheet'!B173="","",'S.D. Paste sheet'!B173)</f>
        <v>A</v>
      </c>
      <c r="C173" s="20">
        <f>IF('S.D. Paste sheet'!C173="","",'S.D. Paste sheet'!C173)</f>
        <v>536</v>
      </c>
      <c r="D173" s="20">
        <f>IF('S.D. Paste sheet'!D173="","",'S.D. Paste sheet'!D173)</f>
        <v>42955</v>
      </c>
      <c r="E173" s="20" t="str">
        <f>IF('S.D. Paste sheet'!E173="","",UPPER('S.D. Paste sheet'!E173))</f>
        <v>SAYBA BANO</v>
      </c>
      <c r="F173" s="20" t="str">
        <f>IF('S.D. Paste sheet'!F173="","",'S.D. Paste sheet'!F173)</f>
        <v/>
      </c>
      <c r="G173" s="20" t="str">
        <f>IF('S.D. Paste sheet'!G173="","",UPPER('S.D. Paste sheet'!G173))</f>
        <v>ASHRAF SHAH</v>
      </c>
      <c r="H173" s="20" t="str">
        <f>IF('S.D. Paste sheet'!H173="","",UPPER('S.D. Paste sheet'!H173))</f>
        <v>FARJANA BANO</v>
      </c>
      <c r="I173" s="20" t="str">
        <f>IF('S.D. Paste sheet'!I173="","",'S.D. Paste sheet'!I173)</f>
        <v>F</v>
      </c>
      <c r="J173" s="20">
        <f>IF('S.D. Paste sheet'!J173="","",'S.D. Paste sheet'!J173)</f>
        <v>40836</v>
      </c>
      <c r="K173" s="20">
        <f>IF('S.D. Paste sheet'!K173="","",'S.D. Paste sheet'!K173)</f>
        <v>530</v>
      </c>
      <c r="L173" s="20" t="str">
        <f>IF('S.D. Paste sheet'!L173="","",'S.D. Paste sheet'!L173)</f>
        <v/>
      </c>
      <c r="M173" s="20">
        <f>IF('S.D. Paste sheet'!M173="","",'S.D. Paste sheet'!M173)</f>
        <v>41</v>
      </c>
      <c r="N173" s="20">
        <f>IF('S.D. Paste sheet'!N173="","",'S.D. Paste sheet'!N173)</f>
        <v>37</v>
      </c>
      <c r="O173" s="20" t="str">
        <f>IF('S.D. Paste sheet'!O173="","",'S.D. Paste sheet'!O173)</f>
        <v>OBC</v>
      </c>
      <c r="P173" s="20" t="str">
        <f>IF('S.D. Paste sheet'!P173="","",'S.D. Paste sheet'!P173)</f>
        <v>Muslim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XXXX1575</v>
      </c>
      <c r="U173" s="20" t="str">
        <f>IF('S.D. Paste sheet'!U173="","",'S.D. Paste sheet'!U173)</f>
        <v/>
      </c>
      <c r="V173" s="20">
        <f>IF('S.D. Paste sheet'!V173="","",'S.D. Paste sheet'!V173)</f>
        <v>8890608559</v>
      </c>
      <c r="W173" s="20" t="str">
        <f>IF('S.D. Paste sheet'!W173="","",'S.D. Paste sheet'!W173)</f>
        <v>BIHIND GRAM PANCHAYAT BAR,RAIPUR,BAR,306105</v>
      </c>
      <c r="X173" s="20">
        <f>IF('S.D. Paste sheet'!X173="","",'S.D. Paste sheet'!X173)</f>
        <v>65000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Yes</v>
      </c>
      <c r="AB173" s="20">
        <f>IF('S.D. Paste sheet'!AB173="","",'S.D. Paste sheet'!AB173)</f>
        <v>11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5</v>
      </c>
      <c r="B174" s="20" t="str">
        <f>IF('S.D. Paste sheet'!B174="","",'S.D. Paste sheet'!B174)</f>
        <v>A</v>
      </c>
      <c r="C174" s="20">
        <f>IF('S.D. Paste sheet'!C174="","",'S.D. Paste sheet'!C174)</f>
        <v>495</v>
      </c>
      <c r="D174" s="20">
        <f>IF('S.D. Paste sheet'!D174="","",'S.D. Paste sheet'!D174)</f>
        <v>42907</v>
      </c>
      <c r="E174" s="20" t="str">
        <f>IF('S.D. Paste sheet'!E174="","",UPPER('S.D. Paste sheet'!E174))</f>
        <v>SHARIF SHAH</v>
      </c>
      <c r="F174" s="20" t="str">
        <f>IF('S.D. Paste sheet'!F174="","",'S.D. Paste sheet'!F174)</f>
        <v/>
      </c>
      <c r="G174" s="20" t="str">
        <f>IF('S.D. Paste sheet'!G174="","",UPPER('S.D. Paste sheet'!G174))</f>
        <v>YASHIN SHAH</v>
      </c>
      <c r="H174" s="20" t="str">
        <f>IF('S.D. Paste sheet'!H174="","",UPPER('S.D. Paste sheet'!H174))</f>
        <v>AMINA BANU</v>
      </c>
      <c r="I174" s="20" t="str">
        <f>IF('S.D. Paste sheet'!I174="","",'S.D. Paste sheet'!I174)</f>
        <v>M</v>
      </c>
      <c r="J174" s="20">
        <f>IF('S.D. Paste sheet'!J174="","",'S.D. Paste sheet'!J174)</f>
        <v>40909</v>
      </c>
      <c r="K174" s="20">
        <f>IF('S.D. Paste sheet'!K174="","",'S.D. Paste sheet'!K174)</f>
        <v>531</v>
      </c>
      <c r="L174" s="20" t="str">
        <f>IF('S.D. Paste sheet'!L174="","",'S.D. Paste sheet'!L174)</f>
        <v/>
      </c>
      <c r="M174" s="20">
        <f>IF('S.D. Paste sheet'!M174="","",'S.D. Paste sheet'!M174)</f>
        <v>41</v>
      </c>
      <c r="N174" s="20">
        <f>IF('S.D. Paste sheet'!N174="","",'S.D. Paste sheet'!N174)</f>
        <v>27</v>
      </c>
      <c r="O174" s="20" t="str">
        <f>IF('S.D. Paste sheet'!O174="","",'S.D. Paste sheet'!O174)</f>
        <v>OBC</v>
      </c>
      <c r="P174" s="20" t="str">
        <f>IF('S.D. Paste sheet'!P174="","",'S.D. Paste sheet'!P174)</f>
        <v>Muslim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XXXX7302</v>
      </c>
      <c r="U174" s="20" t="str">
        <f>IF('S.D. Paste sheet'!U174="","",'S.D. Paste sheet'!U174)</f>
        <v/>
      </c>
      <c r="V174" s="20">
        <f>IF('S.D. Paste sheet'!V174="","",'S.D. Paste sheet'!V174)</f>
        <v>7073556386</v>
      </c>
      <c r="W174" s="20" t="str">
        <f>IF('S.D. Paste sheet'!W174="","",'S.D. Paste sheet'!W174)</f>
        <v>takiya ka bas bar,raipur,bar,306105</v>
      </c>
      <c r="X174" s="20">
        <f>IF('S.D. Paste sheet'!X174="","",'S.D. Paste sheet'!X174)</f>
        <v>30000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Yes</v>
      </c>
      <c r="AB174" s="20">
        <f>IF('S.D. Paste sheet'!AB174="","",'S.D. Paste sheet'!AB174)</f>
        <v>10</v>
      </c>
      <c r="AC174" s="20" t="str">
        <f>IF('S.D. Paste sheet'!AC174="","",'S.D. Paste sheet'!AC174)</f>
        <v>None</v>
      </c>
      <c r="AD174" s="20">
        <f>IF('S.D. Paste sheet'!AD174="","",'S.D. Paste sheet'!AD174)</f>
        <v>0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5</v>
      </c>
      <c r="B175" s="20" t="str">
        <f>IF('S.D. Paste sheet'!B175="","",'S.D. Paste sheet'!B175)</f>
        <v>A</v>
      </c>
      <c r="C175" s="20">
        <f>IF('S.D. Paste sheet'!C175="","",'S.D. Paste sheet'!C175)</f>
        <v>530</v>
      </c>
      <c r="D175" s="20">
        <f>IF('S.D. Paste sheet'!D175="","",'S.D. Paste sheet'!D175)</f>
        <v>42936</v>
      </c>
      <c r="E175" s="20" t="str">
        <f>IF('S.D. Paste sheet'!E175="","",UPPER('S.D. Paste sheet'!E175))</f>
        <v>SUHANA</v>
      </c>
      <c r="F175" s="20" t="str">
        <f>IF('S.D. Paste sheet'!F175="","",'S.D. Paste sheet'!F175)</f>
        <v/>
      </c>
      <c r="G175" s="20" t="str">
        <f>IF('S.D. Paste sheet'!G175="","",UPPER('S.D. Paste sheet'!G175))</f>
        <v>RAJU SHAH</v>
      </c>
      <c r="H175" s="20" t="str">
        <f>IF('S.D. Paste sheet'!H175="","",UPPER('S.D. Paste sheet'!H175))</f>
        <v>JANNAT BANU</v>
      </c>
      <c r="I175" s="20" t="str">
        <f>IF('S.D. Paste sheet'!I175="","",'S.D. Paste sheet'!I175)</f>
        <v>F</v>
      </c>
      <c r="J175" s="20">
        <f>IF('S.D. Paste sheet'!J175="","",'S.D. Paste sheet'!J175)</f>
        <v>40586</v>
      </c>
      <c r="K175" s="20">
        <f>IF('S.D. Paste sheet'!K175="","",'S.D. Paste sheet'!K175)</f>
        <v>532</v>
      </c>
      <c r="L175" s="20" t="str">
        <f>IF('S.D. Paste sheet'!L175="","",'S.D. Paste sheet'!L175)</f>
        <v/>
      </c>
      <c r="M175" s="20">
        <f>IF('S.D. Paste sheet'!M175="","",'S.D. Paste sheet'!M175)</f>
        <v>41</v>
      </c>
      <c r="N175" s="20">
        <f>IF('S.D. Paste sheet'!N175="","",'S.D. Paste sheet'!N175)</f>
        <v>23</v>
      </c>
      <c r="O175" s="20" t="str">
        <f>IF('S.D. Paste sheet'!O175="","",'S.D. Paste sheet'!O175)</f>
        <v>OBC</v>
      </c>
      <c r="P175" s="20" t="str">
        <f>IF('S.D. Paste sheet'!P175="","",'S.D. Paste sheet'!P175)</f>
        <v>Muslim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XXXX8511</v>
      </c>
      <c r="U175" s="20" t="str">
        <f>IF('S.D. Paste sheet'!U175="","",'S.D. Paste sheet'!U175)</f>
        <v>YAOOFQC</v>
      </c>
      <c r="V175" s="20">
        <f>IF('S.D. Paste sheet'!V175="","",'S.D. Paste sheet'!V175)</f>
        <v>7742427298</v>
      </c>
      <c r="W175" s="20" t="str">
        <f>IF('S.D. Paste sheet'!W175="","",'S.D. Paste sheet'!W175)</f>
        <v>MIYAN MAGRI BAR,RAIPUR,BAR,306105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Yes</v>
      </c>
      <c r="AB175" s="20">
        <f>IF('S.D. Paste sheet'!AB175="","",'S.D. Paste sheet'!AB175)</f>
        <v>11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5</v>
      </c>
      <c r="B176" s="20" t="str">
        <f>IF('S.D. Paste sheet'!B176="","",'S.D. Paste sheet'!B176)</f>
        <v>A</v>
      </c>
      <c r="C176" s="20">
        <f>IF('S.D. Paste sheet'!C176="","",'S.D. Paste sheet'!C176)</f>
        <v>840</v>
      </c>
      <c r="D176" s="20">
        <f>IF('S.D. Paste sheet'!D176="","",'S.D. Paste sheet'!D176)</f>
        <v>44061</v>
      </c>
      <c r="E176" s="20" t="str">
        <f>IF('S.D. Paste sheet'!E176="","",UPPER('S.D. Paste sheet'!E176))</f>
        <v>VANSHIKA KHICHI</v>
      </c>
      <c r="F176" s="20" t="str">
        <f>IF('S.D. Paste sheet'!F176="","",'S.D. Paste sheet'!F176)</f>
        <v/>
      </c>
      <c r="G176" s="20" t="str">
        <f>IF('S.D. Paste sheet'!G176="","",UPPER('S.D. Paste sheet'!G176))</f>
        <v>MAHENDRA SINGH</v>
      </c>
      <c r="H176" s="20" t="str">
        <f>IF('S.D. Paste sheet'!H176="","",UPPER('S.D. Paste sheet'!H176))</f>
        <v>PRINKA</v>
      </c>
      <c r="I176" s="20" t="str">
        <f>IF('S.D. Paste sheet'!I176="","",'S.D. Paste sheet'!I176)</f>
        <v>F</v>
      </c>
      <c r="J176" s="20">
        <f>IF('S.D. Paste sheet'!J176="","",'S.D. Paste sheet'!J176)</f>
        <v>40669</v>
      </c>
      <c r="K176" s="20">
        <f>IF('S.D. Paste sheet'!K176="","",'S.D. Paste sheet'!K176)</f>
        <v>533</v>
      </c>
      <c r="L176" s="20" t="str">
        <f>IF('S.D. Paste sheet'!L176="","",'S.D. Paste sheet'!L176)</f>
        <v/>
      </c>
      <c r="M176" s="20">
        <f>IF('S.D. Paste sheet'!M176="","",'S.D. Paste sheet'!M176)</f>
        <v>41</v>
      </c>
      <c r="N176" s="20">
        <f>IF('S.D. Paste sheet'!N176="","",'S.D. Paste sheet'!N176)</f>
        <v>34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XXXX1374</v>
      </c>
      <c r="U176" s="20" t="str">
        <f>IF('S.D. Paste sheet'!U176="","",'S.D. Paste sheet'!U176)</f>
        <v>vtwrpgx</v>
      </c>
      <c r="V176" s="20">
        <f>IF('S.D. Paste sheet'!V176="","",'S.D. Paste sheet'!V176)</f>
        <v>9784367343</v>
      </c>
      <c r="W176" s="20" t="str">
        <f>IF('S.D. Paste sheet'!W176="","",'S.D. Paste sheet'!W176)</f>
        <v>DHOLIDHED,RAIPUR,BAR,306105</v>
      </c>
      <c r="X176" s="20">
        <f>IF('S.D. Paste sheet'!X176="","",'S.D. Paste sheet'!X176)</f>
        <v>280000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11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5</v>
      </c>
      <c r="B177" s="20" t="str">
        <f>IF('S.D. Paste sheet'!B177="","",'S.D. Paste sheet'!B177)</f>
        <v>A</v>
      </c>
      <c r="C177" s="20">
        <f>IF('S.D. Paste sheet'!C177="","",'S.D. Paste sheet'!C177)</f>
        <v>837</v>
      </c>
      <c r="D177" s="20">
        <f>IF('S.D. Paste sheet'!D177="","",'S.D. Paste sheet'!D177)</f>
        <v>44061</v>
      </c>
      <c r="E177" s="20" t="str">
        <f>IF('S.D. Paste sheet'!E177="","",UPPER('S.D. Paste sheet'!E177))</f>
        <v>YUVRAJ SINGH</v>
      </c>
      <c r="F177" s="20" t="str">
        <f>IF('S.D. Paste sheet'!F177="","",'S.D. Paste sheet'!F177)</f>
        <v/>
      </c>
      <c r="G177" s="20" t="str">
        <f>IF('S.D. Paste sheet'!G177="","",UPPER('S.D. Paste sheet'!G177))</f>
        <v>HARI SINGH</v>
      </c>
      <c r="H177" s="20" t="str">
        <f>IF('S.D. Paste sheet'!H177="","",UPPER('S.D. Paste sheet'!H177))</f>
        <v>MANJU KANWAR</v>
      </c>
      <c r="I177" s="20" t="str">
        <f>IF('S.D. Paste sheet'!I177="","",'S.D. Paste sheet'!I177)</f>
        <v>M</v>
      </c>
      <c r="J177" s="20">
        <f>IF('S.D. Paste sheet'!J177="","",'S.D. Paste sheet'!J177)</f>
        <v>40356</v>
      </c>
      <c r="K177" s="20">
        <f>IF('S.D. Paste sheet'!K177="","",'S.D. Paste sheet'!K177)</f>
        <v>534</v>
      </c>
      <c r="L177" s="20" t="str">
        <f>IF('S.D. Paste sheet'!L177="","",'S.D. Paste sheet'!L177)</f>
        <v/>
      </c>
      <c r="M177" s="20">
        <f>IF('S.D. Paste sheet'!M177="","",'S.D. Paste sheet'!M177)</f>
        <v>41</v>
      </c>
      <c r="N177" s="20">
        <f>IF('S.D. Paste sheet'!N177="","",'S.D. Paste sheet'!N177)</f>
        <v>34</v>
      </c>
      <c r="O177" s="20" t="str">
        <f>IF('S.D. Paste sheet'!O177="","",'S.D. Paste sheet'!O177)</f>
        <v>GEN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XXXX6276</v>
      </c>
      <c r="U177" s="20" t="str">
        <f>IF('S.D. Paste sheet'!U177="","",'S.D. Paste sheet'!U177)</f>
        <v/>
      </c>
      <c r="V177" s="20">
        <f>IF('S.D. Paste sheet'!V177="","",'S.D. Paste sheet'!V177)</f>
        <v>7014736217</v>
      </c>
      <c r="W177" s="20" t="str">
        <f>IF('S.D. Paste sheet'!W177="","",'S.D. Paste sheet'!W177)</f>
        <v>SAYLA DUDIYA ,BHILWARA,DUDIYA PUR,311802</v>
      </c>
      <c r="X177" s="20">
        <f>IF('S.D. Paste sheet'!X177="","",'S.D. Paste sheet'!X177)</f>
        <v>60000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8</v>
      </c>
      <c r="B178" s="20" t="str">
        <f>IF('S.D. Paste sheet'!B178="","",'S.D. Paste sheet'!B178)</f>
        <v>A</v>
      </c>
      <c r="C178" s="20">
        <f>IF('S.D. Paste sheet'!C178="","",'S.D. Paste sheet'!C178)</f>
        <v>896</v>
      </c>
      <c r="D178" s="20">
        <f>IF('S.D. Paste sheet'!D178="","",'S.D. Paste sheet'!D178)</f>
        <v>44081</v>
      </c>
      <c r="E178" s="20" t="str">
        <f>IF('S.D. Paste sheet'!E178="","",UPPER('S.D. Paste sheet'!E178))</f>
        <v>ARJUN KEER</v>
      </c>
      <c r="F178" s="20" t="str">
        <f>IF('S.D. Paste sheet'!F178="","",'S.D. Paste sheet'!F178)</f>
        <v/>
      </c>
      <c r="G178" s="20" t="str">
        <f>IF('S.D. Paste sheet'!G178="","",UPPER('S.D. Paste sheet'!G178))</f>
        <v>ASHOK KEER</v>
      </c>
      <c r="H178" s="20" t="str">
        <f>IF('S.D. Paste sheet'!H178="","",UPPER('S.D. Paste sheet'!H178))</f>
        <v>SONU DEVI</v>
      </c>
      <c r="I178" s="20" t="str">
        <f>IF('S.D. Paste sheet'!I178="","",'S.D. Paste sheet'!I178)</f>
        <v>M</v>
      </c>
      <c r="J178" s="20">
        <f>IF('S.D. Paste sheet'!J178="","",'S.D. Paste sheet'!J178)</f>
        <v>41074</v>
      </c>
      <c r="K178" s="20">
        <f>IF('S.D. Paste sheet'!K178="","",'S.D. Paste sheet'!K178)</f>
        <v>601</v>
      </c>
      <c r="L178" s="20" t="str">
        <f>IF('S.D. Paste sheet'!L178="","",'S.D. Paste sheet'!L178)</f>
        <v/>
      </c>
      <c r="M178" s="20">
        <f>IF('S.D. Paste sheet'!M178="","",'S.D. Paste sheet'!M178)</f>
        <v>67</v>
      </c>
      <c r="N178" s="20">
        <f>IF('S.D. Paste sheet'!N178="","",'S.D. Paste sheet'!N178)</f>
        <v>66</v>
      </c>
      <c r="O178" s="20" t="str">
        <f>IF('S.D. Paste sheet'!O178="","",'S.D. Paste sheet'!O178)</f>
        <v>OBC</v>
      </c>
      <c r="P178" s="20" t="str">
        <f>IF('S.D. Paste sheet'!P178="","",'S.D. Paste sheet'!P178)</f>
        <v>Hindu</v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XXXX1778</v>
      </c>
      <c r="U178" s="20" t="str">
        <f>IF('S.D. Paste sheet'!U178="","",'S.D. Paste sheet'!U178)</f>
        <v/>
      </c>
      <c r="V178" s="20">
        <f>IF('S.D. Paste sheet'!V178="","",'S.D. Paste sheet'!V178)</f>
        <v>9537026187</v>
      </c>
      <c r="W178" s="20" t="str">
        <f>IF('S.D. Paste sheet'!W178="","",'S.D. Paste sheet'!W178)</f>
        <v>KEERO KA BAS , BAR,RAIPUR,BAR,306105</v>
      </c>
      <c r="X178" s="20">
        <f>IF('S.D. Paste sheet'!X178="","",'S.D. Paste sheet'!X178)</f>
        <v>60000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>No</v>
      </c>
      <c r="AB178" s="20">
        <f>IF('S.D. Paste sheet'!AB178="","",'S.D. Paste sheet'!AB178)</f>
        <v>10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>
        <f>IF(AK178="","",IF(AK178&gt;0,COUNT($AG$2:AG178),""))</f>
        <v>1</v>
      </c>
      <c r="AG178" s="25">
        <f t="shared" si="66"/>
        <v>8</v>
      </c>
      <c r="AH178" s="25" t="str">
        <f t="shared" si="67"/>
        <v>A</v>
      </c>
      <c r="AI178" s="25">
        <f t="shared" si="68"/>
        <v>896</v>
      </c>
      <c r="AJ178" s="25">
        <f t="shared" si="69"/>
        <v>44081</v>
      </c>
      <c r="AK178" s="25" t="str">
        <f t="shared" si="70"/>
        <v>ARJUN KEER</v>
      </c>
      <c r="AL178" s="25" t="str">
        <f t="shared" si="71"/>
        <v/>
      </c>
      <c r="AM178" s="25" t="str">
        <f t="shared" si="72"/>
        <v>ASHOK KEER</v>
      </c>
      <c r="AN178" s="25" t="str">
        <f t="shared" si="73"/>
        <v>SONU DEVI</v>
      </c>
      <c r="AO178" s="25" t="str">
        <f t="shared" si="74"/>
        <v>M</v>
      </c>
      <c r="AP178" s="25">
        <f t="shared" si="75"/>
        <v>41074</v>
      </c>
      <c r="AQ178" s="25">
        <f t="shared" si="76"/>
        <v>601</v>
      </c>
      <c r="AR178" s="25" t="str">
        <f t="shared" si="77"/>
        <v/>
      </c>
      <c r="AS178" s="25">
        <f t="shared" si="78"/>
        <v>67</v>
      </c>
      <c r="AT178" s="25">
        <f t="shared" si="79"/>
        <v>66</v>
      </c>
      <c r="AU178" s="25" t="str">
        <f t="shared" si="80"/>
        <v>OBC</v>
      </c>
      <c r="AV178" s="25" t="str">
        <f t="shared" si="81"/>
        <v>Hindu</v>
      </c>
      <c r="AX178">
        <f>IF(BC178="","",IF(BC178&gt;0,COUNT($AY$2:AY178),""))</f>
        <v>1</v>
      </c>
      <c r="AY178" s="25">
        <f t="shared" si="82"/>
        <v>8</v>
      </c>
      <c r="AZ178" s="25" t="str">
        <f t="shared" si="83"/>
        <v>A</v>
      </c>
      <c r="BA178" s="25">
        <f t="shared" si="84"/>
        <v>896</v>
      </c>
      <c r="BB178" s="25">
        <f t="shared" si="85"/>
        <v>44081</v>
      </c>
      <c r="BC178" s="25" t="str">
        <f t="shared" si="86"/>
        <v>ARJUN KEER</v>
      </c>
      <c r="BD178" s="25" t="str">
        <f t="shared" si="87"/>
        <v/>
      </c>
      <c r="BE178" s="25" t="str">
        <f t="shared" si="88"/>
        <v>ASHOK KEER</v>
      </c>
      <c r="BF178" s="25" t="str">
        <f t="shared" si="89"/>
        <v>SONU DEVI</v>
      </c>
      <c r="BG178" s="25" t="str">
        <f t="shared" si="90"/>
        <v>M</v>
      </c>
      <c r="BH178" s="25">
        <f t="shared" si="91"/>
        <v>41074</v>
      </c>
      <c r="BI178" s="25">
        <f t="shared" si="92"/>
        <v>601</v>
      </c>
      <c r="BJ178" s="25" t="str">
        <f t="shared" si="93"/>
        <v/>
      </c>
      <c r="BK178" s="25">
        <f t="shared" si="94"/>
        <v>67</v>
      </c>
      <c r="BL178" s="25">
        <f t="shared" si="95"/>
        <v>66</v>
      </c>
      <c r="BM178" s="25" t="str">
        <f t="shared" si="96"/>
        <v>OBC</v>
      </c>
      <c r="BN178" s="25" t="str">
        <f t="shared" si="97"/>
        <v>Hindu</v>
      </c>
    </row>
    <row r="179" spans="1:66" ht="30">
      <c r="A179" s="20">
        <f>IF('S.D. Paste sheet'!A179="","",'S.D. Paste sheet'!A179)</f>
        <v>8</v>
      </c>
      <c r="B179" s="20" t="str">
        <f>IF('S.D. Paste sheet'!B179="","",'S.D. Paste sheet'!B179)</f>
        <v>A</v>
      </c>
      <c r="C179" s="20">
        <f>IF('S.D. Paste sheet'!C179="","",'S.D. Paste sheet'!C179)</f>
        <v>821</v>
      </c>
      <c r="D179" s="20">
        <f>IF('S.D. Paste sheet'!D179="","",'S.D. Paste sheet'!D179)</f>
        <v>44061</v>
      </c>
      <c r="E179" s="20" t="str">
        <f>IF('S.D. Paste sheet'!E179="","",UPPER('S.D. Paste sheet'!E179))</f>
        <v>ARMAN KHAN</v>
      </c>
      <c r="F179" s="20" t="str">
        <f>IF('S.D. Paste sheet'!F179="","",'S.D. Paste sheet'!F179)</f>
        <v/>
      </c>
      <c r="G179" s="20" t="str">
        <f>IF('S.D. Paste sheet'!G179="","",UPPER('S.D. Paste sheet'!G179))</f>
        <v>BABU MOHAMMAD</v>
      </c>
      <c r="H179" s="20" t="str">
        <f>IF('S.D. Paste sheet'!H179="","",UPPER('S.D. Paste sheet'!H179))</f>
        <v>GULSHAN BANO</v>
      </c>
      <c r="I179" s="20" t="str">
        <f>IF('S.D. Paste sheet'!I179="","",'S.D. Paste sheet'!I179)</f>
        <v>M</v>
      </c>
      <c r="J179" s="20">
        <f>IF('S.D. Paste sheet'!J179="","",'S.D. Paste sheet'!J179)</f>
        <v>40532</v>
      </c>
      <c r="K179" s="20">
        <f>IF('S.D. Paste sheet'!K179="","",'S.D. Paste sheet'!K179)</f>
        <v>602</v>
      </c>
      <c r="L179" s="20" t="str">
        <f>IF('S.D. Paste sheet'!L179="","",'S.D. Paste sheet'!L179)</f>
        <v/>
      </c>
      <c r="M179" s="20">
        <f>IF('S.D. Paste sheet'!M179="","",'S.D. Paste sheet'!M179)</f>
        <v>67</v>
      </c>
      <c r="N179" s="20">
        <f>IF('S.D. Paste sheet'!N179="","",'S.D. Paste sheet'!N179)</f>
        <v>33</v>
      </c>
      <c r="O179" s="20" t="str">
        <f>IF('S.D. Paste sheet'!O179="","",'S.D. Paste sheet'!O179)</f>
        <v>OBC</v>
      </c>
      <c r="P179" s="20" t="str">
        <f>IF('S.D. Paste sheet'!P179="","",'S.D. Paste sheet'!P179)</f>
        <v>Muslim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XXXX8549</v>
      </c>
      <c r="U179" s="20" t="str">
        <f>IF('S.D. Paste sheet'!U179="","",'S.D. Paste sheet'!U179)</f>
        <v/>
      </c>
      <c r="V179" s="20">
        <f>IF('S.D. Paste sheet'!V179="","",'S.D. Paste sheet'!V179)</f>
        <v>8209088110</v>
      </c>
      <c r="W179" s="20" t="str">
        <f>IF('S.D. Paste sheet'!W179="","",'S.D. Paste sheet'!W179)</f>
        <v>RAMDEV COLONY BEHIND MASJID JODHPUR ROAD,PALI,BAR,306105</v>
      </c>
      <c r="X179" s="20">
        <f>IF('S.D. Paste sheet'!X179="","",'S.D. Paste sheet'!X179)</f>
        <v>84000</v>
      </c>
      <c r="Y179" s="20" t="str">
        <f>IF('S.D. Paste sheet'!Y179="","",'S.D. Paste sheet'!Y179)</f>
        <v>Y</v>
      </c>
      <c r="Z179" s="20" t="str">
        <f>IF('S.D. Paste sheet'!Z179="","",'S.D. Paste sheet'!Z179)</f>
        <v>N</v>
      </c>
      <c r="AA179" s="20" t="str">
        <f>IF('S.D. Paste sheet'!AA179="","",'S.D. Paste sheet'!AA179)</f>
        <v>Yes</v>
      </c>
      <c r="AB179" s="20">
        <f>IF('S.D. Paste sheet'!AB179="","",'S.D. Paste sheet'!AB179)</f>
        <v>12</v>
      </c>
      <c r="AC179" s="20" t="str">
        <f>IF('S.D. Paste sheet'!AC179="","",'S.D. Paste sheet'!AC179)</f>
        <v>None</v>
      </c>
      <c r="AD179" s="20">
        <f>IF('S.D. Paste sheet'!AD179="","",'S.D. Paste sheet'!AD179)</f>
        <v>1</v>
      </c>
      <c r="AE179" s="29"/>
      <c r="AF179">
        <f>IF(AK179="","",IF(AK179&gt;0,COUNT($AG$2:AG179),""))</f>
        <v>2</v>
      </c>
      <c r="AG179" s="25">
        <f t="shared" si="66"/>
        <v>8</v>
      </c>
      <c r="AH179" s="25" t="str">
        <f t="shared" si="67"/>
        <v>A</v>
      </c>
      <c r="AI179" s="25">
        <f t="shared" si="68"/>
        <v>821</v>
      </c>
      <c r="AJ179" s="25">
        <f t="shared" si="69"/>
        <v>44061</v>
      </c>
      <c r="AK179" s="25" t="str">
        <f t="shared" si="70"/>
        <v>ARMAN KHAN</v>
      </c>
      <c r="AL179" s="25" t="str">
        <f t="shared" si="71"/>
        <v/>
      </c>
      <c r="AM179" s="25" t="str">
        <f t="shared" si="72"/>
        <v>BABU MOHAMMAD</v>
      </c>
      <c r="AN179" s="25" t="str">
        <f t="shared" si="73"/>
        <v>GULSHAN BANO</v>
      </c>
      <c r="AO179" s="25" t="str">
        <f t="shared" si="74"/>
        <v>M</v>
      </c>
      <c r="AP179" s="25">
        <f t="shared" si="75"/>
        <v>40532</v>
      </c>
      <c r="AQ179" s="25">
        <f t="shared" si="76"/>
        <v>602</v>
      </c>
      <c r="AR179" s="25" t="str">
        <f t="shared" si="77"/>
        <v/>
      </c>
      <c r="AS179" s="25">
        <f t="shared" si="78"/>
        <v>67</v>
      </c>
      <c r="AT179" s="25">
        <f t="shared" si="79"/>
        <v>33</v>
      </c>
      <c r="AU179" s="25" t="str">
        <f t="shared" si="80"/>
        <v>OBC</v>
      </c>
      <c r="AV179" s="25" t="str">
        <f t="shared" si="81"/>
        <v>Muslim</v>
      </c>
      <c r="AX179">
        <f>IF(BC179="","",IF(BC179&gt;0,COUNT($AY$2:AY179),""))</f>
        <v>2</v>
      </c>
      <c r="AY179" s="25">
        <f t="shared" si="82"/>
        <v>8</v>
      </c>
      <c r="AZ179" s="25" t="str">
        <f t="shared" si="83"/>
        <v>A</v>
      </c>
      <c r="BA179" s="25">
        <f t="shared" si="84"/>
        <v>821</v>
      </c>
      <c r="BB179" s="25">
        <f t="shared" si="85"/>
        <v>44061</v>
      </c>
      <c r="BC179" s="25" t="str">
        <f t="shared" si="86"/>
        <v>ARMAN KHAN</v>
      </c>
      <c r="BD179" s="25" t="str">
        <f t="shared" si="87"/>
        <v/>
      </c>
      <c r="BE179" s="25" t="str">
        <f t="shared" si="88"/>
        <v>BABU MOHAMMAD</v>
      </c>
      <c r="BF179" s="25" t="str">
        <f t="shared" si="89"/>
        <v>GULSHAN BANO</v>
      </c>
      <c r="BG179" s="25" t="str">
        <f t="shared" si="90"/>
        <v>M</v>
      </c>
      <c r="BH179" s="25">
        <f t="shared" si="91"/>
        <v>40532</v>
      </c>
      <c r="BI179" s="25">
        <f t="shared" si="92"/>
        <v>602</v>
      </c>
      <c r="BJ179" s="25" t="str">
        <f t="shared" si="93"/>
        <v/>
      </c>
      <c r="BK179" s="25">
        <f t="shared" si="94"/>
        <v>67</v>
      </c>
      <c r="BL179" s="25">
        <f t="shared" si="95"/>
        <v>33</v>
      </c>
      <c r="BM179" s="25" t="str">
        <f t="shared" si="96"/>
        <v>OBC</v>
      </c>
      <c r="BN179" s="25" t="str">
        <f t="shared" si="97"/>
        <v>Muslim</v>
      </c>
    </row>
    <row r="180" spans="1:66" ht="30">
      <c r="A180" s="20">
        <f>IF('S.D. Paste sheet'!A180="","",'S.D. Paste sheet'!A180)</f>
        <v>8</v>
      </c>
      <c r="B180" s="20" t="str">
        <f>IF('S.D. Paste sheet'!B180="","",'S.D. Paste sheet'!B180)</f>
        <v>A</v>
      </c>
      <c r="C180" s="20">
        <f>IF('S.D. Paste sheet'!C180="","",'S.D. Paste sheet'!C180)</f>
        <v>899</v>
      </c>
      <c r="D180" s="20">
        <f>IF('S.D. Paste sheet'!D180="","",'S.D. Paste sheet'!D180)</f>
        <v>44081</v>
      </c>
      <c r="E180" s="20" t="str">
        <f>IF('S.D. Paste sheet'!E180="","",UPPER('S.D. Paste sheet'!E180))</f>
        <v>BALKISHAN</v>
      </c>
      <c r="F180" s="20" t="str">
        <f>IF('S.D. Paste sheet'!F180="","",'S.D. Paste sheet'!F180)</f>
        <v/>
      </c>
      <c r="G180" s="20" t="str">
        <f>IF('S.D. Paste sheet'!G180="","",UPPER('S.D. Paste sheet'!G180))</f>
        <v>MEETHA LAL</v>
      </c>
      <c r="H180" s="20" t="str">
        <f>IF('S.D. Paste sheet'!H180="","",UPPER('S.D. Paste sheet'!H180))</f>
        <v>REKHA DEVI</v>
      </c>
      <c r="I180" s="20" t="str">
        <f>IF('S.D. Paste sheet'!I180="","",'S.D. Paste sheet'!I180)</f>
        <v>M</v>
      </c>
      <c r="J180" s="20">
        <f>IF('S.D. Paste sheet'!J180="","",'S.D. Paste sheet'!J180)</f>
        <v>39958</v>
      </c>
      <c r="K180" s="20">
        <f>IF('S.D. Paste sheet'!K180="","",'S.D. Paste sheet'!K180)</f>
        <v>603</v>
      </c>
      <c r="L180" s="20" t="str">
        <f>IF('S.D. Paste sheet'!L180="","",'S.D. Paste sheet'!L180)</f>
        <v/>
      </c>
      <c r="M180" s="20">
        <f>IF('S.D. Paste sheet'!M180="","",'S.D. Paste sheet'!M180)</f>
        <v>67</v>
      </c>
      <c r="N180" s="20">
        <f>IF('S.D. Paste sheet'!N180="","",'S.D. Paste sheet'!N180)</f>
        <v>59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XXXX0104</v>
      </c>
      <c r="U180" s="20" t="str">
        <f>IF('S.D. Paste sheet'!U180="","",'S.D. Paste sheet'!U180)</f>
        <v>WZHXPSH</v>
      </c>
      <c r="V180" s="20">
        <f>IF('S.D. Paste sheet'!V180="","",'S.D. Paste sheet'!V180)</f>
        <v>9829968485</v>
      </c>
      <c r="W180" s="20" t="str">
        <f>IF('S.D. Paste sheet'!W180="","",'S.D. Paste sheet'!W180)</f>
        <v>DHOLI DHED , BAR,RAIPUR,BAR,306105</v>
      </c>
      <c r="X180" s="20">
        <f>IF('S.D. Paste sheet'!X180="","",'S.D. Paste sheet'!X180)</f>
        <v>40000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13</v>
      </c>
      <c r="AC180" s="20" t="str">
        <f>IF('S.D. Paste sheet'!AC180="","",'S.D. Paste sheet'!AC180)</f>
        <v>None</v>
      </c>
      <c r="AD180" s="20">
        <f>IF('S.D. Paste sheet'!AD180="","",'S.D. Paste sheet'!AD180)</f>
        <v>3</v>
      </c>
      <c r="AE180" s="29"/>
      <c r="AF180">
        <f>IF(AK180="","",IF(AK180&gt;0,COUNT($AG$2:AG180),""))</f>
        <v>3</v>
      </c>
      <c r="AG180" s="25">
        <f t="shared" si="66"/>
        <v>8</v>
      </c>
      <c r="AH180" s="25" t="str">
        <f t="shared" si="67"/>
        <v>A</v>
      </c>
      <c r="AI180" s="25">
        <f t="shared" si="68"/>
        <v>899</v>
      </c>
      <c r="AJ180" s="25">
        <f t="shared" si="69"/>
        <v>44081</v>
      </c>
      <c r="AK180" s="25" t="str">
        <f t="shared" si="70"/>
        <v>BALKISHAN</v>
      </c>
      <c r="AL180" s="25" t="str">
        <f t="shared" si="71"/>
        <v/>
      </c>
      <c r="AM180" s="25" t="str">
        <f t="shared" si="72"/>
        <v>MEETHA LAL</v>
      </c>
      <c r="AN180" s="25" t="str">
        <f t="shared" si="73"/>
        <v>REKHA DEVI</v>
      </c>
      <c r="AO180" s="25" t="str">
        <f t="shared" si="74"/>
        <v>M</v>
      </c>
      <c r="AP180" s="25">
        <f t="shared" si="75"/>
        <v>39958</v>
      </c>
      <c r="AQ180" s="25">
        <f t="shared" si="76"/>
        <v>603</v>
      </c>
      <c r="AR180" s="25" t="str">
        <f t="shared" si="77"/>
        <v/>
      </c>
      <c r="AS180" s="25">
        <f t="shared" si="78"/>
        <v>67</v>
      </c>
      <c r="AT180" s="25">
        <f t="shared" si="79"/>
        <v>59</v>
      </c>
      <c r="AU180" s="25" t="str">
        <f t="shared" si="80"/>
        <v>OBC</v>
      </c>
      <c r="AV180" s="25" t="str">
        <f t="shared" si="81"/>
        <v>Hindu</v>
      </c>
      <c r="AX180">
        <f>IF(BC180="","",IF(BC180&gt;0,COUNT($AY$2:AY180),""))</f>
        <v>3</v>
      </c>
      <c r="AY180" s="25">
        <f t="shared" si="82"/>
        <v>8</v>
      </c>
      <c r="AZ180" s="25" t="str">
        <f t="shared" si="83"/>
        <v>A</v>
      </c>
      <c r="BA180" s="25">
        <f t="shared" si="84"/>
        <v>899</v>
      </c>
      <c r="BB180" s="25">
        <f t="shared" si="85"/>
        <v>44081</v>
      </c>
      <c r="BC180" s="25" t="str">
        <f t="shared" si="86"/>
        <v>BALKISHAN</v>
      </c>
      <c r="BD180" s="25" t="str">
        <f t="shared" si="87"/>
        <v/>
      </c>
      <c r="BE180" s="25" t="str">
        <f t="shared" si="88"/>
        <v>MEETHA LAL</v>
      </c>
      <c r="BF180" s="25" t="str">
        <f t="shared" si="89"/>
        <v>REKHA DEVI</v>
      </c>
      <c r="BG180" s="25" t="str">
        <f t="shared" si="90"/>
        <v>M</v>
      </c>
      <c r="BH180" s="25">
        <f t="shared" si="91"/>
        <v>39958</v>
      </c>
      <c r="BI180" s="25">
        <f t="shared" si="92"/>
        <v>603</v>
      </c>
      <c r="BJ180" s="25" t="str">
        <f t="shared" si="93"/>
        <v/>
      </c>
      <c r="BK180" s="25">
        <f t="shared" si="94"/>
        <v>67</v>
      </c>
      <c r="BL180" s="25">
        <f t="shared" si="95"/>
        <v>59</v>
      </c>
      <c r="BM180" s="25" t="str">
        <f t="shared" si="96"/>
        <v>OBC</v>
      </c>
      <c r="BN180" s="25" t="str">
        <f t="shared" si="97"/>
        <v>Hindu</v>
      </c>
    </row>
    <row r="181" spans="1:66" ht="30">
      <c r="A181" s="20">
        <f>IF('S.D. Paste sheet'!A181="","",'S.D. Paste sheet'!A181)</f>
        <v>8</v>
      </c>
      <c r="B181" s="20" t="str">
        <f>IF('S.D. Paste sheet'!B181="","",'S.D. Paste sheet'!B181)</f>
        <v>A</v>
      </c>
      <c r="C181" s="20">
        <f>IF('S.D. Paste sheet'!C181="","",'S.D. Paste sheet'!C181)</f>
        <v>898</v>
      </c>
      <c r="D181" s="20">
        <f>IF('S.D. Paste sheet'!D181="","",'S.D. Paste sheet'!D181)</f>
        <v>44081</v>
      </c>
      <c r="E181" s="20" t="str">
        <f>IF('S.D. Paste sheet'!E181="","",UPPER('S.D. Paste sheet'!E181))</f>
        <v>BHANU PRIYA</v>
      </c>
      <c r="F181" s="20" t="str">
        <f>IF('S.D. Paste sheet'!F181="","",'S.D. Paste sheet'!F181)</f>
        <v/>
      </c>
      <c r="G181" s="20" t="str">
        <f>IF('S.D. Paste sheet'!G181="","",UPPER('S.D. Paste sheet'!G181))</f>
        <v>RAMESH KUMAR MEGHWAL</v>
      </c>
      <c r="H181" s="20" t="str">
        <f>IF('S.D. Paste sheet'!H181="","",UPPER('S.D. Paste sheet'!H181))</f>
        <v>SUKHI DEVI</v>
      </c>
      <c r="I181" s="20" t="str">
        <f>IF('S.D. Paste sheet'!I181="","",'S.D. Paste sheet'!I181)</f>
        <v>F</v>
      </c>
      <c r="J181" s="20">
        <f>IF('S.D. Paste sheet'!J181="","",'S.D. Paste sheet'!J181)</f>
        <v>40168</v>
      </c>
      <c r="K181" s="20">
        <f>IF('S.D. Paste sheet'!K181="","",'S.D. Paste sheet'!K181)</f>
        <v>604</v>
      </c>
      <c r="L181" s="20" t="str">
        <f>IF('S.D. Paste sheet'!L181="","",'S.D. Paste sheet'!L181)</f>
        <v/>
      </c>
      <c r="M181" s="20">
        <f>IF('S.D. Paste sheet'!M181="","",'S.D. Paste sheet'!M181)</f>
        <v>67</v>
      </c>
      <c r="N181" s="20">
        <f>IF('S.D. Paste sheet'!N181="","",'S.D. Paste sheet'!N181)</f>
        <v>65</v>
      </c>
      <c r="O181" s="20" t="str">
        <f>IF('S.D. Paste sheet'!O181="","",'S.D. Paste sheet'!O181)</f>
        <v>SC</v>
      </c>
      <c r="P181" s="20" t="str">
        <f>IF('S.D. Paste sheet'!P181="","",'S.D. Paste sheet'!P181)</f>
        <v>Hindu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XXXX9911</v>
      </c>
      <c r="U181" s="20" t="str">
        <f>IF('S.D. Paste sheet'!U181="","",'S.D. Paste sheet'!U181)</f>
        <v>VVSRJJN</v>
      </c>
      <c r="V181" s="20">
        <f>IF('S.D. Paste sheet'!V181="","",'S.D. Paste sheet'!V181)</f>
        <v>9636174725</v>
      </c>
      <c r="W181" s="20" t="str">
        <f>IF('S.D. Paste sheet'!W181="","",'S.D. Paste sheet'!W181)</f>
        <v>RAMDEV COLONY, JODHPUR ROAD ,BAR,RAIPUR,BAR,306105</v>
      </c>
      <c r="X181" s="20">
        <f>IF('S.D. Paste sheet'!X181="","",'S.D. Paste sheet'!X181)</f>
        <v>324000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No</v>
      </c>
      <c r="AB181" s="20">
        <f>IF('S.D. Paste sheet'!AB181="","",'S.D. Paste sheet'!AB181)</f>
        <v>13</v>
      </c>
      <c r="AC181" s="20" t="str">
        <f>IF('S.D. Paste sheet'!AC181="","",'S.D. Paste sheet'!AC181)</f>
        <v>None</v>
      </c>
      <c r="AD181" s="20">
        <f>IF('S.D. Paste sheet'!AD181="","",'S.D. Paste sheet'!AD181)</f>
        <v>1</v>
      </c>
      <c r="AE181" s="29"/>
      <c r="AF181">
        <f>IF(AK181="","",IF(AK181&gt;0,COUNT($AG$2:AG181),""))</f>
        <v>4</v>
      </c>
      <c r="AG181" s="25">
        <f t="shared" si="66"/>
        <v>8</v>
      </c>
      <c r="AH181" s="25" t="str">
        <f t="shared" si="67"/>
        <v>A</v>
      </c>
      <c r="AI181" s="25">
        <f t="shared" si="68"/>
        <v>898</v>
      </c>
      <c r="AJ181" s="25">
        <f t="shared" si="69"/>
        <v>44081</v>
      </c>
      <c r="AK181" s="25" t="str">
        <f t="shared" si="70"/>
        <v>BHANU PRIYA</v>
      </c>
      <c r="AL181" s="25" t="str">
        <f t="shared" si="71"/>
        <v/>
      </c>
      <c r="AM181" s="25" t="str">
        <f t="shared" si="72"/>
        <v>RAMESH KUMAR MEGHWAL</v>
      </c>
      <c r="AN181" s="25" t="str">
        <f t="shared" si="73"/>
        <v>SUKHI DEVI</v>
      </c>
      <c r="AO181" s="25" t="str">
        <f t="shared" si="74"/>
        <v>F</v>
      </c>
      <c r="AP181" s="25">
        <f t="shared" si="75"/>
        <v>40168</v>
      </c>
      <c r="AQ181" s="25">
        <f t="shared" si="76"/>
        <v>604</v>
      </c>
      <c r="AR181" s="25" t="str">
        <f t="shared" si="77"/>
        <v/>
      </c>
      <c r="AS181" s="25">
        <f t="shared" si="78"/>
        <v>67</v>
      </c>
      <c r="AT181" s="25">
        <f t="shared" si="79"/>
        <v>65</v>
      </c>
      <c r="AU181" s="25" t="str">
        <f t="shared" si="80"/>
        <v>SC</v>
      </c>
      <c r="AV181" s="25" t="str">
        <f t="shared" si="81"/>
        <v>Hindu</v>
      </c>
      <c r="AX181">
        <f>IF(BC181="","",IF(BC181&gt;0,COUNT($AY$2:AY181),""))</f>
        <v>4</v>
      </c>
      <c r="AY181" s="25">
        <f t="shared" si="82"/>
        <v>8</v>
      </c>
      <c r="AZ181" s="25" t="str">
        <f t="shared" si="83"/>
        <v>A</v>
      </c>
      <c r="BA181" s="25">
        <f t="shared" si="84"/>
        <v>898</v>
      </c>
      <c r="BB181" s="25">
        <f t="shared" si="85"/>
        <v>44081</v>
      </c>
      <c r="BC181" s="25" t="str">
        <f t="shared" si="86"/>
        <v>BHANU PRIYA</v>
      </c>
      <c r="BD181" s="25" t="str">
        <f t="shared" si="87"/>
        <v/>
      </c>
      <c r="BE181" s="25" t="str">
        <f t="shared" si="88"/>
        <v>RAMESH KUMAR MEGHWAL</v>
      </c>
      <c r="BF181" s="25" t="str">
        <f t="shared" si="89"/>
        <v>SUKHI DEVI</v>
      </c>
      <c r="BG181" s="25" t="str">
        <f t="shared" si="90"/>
        <v>F</v>
      </c>
      <c r="BH181" s="25">
        <f t="shared" si="91"/>
        <v>40168</v>
      </c>
      <c r="BI181" s="25">
        <f t="shared" si="92"/>
        <v>604</v>
      </c>
      <c r="BJ181" s="25" t="str">
        <f t="shared" si="93"/>
        <v/>
      </c>
      <c r="BK181" s="25">
        <f t="shared" si="94"/>
        <v>67</v>
      </c>
      <c r="BL181" s="25">
        <f t="shared" si="95"/>
        <v>65</v>
      </c>
      <c r="BM181" s="25" t="str">
        <f t="shared" si="96"/>
        <v>SC</v>
      </c>
      <c r="BN181" s="25" t="str">
        <f t="shared" si="97"/>
        <v>Hindu</v>
      </c>
    </row>
    <row r="182" spans="1:66" ht="30">
      <c r="A182" s="20">
        <f>IF('S.D. Paste sheet'!A182="","",'S.D. Paste sheet'!A182)</f>
        <v>8</v>
      </c>
      <c r="B182" s="20" t="str">
        <f>IF('S.D. Paste sheet'!B182="","",'S.D. Paste sheet'!B182)</f>
        <v>A</v>
      </c>
      <c r="C182" s="20">
        <f>IF('S.D. Paste sheet'!C182="","",'S.D. Paste sheet'!C182)</f>
        <v>825</v>
      </c>
      <c r="D182" s="20">
        <f>IF('S.D. Paste sheet'!D182="","",'S.D. Paste sheet'!D182)</f>
        <v>44061</v>
      </c>
      <c r="E182" s="20" t="str">
        <f>IF('S.D. Paste sheet'!E182="","",UPPER('S.D. Paste sheet'!E182))</f>
        <v>BHARAT</v>
      </c>
      <c r="F182" s="20" t="str">
        <f>IF('S.D. Paste sheet'!F182="","",'S.D. Paste sheet'!F182)</f>
        <v/>
      </c>
      <c r="G182" s="20" t="str">
        <f>IF('S.D. Paste sheet'!G182="","",UPPER('S.D. Paste sheet'!G182))</f>
        <v>DHARMA RAM</v>
      </c>
      <c r="H182" s="20" t="str">
        <f>IF('S.D. Paste sheet'!H182="","",UPPER('S.D. Paste sheet'!H182))</f>
        <v>SANTRA</v>
      </c>
      <c r="I182" s="20" t="str">
        <f>IF('S.D. Paste sheet'!I182="","",'S.D. Paste sheet'!I182)</f>
        <v>M</v>
      </c>
      <c r="J182" s="20">
        <f>IF('S.D. Paste sheet'!J182="","",'S.D. Paste sheet'!J182)</f>
        <v>40519</v>
      </c>
      <c r="K182" s="20">
        <f>IF('S.D. Paste sheet'!K182="","",'S.D. Paste sheet'!K182)</f>
        <v>605</v>
      </c>
      <c r="L182" s="20" t="str">
        <f>IF('S.D. Paste sheet'!L182="","",'S.D. Paste sheet'!L182)</f>
        <v/>
      </c>
      <c r="M182" s="20">
        <f>IF('S.D. Paste sheet'!M182="","",'S.D. Paste sheet'!M182)</f>
        <v>67</v>
      </c>
      <c r="N182" s="20">
        <f>IF('S.D. Paste sheet'!N182="","",'S.D. Paste sheet'!N182)</f>
        <v>66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XXXX9700</v>
      </c>
      <c r="U182" s="20" t="str">
        <f>IF('S.D. Paste sheet'!U182="","",'S.D. Paste sheet'!U182)</f>
        <v/>
      </c>
      <c r="V182" s="20">
        <f>IF('S.D. Paste sheet'!V182="","",'S.D. Paste sheet'!V182)</f>
        <v>9928261363</v>
      </c>
      <c r="W182" s="20" t="str">
        <f>IF('S.D. Paste sheet'!W182="","",'S.D. Paste sheet'!W182)</f>
        <v>V.- DHOOLKOT, P.- HAJIWAS,RAIPUR,DHOOLKOT,306105</v>
      </c>
      <c r="X182" s="20">
        <f>IF('S.D. Paste sheet'!X182="","",'S.D. Paste sheet'!X182)</f>
        <v>120000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12</v>
      </c>
      <c r="AC182" s="20" t="str">
        <f>IF('S.D. Paste sheet'!AC182="","",'S.D. Paste sheet'!AC182)</f>
        <v>None</v>
      </c>
      <c r="AD182" s="20">
        <f>IF('S.D. Paste sheet'!AD182="","",'S.D. Paste sheet'!AD182)</f>
        <v>8</v>
      </c>
      <c r="AE182" s="29"/>
      <c r="AF182">
        <f>IF(AK182="","",IF(AK182&gt;0,COUNT($AG$2:AG182),""))</f>
        <v>5</v>
      </c>
      <c r="AG182" s="25">
        <f t="shared" si="66"/>
        <v>8</v>
      </c>
      <c r="AH182" s="25" t="str">
        <f t="shared" si="67"/>
        <v>A</v>
      </c>
      <c r="AI182" s="25">
        <f t="shared" si="68"/>
        <v>825</v>
      </c>
      <c r="AJ182" s="25">
        <f t="shared" si="69"/>
        <v>44061</v>
      </c>
      <c r="AK182" s="25" t="str">
        <f t="shared" si="70"/>
        <v>BHARAT</v>
      </c>
      <c r="AL182" s="25" t="str">
        <f t="shared" si="71"/>
        <v/>
      </c>
      <c r="AM182" s="25" t="str">
        <f t="shared" si="72"/>
        <v>DHARMA RAM</v>
      </c>
      <c r="AN182" s="25" t="str">
        <f t="shared" si="73"/>
        <v>SANTRA</v>
      </c>
      <c r="AO182" s="25" t="str">
        <f t="shared" si="74"/>
        <v>M</v>
      </c>
      <c r="AP182" s="25">
        <f t="shared" si="75"/>
        <v>40519</v>
      </c>
      <c r="AQ182" s="25">
        <f t="shared" si="76"/>
        <v>605</v>
      </c>
      <c r="AR182" s="25" t="str">
        <f t="shared" si="77"/>
        <v/>
      </c>
      <c r="AS182" s="25">
        <f t="shared" si="78"/>
        <v>67</v>
      </c>
      <c r="AT182" s="25">
        <f t="shared" si="79"/>
        <v>66</v>
      </c>
      <c r="AU182" s="25" t="str">
        <f t="shared" si="80"/>
        <v>SC</v>
      </c>
      <c r="AV182" s="25" t="str">
        <f t="shared" si="81"/>
        <v>Hindu</v>
      </c>
      <c r="AX182">
        <f>IF(BC182="","",IF(BC182&gt;0,COUNT($AY$2:AY182),""))</f>
        <v>5</v>
      </c>
      <c r="AY182" s="25">
        <f t="shared" si="82"/>
        <v>8</v>
      </c>
      <c r="AZ182" s="25" t="str">
        <f t="shared" si="83"/>
        <v>A</v>
      </c>
      <c r="BA182" s="25">
        <f t="shared" si="84"/>
        <v>825</v>
      </c>
      <c r="BB182" s="25">
        <f t="shared" si="85"/>
        <v>44061</v>
      </c>
      <c r="BC182" s="25" t="str">
        <f t="shared" si="86"/>
        <v>BHARAT</v>
      </c>
      <c r="BD182" s="25" t="str">
        <f t="shared" si="87"/>
        <v/>
      </c>
      <c r="BE182" s="25" t="str">
        <f t="shared" si="88"/>
        <v>DHARMA RAM</v>
      </c>
      <c r="BF182" s="25" t="str">
        <f t="shared" si="89"/>
        <v>SANTRA</v>
      </c>
      <c r="BG182" s="25" t="str">
        <f t="shared" si="90"/>
        <v>M</v>
      </c>
      <c r="BH182" s="25">
        <f t="shared" si="91"/>
        <v>40519</v>
      </c>
      <c r="BI182" s="25">
        <f t="shared" si="92"/>
        <v>605</v>
      </c>
      <c r="BJ182" s="25" t="str">
        <f t="shared" si="93"/>
        <v/>
      </c>
      <c r="BK182" s="25">
        <f t="shared" si="94"/>
        <v>67</v>
      </c>
      <c r="BL182" s="25">
        <f t="shared" si="95"/>
        <v>66</v>
      </c>
      <c r="BM182" s="25" t="str">
        <f t="shared" si="96"/>
        <v>SC</v>
      </c>
      <c r="BN182" s="25" t="str">
        <f t="shared" si="97"/>
        <v>Hindu</v>
      </c>
    </row>
    <row r="183" spans="1:66" ht="30">
      <c r="A183" s="20">
        <f>IF('S.D. Paste sheet'!A183="","",'S.D. Paste sheet'!A183)</f>
        <v>8</v>
      </c>
      <c r="B183" s="20" t="str">
        <f>IF('S.D. Paste sheet'!B183="","",'S.D. Paste sheet'!B183)</f>
        <v>A</v>
      </c>
      <c r="C183" s="20">
        <f>IF('S.D. Paste sheet'!C183="","",'S.D. Paste sheet'!C183)</f>
        <v>901</v>
      </c>
      <c r="D183" s="20">
        <f>IF('S.D. Paste sheet'!D183="","",'S.D. Paste sheet'!D183)</f>
        <v>44081</v>
      </c>
      <c r="E183" s="20" t="str">
        <f>IF('S.D. Paste sheet'!E183="","",UPPER('S.D. Paste sheet'!E183))</f>
        <v>DEEPAK</v>
      </c>
      <c r="F183" s="20" t="str">
        <f>IF('S.D. Paste sheet'!F183="","",'S.D. Paste sheet'!F183)</f>
        <v/>
      </c>
      <c r="G183" s="20" t="str">
        <f>IF('S.D. Paste sheet'!G183="","",UPPER('S.D. Paste sheet'!G183))</f>
        <v>SURESH KUMAR</v>
      </c>
      <c r="H183" s="20" t="str">
        <f>IF('S.D. Paste sheet'!H183="","",UPPER('S.D. Paste sheet'!H183))</f>
        <v>MEENA DEVI</v>
      </c>
      <c r="I183" s="20" t="str">
        <f>IF('S.D. Paste sheet'!I183="","",'S.D. Paste sheet'!I183)</f>
        <v>M</v>
      </c>
      <c r="J183" s="20">
        <f>IF('S.D. Paste sheet'!J183="","",'S.D. Paste sheet'!J183)</f>
        <v>39775</v>
      </c>
      <c r="K183" s="20">
        <f>IF('S.D. Paste sheet'!K183="","",'S.D. Paste sheet'!K183)</f>
        <v>606</v>
      </c>
      <c r="L183" s="20" t="str">
        <f>IF('S.D. Paste sheet'!L183="","",'S.D. Paste sheet'!L183)</f>
        <v/>
      </c>
      <c r="M183" s="20">
        <f>IF('S.D. Paste sheet'!M183="","",'S.D. Paste sheet'!M183)</f>
        <v>67</v>
      </c>
      <c r="N183" s="20">
        <f>IF('S.D. Paste sheet'!N183="","",'S.D. Paste sheet'!N183)</f>
        <v>61</v>
      </c>
      <c r="O183" s="20" t="str">
        <f>IF('S.D. Paste sheet'!O183="","",'S.D. Paste sheet'!O183)</f>
        <v>SC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XXXX0246</v>
      </c>
      <c r="U183" s="20" t="str">
        <f>IF('S.D. Paste sheet'!U183="","",'S.D. Paste sheet'!U183)</f>
        <v/>
      </c>
      <c r="V183" s="20">
        <f>IF('S.D. Paste sheet'!V183="","",'S.D. Paste sheet'!V183)</f>
        <v>9784155647</v>
      </c>
      <c r="W183" s="20" t="str">
        <f>IF('S.D. Paste sheet'!W183="","",'S.D. Paste sheet'!W183)</f>
        <v>MEGHARDA ROAD, BAR,RAIPUR,BAR,306105</v>
      </c>
      <c r="X183" s="20">
        <f>IF('S.D. Paste sheet'!X183="","",'S.D. Paste sheet'!X183)</f>
        <v>84000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14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>
        <f>IF(AK183="","",IF(AK183&gt;0,COUNT($AG$2:AG183),""))</f>
        <v>6</v>
      </c>
      <c r="AG183" s="25">
        <f t="shared" si="66"/>
        <v>8</v>
      </c>
      <c r="AH183" s="25" t="str">
        <f t="shared" si="67"/>
        <v>A</v>
      </c>
      <c r="AI183" s="25">
        <f t="shared" si="68"/>
        <v>901</v>
      </c>
      <c r="AJ183" s="25">
        <f t="shared" si="69"/>
        <v>44081</v>
      </c>
      <c r="AK183" s="25" t="str">
        <f t="shared" si="70"/>
        <v>DEEPAK</v>
      </c>
      <c r="AL183" s="25" t="str">
        <f t="shared" si="71"/>
        <v/>
      </c>
      <c r="AM183" s="25" t="str">
        <f t="shared" si="72"/>
        <v>SURESH KUMAR</v>
      </c>
      <c r="AN183" s="25" t="str">
        <f t="shared" si="73"/>
        <v>MEENA DEVI</v>
      </c>
      <c r="AO183" s="25" t="str">
        <f t="shared" si="74"/>
        <v>M</v>
      </c>
      <c r="AP183" s="25">
        <f t="shared" si="75"/>
        <v>39775</v>
      </c>
      <c r="AQ183" s="25">
        <f t="shared" si="76"/>
        <v>606</v>
      </c>
      <c r="AR183" s="25" t="str">
        <f t="shared" si="77"/>
        <v/>
      </c>
      <c r="AS183" s="25">
        <f t="shared" si="78"/>
        <v>67</v>
      </c>
      <c r="AT183" s="25">
        <f t="shared" si="79"/>
        <v>61</v>
      </c>
      <c r="AU183" s="25" t="str">
        <f t="shared" si="80"/>
        <v>SC</v>
      </c>
      <c r="AV183" s="25" t="str">
        <f t="shared" si="81"/>
        <v>Hindu</v>
      </c>
      <c r="AX183">
        <f>IF(BC183="","",IF(BC183&gt;0,COUNT($AY$2:AY183),""))</f>
        <v>6</v>
      </c>
      <c r="AY183" s="25">
        <f t="shared" si="82"/>
        <v>8</v>
      </c>
      <c r="AZ183" s="25" t="str">
        <f t="shared" si="83"/>
        <v>A</v>
      </c>
      <c r="BA183" s="25">
        <f t="shared" si="84"/>
        <v>901</v>
      </c>
      <c r="BB183" s="25">
        <f t="shared" si="85"/>
        <v>44081</v>
      </c>
      <c r="BC183" s="25" t="str">
        <f t="shared" si="86"/>
        <v>DEEPAK</v>
      </c>
      <c r="BD183" s="25" t="str">
        <f t="shared" si="87"/>
        <v/>
      </c>
      <c r="BE183" s="25" t="str">
        <f t="shared" si="88"/>
        <v>SURESH KUMAR</v>
      </c>
      <c r="BF183" s="25" t="str">
        <f t="shared" si="89"/>
        <v>MEENA DEVI</v>
      </c>
      <c r="BG183" s="25" t="str">
        <f t="shared" si="90"/>
        <v>M</v>
      </c>
      <c r="BH183" s="25">
        <f t="shared" si="91"/>
        <v>39775</v>
      </c>
      <c r="BI183" s="25">
        <f t="shared" si="92"/>
        <v>606</v>
      </c>
      <c r="BJ183" s="25" t="str">
        <f t="shared" si="93"/>
        <v/>
      </c>
      <c r="BK183" s="25">
        <f t="shared" si="94"/>
        <v>67</v>
      </c>
      <c r="BL183" s="25">
        <f t="shared" si="95"/>
        <v>61</v>
      </c>
      <c r="BM183" s="25" t="str">
        <f t="shared" si="96"/>
        <v>SC</v>
      </c>
      <c r="BN183" s="25" t="str">
        <f t="shared" si="97"/>
        <v>Hindu</v>
      </c>
    </row>
    <row r="184" spans="1:66" ht="30">
      <c r="A184" s="20">
        <f>IF('S.D. Paste sheet'!A184="","",'S.D. Paste sheet'!A184)</f>
        <v>8</v>
      </c>
      <c r="B184" s="20" t="str">
        <f>IF('S.D. Paste sheet'!B184="","",'S.D. Paste sheet'!B184)</f>
        <v>A</v>
      </c>
      <c r="C184" s="20">
        <f>IF('S.D. Paste sheet'!C184="","",'S.D. Paste sheet'!C184)</f>
        <v>897</v>
      </c>
      <c r="D184" s="20">
        <f>IF('S.D. Paste sheet'!D184="","",'S.D. Paste sheet'!D184)</f>
        <v>43279</v>
      </c>
      <c r="E184" s="20" t="str">
        <f>IF('S.D. Paste sheet'!E184="","",UPPER('S.D. Paste sheet'!E184))</f>
        <v>DILSHAN TANWAR</v>
      </c>
      <c r="F184" s="20" t="str">
        <f>IF('S.D. Paste sheet'!F184="","",'S.D. Paste sheet'!F184)</f>
        <v/>
      </c>
      <c r="G184" s="20" t="str">
        <f>IF('S.D. Paste sheet'!G184="","",UPPER('S.D. Paste sheet'!G184))</f>
        <v>MAHENDRA KUMAR</v>
      </c>
      <c r="H184" s="20" t="str">
        <f>IF('S.D. Paste sheet'!H184="","",UPPER('S.D. Paste sheet'!H184))</f>
        <v>CHANDA</v>
      </c>
      <c r="I184" s="20" t="str">
        <f>IF('S.D. Paste sheet'!I184="","",'S.D. Paste sheet'!I184)</f>
        <v>M</v>
      </c>
      <c r="J184" s="20">
        <f>IF('S.D. Paste sheet'!J184="","",'S.D. Paste sheet'!J184)</f>
        <v>40609</v>
      </c>
      <c r="K184" s="20">
        <f>IF('S.D. Paste sheet'!K184="","",'S.D. Paste sheet'!K184)</f>
        <v>607</v>
      </c>
      <c r="L184" s="20" t="str">
        <f>IF('S.D. Paste sheet'!L184="","",'S.D. Paste sheet'!L184)</f>
        <v/>
      </c>
      <c r="M184" s="20">
        <f>IF('S.D. Paste sheet'!M184="","",'S.D. Paste sheet'!M184)</f>
        <v>67</v>
      </c>
      <c r="N184" s="20">
        <f>IF('S.D. Paste sheet'!N184="","",'S.D. Paste sheet'!N184)</f>
        <v>53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XXXX8026</v>
      </c>
      <c r="U184" s="20" t="str">
        <f>IF('S.D. Paste sheet'!U184="","",'S.D. Paste sheet'!U184)</f>
        <v/>
      </c>
      <c r="V184" s="20">
        <f>IF('S.D. Paste sheet'!V184="","",'S.D. Paste sheet'!V184)</f>
        <v>9929002416</v>
      </c>
      <c r="W184" s="20" t="str">
        <f>IF('S.D. Paste sheet'!W184="","",'S.D. Paste sheet'!W184)</f>
        <v>MEGWALO KA BAAS ,RAIPUR,MEGARDA,306304</v>
      </c>
      <c r="X184" s="20">
        <f>IF('S.D. Paste sheet'!X184="","",'S.D. Paste sheet'!X184)</f>
        <v>300000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11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>
        <f>IF(AK184="","",IF(AK184&gt;0,COUNT($AG$2:AG184),""))</f>
        <v>7</v>
      </c>
      <c r="AG184" s="25">
        <f t="shared" si="66"/>
        <v>8</v>
      </c>
      <c r="AH184" s="25" t="str">
        <f t="shared" si="67"/>
        <v>A</v>
      </c>
      <c r="AI184" s="25">
        <f t="shared" si="68"/>
        <v>897</v>
      </c>
      <c r="AJ184" s="25">
        <f t="shared" si="69"/>
        <v>43279</v>
      </c>
      <c r="AK184" s="25" t="str">
        <f t="shared" si="70"/>
        <v>DILSHAN TANWAR</v>
      </c>
      <c r="AL184" s="25" t="str">
        <f t="shared" si="71"/>
        <v/>
      </c>
      <c r="AM184" s="25" t="str">
        <f t="shared" si="72"/>
        <v>MAHENDRA KUMAR</v>
      </c>
      <c r="AN184" s="25" t="str">
        <f t="shared" si="73"/>
        <v>CHANDA</v>
      </c>
      <c r="AO184" s="25" t="str">
        <f t="shared" si="74"/>
        <v>M</v>
      </c>
      <c r="AP184" s="25">
        <f t="shared" si="75"/>
        <v>40609</v>
      </c>
      <c r="AQ184" s="25">
        <f t="shared" si="76"/>
        <v>607</v>
      </c>
      <c r="AR184" s="25" t="str">
        <f t="shared" si="77"/>
        <v/>
      </c>
      <c r="AS184" s="25">
        <f t="shared" si="78"/>
        <v>67</v>
      </c>
      <c r="AT184" s="25">
        <f t="shared" si="79"/>
        <v>53</v>
      </c>
      <c r="AU184" s="25" t="str">
        <f t="shared" si="80"/>
        <v>SC</v>
      </c>
      <c r="AV184" s="25" t="str">
        <f t="shared" si="81"/>
        <v>Hindu</v>
      </c>
      <c r="AX184">
        <f>IF(BC184="","",IF(BC184&gt;0,COUNT($AY$2:AY184),""))</f>
        <v>7</v>
      </c>
      <c r="AY184" s="25">
        <f t="shared" si="82"/>
        <v>8</v>
      </c>
      <c r="AZ184" s="25" t="str">
        <f t="shared" si="83"/>
        <v>A</v>
      </c>
      <c r="BA184" s="25">
        <f t="shared" si="84"/>
        <v>897</v>
      </c>
      <c r="BB184" s="25">
        <f t="shared" si="85"/>
        <v>43279</v>
      </c>
      <c r="BC184" s="25" t="str">
        <f t="shared" si="86"/>
        <v>DILSHAN TANWAR</v>
      </c>
      <c r="BD184" s="25" t="str">
        <f t="shared" si="87"/>
        <v/>
      </c>
      <c r="BE184" s="25" t="str">
        <f t="shared" si="88"/>
        <v>MAHENDRA KUMAR</v>
      </c>
      <c r="BF184" s="25" t="str">
        <f t="shared" si="89"/>
        <v>CHANDA</v>
      </c>
      <c r="BG184" s="25" t="str">
        <f t="shared" si="90"/>
        <v>M</v>
      </c>
      <c r="BH184" s="25">
        <f t="shared" si="91"/>
        <v>40609</v>
      </c>
      <c r="BI184" s="25">
        <f t="shared" si="92"/>
        <v>607</v>
      </c>
      <c r="BJ184" s="25" t="str">
        <f t="shared" si="93"/>
        <v/>
      </c>
      <c r="BK184" s="25">
        <f t="shared" si="94"/>
        <v>67</v>
      </c>
      <c r="BL184" s="25">
        <f t="shared" si="95"/>
        <v>53</v>
      </c>
      <c r="BM184" s="25" t="str">
        <f t="shared" si="96"/>
        <v>SC</v>
      </c>
      <c r="BN184" s="25" t="str">
        <f t="shared" si="97"/>
        <v>Hindu</v>
      </c>
    </row>
    <row r="185" spans="1:66" ht="30">
      <c r="A185" s="20">
        <f>IF('S.D. Paste sheet'!A185="","",'S.D. Paste sheet'!A185)</f>
        <v>8</v>
      </c>
      <c r="B185" s="20" t="str">
        <f>IF('S.D. Paste sheet'!B185="","",'S.D. Paste sheet'!B185)</f>
        <v>A</v>
      </c>
      <c r="C185" s="20">
        <f>IF('S.D. Paste sheet'!C185="","",'S.D. Paste sheet'!C185)</f>
        <v>900</v>
      </c>
      <c r="D185" s="20">
        <f>IF('S.D. Paste sheet'!D185="","",'S.D. Paste sheet'!D185)</f>
        <v>44081</v>
      </c>
      <c r="E185" s="20" t="str">
        <f>IF('S.D. Paste sheet'!E185="","",UPPER('S.D. Paste sheet'!E185))</f>
        <v>GARGI SINGH</v>
      </c>
      <c r="F185" s="20" t="str">
        <f>IF('S.D. Paste sheet'!F185="","",'S.D. Paste sheet'!F185)</f>
        <v/>
      </c>
      <c r="G185" s="20" t="str">
        <f>IF('S.D. Paste sheet'!G185="","",UPPER('S.D. Paste sheet'!G185))</f>
        <v>NARAYAN SINGH</v>
      </c>
      <c r="H185" s="20" t="str">
        <f>IF('S.D. Paste sheet'!H185="","",UPPER('S.D. Paste sheet'!H185))</f>
        <v>BABY KANWAR</v>
      </c>
      <c r="I185" s="20" t="str">
        <f>IF('S.D. Paste sheet'!I185="","",'S.D. Paste sheet'!I185)</f>
        <v>F</v>
      </c>
      <c r="J185" s="20">
        <f>IF('S.D. Paste sheet'!J185="","",'S.D. Paste sheet'!J185)</f>
        <v>40782</v>
      </c>
      <c r="K185" s="20">
        <f>IF('S.D. Paste sheet'!K185="","",'S.D. Paste sheet'!K185)</f>
        <v>608</v>
      </c>
      <c r="L185" s="20" t="str">
        <f>IF('S.D. Paste sheet'!L185="","",'S.D. Paste sheet'!L185)</f>
        <v/>
      </c>
      <c r="M185" s="20">
        <f>IF('S.D. Paste sheet'!M185="","",'S.D. Paste sheet'!M185)</f>
        <v>67</v>
      </c>
      <c r="N185" s="20">
        <f>IF('S.D. Paste sheet'!N185="","",'S.D. Paste sheet'!N185)</f>
        <v>46</v>
      </c>
      <c r="O185" s="20" t="str">
        <f>IF('S.D. Paste sheet'!O185="","",'S.D. Paste sheet'!O185)</f>
        <v>OBC</v>
      </c>
      <c r="P185" s="20" t="str">
        <f>IF('S.D. Paste sheet'!P185="","",'S.D. Paste sheet'!P185)</f>
        <v>Hindu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XXXX2925</v>
      </c>
      <c r="U185" s="20" t="str">
        <f>IF('S.D. Paste sheet'!U185="","",'S.D. Paste sheet'!U185)</f>
        <v/>
      </c>
      <c r="V185" s="20">
        <f>IF('S.D. Paste sheet'!V185="","",'S.D. Paste sheet'!V185)</f>
        <v>9414404881</v>
      </c>
      <c r="W185" s="20" t="str">
        <f>IF('S.D. Paste sheet'!W185="","",'S.D. Paste sheet'!W185)</f>
        <v>CHARANO KI COLONY , NIMAJ,JAITARAN,NIMAJ,306303</v>
      </c>
      <c r="X185" s="20">
        <f>IF('S.D. Paste sheet'!X185="","",'S.D. Paste sheet'!X185)</f>
        <v>360000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No</v>
      </c>
      <c r="AB185" s="20">
        <f>IF('S.D. Paste sheet'!AB185="","",'S.D. Paste sheet'!AB185)</f>
        <v>11</v>
      </c>
      <c r="AC185" s="20" t="str">
        <f>IF('S.D. Paste sheet'!AC185="","",'S.D. Paste sheet'!AC185)</f>
        <v>None</v>
      </c>
      <c r="AD185" s="20">
        <f>IF('S.D. Paste sheet'!AD185="","",'S.D. Paste sheet'!AD185)</f>
        <v>10</v>
      </c>
      <c r="AE185" s="29"/>
      <c r="AF185">
        <f>IF(AK185="","",IF(AK185&gt;0,COUNT($AG$2:AG185),""))</f>
        <v>8</v>
      </c>
      <c r="AG185" s="25">
        <f t="shared" si="66"/>
        <v>8</v>
      </c>
      <c r="AH185" s="25" t="str">
        <f t="shared" si="67"/>
        <v>A</v>
      </c>
      <c r="AI185" s="25">
        <f t="shared" si="68"/>
        <v>900</v>
      </c>
      <c r="AJ185" s="25">
        <f t="shared" si="69"/>
        <v>44081</v>
      </c>
      <c r="AK185" s="25" t="str">
        <f t="shared" si="70"/>
        <v>GARGI SINGH</v>
      </c>
      <c r="AL185" s="25" t="str">
        <f t="shared" si="71"/>
        <v/>
      </c>
      <c r="AM185" s="25" t="str">
        <f t="shared" si="72"/>
        <v>NARAYAN SINGH</v>
      </c>
      <c r="AN185" s="25" t="str">
        <f t="shared" si="73"/>
        <v>BABY KANWAR</v>
      </c>
      <c r="AO185" s="25" t="str">
        <f t="shared" si="74"/>
        <v>F</v>
      </c>
      <c r="AP185" s="25">
        <f t="shared" si="75"/>
        <v>40782</v>
      </c>
      <c r="AQ185" s="25">
        <f t="shared" si="76"/>
        <v>608</v>
      </c>
      <c r="AR185" s="25" t="str">
        <f t="shared" si="77"/>
        <v/>
      </c>
      <c r="AS185" s="25">
        <f t="shared" si="78"/>
        <v>67</v>
      </c>
      <c r="AT185" s="25">
        <f t="shared" si="79"/>
        <v>46</v>
      </c>
      <c r="AU185" s="25" t="str">
        <f t="shared" si="80"/>
        <v>OBC</v>
      </c>
      <c r="AV185" s="25" t="str">
        <f t="shared" si="81"/>
        <v>Hindu</v>
      </c>
      <c r="AX185">
        <f>IF(BC185="","",IF(BC185&gt;0,COUNT($AY$2:AY185),""))</f>
        <v>8</v>
      </c>
      <c r="AY185" s="25">
        <f t="shared" si="82"/>
        <v>8</v>
      </c>
      <c r="AZ185" s="25" t="str">
        <f t="shared" si="83"/>
        <v>A</v>
      </c>
      <c r="BA185" s="25">
        <f t="shared" si="84"/>
        <v>900</v>
      </c>
      <c r="BB185" s="25">
        <f t="shared" si="85"/>
        <v>44081</v>
      </c>
      <c r="BC185" s="25" t="str">
        <f t="shared" si="86"/>
        <v>GARGI SINGH</v>
      </c>
      <c r="BD185" s="25" t="str">
        <f t="shared" si="87"/>
        <v/>
      </c>
      <c r="BE185" s="25" t="str">
        <f t="shared" si="88"/>
        <v>NARAYAN SINGH</v>
      </c>
      <c r="BF185" s="25" t="str">
        <f t="shared" si="89"/>
        <v>BABY KANWAR</v>
      </c>
      <c r="BG185" s="25" t="str">
        <f t="shared" si="90"/>
        <v>F</v>
      </c>
      <c r="BH185" s="25">
        <f t="shared" si="91"/>
        <v>40782</v>
      </c>
      <c r="BI185" s="25">
        <f t="shared" si="92"/>
        <v>608</v>
      </c>
      <c r="BJ185" s="25" t="str">
        <f t="shared" si="93"/>
        <v/>
      </c>
      <c r="BK185" s="25">
        <f t="shared" si="94"/>
        <v>67</v>
      </c>
      <c r="BL185" s="25">
        <f t="shared" si="95"/>
        <v>46</v>
      </c>
      <c r="BM185" s="25" t="str">
        <f t="shared" si="96"/>
        <v>OBC</v>
      </c>
      <c r="BN185" s="25" t="str">
        <f t="shared" si="97"/>
        <v>Hindu</v>
      </c>
    </row>
    <row r="186" spans="1:66" ht="30">
      <c r="A186" s="20">
        <f>IF('S.D. Paste sheet'!A186="","",'S.D. Paste sheet'!A186)</f>
        <v>8</v>
      </c>
      <c r="B186" s="20" t="str">
        <f>IF('S.D. Paste sheet'!B186="","",'S.D. Paste sheet'!B186)</f>
        <v>A</v>
      </c>
      <c r="C186" s="20">
        <f>IF('S.D. Paste sheet'!C186="","",'S.D. Paste sheet'!C186)</f>
        <v>541</v>
      </c>
      <c r="D186" s="20">
        <f>IF('S.D. Paste sheet'!D186="","",'S.D. Paste sheet'!D186)</f>
        <v>42966</v>
      </c>
      <c r="E186" s="20" t="str">
        <f>IF('S.D. Paste sheet'!E186="","",UPPER('S.D. Paste sheet'!E186))</f>
        <v>JAVED KHAN</v>
      </c>
      <c r="F186" s="20" t="str">
        <f>IF('S.D. Paste sheet'!F186="","",'S.D. Paste sheet'!F186)</f>
        <v/>
      </c>
      <c r="G186" s="20" t="str">
        <f>IF('S.D. Paste sheet'!G186="","",UPPER('S.D. Paste sheet'!G186))</f>
        <v>BABU KHAN</v>
      </c>
      <c r="H186" s="20" t="str">
        <f>IF('S.D. Paste sheet'!H186="","",UPPER('S.D. Paste sheet'!H186))</f>
        <v>ROSHAN</v>
      </c>
      <c r="I186" s="20" t="str">
        <f>IF('S.D. Paste sheet'!I186="","",'S.D. Paste sheet'!I186)</f>
        <v>M</v>
      </c>
      <c r="J186" s="20">
        <f>IF('S.D. Paste sheet'!J186="","",'S.D. Paste sheet'!J186)</f>
        <v>40371</v>
      </c>
      <c r="K186" s="20">
        <f>IF('S.D. Paste sheet'!K186="","",'S.D. Paste sheet'!K186)</f>
        <v>609</v>
      </c>
      <c r="L186" s="20" t="str">
        <f>IF('S.D. Paste sheet'!L186="","",'S.D. Paste sheet'!L186)</f>
        <v/>
      </c>
      <c r="M186" s="20">
        <f>IF('S.D. Paste sheet'!M186="","",'S.D. Paste sheet'!M186)</f>
        <v>67</v>
      </c>
      <c r="N186" s="20">
        <f>IF('S.D. Paste sheet'!N186="","",'S.D. Paste sheet'!N186)</f>
        <v>44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XXXX9474</v>
      </c>
      <c r="U186" s="20" t="str">
        <f>IF('S.D. Paste sheet'!U186="","",'S.D. Paste sheet'!U186)</f>
        <v>wzzhpnn</v>
      </c>
      <c r="V186" s="20">
        <f>IF('S.D. Paste sheet'!V186="","",'S.D. Paste sheet'!V186)</f>
        <v>9001697785</v>
      </c>
      <c r="W186" s="20" t="str">
        <f>IF('S.D. Paste sheet'!W186="","",'S.D. Paste sheet'!W186)</f>
        <v>PURANA RELWAY STATION BAR,RAIPUR,BAR,306105</v>
      </c>
      <c r="X186" s="20">
        <f>IF('S.D. Paste sheet'!X186="","",'S.D. Paste sheet'!X186)</f>
        <v>36000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12</v>
      </c>
      <c r="AC186" s="20" t="str">
        <f>IF('S.D. Paste sheet'!AC186="","",'S.D. Paste sheet'!AC186)</f>
        <v>None</v>
      </c>
      <c r="AD186" s="20">
        <f>IF('S.D. Paste sheet'!AD186="","",'S.D. Paste sheet'!AD186)</f>
        <v>2</v>
      </c>
      <c r="AE186" s="29"/>
      <c r="AF186">
        <f>IF(AK186="","",IF(AK186&gt;0,COUNT($AG$2:AG186),""))</f>
        <v>9</v>
      </c>
      <c r="AG186" s="25">
        <f t="shared" si="66"/>
        <v>8</v>
      </c>
      <c r="AH186" s="25" t="str">
        <f t="shared" si="67"/>
        <v>A</v>
      </c>
      <c r="AI186" s="25">
        <f t="shared" si="68"/>
        <v>541</v>
      </c>
      <c r="AJ186" s="25">
        <f t="shared" si="69"/>
        <v>42966</v>
      </c>
      <c r="AK186" s="25" t="str">
        <f t="shared" si="70"/>
        <v>JAVED KHAN</v>
      </c>
      <c r="AL186" s="25" t="str">
        <f t="shared" si="71"/>
        <v/>
      </c>
      <c r="AM186" s="25" t="str">
        <f t="shared" si="72"/>
        <v>BABU KHAN</v>
      </c>
      <c r="AN186" s="25" t="str">
        <f t="shared" si="73"/>
        <v>ROSHAN</v>
      </c>
      <c r="AO186" s="25" t="str">
        <f t="shared" si="74"/>
        <v>M</v>
      </c>
      <c r="AP186" s="25">
        <f t="shared" si="75"/>
        <v>40371</v>
      </c>
      <c r="AQ186" s="25">
        <f t="shared" si="76"/>
        <v>609</v>
      </c>
      <c r="AR186" s="25" t="str">
        <f t="shared" si="77"/>
        <v/>
      </c>
      <c r="AS186" s="25">
        <f t="shared" si="78"/>
        <v>67</v>
      </c>
      <c r="AT186" s="25">
        <f t="shared" si="79"/>
        <v>44</v>
      </c>
      <c r="AU186" s="25" t="str">
        <f t="shared" si="80"/>
        <v>OBC</v>
      </c>
      <c r="AV186" s="25" t="str">
        <f t="shared" si="81"/>
        <v>Muslim</v>
      </c>
      <c r="AX186">
        <f>IF(BC186="","",IF(BC186&gt;0,COUNT($AY$2:AY186),""))</f>
        <v>9</v>
      </c>
      <c r="AY186" s="25">
        <f t="shared" si="82"/>
        <v>8</v>
      </c>
      <c r="AZ186" s="25" t="str">
        <f t="shared" si="83"/>
        <v>A</v>
      </c>
      <c r="BA186" s="25">
        <f t="shared" si="84"/>
        <v>541</v>
      </c>
      <c r="BB186" s="25">
        <f t="shared" si="85"/>
        <v>42966</v>
      </c>
      <c r="BC186" s="25" t="str">
        <f t="shared" si="86"/>
        <v>JAVED KHAN</v>
      </c>
      <c r="BD186" s="25" t="str">
        <f t="shared" si="87"/>
        <v/>
      </c>
      <c r="BE186" s="25" t="str">
        <f t="shared" si="88"/>
        <v>BABU KHAN</v>
      </c>
      <c r="BF186" s="25" t="str">
        <f t="shared" si="89"/>
        <v>ROSHAN</v>
      </c>
      <c r="BG186" s="25" t="str">
        <f t="shared" si="90"/>
        <v>M</v>
      </c>
      <c r="BH186" s="25">
        <f t="shared" si="91"/>
        <v>40371</v>
      </c>
      <c r="BI186" s="25">
        <f t="shared" si="92"/>
        <v>609</v>
      </c>
      <c r="BJ186" s="25" t="str">
        <f t="shared" si="93"/>
        <v/>
      </c>
      <c r="BK186" s="25">
        <f t="shared" si="94"/>
        <v>67</v>
      </c>
      <c r="BL186" s="25">
        <f t="shared" si="95"/>
        <v>44</v>
      </c>
      <c r="BM186" s="25" t="str">
        <f t="shared" si="96"/>
        <v>OBC</v>
      </c>
      <c r="BN186" s="25" t="str">
        <f t="shared" si="97"/>
        <v>Muslim</v>
      </c>
    </row>
    <row r="187" spans="1:66" ht="30">
      <c r="A187" s="20">
        <f>IF('S.D. Paste sheet'!A187="","",'S.D. Paste sheet'!A187)</f>
        <v>8</v>
      </c>
      <c r="B187" s="20" t="str">
        <f>IF('S.D. Paste sheet'!B187="","",'S.D. Paste sheet'!B187)</f>
        <v>A</v>
      </c>
      <c r="C187" s="20">
        <f>IF('S.D. Paste sheet'!C187="","",'S.D. Paste sheet'!C187)</f>
        <v>830</v>
      </c>
      <c r="D187" s="20">
        <f>IF('S.D. Paste sheet'!D187="","",'S.D. Paste sheet'!D187)</f>
        <v>44061</v>
      </c>
      <c r="E187" s="20" t="str">
        <f>IF('S.D. Paste sheet'!E187="","",UPPER('S.D. Paste sheet'!E187))</f>
        <v>JEEVIKA CHOUDHARY</v>
      </c>
      <c r="F187" s="20" t="str">
        <f>IF('S.D. Paste sheet'!F187="","",'S.D. Paste sheet'!F187)</f>
        <v/>
      </c>
      <c r="G187" s="20" t="str">
        <f>IF('S.D. Paste sheet'!G187="","",UPPER('S.D. Paste sheet'!G187))</f>
        <v>AMARDEEP RATHI</v>
      </c>
      <c r="H187" s="20" t="str">
        <f>IF('S.D. Paste sheet'!H187="","",UPPER('S.D. Paste sheet'!H187))</f>
        <v>BHARTI CHOUDHARY</v>
      </c>
      <c r="I187" s="20" t="str">
        <f>IF('S.D. Paste sheet'!I187="","",'S.D. Paste sheet'!I187)</f>
        <v>F</v>
      </c>
      <c r="J187" s="20">
        <f>IF('S.D. Paste sheet'!J187="","",'S.D. Paste sheet'!J187)</f>
        <v>40876</v>
      </c>
      <c r="K187" s="20">
        <f>IF('S.D. Paste sheet'!K187="","",'S.D. Paste sheet'!K187)</f>
        <v>610</v>
      </c>
      <c r="L187" s="20" t="str">
        <f>IF('S.D. Paste sheet'!L187="","",'S.D. Paste sheet'!L187)</f>
        <v/>
      </c>
      <c r="M187" s="20">
        <f>IF('S.D. Paste sheet'!M187="","",'S.D. Paste sheet'!M187)</f>
        <v>67</v>
      </c>
      <c r="N187" s="20">
        <f>IF('S.D. Paste sheet'!N187="","",'S.D. Paste sheet'!N187)</f>
        <v>42</v>
      </c>
      <c r="O187" s="20" t="str">
        <f>IF('S.D. Paste sheet'!O187="","",'S.D. Paste sheet'!O187)</f>
        <v>OBC</v>
      </c>
      <c r="P187" s="20" t="str">
        <f>IF('S.D. Paste sheet'!P187="","",'S.D. Paste sheet'!P187)</f>
        <v>Hindu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XXXX8583</v>
      </c>
      <c r="U187" s="20" t="str">
        <f>IF('S.D. Paste sheet'!U187="","",'S.D. Paste sheet'!U187)</f>
        <v/>
      </c>
      <c r="V187" s="20">
        <f>IF('S.D. Paste sheet'!V187="","",'S.D. Paste sheet'!V187)</f>
        <v>9785553995</v>
      </c>
      <c r="W187" s="20" t="str">
        <f>IF('S.D. Paste sheet'!W187="","",'S.D. Paste sheet'!W187)</f>
        <v>GAJANAND MOHALLA , BAR,RAIPUR,BAR,306105</v>
      </c>
      <c r="X187" s="20">
        <f>IF('S.D. Paste sheet'!X187="","",'S.D. Paste sheet'!X187)</f>
        <v>72000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No</v>
      </c>
      <c r="AB187" s="20">
        <f>IF('S.D. Paste sheet'!AB187="","",'S.D. Paste sheet'!AB187)</f>
        <v>11</v>
      </c>
      <c r="AC187" s="20" t="str">
        <f>IF('S.D. Paste sheet'!AC187="","",'S.D. Paste sheet'!AC187)</f>
        <v>None</v>
      </c>
      <c r="AD187" s="20">
        <f>IF('S.D. Paste sheet'!AD187="","",'S.D. Paste sheet'!AD187)</f>
        <v>1</v>
      </c>
      <c r="AE187" s="29"/>
      <c r="AF187">
        <f>IF(AK187="","",IF(AK187&gt;0,COUNT($AG$2:AG187),""))</f>
        <v>10</v>
      </c>
      <c r="AG187" s="25">
        <f t="shared" si="66"/>
        <v>8</v>
      </c>
      <c r="AH187" s="25" t="str">
        <f t="shared" si="67"/>
        <v>A</v>
      </c>
      <c r="AI187" s="25">
        <f t="shared" si="68"/>
        <v>830</v>
      </c>
      <c r="AJ187" s="25">
        <f t="shared" si="69"/>
        <v>44061</v>
      </c>
      <c r="AK187" s="25" t="str">
        <f t="shared" si="70"/>
        <v>JEEVIKA CHOUDHARY</v>
      </c>
      <c r="AL187" s="25" t="str">
        <f t="shared" si="71"/>
        <v/>
      </c>
      <c r="AM187" s="25" t="str">
        <f t="shared" si="72"/>
        <v>AMARDEEP RATHI</v>
      </c>
      <c r="AN187" s="25" t="str">
        <f t="shared" si="73"/>
        <v>BHARTI CHOUDHARY</v>
      </c>
      <c r="AO187" s="25" t="str">
        <f t="shared" si="74"/>
        <v>F</v>
      </c>
      <c r="AP187" s="25">
        <f t="shared" si="75"/>
        <v>40876</v>
      </c>
      <c r="AQ187" s="25">
        <f t="shared" si="76"/>
        <v>610</v>
      </c>
      <c r="AR187" s="25" t="str">
        <f t="shared" si="77"/>
        <v/>
      </c>
      <c r="AS187" s="25">
        <f t="shared" si="78"/>
        <v>67</v>
      </c>
      <c r="AT187" s="25">
        <f t="shared" si="79"/>
        <v>42</v>
      </c>
      <c r="AU187" s="25" t="str">
        <f t="shared" si="80"/>
        <v>OBC</v>
      </c>
      <c r="AV187" s="25" t="str">
        <f t="shared" si="81"/>
        <v>Hindu</v>
      </c>
      <c r="AX187">
        <f>IF(BC187="","",IF(BC187&gt;0,COUNT($AY$2:AY187),""))</f>
        <v>10</v>
      </c>
      <c r="AY187" s="25">
        <f t="shared" si="82"/>
        <v>8</v>
      </c>
      <c r="AZ187" s="25" t="str">
        <f t="shared" si="83"/>
        <v>A</v>
      </c>
      <c r="BA187" s="25">
        <f t="shared" si="84"/>
        <v>830</v>
      </c>
      <c r="BB187" s="25">
        <f t="shared" si="85"/>
        <v>44061</v>
      </c>
      <c r="BC187" s="25" t="str">
        <f t="shared" si="86"/>
        <v>JEEVIKA CHOUDHARY</v>
      </c>
      <c r="BD187" s="25" t="str">
        <f t="shared" si="87"/>
        <v/>
      </c>
      <c r="BE187" s="25" t="str">
        <f t="shared" si="88"/>
        <v>AMARDEEP RATHI</v>
      </c>
      <c r="BF187" s="25" t="str">
        <f t="shared" si="89"/>
        <v>BHARTI CHOUDHARY</v>
      </c>
      <c r="BG187" s="25" t="str">
        <f t="shared" si="90"/>
        <v>F</v>
      </c>
      <c r="BH187" s="25">
        <f t="shared" si="91"/>
        <v>40876</v>
      </c>
      <c r="BI187" s="25">
        <f t="shared" si="92"/>
        <v>610</v>
      </c>
      <c r="BJ187" s="25" t="str">
        <f t="shared" si="93"/>
        <v/>
      </c>
      <c r="BK187" s="25">
        <f t="shared" si="94"/>
        <v>67</v>
      </c>
      <c r="BL187" s="25">
        <f t="shared" si="95"/>
        <v>42</v>
      </c>
      <c r="BM187" s="25" t="str">
        <f t="shared" si="96"/>
        <v>OBC</v>
      </c>
      <c r="BN187" s="25" t="str">
        <f t="shared" si="97"/>
        <v>Hindu</v>
      </c>
    </row>
    <row r="188" spans="1:66" ht="30">
      <c r="A188" s="20">
        <f>IF('S.D. Paste sheet'!A188="","",'S.D. Paste sheet'!A188)</f>
        <v>8</v>
      </c>
      <c r="B188" s="20" t="str">
        <f>IF('S.D. Paste sheet'!B188="","",'S.D. Paste sheet'!B188)</f>
        <v>A</v>
      </c>
      <c r="C188" s="20">
        <f>IF('S.D. Paste sheet'!C188="","",'S.D. Paste sheet'!C188)</f>
        <v>822</v>
      </c>
      <c r="D188" s="20">
        <f>IF('S.D. Paste sheet'!D188="","",'S.D. Paste sheet'!D188)</f>
        <v>44061</v>
      </c>
      <c r="E188" s="20" t="str">
        <f>IF('S.D. Paste sheet'!E188="","",UPPER('S.D. Paste sheet'!E188))</f>
        <v>JITENDRA</v>
      </c>
      <c r="F188" s="20" t="str">
        <f>IF('S.D. Paste sheet'!F188="","",'S.D. Paste sheet'!F188)</f>
        <v/>
      </c>
      <c r="G188" s="20" t="str">
        <f>IF('S.D. Paste sheet'!G188="","",UPPER('S.D. Paste sheet'!G188))</f>
        <v>OMPRAKASH</v>
      </c>
      <c r="H188" s="20" t="str">
        <f>IF('S.D. Paste sheet'!H188="","",UPPER('S.D. Paste sheet'!H188))</f>
        <v>MANJU DEVI</v>
      </c>
      <c r="I188" s="20" t="str">
        <f>IF('S.D. Paste sheet'!I188="","",'S.D. Paste sheet'!I188)</f>
        <v>M</v>
      </c>
      <c r="J188" s="20">
        <f>IF('S.D. Paste sheet'!J188="","",'S.D. Paste sheet'!J188)</f>
        <v>40179</v>
      </c>
      <c r="K188" s="20">
        <f>IF('S.D. Paste sheet'!K188="","",'S.D. Paste sheet'!K188)</f>
        <v>611</v>
      </c>
      <c r="L188" s="20" t="str">
        <f>IF('S.D. Paste sheet'!L188="","",'S.D. Paste sheet'!L188)</f>
        <v/>
      </c>
      <c r="M188" s="20">
        <f>IF('S.D. Paste sheet'!M188="","",'S.D. Paste sheet'!M188)</f>
        <v>67</v>
      </c>
      <c r="N188" s="20">
        <f>IF('S.D. Paste sheet'!N188="","",'S.D. Paste sheet'!N188)</f>
        <v>58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XXXX8954</v>
      </c>
      <c r="U188" s="20" t="str">
        <f>IF('S.D. Paste sheet'!U188="","",'S.D. Paste sheet'!U188)</f>
        <v>YBKBEKB</v>
      </c>
      <c r="V188" s="20">
        <f>IF('S.D. Paste sheet'!V188="","",'S.D. Paste sheet'!V188)</f>
        <v>9509672929</v>
      </c>
      <c r="W188" s="20" t="str">
        <f>IF('S.D. Paste sheet'!W188="","",'S.D. Paste sheet'!W188)</f>
        <v>REL MAGARA , BAR,RAIPUR,BAR,306105</v>
      </c>
      <c r="X188" s="20">
        <f>IF('S.D. Paste sheet'!X188="","",'S.D. Paste sheet'!X188)</f>
        <v>72000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5</v>
      </c>
      <c r="AE188" s="29"/>
      <c r="AF188">
        <f>IF(AK188="","",IF(AK188&gt;0,COUNT($AG$2:AG188),""))</f>
        <v>11</v>
      </c>
      <c r="AG188" s="25">
        <f t="shared" si="66"/>
        <v>8</v>
      </c>
      <c r="AH188" s="25" t="str">
        <f t="shared" si="67"/>
        <v>A</v>
      </c>
      <c r="AI188" s="25">
        <f t="shared" si="68"/>
        <v>822</v>
      </c>
      <c r="AJ188" s="25">
        <f t="shared" si="69"/>
        <v>44061</v>
      </c>
      <c r="AK188" s="25" t="str">
        <f t="shared" si="70"/>
        <v>JITENDRA</v>
      </c>
      <c r="AL188" s="25" t="str">
        <f t="shared" si="71"/>
        <v/>
      </c>
      <c r="AM188" s="25" t="str">
        <f t="shared" si="72"/>
        <v>OMPRAKASH</v>
      </c>
      <c r="AN188" s="25" t="str">
        <f t="shared" si="73"/>
        <v>MANJU DEVI</v>
      </c>
      <c r="AO188" s="25" t="str">
        <f t="shared" si="74"/>
        <v>M</v>
      </c>
      <c r="AP188" s="25">
        <f t="shared" si="75"/>
        <v>40179</v>
      </c>
      <c r="AQ188" s="25">
        <f t="shared" si="76"/>
        <v>611</v>
      </c>
      <c r="AR188" s="25" t="str">
        <f t="shared" si="77"/>
        <v/>
      </c>
      <c r="AS188" s="25">
        <f t="shared" si="78"/>
        <v>67</v>
      </c>
      <c r="AT188" s="25">
        <f t="shared" si="79"/>
        <v>58</v>
      </c>
      <c r="AU188" s="25" t="str">
        <f t="shared" si="80"/>
        <v>OBC</v>
      </c>
      <c r="AV188" s="25" t="str">
        <f t="shared" si="81"/>
        <v>Hindu</v>
      </c>
      <c r="AX188">
        <f>IF(BC188="","",IF(BC188&gt;0,COUNT($AY$2:AY188),""))</f>
        <v>11</v>
      </c>
      <c r="AY188" s="25">
        <f t="shared" si="82"/>
        <v>8</v>
      </c>
      <c r="AZ188" s="25" t="str">
        <f t="shared" si="83"/>
        <v>A</v>
      </c>
      <c r="BA188" s="25">
        <f t="shared" si="84"/>
        <v>822</v>
      </c>
      <c r="BB188" s="25">
        <f t="shared" si="85"/>
        <v>44061</v>
      </c>
      <c r="BC188" s="25" t="str">
        <f t="shared" si="86"/>
        <v>JITENDRA</v>
      </c>
      <c r="BD188" s="25" t="str">
        <f t="shared" si="87"/>
        <v/>
      </c>
      <c r="BE188" s="25" t="str">
        <f t="shared" si="88"/>
        <v>OMPRAKASH</v>
      </c>
      <c r="BF188" s="25" t="str">
        <f t="shared" si="89"/>
        <v>MANJU DEVI</v>
      </c>
      <c r="BG188" s="25" t="str">
        <f t="shared" si="90"/>
        <v>M</v>
      </c>
      <c r="BH188" s="25">
        <f t="shared" si="91"/>
        <v>40179</v>
      </c>
      <c r="BI188" s="25">
        <f t="shared" si="92"/>
        <v>611</v>
      </c>
      <c r="BJ188" s="25" t="str">
        <f t="shared" si="93"/>
        <v/>
      </c>
      <c r="BK188" s="25">
        <f t="shared" si="94"/>
        <v>67</v>
      </c>
      <c r="BL188" s="25">
        <f t="shared" si="95"/>
        <v>58</v>
      </c>
      <c r="BM188" s="25" t="str">
        <f t="shared" si="96"/>
        <v>OBC</v>
      </c>
      <c r="BN188" s="25" t="str">
        <f t="shared" si="97"/>
        <v>Hindu</v>
      </c>
    </row>
    <row r="189" spans="1:66" ht="30">
      <c r="A189" s="20">
        <f>IF('S.D. Paste sheet'!A189="","",'S.D. Paste sheet'!A189)</f>
        <v>8</v>
      </c>
      <c r="B189" s="20" t="str">
        <f>IF('S.D. Paste sheet'!B189="","",'S.D. Paste sheet'!B189)</f>
        <v>A</v>
      </c>
      <c r="C189" s="20">
        <f>IF('S.D. Paste sheet'!C189="","",'S.D. Paste sheet'!C189)</f>
        <v>829</v>
      </c>
      <c r="D189" s="20">
        <f>IF('S.D. Paste sheet'!D189="","",'S.D. Paste sheet'!D189)</f>
        <v>44061</v>
      </c>
      <c r="E189" s="20" t="str">
        <f>IF('S.D. Paste sheet'!E189="","",UPPER('S.D. Paste sheet'!E189))</f>
        <v>KAISHAV</v>
      </c>
      <c r="F189" s="20" t="str">
        <f>IF('S.D. Paste sheet'!F189="","",'S.D. Paste sheet'!F189)</f>
        <v/>
      </c>
      <c r="G189" s="20" t="str">
        <f>IF('S.D. Paste sheet'!G189="","",UPPER('S.D. Paste sheet'!G189))</f>
        <v>DHARMA RAM</v>
      </c>
      <c r="H189" s="20" t="str">
        <f>IF('S.D. Paste sheet'!H189="","",UPPER('S.D. Paste sheet'!H189))</f>
        <v>CHANDA DEVI</v>
      </c>
      <c r="I189" s="20" t="str">
        <f>IF('S.D. Paste sheet'!I189="","",'S.D. Paste sheet'!I189)</f>
        <v>M</v>
      </c>
      <c r="J189" s="20">
        <f>IF('S.D. Paste sheet'!J189="","",'S.D. Paste sheet'!J189)</f>
        <v>40131</v>
      </c>
      <c r="K189" s="20">
        <f>IF('S.D. Paste sheet'!K189="","",'S.D. Paste sheet'!K189)</f>
        <v>612</v>
      </c>
      <c r="L189" s="20" t="str">
        <f>IF('S.D. Paste sheet'!L189="","",'S.D. Paste sheet'!L189)</f>
        <v/>
      </c>
      <c r="M189" s="20">
        <f>IF('S.D. Paste sheet'!M189="","",'S.D. Paste sheet'!M189)</f>
        <v>67</v>
      </c>
      <c r="N189" s="20">
        <f>IF('S.D. Paste sheet'!N189="","",'S.D. Paste sheet'!N189)</f>
        <v>57</v>
      </c>
      <c r="O189" s="20" t="str">
        <f>IF('S.D. Paste sheet'!O189="","",'S.D. Paste sheet'!O189)</f>
        <v>OBC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XXXX9580</v>
      </c>
      <c r="U189" s="20" t="str">
        <f>IF('S.D. Paste sheet'!U189="","",'S.D. Paste sheet'!U189)</f>
        <v/>
      </c>
      <c r="V189" s="20">
        <f>IF('S.D. Paste sheet'!V189="","",'S.D. Paste sheet'!V189)</f>
        <v>9829516672</v>
      </c>
      <c r="W189" s="20" t="str">
        <f>IF('S.D. Paste sheet'!W189="","",'S.D. Paste sheet'!W189)</f>
        <v>PANCHAYAT KE PICHE BAR,RAIPUR,BAR,306105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>
        <f>IF(AK189="","",IF(AK189&gt;0,COUNT($AG$2:AG189),""))</f>
        <v>12</v>
      </c>
      <c r="AG189" s="25">
        <f t="shared" si="66"/>
        <v>8</v>
      </c>
      <c r="AH189" s="25" t="str">
        <f t="shared" si="67"/>
        <v>A</v>
      </c>
      <c r="AI189" s="25">
        <f t="shared" si="68"/>
        <v>829</v>
      </c>
      <c r="AJ189" s="25">
        <f t="shared" si="69"/>
        <v>44061</v>
      </c>
      <c r="AK189" s="25" t="str">
        <f t="shared" si="70"/>
        <v>KAISHAV</v>
      </c>
      <c r="AL189" s="25" t="str">
        <f t="shared" si="71"/>
        <v/>
      </c>
      <c r="AM189" s="25" t="str">
        <f t="shared" si="72"/>
        <v>DHARMA RAM</v>
      </c>
      <c r="AN189" s="25" t="str">
        <f t="shared" si="73"/>
        <v>CHANDA DEVI</v>
      </c>
      <c r="AO189" s="25" t="str">
        <f t="shared" si="74"/>
        <v>M</v>
      </c>
      <c r="AP189" s="25">
        <f t="shared" si="75"/>
        <v>40131</v>
      </c>
      <c r="AQ189" s="25">
        <f t="shared" si="76"/>
        <v>612</v>
      </c>
      <c r="AR189" s="25" t="str">
        <f t="shared" si="77"/>
        <v/>
      </c>
      <c r="AS189" s="25">
        <f t="shared" si="78"/>
        <v>67</v>
      </c>
      <c r="AT189" s="25">
        <f t="shared" si="79"/>
        <v>57</v>
      </c>
      <c r="AU189" s="25" t="str">
        <f t="shared" si="80"/>
        <v>OBC</v>
      </c>
      <c r="AV189" s="25" t="str">
        <f t="shared" si="81"/>
        <v>Hindu</v>
      </c>
      <c r="AX189">
        <f>IF(BC189="","",IF(BC189&gt;0,COUNT($AY$2:AY189),""))</f>
        <v>12</v>
      </c>
      <c r="AY189" s="25">
        <f t="shared" si="82"/>
        <v>8</v>
      </c>
      <c r="AZ189" s="25" t="str">
        <f t="shared" si="83"/>
        <v>A</v>
      </c>
      <c r="BA189" s="25">
        <f t="shared" si="84"/>
        <v>829</v>
      </c>
      <c r="BB189" s="25">
        <f t="shared" si="85"/>
        <v>44061</v>
      </c>
      <c r="BC189" s="25" t="str">
        <f t="shared" si="86"/>
        <v>KAISHAV</v>
      </c>
      <c r="BD189" s="25" t="str">
        <f t="shared" si="87"/>
        <v/>
      </c>
      <c r="BE189" s="25" t="str">
        <f t="shared" si="88"/>
        <v>DHARMA RAM</v>
      </c>
      <c r="BF189" s="25" t="str">
        <f t="shared" si="89"/>
        <v>CHANDA DEVI</v>
      </c>
      <c r="BG189" s="25" t="str">
        <f t="shared" si="90"/>
        <v>M</v>
      </c>
      <c r="BH189" s="25">
        <f t="shared" si="91"/>
        <v>40131</v>
      </c>
      <c r="BI189" s="25">
        <f t="shared" si="92"/>
        <v>612</v>
      </c>
      <c r="BJ189" s="25" t="str">
        <f t="shared" si="93"/>
        <v/>
      </c>
      <c r="BK189" s="25">
        <f t="shared" si="94"/>
        <v>67</v>
      </c>
      <c r="BL189" s="25">
        <f t="shared" si="95"/>
        <v>57</v>
      </c>
      <c r="BM189" s="25" t="str">
        <f t="shared" si="96"/>
        <v>OBC</v>
      </c>
      <c r="BN189" s="25" t="str">
        <f t="shared" si="97"/>
        <v>Hindu</v>
      </c>
    </row>
    <row r="190" spans="1:66" ht="30">
      <c r="A190" s="20">
        <f>IF('S.D. Paste sheet'!A190="","",'S.D. Paste sheet'!A190)</f>
        <v>8</v>
      </c>
      <c r="B190" s="20" t="str">
        <f>IF('S.D. Paste sheet'!B190="","",'S.D. Paste sheet'!B190)</f>
        <v>A</v>
      </c>
      <c r="C190" s="20">
        <f>IF('S.D. Paste sheet'!C190="","",'S.D. Paste sheet'!C190)</f>
        <v>817</v>
      </c>
      <c r="D190" s="20">
        <f>IF('S.D. Paste sheet'!D190="","",'S.D. Paste sheet'!D190)</f>
        <v>44061</v>
      </c>
      <c r="E190" s="20" t="str">
        <f>IF('S.D. Paste sheet'!E190="","",UPPER('S.D. Paste sheet'!E190))</f>
        <v>KARTIK SINGH KHICHI</v>
      </c>
      <c r="F190" s="20" t="str">
        <f>IF('S.D. Paste sheet'!F190="","",'S.D. Paste sheet'!F190)</f>
        <v/>
      </c>
      <c r="G190" s="20" t="str">
        <f>IF('S.D. Paste sheet'!G190="","",UPPER('S.D. Paste sheet'!G190))</f>
        <v>RAJU SINGH</v>
      </c>
      <c r="H190" s="20" t="str">
        <f>IF('S.D. Paste sheet'!H190="","",UPPER('S.D. Paste sheet'!H190))</f>
        <v>INDU KANWAR</v>
      </c>
      <c r="I190" s="20" t="str">
        <f>IF('S.D. Paste sheet'!I190="","",'S.D. Paste sheet'!I190)</f>
        <v>M</v>
      </c>
      <c r="J190" s="20">
        <f>IF('S.D. Paste sheet'!J190="","",'S.D. Paste sheet'!J190)</f>
        <v>40827</v>
      </c>
      <c r="K190" s="20">
        <f>IF('S.D. Paste sheet'!K190="","",'S.D. Paste sheet'!K190)</f>
        <v>613</v>
      </c>
      <c r="L190" s="20" t="str">
        <f>IF('S.D. Paste sheet'!L190="","",'S.D. Paste sheet'!L190)</f>
        <v/>
      </c>
      <c r="M190" s="20">
        <f>IF('S.D. Paste sheet'!M190="","",'S.D. Paste sheet'!M190)</f>
        <v>67</v>
      </c>
      <c r="N190" s="20">
        <f>IF('S.D. Paste sheet'!N190="","",'S.D. Paste sheet'!N190)</f>
        <v>61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XXXX9443</v>
      </c>
      <c r="U190" s="20" t="str">
        <f>IF('S.D. Paste sheet'!U190="","",'S.D. Paste sheet'!U190)</f>
        <v>YODFMSK</v>
      </c>
      <c r="V190" s="20">
        <f>IF('S.D. Paste sheet'!V190="","",'S.D. Paste sheet'!V190)</f>
        <v>7023313330</v>
      </c>
      <c r="W190" s="20" t="str">
        <f>IF('S.D. Paste sheet'!W190="","",'S.D. Paste sheet'!W190)</f>
        <v>BERA RAM SAGAR, BAR,RAIPUR,BAR,306105</v>
      </c>
      <c r="X190" s="20">
        <f>IF('S.D. Paste sheet'!X190="","",'S.D. Paste sheet'!X190)</f>
        <v>100000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11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>
        <f>IF(AK190="","",IF(AK190&gt;0,COUNT($AG$2:AG190),""))</f>
        <v>13</v>
      </c>
      <c r="AG190" s="25">
        <f t="shared" si="66"/>
        <v>8</v>
      </c>
      <c r="AH190" s="25" t="str">
        <f t="shared" si="67"/>
        <v>A</v>
      </c>
      <c r="AI190" s="25">
        <f t="shared" si="68"/>
        <v>817</v>
      </c>
      <c r="AJ190" s="25">
        <f t="shared" si="69"/>
        <v>44061</v>
      </c>
      <c r="AK190" s="25" t="str">
        <f t="shared" si="70"/>
        <v>KARTIK SINGH KHICHI</v>
      </c>
      <c r="AL190" s="25" t="str">
        <f t="shared" si="71"/>
        <v/>
      </c>
      <c r="AM190" s="25" t="str">
        <f t="shared" si="72"/>
        <v>RAJU SINGH</v>
      </c>
      <c r="AN190" s="25" t="str">
        <f t="shared" si="73"/>
        <v>INDU KANWAR</v>
      </c>
      <c r="AO190" s="25" t="str">
        <f t="shared" si="74"/>
        <v>M</v>
      </c>
      <c r="AP190" s="25">
        <f t="shared" si="75"/>
        <v>40827</v>
      </c>
      <c r="AQ190" s="25">
        <f t="shared" si="76"/>
        <v>613</v>
      </c>
      <c r="AR190" s="25" t="str">
        <f t="shared" si="77"/>
        <v/>
      </c>
      <c r="AS190" s="25">
        <f t="shared" si="78"/>
        <v>67</v>
      </c>
      <c r="AT190" s="25">
        <f t="shared" si="79"/>
        <v>61</v>
      </c>
      <c r="AU190" s="25" t="str">
        <f t="shared" si="80"/>
        <v>OBC</v>
      </c>
      <c r="AV190" s="25" t="str">
        <f t="shared" si="81"/>
        <v>Hindu</v>
      </c>
      <c r="AX190">
        <f>IF(BC190="","",IF(BC190&gt;0,COUNT($AY$2:AY190),""))</f>
        <v>13</v>
      </c>
      <c r="AY190" s="25">
        <f t="shared" si="82"/>
        <v>8</v>
      </c>
      <c r="AZ190" s="25" t="str">
        <f t="shared" si="83"/>
        <v>A</v>
      </c>
      <c r="BA190" s="25">
        <f t="shared" si="84"/>
        <v>817</v>
      </c>
      <c r="BB190" s="25">
        <f t="shared" si="85"/>
        <v>44061</v>
      </c>
      <c r="BC190" s="25" t="str">
        <f t="shared" si="86"/>
        <v>KARTIK SINGH KHICHI</v>
      </c>
      <c r="BD190" s="25" t="str">
        <f t="shared" si="87"/>
        <v/>
      </c>
      <c r="BE190" s="25" t="str">
        <f t="shared" si="88"/>
        <v>RAJU SINGH</v>
      </c>
      <c r="BF190" s="25" t="str">
        <f t="shared" si="89"/>
        <v>INDU KANWAR</v>
      </c>
      <c r="BG190" s="25" t="str">
        <f t="shared" si="90"/>
        <v>M</v>
      </c>
      <c r="BH190" s="25">
        <f t="shared" si="91"/>
        <v>40827</v>
      </c>
      <c r="BI190" s="25">
        <f t="shared" si="92"/>
        <v>613</v>
      </c>
      <c r="BJ190" s="25" t="str">
        <f t="shared" si="93"/>
        <v/>
      </c>
      <c r="BK190" s="25">
        <f t="shared" si="94"/>
        <v>67</v>
      </c>
      <c r="BL190" s="25">
        <f t="shared" si="95"/>
        <v>61</v>
      </c>
      <c r="BM190" s="25" t="str">
        <f t="shared" si="96"/>
        <v>OBC</v>
      </c>
      <c r="BN190" s="25" t="str">
        <f t="shared" si="97"/>
        <v>Hindu</v>
      </c>
    </row>
    <row r="191" spans="1:66" ht="30">
      <c r="A191" s="20">
        <f>IF('S.D. Paste sheet'!A191="","",'S.D. Paste sheet'!A191)</f>
        <v>8</v>
      </c>
      <c r="B191" s="20" t="str">
        <f>IF('S.D. Paste sheet'!B191="","",'S.D. Paste sheet'!B191)</f>
        <v>A</v>
      </c>
      <c r="C191" s="20">
        <f>IF('S.D. Paste sheet'!C191="","",'S.D. Paste sheet'!C191)</f>
        <v>824</v>
      </c>
      <c r="D191" s="20">
        <f>IF('S.D. Paste sheet'!D191="","",'S.D. Paste sheet'!D191)</f>
        <v>44061</v>
      </c>
      <c r="E191" s="20" t="str">
        <f>IF('S.D. Paste sheet'!E191="","",UPPER('S.D. Paste sheet'!E191))</f>
        <v>KHUSAVARDHAN SINGH RAJPUROHIT</v>
      </c>
      <c r="F191" s="20" t="str">
        <f>IF('S.D. Paste sheet'!F191="","",'S.D. Paste sheet'!F191)</f>
        <v/>
      </c>
      <c r="G191" s="20" t="str">
        <f>IF('S.D. Paste sheet'!G191="","",UPPER('S.D. Paste sheet'!G191))</f>
        <v>SURENDRA SINGH RAJPUROHIT</v>
      </c>
      <c r="H191" s="20" t="str">
        <f>IF('S.D. Paste sheet'!H191="","",UPPER('S.D. Paste sheet'!H191))</f>
        <v>KAVITA KANWAR</v>
      </c>
      <c r="I191" s="20" t="str">
        <f>IF('S.D. Paste sheet'!I191="","",'S.D. Paste sheet'!I191)</f>
        <v>M</v>
      </c>
      <c r="J191" s="20">
        <f>IF('S.D. Paste sheet'!J191="","",'S.D. Paste sheet'!J191)</f>
        <v>40522</v>
      </c>
      <c r="K191" s="20">
        <f>IF('S.D. Paste sheet'!K191="","",'S.D. Paste sheet'!K191)</f>
        <v>614</v>
      </c>
      <c r="L191" s="20" t="str">
        <f>IF('S.D. Paste sheet'!L191="","",'S.D. Paste sheet'!L191)</f>
        <v/>
      </c>
      <c r="M191" s="20">
        <f>IF('S.D. Paste sheet'!M191="","",'S.D. Paste sheet'!M191)</f>
        <v>67</v>
      </c>
      <c r="N191" s="20">
        <f>IF('S.D. Paste sheet'!N191="","",'S.D. Paste sheet'!N191)</f>
        <v>46</v>
      </c>
      <c r="O191" s="20" t="str">
        <f>IF('S.D. Paste sheet'!O191="","",'S.D. Paste sheet'!O191)</f>
        <v>GEN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XXXX3986</v>
      </c>
      <c r="U191" s="20" t="str">
        <f>IF('S.D. Paste sheet'!U191="","",'S.D. Paste sheet'!U191)</f>
        <v/>
      </c>
      <c r="V191" s="20">
        <f>IF('S.D. Paste sheet'!V191="","",'S.D. Paste sheet'!V191)</f>
        <v>9414363793</v>
      </c>
      <c r="W191" s="20" t="str">
        <f>IF('S.D. Paste sheet'!W191="","",'S.D. Paste sheet'!W191)</f>
        <v>tALKIYA HOUSE, AJIT SINGH COLONY, JODHPUR ROAD, BAR,RAIPUR,BAR,306105</v>
      </c>
      <c r="X191" s="20">
        <f>IF('S.D. Paste sheet'!X191="","",'S.D. Paste sheet'!X191)</f>
        <v>120000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12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>
        <f>IF(AK191="","",IF(AK191&gt;0,COUNT($AG$2:AG191),""))</f>
        <v>14</v>
      </c>
      <c r="AG191" s="25">
        <f t="shared" si="66"/>
        <v>8</v>
      </c>
      <c r="AH191" s="25" t="str">
        <f t="shared" si="67"/>
        <v>A</v>
      </c>
      <c r="AI191" s="25">
        <f t="shared" si="68"/>
        <v>824</v>
      </c>
      <c r="AJ191" s="25">
        <f t="shared" si="69"/>
        <v>44061</v>
      </c>
      <c r="AK191" s="25" t="str">
        <f t="shared" si="70"/>
        <v>KHUSAVARDHAN SINGH RAJPUROHIT</v>
      </c>
      <c r="AL191" s="25" t="str">
        <f t="shared" si="71"/>
        <v/>
      </c>
      <c r="AM191" s="25" t="str">
        <f t="shared" si="72"/>
        <v>SURENDRA SINGH RAJPUROHIT</v>
      </c>
      <c r="AN191" s="25" t="str">
        <f t="shared" si="73"/>
        <v>KAVITA KANWAR</v>
      </c>
      <c r="AO191" s="25" t="str">
        <f t="shared" si="74"/>
        <v>M</v>
      </c>
      <c r="AP191" s="25">
        <f t="shared" si="75"/>
        <v>40522</v>
      </c>
      <c r="AQ191" s="25">
        <f t="shared" si="76"/>
        <v>614</v>
      </c>
      <c r="AR191" s="25" t="str">
        <f t="shared" si="77"/>
        <v/>
      </c>
      <c r="AS191" s="25">
        <f t="shared" si="78"/>
        <v>67</v>
      </c>
      <c r="AT191" s="25">
        <f t="shared" si="79"/>
        <v>46</v>
      </c>
      <c r="AU191" s="25" t="str">
        <f t="shared" si="80"/>
        <v>GEN</v>
      </c>
      <c r="AV191" s="25" t="str">
        <f t="shared" si="81"/>
        <v>Hindu</v>
      </c>
      <c r="AX191">
        <f>IF(BC191="","",IF(BC191&gt;0,COUNT($AY$2:AY191),""))</f>
        <v>14</v>
      </c>
      <c r="AY191" s="25">
        <f t="shared" si="82"/>
        <v>8</v>
      </c>
      <c r="AZ191" s="25" t="str">
        <f t="shared" si="83"/>
        <v>A</v>
      </c>
      <c r="BA191" s="25">
        <f t="shared" si="84"/>
        <v>824</v>
      </c>
      <c r="BB191" s="25">
        <f t="shared" si="85"/>
        <v>44061</v>
      </c>
      <c r="BC191" s="25" t="str">
        <f t="shared" si="86"/>
        <v>KHUSAVARDHAN SINGH RAJPUROHIT</v>
      </c>
      <c r="BD191" s="25" t="str">
        <f t="shared" si="87"/>
        <v/>
      </c>
      <c r="BE191" s="25" t="str">
        <f t="shared" si="88"/>
        <v>SURENDRA SINGH RAJPUROHIT</v>
      </c>
      <c r="BF191" s="25" t="str">
        <f t="shared" si="89"/>
        <v>KAVITA KANWAR</v>
      </c>
      <c r="BG191" s="25" t="str">
        <f t="shared" si="90"/>
        <v>M</v>
      </c>
      <c r="BH191" s="25">
        <f t="shared" si="91"/>
        <v>40522</v>
      </c>
      <c r="BI191" s="25">
        <f t="shared" si="92"/>
        <v>614</v>
      </c>
      <c r="BJ191" s="25" t="str">
        <f t="shared" si="93"/>
        <v/>
      </c>
      <c r="BK191" s="25">
        <f t="shared" si="94"/>
        <v>67</v>
      </c>
      <c r="BL191" s="25">
        <f t="shared" si="95"/>
        <v>46</v>
      </c>
      <c r="BM191" s="25" t="str">
        <f t="shared" si="96"/>
        <v>GEN</v>
      </c>
      <c r="BN191" s="25" t="str">
        <f t="shared" si="97"/>
        <v>Hindu</v>
      </c>
    </row>
    <row r="192" spans="1:66" ht="30">
      <c r="A192" s="20">
        <f>IF('S.D. Paste sheet'!A192="","",'S.D. Paste sheet'!A192)</f>
        <v>8</v>
      </c>
      <c r="B192" s="20" t="str">
        <f>IF('S.D. Paste sheet'!B192="","",'S.D. Paste sheet'!B192)</f>
        <v>A</v>
      </c>
      <c r="C192" s="20">
        <f>IF('S.D. Paste sheet'!C192="","",'S.D. Paste sheet'!C192)</f>
        <v>823</v>
      </c>
      <c r="D192" s="20">
        <f>IF('S.D. Paste sheet'!D192="","",'S.D. Paste sheet'!D192)</f>
        <v>44061</v>
      </c>
      <c r="E192" s="20" t="str">
        <f>IF('S.D. Paste sheet'!E192="","",UPPER('S.D. Paste sheet'!E192))</f>
        <v>KHUSHI DAGDI</v>
      </c>
      <c r="F192" s="20" t="str">
        <f>IF('S.D. Paste sheet'!F192="","",'S.D. Paste sheet'!F192)</f>
        <v/>
      </c>
      <c r="G192" s="20" t="str">
        <f>IF('S.D. Paste sheet'!G192="","",UPPER('S.D. Paste sheet'!G192))</f>
        <v>RAJURAM DAGDI</v>
      </c>
      <c r="H192" s="20" t="str">
        <f>IF('S.D. Paste sheet'!H192="","",UPPER('S.D. Paste sheet'!H192))</f>
        <v>PINTU DEVI</v>
      </c>
      <c r="I192" s="20" t="str">
        <f>IF('S.D. Paste sheet'!I192="","",'S.D. Paste sheet'!I192)</f>
        <v>F</v>
      </c>
      <c r="J192" s="20">
        <f>IF('S.D. Paste sheet'!J192="","",'S.D. Paste sheet'!J192)</f>
        <v>40136</v>
      </c>
      <c r="K192" s="20">
        <f>IF('S.D. Paste sheet'!K192="","",'S.D. Paste sheet'!K192)</f>
        <v>615</v>
      </c>
      <c r="L192" s="20">
        <f>IF('S.D. Paste sheet'!L192="","",'S.D. Paste sheet'!L192)</f>
        <v>11225544</v>
      </c>
      <c r="M192" s="20">
        <f>IF('S.D. Paste sheet'!M192="","",'S.D. Paste sheet'!M192)</f>
        <v>67</v>
      </c>
      <c r="N192" s="20">
        <f>IF('S.D. Paste sheet'!N192="","",'S.D. Paste sheet'!N192)</f>
        <v>65</v>
      </c>
      <c r="O192" s="20" t="str">
        <f>IF('S.D. Paste sheet'!O192="","",'S.D. Paste sheet'!O192)</f>
        <v>OBC</v>
      </c>
      <c r="P192" s="20" t="str">
        <f>IF('S.D. Paste sheet'!P192="","",'S.D. Paste sheet'!P192)</f>
        <v>Hindu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XXXX9940</v>
      </c>
      <c r="U192" s="20" t="str">
        <f>IF('S.D. Paste sheet'!U192="","",'S.D. Paste sheet'!U192)</f>
        <v/>
      </c>
      <c r="V192" s="20">
        <f>IF('S.D. Paste sheet'!V192="","",'S.D. Paste sheet'!V192)</f>
        <v>9929424455</v>
      </c>
      <c r="W192" s="20" t="str">
        <f>IF('S.D. Paste sheet'!W192="","",'S.D. Paste sheet'!W192)</f>
        <v>NEW COLONY NEAR BUS STAND ,BAR,RAIPUR,BAR,306105</v>
      </c>
      <c r="X192" s="20">
        <f>IF('S.D. Paste sheet'!X192="","",'S.D. Paste sheet'!X192)</f>
        <v>72000</v>
      </c>
      <c r="Y192" s="20" t="str">
        <f>IF('S.D. Paste sheet'!Y192="","",'S.D. Paste sheet'!Y192)</f>
        <v>N</v>
      </c>
      <c r="Z192" s="20" t="str">
        <f>IF('S.D. Paste sheet'!Z192="","",'S.D. Paste sheet'!Z192)</f>
        <v>N</v>
      </c>
      <c r="AA192" s="20" t="str">
        <f>IF('S.D. Paste sheet'!AA192="","",'S.D. Paste sheet'!AA192)</f>
        <v>No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>
        <f>IF(AK192="","",IF(AK192&gt;0,COUNT($AG$2:AG192),""))</f>
        <v>15</v>
      </c>
      <c r="AG192" s="25">
        <f t="shared" si="66"/>
        <v>8</v>
      </c>
      <c r="AH192" s="25" t="str">
        <f t="shared" si="67"/>
        <v>A</v>
      </c>
      <c r="AI192" s="25">
        <f t="shared" si="68"/>
        <v>823</v>
      </c>
      <c r="AJ192" s="25">
        <f t="shared" si="69"/>
        <v>44061</v>
      </c>
      <c r="AK192" s="25" t="str">
        <f t="shared" si="70"/>
        <v>KHUSHI DAGDI</v>
      </c>
      <c r="AL192" s="25" t="str">
        <f t="shared" si="71"/>
        <v/>
      </c>
      <c r="AM192" s="25" t="str">
        <f t="shared" si="72"/>
        <v>RAJURAM DAGDI</v>
      </c>
      <c r="AN192" s="25" t="str">
        <f t="shared" si="73"/>
        <v>PINTU DEVI</v>
      </c>
      <c r="AO192" s="25" t="str">
        <f t="shared" si="74"/>
        <v>F</v>
      </c>
      <c r="AP192" s="25">
        <f t="shared" si="75"/>
        <v>40136</v>
      </c>
      <c r="AQ192" s="25">
        <f t="shared" si="76"/>
        <v>615</v>
      </c>
      <c r="AR192" s="25">
        <f t="shared" si="77"/>
        <v>11225544</v>
      </c>
      <c r="AS192" s="25">
        <f t="shared" si="78"/>
        <v>67</v>
      </c>
      <c r="AT192" s="25">
        <f t="shared" si="79"/>
        <v>65</v>
      </c>
      <c r="AU192" s="25" t="str">
        <f t="shared" si="80"/>
        <v>OBC</v>
      </c>
      <c r="AV192" s="25" t="str">
        <f t="shared" si="81"/>
        <v>Hindu</v>
      </c>
      <c r="AX192">
        <f>IF(BC192="","",IF(BC192&gt;0,COUNT($AY$2:AY192),""))</f>
        <v>15</v>
      </c>
      <c r="AY192" s="25">
        <f t="shared" si="82"/>
        <v>8</v>
      </c>
      <c r="AZ192" s="25" t="str">
        <f t="shared" si="83"/>
        <v>A</v>
      </c>
      <c r="BA192" s="25">
        <f t="shared" si="84"/>
        <v>823</v>
      </c>
      <c r="BB192" s="25">
        <f t="shared" si="85"/>
        <v>44061</v>
      </c>
      <c r="BC192" s="25" t="str">
        <f t="shared" si="86"/>
        <v>KHUSHI DAGDI</v>
      </c>
      <c r="BD192" s="25" t="str">
        <f t="shared" si="87"/>
        <v/>
      </c>
      <c r="BE192" s="25" t="str">
        <f t="shared" si="88"/>
        <v>RAJURAM DAGDI</v>
      </c>
      <c r="BF192" s="25" t="str">
        <f t="shared" si="89"/>
        <v>PINTU DEVI</v>
      </c>
      <c r="BG192" s="25" t="str">
        <f t="shared" si="90"/>
        <v>F</v>
      </c>
      <c r="BH192" s="25">
        <f t="shared" si="91"/>
        <v>40136</v>
      </c>
      <c r="BI192" s="25">
        <f t="shared" si="92"/>
        <v>615</v>
      </c>
      <c r="BJ192" s="25">
        <f t="shared" si="93"/>
        <v>11225544</v>
      </c>
      <c r="BK192" s="25">
        <f t="shared" si="94"/>
        <v>67</v>
      </c>
      <c r="BL192" s="25">
        <f t="shared" si="95"/>
        <v>65</v>
      </c>
      <c r="BM192" s="25" t="str">
        <f t="shared" si="96"/>
        <v>OBC</v>
      </c>
      <c r="BN192" s="25" t="str">
        <f t="shared" si="97"/>
        <v>Hindu</v>
      </c>
    </row>
    <row r="193" spans="1:66" ht="30">
      <c r="A193" s="20">
        <f>IF('S.D. Paste sheet'!A193="","",'S.D. Paste sheet'!A193)</f>
        <v>8</v>
      </c>
      <c r="B193" s="20" t="str">
        <f>IF('S.D. Paste sheet'!B193="","",'S.D. Paste sheet'!B193)</f>
        <v>A</v>
      </c>
      <c r="C193" s="20">
        <f>IF('S.D. Paste sheet'!C193="","",'S.D. Paste sheet'!C193)</f>
        <v>587</v>
      </c>
      <c r="D193" s="20">
        <f>IF('S.D. Paste sheet'!D193="","",'S.D. Paste sheet'!D193)</f>
        <v>42917</v>
      </c>
      <c r="E193" s="20" t="str">
        <f>IF('S.D. Paste sheet'!E193="","",UPPER('S.D. Paste sheet'!E193))</f>
        <v>KOMAL NAYAK</v>
      </c>
      <c r="F193" s="20" t="str">
        <f>IF('S.D. Paste sheet'!F193="","",'S.D. Paste sheet'!F193)</f>
        <v/>
      </c>
      <c r="G193" s="20" t="str">
        <f>IF('S.D. Paste sheet'!G193="","",UPPER('S.D. Paste sheet'!G193))</f>
        <v>PRAHLAD NAYAK</v>
      </c>
      <c r="H193" s="20" t="str">
        <f>IF('S.D. Paste sheet'!H193="","",UPPER('S.D. Paste sheet'!H193))</f>
        <v>SANTOSH</v>
      </c>
      <c r="I193" s="20" t="str">
        <f>IF('S.D. Paste sheet'!I193="","",'S.D. Paste sheet'!I193)</f>
        <v>F</v>
      </c>
      <c r="J193" s="20">
        <f>IF('S.D. Paste sheet'!J193="","",'S.D. Paste sheet'!J193)</f>
        <v>40541</v>
      </c>
      <c r="K193" s="20">
        <f>IF('S.D. Paste sheet'!K193="","",'S.D. Paste sheet'!K193)</f>
        <v>616</v>
      </c>
      <c r="L193" s="20">
        <f>IF('S.D. Paste sheet'!L193="","",'S.D. Paste sheet'!L193)</f>
        <v>11225545</v>
      </c>
      <c r="M193" s="20">
        <f>IF('S.D. Paste sheet'!M193="","",'S.D. Paste sheet'!M193)</f>
        <v>67</v>
      </c>
      <c r="N193" s="20">
        <f>IF('S.D. Paste sheet'!N193="","",'S.D. Paste sheet'!N193)</f>
        <v>42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XXXX4650</v>
      </c>
      <c r="U193" s="20" t="str">
        <f>IF('S.D. Paste sheet'!U193="","",'S.D. Paste sheet'!U193)</f>
        <v/>
      </c>
      <c r="V193" s="20">
        <f>IF('S.D. Paste sheet'!V193="","",'S.D. Paste sheet'!V193)</f>
        <v>9660628286</v>
      </c>
      <c r="W193" s="20" t="str">
        <f>IF('S.D. Paste sheet'!W193="","",'S.D. Paste sheet'!W193)</f>
        <v>Raiko ka bas,Raipur,Biratiya kallan,306105</v>
      </c>
      <c r="X193" s="20">
        <f>IF('S.D. Paste sheet'!X193="","",'S.D. Paste sheet'!X193)</f>
        <v>42000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12</v>
      </c>
      <c r="AC193" s="20" t="str">
        <f>IF('S.D. Paste sheet'!AC193="","",'S.D. Paste sheet'!AC193)</f>
        <v>None</v>
      </c>
      <c r="AD193" s="20">
        <f>IF('S.D. Paste sheet'!AD193="","",'S.D. Paste sheet'!AD193)</f>
        <v>2</v>
      </c>
      <c r="AE193" s="29"/>
      <c r="AF193">
        <f>IF(AK193="","",IF(AK193&gt;0,COUNT($AG$2:AG193),""))</f>
        <v>16</v>
      </c>
      <c r="AG193" s="25">
        <f t="shared" si="66"/>
        <v>8</v>
      </c>
      <c r="AH193" s="25" t="str">
        <f t="shared" si="67"/>
        <v>A</v>
      </c>
      <c r="AI193" s="25">
        <f t="shared" si="68"/>
        <v>587</v>
      </c>
      <c r="AJ193" s="25">
        <f t="shared" si="69"/>
        <v>42917</v>
      </c>
      <c r="AK193" s="25" t="str">
        <f t="shared" si="70"/>
        <v>KOMAL NAYAK</v>
      </c>
      <c r="AL193" s="25" t="str">
        <f t="shared" si="71"/>
        <v/>
      </c>
      <c r="AM193" s="25" t="str">
        <f t="shared" si="72"/>
        <v>PRAHLAD NAYAK</v>
      </c>
      <c r="AN193" s="25" t="str">
        <f t="shared" si="73"/>
        <v>SANTOSH</v>
      </c>
      <c r="AO193" s="25" t="str">
        <f t="shared" si="74"/>
        <v>F</v>
      </c>
      <c r="AP193" s="25">
        <f t="shared" si="75"/>
        <v>40541</v>
      </c>
      <c r="AQ193" s="25">
        <f t="shared" si="76"/>
        <v>616</v>
      </c>
      <c r="AR193" s="25">
        <f t="shared" si="77"/>
        <v>11225545</v>
      </c>
      <c r="AS193" s="25">
        <f t="shared" si="78"/>
        <v>67</v>
      </c>
      <c r="AT193" s="25">
        <f t="shared" si="79"/>
        <v>42</v>
      </c>
      <c r="AU193" s="25" t="str">
        <f t="shared" si="80"/>
        <v>SC</v>
      </c>
      <c r="AV193" s="25" t="str">
        <f t="shared" si="81"/>
        <v>Hindu</v>
      </c>
      <c r="AX193">
        <f>IF(BC193="","",IF(BC193&gt;0,COUNT($AY$2:AY193),""))</f>
        <v>16</v>
      </c>
      <c r="AY193" s="25">
        <f t="shared" si="82"/>
        <v>8</v>
      </c>
      <c r="AZ193" s="25" t="str">
        <f t="shared" si="83"/>
        <v>A</v>
      </c>
      <c r="BA193" s="25">
        <f t="shared" si="84"/>
        <v>587</v>
      </c>
      <c r="BB193" s="25">
        <f t="shared" si="85"/>
        <v>42917</v>
      </c>
      <c r="BC193" s="25" t="str">
        <f t="shared" si="86"/>
        <v>KOMAL NAYAK</v>
      </c>
      <c r="BD193" s="25" t="str">
        <f t="shared" si="87"/>
        <v/>
      </c>
      <c r="BE193" s="25" t="str">
        <f t="shared" si="88"/>
        <v>PRAHLAD NAYAK</v>
      </c>
      <c r="BF193" s="25" t="str">
        <f t="shared" si="89"/>
        <v>SANTOSH</v>
      </c>
      <c r="BG193" s="25" t="str">
        <f t="shared" si="90"/>
        <v>F</v>
      </c>
      <c r="BH193" s="25">
        <f t="shared" si="91"/>
        <v>40541</v>
      </c>
      <c r="BI193" s="25">
        <f t="shared" si="92"/>
        <v>616</v>
      </c>
      <c r="BJ193" s="25">
        <f t="shared" si="93"/>
        <v>11225545</v>
      </c>
      <c r="BK193" s="25">
        <f t="shared" si="94"/>
        <v>67</v>
      </c>
      <c r="BL193" s="25">
        <f t="shared" si="95"/>
        <v>42</v>
      </c>
      <c r="BM193" s="25" t="str">
        <f t="shared" si="96"/>
        <v>SC</v>
      </c>
      <c r="BN193" s="25" t="str">
        <f t="shared" si="97"/>
        <v>Hindu</v>
      </c>
    </row>
    <row r="194" spans="1:66" ht="30">
      <c r="A194" s="20">
        <f>IF('S.D. Paste sheet'!A194="","",'S.D. Paste sheet'!A194)</f>
        <v>8</v>
      </c>
      <c r="B194" s="20" t="str">
        <f>IF('S.D. Paste sheet'!B194="","",'S.D. Paste sheet'!B194)</f>
        <v>A</v>
      </c>
      <c r="C194" s="20">
        <f>IF('S.D. Paste sheet'!C194="","",'S.D. Paste sheet'!C194)</f>
        <v>710</v>
      </c>
      <c r="D194" s="20">
        <f>IF('S.D. Paste sheet'!D194="","",'S.D. Paste sheet'!D194)</f>
        <v>43278</v>
      </c>
      <c r="E194" s="20" t="str">
        <f>IF('S.D. Paste sheet'!E194="","",UPPER('S.D. Paste sheet'!E194))</f>
        <v>MANISHA MEGHWAL</v>
      </c>
      <c r="F194" s="20" t="str">
        <f>IF('S.D. Paste sheet'!F194="","",'S.D. Paste sheet'!F194)</f>
        <v/>
      </c>
      <c r="G194" s="20" t="str">
        <f>IF('S.D. Paste sheet'!G194="","",UPPER('S.D. Paste sheet'!G194))</f>
        <v>SHANKAR LAL</v>
      </c>
      <c r="H194" s="20" t="str">
        <f>IF('S.D. Paste sheet'!H194="","",UPPER('S.D. Paste sheet'!H194))</f>
        <v>SANTOSH DEVI</v>
      </c>
      <c r="I194" s="20" t="str">
        <f>IF('S.D. Paste sheet'!I194="","",'S.D. Paste sheet'!I194)</f>
        <v>F</v>
      </c>
      <c r="J194" s="20">
        <f>IF('S.D. Paste sheet'!J194="","",'S.D. Paste sheet'!J194)</f>
        <v>40305</v>
      </c>
      <c r="K194" s="20">
        <f>IF('S.D. Paste sheet'!K194="","",'S.D. Paste sheet'!K194)</f>
        <v>617</v>
      </c>
      <c r="L194" s="20" t="str">
        <f>IF('S.D. Paste sheet'!L194="","",'S.D. Paste sheet'!L194)</f>
        <v/>
      </c>
      <c r="M194" s="20">
        <f>IF('S.D. Paste sheet'!M194="","",'S.D. Paste sheet'!M194)</f>
        <v>67</v>
      </c>
      <c r="N194" s="20">
        <f>IF('S.D. Paste sheet'!N194="","",'S.D. Paste sheet'!N194)</f>
        <v>55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XXXX7498</v>
      </c>
      <c r="U194" s="20" t="str">
        <f>IF('S.D. Paste sheet'!U194="","",'S.D. Paste sheet'!U194)</f>
        <v>ysgqufk</v>
      </c>
      <c r="V194" s="20">
        <f>IF('S.D. Paste sheet'!V194="","",'S.D. Paste sheet'!V194)</f>
        <v>9829588688</v>
      </c>
      <c r="W194" s="20" t="str">
        <f>IF('S.D. Paste sheet'!W194="","",'S.D. Paste sheet'!W194)</f>
        <v>MEGHWALO KA BAS,RAIPUR,NANANA,306102</v>
      </c>
      <c r="X194" s="20">
        <f>IF('S.D. Paste sheet'!X194="","",'S.D. Paste sheet'!X194)</f>
        <v>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12</v>
      </c>
      <c r="AC194" s="20" t="str">
        <f>IF('S.D. Paste sheet'!AC194="","",'S.D. Paste sheet'!AC194)</f>
        <v>None</v>
      </c>
      <c r="AD194" s="20">
        <f>IF('S.D. Paste sheet'!AD194="","",'S.D. Paste sheet'!AD194)</f>
        <v>1</v>
      </c>
      <c r="AE194" s="29"/>
      <c r="AF194">
        <f>IF(AK194="","",IF(AK194&gt;0,COUNT($AG$2:AG194),""))</f>
        <v>17</v>
      </c>
      <c r="AG194" s="25">
        <f t="shared" si="66"/>
        <v>8</v>
      </c>
      <c r="AH194" s="25" t="str">
        <f t="shared" si="67"/>
        <v>A</v>
      </c>
      <c r="AI194" s="25">
        <f t="shared" si="68"/>
        <v>710</v>
      </c>
      <c r="AJ194" s="25">
        <f t="shared" si="69"/>
        <v>43278</v>
      </c>
      <c r="AK194" s="25" t="str">
        <f t="shared" si="70"/>
        <v>MANISHA MEGHWAL</v>
      </c>
      <c r="AL194" s="25" t="str">
        <f t="shared" si="71"/>
        <v/>
      </c>
      <c r="AM194" s="25" t="str">
        <f t="shared" si="72"/>
        <v>SHANKAR LAL</v>
      </c>
      <c r="AN194" s="25" t="str">
        <f t="shared" si="73"/>
        <v>SANTOSH DEVI</v>
      </c>
      <c r="AO194" s="25" t="str">
        <f t="shared" si="74"/>
        <v>F</v>
      </c>
      <c r="AP194" s="25">
        <f t="shared" si="75"/>
        <v>40305</v>
      </c>
      <c r="AQ194" s="25">
        <f t="shared" si="76"/>
        <v>617</v>
      </c>
      <c r="AR194" s="25" t="str">
        <f t="shared" si="77"/>
        <v/>
      </c>
      <c r="AS194" s="25">
        <f t="shared" si="78"/>
        <v>67</v>
      </c>
      <c r="AT194" s="25">
        <f t="shared" si="79"/>
        <v>55</v>
      </c>
      <c r="AU194" s="25" t="str">
        <f t="shared" si="80"/>
        <v>SC</v>
      </c>
      <c r="AV194" s="25" t="str">
        <f t="shared" si="81"/>
        <v>Hindu</v>
      </c>
      <c r="AX194">
        <f>IF(BC194="","",IF(BC194&gt;0,COUNT($AY$2:AY194),""))</f>
        <v>17</v>
      </c>
      <c r="AY194" s="25">
        <f t="shared" si="82"/>
        <v>8</v>
      </c>
      <c r="AZ194" s="25" t="str">
        <f t="shared" si="83"/>
        <v>A</v>
      </c>
      <c r="BA194" s="25">
        <f t="shared" si="84"/>
        <v>710</v>
      </c>
      <c r="BB194" s="25">
        <f t="shared" si="85"/>
        <v>43278</v>
      </c>
      <c r="BC194" s="25" t="str">
        <f t="shared" si="86"/>
        <v>MANISHA MEGHWAL</v>
      </c>
      <c r="BD194" s="25" t="str">
        <f t="shared" si="87"/>
        <v/>
      </c>
      <c r="BE194" s="25" t="str">
        <f t="shared" si="88"/>
        <v>SHANKAR LAL</v>
      </c>
      <c r="BF194" s="25" t="str">
        <f t="shared" si="89"/>
        <v>SANTOSH DEVI</v>
      </c>
      <c r="BG194" s="25" t="str">
        <f t="shared" si="90"/>
        <v>F</v>
      </c>
      <c r="BH194" s="25">
        <f t="shared" si="91"/>
        <v>40305</v>
      </c>
      <c r="BI194" s="25">
        <f t="shared" si="92"/>
        <v>617</v>
      </c>
      <c r="BJ194" s="25" t="str">
        <f t="shared" si="93"/>
        <v/>
      </c>
      <c r="BK194" s="25">
        <f t="shared" si="94"/>
        <v>67</v>
      </c>
      <c r="BL194" s="25">
        <f t="shared" si="95"/>
        <v>55</v>
      </c>
      <c r="BM194" s="25" t="str">
        <f t="shared" si="96"/>
        <v>SC</v>
      </c>
      <c r="BN194" s="25" t="str">
        <f t="shared" si="97"/>
        <v>Hindu</v>
      </c>
    </row>
    <row r="195" spans="1:66" ht="30">
      <c r="A195" s="20">
        <f>IF('S.D. Paste sheet'!A195="","",'S.D. Paste sheet'!A195)</f>
        <v>8</v>
      </c>
      <c r="B195" s="20" t="str">
        <f>IF('S.D. Paste sheet'!B195="","",'S.D. Paste sheet'!B195)</f>
        <v>A</v>
      </c>
      <c r="C195" s="20">
        <f>IF('S.D. Paste sheet'!C195="","",'S.D. Paste sheet'!C195)</f>
        <v>542</v>
      </c>
      <c r="D195" s="20">
        <f>IF('S.D. Paste sheet'!D195="","",'S.D. Paste sheet'!D195)</f>
        <v>42966</v>
      </c>
      <c r="E195" s="20" t="str">
        <f>IF('S.D. Paste sheet'!E195="","",UPPER('S.D. Paste sheet'!E195))</f>
        <v>NAFEESA</v>
      </c>
      <c r="F195" s="20" t="str">
        <f>IF('S.D. Paste sheet'!F195="","",'S.D. Paste sheet'!F195)</f>
        <v/>
      </c>
      <c r="G195" s="20" t="str">
        <f>IF('S.D. Paste sheet'!G195="","",UPPER('S.D. Paste sheet'!G195))</f>
        <v>KAMRUDIN</v>
      </c>
      <c r="H195" s="20" t="str">
        <f>IF('S.D. Paste sheet'!H195="","",UPPER('S.D. Paste sheet'!H195))</f>
        <v>ROSHANI</v>
      </c>
      <c r="I195" s="20" t="str">
        <f>IF('S.D. Paste sheet'!I195="","",'S.D. Paste sheet'!I195)</f>
        <v>F</v>
      </c>
      <c r="J195" s="20">
        <f>IF('S.D. Paste sheet'!J195="","",'S.D. Paste sheet'!J195)</f>
        <v>40001</v>
      </c>
      <c r="K195" s="20">
        <f>IF('S.D. Paste sheet'!K195="","",'S.D. Paste sheet'!K195)</f>
        <v>618</v>
      </c>
      <c r="L195" s="20" t="str">
        <f>IF('S.D. Paste sheet'!L195="","",'S.D. Paste sheet'!L195)</f>
        <v/>
      </c>
      <c r="M195" s="20">
        <f>IF('S.D. Paste sheet'!M195="","",'S.D. Paste sheet'!M195)</f>
        <v>67</v>
      </c>
      <c r="N195" s="20">
        <f>IF('S.D. Paste sheet'!N195="","",'S.D. Paste sheet'!N195)</f>
        <v>41</v>
      </c>
      <c r="O195" s="20" t="str">
        <f>IF('S.D. Paste sheet'!O195="","",'S.D. Paste sheet'!O195)</f>
        <v>OBC</v>
      </c>
      <c r="P195" s="20" t="str">
        <f>IF('S.D. Paste sheet'!P195="","",'S.D. Paste sheet'!P195)</f>
        <v>Hindu</v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XXXX5430</v>
      </c>
      <c r="U195" s="20" t="str">
        <f>IF('S.D. Paste sheet'!U195="","",'S.D. Paste sheet'!U195)</f>
        <v>YAOWSCB</v>
      </c>
      <c r="V195" s="20">
        <f>IF('S.D. Paste sheet'!V195="","",'S.D. Paste sheet'!V195)</f>
        <v>9571607456</v>
      </c>
      <c r="W195" s="20" t="str">
        <f>IF('S.D. Paste sheet'!W195="","",'S.D. Paste sheet'!W195)</f>
        <v>OLD RAILWAY STATION ,RAIPUR,BAR,306105</v>
      </c>
      <c r="X195" s="20">
        <f>IF('S.D. Paste sheet'!X195="","",'S.D. Paste sheet'!X195)</f>
        <v>35000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>No</v>
      </c>
      <c r="AB195" s="20">
        <f>IF('S.D. Paste sheet'!AB195="","",'S.D. Paste sheet'!AB195)</f>
        <v>13</v>
      </c>
      <c r="AC195" s="20" t="str">
        <f>IF('S.D. Paste sheet'!AC195="","",'S.D. Paste sheet'!AC195)</f>
        <v>None</v>
      </c>
      <c r="AD195" s="20">
        <f>IF('S.D. Paste sheet'!AD195="","",'S.D. Paste sheet'!AD195)</f>
        <v>3</v>
      </c>
      <c r="AE195" s="29"/>
      <c r="AF195">
        <f>IF(AK195="","",IF(AK195&gt;0,COUNT($AG$2:AG195),""))</f>
        <v>18</v>
      </c>
      <c r="AG195" s="25">
        <f t="shared" ref="AG195:AG258" si="98">IF(AND($AJ$1=8,$A195=8),A195,"")</f>
        <v>8</v>
      </c>
      <c r="AH195" s="25" t="str">
        <f t="shared" ref="AH195:AH258" si="99">IF(AND($AJ$1=8,$A195=8),B195,"")</f>
        <v>A</v>
      </c>
      <c r="AI195" s="25">
        <f t="shared" ref="AI195:AI258" si="100">IF(AND($AJ$1=8,$A195=8),C195,"")</f>
        <v>542</v>
      </c>
      <c r="AJ195" s="25">
        <f t="shared" ref="AJ195:AJ258" si="101">IF(AND($AJ$1=8,$A195=8),D195,"")</f>
        <v>42966</v>
      </c>
      <c r="AK195" s="25" t="str">
        <f t="shared" ref="AK195:AK258" si="102">IF(AND($AJ$1=8,$A195=8),E195,"")</f>
        <v>NAFEESA</v>
      </c>
      <c r="AL195" s="25" t="str">
        <f t="shared" ref="AL195:AL258" si="103">IF(AND($AJ$1=8,$A195=8),F195,"")</f>
        <v/>
      </c>
      <c r="AM195" s="25" t="str">
        <f t="shared" ref="AM195:AM258" si="104">IF(AND($AJ$1=8,$A195=8),G195,"")</f>
        <v>KAMRUDIN</v>
      </c>
      <c r="AN195" s="25" t="str">
        <f t="shared" ref="AN195:AN258" si="105">IF(AND($AJ$1=8,$A195=8),H195,"")</f>
        <v>ROSHANI</v>
      </c>
      <c r="AO195" s="25" t="str">
        <f t="shared" ref="AO195:AO258" si="106">IF(AND($AJ$1=8,$A195=8),I195,"")</f>
        <v>F</v>
      </c>
      <c r="AP195" s="25">
        <f t="shared" ref="AP195:AP258" si="107">IF(AND($AJ$1=8,$A195=8),J195,"")</f>
        <v>40001</v>
      </c>
      <c r="AQ195" s="25">
        <f t="shared" ref="AQ195:AQ258" si="108">IF(AND($AJ$1=8,$A195=8),K195,"")</f>
        <v>618</v>
      </c>
      <c r="AR195" s="25" t="str">
        <f t="shared" ref="AR195:AR258" si="109">IF(AND($AJ$1=8,$A195=8),L195,"")</f>
        <v/>
      </c>
      <c r="AS195" s="25">
        <f t="shared" ref="AS195:AS258" si="110">IF(AND($AJ$1=8,$A195=8),M195,"")</f>
        <v>67</v>
      </c>
      <c r="AT195" s="25">
        <f t="shared" ref="AT195:AT258" si="111">IF(AND($AJ$1=8,$A195=8),N195,"")</f>
        <v>41</v>
      </c>
      <c r="AU195" s="25" t="str">
        <f t="shared" ref="AU195:AU258" si="112">IF(AND($AJ$1=8,$A195=8),O195,"")</f>
        <v>OBC</v>
      </c>
      <c r="AV195" s="25" t="str">
        <f t="shared" ref="AV195:AV258" si="113">IF(AND($AJ$1=8,$A195=8),P195,"")</f>
        <v>Hindu</v>
      </c>
      <c r="AX195">
        <f>IF(BC195="","",IF(BC195&gt;0,COUNT($AY$2:AY195),""))</f>
        <v>18</v>
      </c>
      <c r="AY195" s="25">
        <f t="shared" ref="AY195:AY258" si="114">IF(AND($BB$1=8,$A195=8,$BC$1=B195),A195,"")</f>
        <v>8</v>
      </c>
      <c r="AZ195" s="25" t="str">
        <f t="shared" ref="AZ195:AZ258" si="115">IF(AND($BB$1=8,$A195=8,$BC$1=$B195),B195,"")</f>
        <v>A</v>
      </c>
      <c r="BA195" s="25">
        <f t="shared" ref="BA195:BA258" si="116">IF(AND($BB$1=8,$A195=8,$BC$1=$B195),C195,"")</f>
        <v>542</v>
      </c>
      <c r="BB195" s="25">
        <f t="shared" ref="BB195:BB258" si="117">IF(AND($BB$1=8,$A195=8,$BC$1=$B195),D195,"")</f>
        <v>42966</v>
      </c>
      <c r="BC195" s="25" t="str">
        <f t="shared" ref="BC195:BC258" si="118">IF(AND($BB$1=8,$A195=8,$BC$1=$B195),E195,"")</f>
        <v>NAFEESA</v>
      </c>
      <c r="BD195" s="25" t="str">
        <f t="shared" ref="BD195:BD258" si="119">IF(AND($BB$1=8,$A195=8,$BC$1=$B195),F195,"")</f>
        <v/>
      </c>
      <c r="BE195" s="25" t="str">
        <f t="shared" ref="BE195:BE258" si="120">IF(AND($BB$1=8,$A195=8,$BC$1=$B195),G195,"")</f>
        <v>KAMRUDIN</v>
      </c>
      <c r="BF195" s="25" t="str">
        <f t="shared" ref="BF195:BF258" si="121">IF(AND($BB$1=8,$A195=8,$BC$1=$B195),H195,"")</f>
        <v>ROSHANI</v>
      </c>
      <c r="BG195" s="25" t="str">
        <f t="shared" ref="BG195:BG258" si="122">IF(AND($BB$1=8,$A195=8,$BC$1=$B195),I195,"")</f>
        <v>F</v>
      </c>
      <c r="BH195" s="25">
        <f t="shared" ref="BH195:BH258" si="123">IF(AND($BB$1=8,$A195=8,$BC$1=$B195),J195,"")</f>
        <v>40001</v>
      </c>
      <c r="BI195" s="25">
        <f t="shared" ref="BI195:BI258" si="124">IF(AND($BB$1=8,$A195=8,$BC$1=$B195),K195,"")</f>
        <v>618</v>
      </c>
      <c r="BJ195" s="25" t="str">
        <f t="shared" ref="BJ195:BJ258" si="125">IF(AND($BB$1=8,$A195=8,$BC$1=$B195),L195,"")</f>
        <v/>
      </c>
      <c r="BK195" s="25">
        <f t="shared" ref="BK195:BK258" si="126">IF(AND($BB$1=8,$A195=8,$BC$1=$B195),M195,"")</f>
        <v>67</v>
      </c>
      <c r="BL195" s="25">
        <f t="shared" ref="BL195:BL258" si="127">IF(AND($BB$1=8,$A195=8,$BC$1=$B195),N195,"")</f>
        <v>41</v>
      </c>
      <c r="BM195" s="25" t="str">
        <f t="shared" ref="BM195:BM258" si="128">IF(AND($BB$1=8,$A195=8,$BC$1=$B195),O195,"")</f>
        <v>OBC</v>
      </c>
      <c r="BN195" s="25" t="str">
        <f t="shared" ref="BN195:BN258" si="129">IF(AND($BB$1=8,$A195=8,$BC$1=$B195),P195,"")</f>
        <v>Hindu</v>
      </c>
    </row>
    <row r="196" spans="1:66" ht="30">
      <c r="A196" s="20">
        <f>IF('S.D. Paste sheet'!A196="","",'S.D. Paste sheet'!A196)</f>
        <v>8</v>
      </c>
      <c r="B196" s="20" t="str">
        <f>IF('S.D. Paste sheet'!B196="","",'S.D. Paste sheet'!B196)</f>
        <v>B</v>
      </c>
      <c r="C196" s="20">
        <f>IF('S.D. Paste sheet'!C196="","",'S.D. Paste sheet'!C196)</f>
        <v>418</v>
      </c>
      <c r="D196" s="20">
        <f>IF('S.D. Paste sheet'!D196="","",'S.D. Paste sheet'!D196)</f>
        <v>42500</v>
      </c>
      <c r="E196" s="20" t="str">
        <f>IF('S.D. Paste sheet'!E196="","",UPPER('S.D. Paste sheet'!E196))</f>
        <v>POOJA</v>
      </c>
      <c r="F196" s="20" t="str">
        <f>IF('S.D. Paste sheet'!F196="","",'S.D. Paste sheet'!F196)</f>
        <v/>
      </c>
      <c r="G196" s="20" t="str">
        <f>IF('S.D. Paste sheet'!G196="","",UPPER('S.D. Paste sheet'!G196))</f>
        <v>AKBAR</v>
      </c>
      <c r="H196" s="20" t="str">
        <f>IF('S.D. Paste sheet'!H196="","",UPPER('S.D. Paste sheet'!H196))</f>
        <v>BIBIDA</v>
      </c>
      <c r="I196" s="20" t="str">
        <f>IF('S.D. Paste sheet'!I196="","",'S.D. Paste sheet'!I196)</f>
        <v>F</v>
      </c>
      <c r="J196" s="20">
        <f>IF('S.D. Paste sheet'!J196="","",'S.D. Paste sheet'!J196)</f>
        <v>40302</v>
      </c>
      <c r="K196" s="20">
        <f>IF('S.D. Paste sheet'!K196="","",'S.D. Paste sheet'!K196)</f>
        <v>619</v>
      </c>
      <c r="L196" s="20" t="str">
        <f>IF('S.D. Paste sheet'!L196="","",'S.D. Paste sheet'!L196)</f>
        <v/>
      </c>
      <c r="M196" s="20">
        <f>IF('S.D. Paste sheet'!M196="","",'S.D. Paste sheet'!M196)</f>
        <v>67</v>
      </c>
      <c r="N196" s="20">
        <f>IF('S.D. Paste sheet'!N196="","",'S.D. Paste sheet'!N196)</f>
        <v>20</v>
      </c>
      <c r="O196" s="20" t="str">
        <f>IF('S.D. Paste sheet'!O196="","",'S.D. Paste sheet'!O196)</f>
        <v>OBC</v>
      </c>
      <c r="P196" s="20" t="str">
        <f>IF('S.D. Paste sheet'!P196="","",'S.D. Paste sheet'!P196)</f>
        <v>Muslim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XXXX2147</v>
      </c>
      <c r="U196" s="20" t="str">
        <f>IF('S.D. Paste sheet'!U196="","",'S.D. Paste sheet'!U196)</f>
        <v/>
      </c>
      <c r="V196" s="20">
        <f>IF('S.D. Paste sheet'!V196="","",'S.D. Paste sheet'!V196)</f>
        <v>8290706369</v>
      </c>
      <c r="W196" s="20" t="str">
        <f>IF('S.D. Paste sheet'!W196="","",'S.D. Paste sheet'!W196)</f>
        <v>NEAR POWER HOUSE,RAIPUR,BAR,306105</v>
      </c>
      <c r="X196" s="20">
        <f>IF('S.D. Paste sheet'!X196="","",'S.D. Paste sheet'!X196)</f>
        <v>36000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Yes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0</v>
      </c>
      <c r="AE196" s="29"/>
      <c r="AF196">
        <f>IF(AK196="","",IF(AK196&gt;0,COUNT($AG$2:AG196),""))</f>
        <v>19</v>
      </c>
      <c r="AG196" s="25">
        <f t="shared" si="98"/>
        <v>8</v>
      </c>
      <c r="AH196" s="25" t="str">
        <f t="shared" si="99"/>
        <v>B</v>
      </c>
      <c r="AI196" s="25">
        <f t="shared" si="100"/>
        <v>418</v>
      </c>
      <c r="AJ196" s="25">
        <f t="shared" si="101"/>
        <v>42500</v>
      </c>
      <c r="AK196" s="25" t="str">
        <f t="shared" si="102"/>
        <v>POOJA</v>
      </c>
      <c r="AL196" s="25" t="str">
        <f t="shared" si="103"/>
        <v/>
      </c>
      <c r="AM196" s="25" t="str">
        <f t="shared" si="104"/>
        <v>AKBAR</v>
      </c>
      <c r="AN196" s="25" t="str">
        <f t="shared" si="105"/>
        <v>BIBIDA</v>
      </c>
      <c r="AO196" s="25" t="str">
        <f t="shared" si="106"/>
        <v>F</v>
      </c>
      <c r="AP196" s="25">
        <f t="shared" si="107"/>
        <v>40302</v>
      </c>
      <c r="AQ196" s="25">
        <f t="shared" si="108"/>
        <v>619</v>
      </c>
      <c r="AR196" s="25" t="str">
        <f t="shared" si="109"/>
        <v/>
      </c>
      <c r="AS196" s="25">
        <f t="shared" si="110"/>
        <v>67</v>
      </c>
      <c r="AT196" s="25">
        <f t="shared" si="111"/>
        <v>20</v>
      </c>
      <c r="AU196" s="25" t="str">
        <f t="shared" si="112"/>
        <v>OBC</v>
      </c>
      <c r="AV196" s="25" t="str">
        <f t="shared" si="113"/>
        <v>Muslim</v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8</v>
      </c>
      <c r="B197" s="20" t="str">
        <f>IF('S.D. Paste sheet'!B197="","",'S.D. Paste sheet'!B197)</f>
        <v>B</v>
      </c>
      <c r="C197" s="20">
        <f>IF('S.D. Paste sheet'!C197="","",'S.D. Paste sheet'!C197)</f>
        <v>954</v>
      </c>
      <c r="D197" s="20">
        <f>IF('S.D. Paste sheet'!D197="","",'S.D. Paste sheet'!D197)</f>
        <v>44399</v>
      </c>
      <c r="E197" s="20" t="str">
        <f>IF('S.D. Paste sheet'!E197="","",UPPER('S.D. Paste sheet'!E197))</f>
        <v>POORVA</v>
      </c>
      <c r="F197" s="20" t="str">
        <f>IF('S.D. Paste sheet'!F197="","",'S.D. Paste sheet'!F197)</f>
        <v/>
      </c>
      <c r="G197" s="20" t="str">
        <f>IF('S.D. Paste sheet'!G197="","",UPPER('S.D. Paste sheet'!G197))</f>
        <v>NATHU SINGH</v>
      </c>
      <c r="H197" s="20" t="str">
        <f>IF('S.D. Paste sheet'!H197="","",UPPER('S.D. Paste sheet'!H197))</f>
        <v>ANU KANWAR</v>
      </c>
      <c r="I197" s="20" t="str">
        <f>IF('S.D. Paste sheet'!I197="","",'S.D. Paste sheet'!I197)</f>
        <v>F</v>
      </c>
      <c r="J197" s="20">
        <f>IF('S.D. Paste sheet'!J197="","",'S.D. Paste sheet'!J197)</f>
        <v>40319</v>
      </c>
      <c r="K197" s="20">
        <f>IF('S.D. Paste sheet'!K197="","",'S.D. Paste sheet'!K197)</f>
        <v>620</v>
      </c>
      <c r="L197" s="20" t="str">
        <f>IF('S.D. Paste sheet'!L197="","",'S.D. Paste sheet'!L197)</f>
        <v/>
      </c>
      <c r="M197" s="20">
        <f>IF('S.D. Paste sheet'!M197="","",'S.D. Paste sheet'!M197)</f>
        <v>67</v>
      </c>
      <c r="N197" s="20">
        <f>IF('S.D. Paste sheet'!N197="","",'S.D. Paste sheet'!N197)</f>
        <v>52</v>
      </c>
      <c r="O197" s="20" t="str">
        <f>IF('S.D. Paste sheet'!O197="","",'S.D. Paste sheet'!O197)</f>
        <v>OBC</v>
      </c>
      <c r="P197" s="20" t="str">
        <f>IF('S.D. Paste sheet'!P197="","",'S.D. Paste sheet'!P197)</f>
        <v>Hindu</v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>XXXX9580</v>
      </c>
      <c r="U197" s="20" t="str">
        <f>IF('S.D. Paste sheet'!U197="","",'S.D. Paste sheet'!U197)</f>
        <v/>
      </c>
      <c r="V197" s="20">
        <f>IF('S.D. Paste sheet'!V197="","",'S.D. Paste sheet'!V197)</f>
        <v>9660177725</v>
      </c>
      <c r="W197" s="20" t="str">
        <f>IF('S.D. Paste sheet'!W197="","",'S.D. Paste sheet'!W197)</f>
        <v>BAR,Raipur,BAR,306105</v>
      </c>
      <c r="X197" s="20">
        <f>IF('S.D. Paste sheet'!X197="","",'S.D. Paste sheet'!X197)</f>
        <v>80000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>No</v>
      </c>
      <c r="AB197" s="20">
        <f>IF('S.D. Paste sheet'!AB197="","",'S.D. Paste sheet'!AB197)</f>
        <v>12</v>
      </c>
      <c r="AC197" s="20" t="str">
        <f>IF('S.D. Paste sheet'!AC197="","",'S.D. Paste sheet'!AC197)</f>
        <v>None</v>
      </c>
      <c r="AD197" s="20">
        <f>IF('S.D. Paste sheet'!AD197="","",'S.D. Paste sheet'!AD197)</f>
        <v>3</v>
      </c>
      <c r="AE197" s="29"/>
      <c r="AF197">
        <f>IF(AK197="","",IF(AK197&gt;0,COUNT($AG$2:AG197),""))</f>
        <v>20</v>
      </c>
      <c r="AG197" s="25">
        <f t="shared" si="98"/>
        <v>8</v>
      </c>
      <c r="AH197" s="25" t="str">
        <f t="shared" si="99"/>
        <v>B</v>
      </c>
      <c r="AI197" s="25">
        <f t="shared" si="100"/>
        <v>954</v>
      </c>
      <c r="AJ197" s="25">
        <f t="shared" si="101"/>
        <v>44399</v>
      </c>
      <c r="AK197" s="25" t="str">
        <f t="shared" si="102"/>
        <v>POORVA</v>
      </c>
      <c r="AL197" s="25" t="str">
        <f t="shared" si="103"/>
        <v/>
      </c>
      <c r="AM197" s="25" t="str">
        <f t="shared" si="104"/>
        <v>NATHU SINGH</v>
      </c>
      <c r="AN197" s="25" t="str">
        <f t="shared" si="105"/>
        <v>ANU KANWAR</v>
      </c>
      <c r="AO197" s="25" t="str">
        <f t="shared" si="106"/>
        <v>F</v>
      </c>
      <c r="AP197" s="25">
        <f t="shared" si="107"/>
        <v>40319</v>
      </c>
      <c r="AQ197" s="25">
        <f t="shared" si="108"/>
        <v>620</v>
      </c>
      <c r="AR197" s="25" t="str">
        <f t="shared" si="109"/>
        <v/>
      </c>
      <c r="AS197" s="25">
        <f t="shared" si="110"/>
        <v>67</v>
      </c>
      <c r="AT197" s="25">
        <f t="shared" si="111"/>
        <v>52</v>
      </c>
      <c r="AU197" s="25" t="str">
        <f t="shared" si="112"/>
        <v>OBC</v>
      </c>
      <c r="AV197" s="25" t="str">
        <f t="shared" si="113"/>
        <v>Hindu</v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8</v>
      </c>
      <c r="B198" s="20" t="str">
        <f>IF('S.D. Paste sheet'!B198="","",'S.D. Paste sheet'!B198)</f>
        <v>B</v>
      </c>
      <c r="C198" s="20">
        <f>IF('S.D. Paste sheet'!C198="","",'S.D. Paste sheet'!C198)</f>
        <v>409</v>
      </c>
      <c r="D198" s="20">
        <f>IF('S.D. Paste sheet'!D198="","",'S.D. Paste sheet'!D198)</f>
        <v>42215</v>
      </c>
      <c r="E198" s="20" t="str">
        <f>IF('S.D. Paste sheet'!E198="","",UPPER('S.D. Paste sheet'!E198))</f>
        <v>PRAKASH NAYAK</v>
      </c>
      <c r="F198" s="20" t="str">
        <f>IF('S.D. Paste sheet'!F198="","",'S.D. Paste sheet'!F198)</f>
        <v/>
      </c>
      <c r="G198" s="20" t="str">
        <f>IF('S.D. Paste sheet'!G198="","",UPPER('S.D. Paste sheet'!G198))</f>
        <v>JAGDISH NAYAK</v>
      </c>
      <c r="H198" s="20" t="str">
        <f>IF('S.D. Paste sheet'!H198="","",UPPER('S.D. Paste sheet'!H198))</f>
        <v>PREM DEVI</v>
      </c>
      <c r="I198" s="20" t="str">
        <f>IF('S.D. Paste sheet'!I198="","",'S.D. Paste sheet'!I198)</f>
        <v>M</v>
      </c>
      <c r="J198" s="20">
        <f>IF('S.D. Paste sheet'!J198="","",'S.D. Paste sheet'!J198)</f>
        <v>40094</v>
      </c>
      <c r="K198" s="20">
        <f>IF('S.D. Paste sheet'!K198="","",'S.D. Paste sheet'!K198)</f>
        <v>621</v>
      </c>
      <c r="L198" s="20" t="str">
        <f>IF('S.D. Paste sheet'!L198="","",'S.D. Paste sheet'!L198)</f>
        <v/>
      </c>
      <c r="M198" s="20">
        <f>IF('S.D. Paste sheet'!M198="","",'S.D. Paste sheet'!M198)</f>
        <v>67</v>
      </c>
      <c r="N198" s="20">
        <f>IF('S.D. Paste sheet'!N198="","",'S.D. Paste sheet'!N198)</f>
        <v>0</v>
      </c>
      <c r="O198" s="20" t="str">
        <f>IF('S.D. Paste sheet'!O198="","",'S.D. Paste sheet'!O198)</f>
        <v>SC</v>
      </c>
      <c r="P198" s="20" t="str">
        <f>IF('S.D. Paste sheet'!P198="","",'S.D. Paste sheet'!P198)</f>
        <v>Hindu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XXXX3643</v>
      </c>
      <c r="U198" s="20" t="str">
        <f>IF('S.D. Paste sheet'!U198="","",'S.D. Paste sheet'!U198)</f>
        <v/>
      </c>
      <c r="V198" s="20">
        <f>IF('S.D. Paste sheet'!V198="","",'S.D. Paste sheet'!V198)</f>
        <v>9001557646</v>
      </c>
      <c r="W198" s="20" t="str">
        <f>IF('S.D. Paste sheet'!W198="","",'S.D. Paste sheet'!W198)</f>
        <v>NAYKO KA BADIYA,RAIPUR,BAR,306105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No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>
        <f>IF(AK198="","",IF(AK198&gt;0,COUNT($AG$2:AG198),""))</f>
        <v>21</v>
      </c>
      <c r="AG198" s="25">
        <f t="shared" si="98"/>
        <v>8</v>
      </c>
      <c r="AH198" s="25" t="str">
        <f t="shared" si="99"/>
        <v>B</v>
      </c>
      <c r="AI198" s="25">
        <f t="shared" si="100"/>
        <v>409</v>
      </c>
      <c r="AJ198" s="25">
        <f t="shared" si="101"/>
        <v>42215</v>
      </c>
      <c r="AK198" s="25" t="str">
        <f t="shared" si="102"/>
        <v>PRAKASH NAYAK</v>
      </c>
      <c r="AL198" s="25" t="str">
        <f t="shared" si="103"/>
        <v/>
      </c>
      <c r="AM198" s="25" t="str">
        <f t="shared" si="104"/>
        <v>JAGDISH NAYAK</v>
      </c>
      <c r="AN198" s="25" t="str">
        <f t="shared" si="105"/>
        <v>PREM DEVI</v>
      </c>
      <c r="AO198" s="25" t="str">
        <f t="shared" si="106"/>
        <v>M</v>
      </c>
      <c r="AP198" s="25">
        <f t="shared" si="107"/>
        <v>40094</v>
      </c>
      <c r="AQ198" s="25">
        <f t="shared" si="108"/>
        <v>621</v>
      </c>
      <c r="AR198" s="25" t="str">
        <f t="shared" si="109"/>
        <v/>
      </c>
      <c r="AS198" s="25">
        <f t="shared" si="110"/>
        <v>67</v>
      </c>
      <c r="AT198" s="25">
        <f t="shared" si="111"/>
        <v>0</v>
      </c>
      <c r="AU198" s="25" t="str">
        <f t="shared" si="112"/>
        <v>SC</v>
      </c>
      <c r="AV198" s="25" t="str">
        <f t="shared" si="113"/>
        <v>Hindu</v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8</v>
      </c>
      <c r="B199" s="20" t="str">
        <f>IF('S.D. Paste sheet'!B199="","",'S.D. Paste sheet'!B199)</f>
        <v>B</v>
      </c>
      <c r="C199" s="20">
        <f>IF('S.D. Paste sheet'!C199="","",'S.D. Paste sheet'!C199)</f>
        <v>953</v>
      </c>
      <c r="D199" s="20">
        <f>IF('S.D. Paste sheet'!D199="","",'S.D. Paste sheet'!D199)</f>
        <v>44399</v>
      </c>
      <c r="E199" s="20" t="str">
        <f>IF('S.D. Paste sheet'!E199="","",UPPER('S.D. Paste sheet'!E199))</f>
        <v>RAHUL BAGRI</v>
      </c>
      <c r="F199" s="20" t="str">
        <f>IF('S.D. Paste sheet'!F199="","",'S.D. Paste sheet'!F199)</f>
        <v/>
      </c>
      <c r="G199" s="20" t="str">
        <f>IF('S.D. Paste sheet'!G199="","",UPPER('S.D. Paste sheet'!G199))</f>
        <v>DURGESH CHAND BAGRI</v>
      </c>
      <c r="H199" s="20" t="str">
        <f>IF('S.D. Paste sheet'!H199="","",UPPER('S.D. Paste sheet'!H199))</f>
        <v>PUSHPA DEVI</v>
      </c>
      <c r="I199" s="20" t="str">
        <f>IF('S.D. Paste sheet'!I199="","",'S.D. Paste sheet'!I199)</f>
        <v>M</v>
      </c>
      <c r="J199" s="20">
        <f>IF('S.D. Paste sheet'!J199="","",'S.D. Paste sheet'!J199)</f>
        <v>39969</v>
      </c>
      <c r="K199" s="20">
        <f>IF('S.D. Paste sheet'!K199="","",'S.D. Paste sheet'!K199)</f>
        <v>622</v>
      </c>
      <c r="L199" s="20" t="str">
        <f>IF('S.D. Paste sheet'!L199="","",'S.D. Paste sheet'!L199)</f>
        <v/>
      </c>
      <c r="M199" s="20">
        <f>IF('S.D. Paste sheet'!M199="","",'S.D. Paste sheet'!M199)</f>
        <v>67</v>
      </c>
      <c r="N199" s="20">
        <f>IF('S.D. Paste sheet'!N199="","",'S.D. Paste sheet'!N199)</f>
        <v>58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XXXX8619</v>
      </c>
      <c r="U199" s="20" t="str">
        <f>IF('S.D. Paste sheet'!U199="","",'S.D. Paste sheet'!U199)</f>
        <v/>
      </c>
      <c r="V199" s="20">
        <f>IF('S.D. Paste sheet'!V199="","",'S.D. Paste sheet'!V199)</f>
        <v>9414525222</v>
      </c>
      <c r="W199" s="20" t="str">
        <f>IF('S.D. Paste sheet'!W199="","",'S.D. Paste sheet'!W199)</f>
        <v>Bar Pali,Raipur,BAR,306105</v>
      </c>
      <c r="X199" s="20">
        <f>IF('S.D. Paste sheet'!X199="","",'S.D. Paste sheet'!X199)</f>
        <v>60000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13</v>
      </c>
      <c r="AC199" s="20" t="str">
        <f>IF('S.D. Paste sheet'!AC199="","",'S.D. Paste sheet'!AC199)</f>
        <v>None</v>
      </c>
      <c r="AD199" s="20">
        <f>IF('S.D. Paste sheet'!AD199="","",'S.D. Paste sheet'!AD199)</f>
        <v>3</v>
      </c>
      <c r="AE199" s="29"/>
      <c r="AF199">
        <f>IF(AK199="","",IF(AK199&gt;0,COUNT($AG$2:AG199),""))</f>
        <v>22</v>
      </c>
      <c r="AG199" s="25">
        <f t="shared" si="98"/>
        <v>8</v>
      </c>
      <c r="AH199" s="25" t="str">
        <f t="shared" si="99"/>
        <v>B</v>
      </c>
      <c r="AI199" s="25">
        <f t="shared" si="100"/>
        <v>953</v>
      </c>
      <c r="AJ199" s="25">
        <f t="shared" si="101"/>
        <v>44399</v>
      </c>
      <c r="AK199" s="25" t="str">
        <f t="shared" si="102"/>
        <v>RAHUL BAGRI</v>
      </c>
      <c r="AL199" s="25" t="str">
        <f t="shared" si="103"/>
        <v/>
      </c>
      <c r="AM199" s="25" t="str">
        <f t="shared" si="104"/>
        <v>DURGESH CHAND BAGRI</v>
      </c>
      <c r="AN199" s="25" t="str">
        <f t="shared" si="105"/>
        <v>PUSHPA DEVI</v>
      </c>
      <c r="AO199" s="25" t="str">
        <f t="shared" si="106"/>
        <v>M</v>
      </c>
      <c r="AP199" s="25">
        <f t="shared" si="107"/>
        <v>39969</v>
      </c>
      <c r="AQ199" s="25">
        <f t="shared" si="108"/>
        <v>622</v>
      </c>
      <c r="AR199" s="25" t="str">
        <f t="shared" si="109"/>
        <v/>
      </c>
      <c r="AS199" s="25">
        <f t="shared" si="110"/>
        <v>67</v>
      </c>
      <c r="AT199" s="25">
        <f t="shared" si="111"/>
        <v>58</v>
      </c>
      <c r="AU199" s="25" t="str">
        <f t="shared" si="112"/>
        <v>OBC</v>
      </c>
      <c r="AV199" s="25" t="str">
        <f t="shared" si="113"/>
        <v>Hindu</v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8</v>
      </c>
      <c r="B200" s="20" t="str">
        <f>IF('S.D. Paste sheet'!B200="","",'S.D. Paste sheet'!B200)</f>
        <v>B</v>
      </c>
      <c r="C200" s="20">
        <f>IF('S.D. Paste sheet'!C200="","",'S.D. Paste sheet'!C200)</f>
        <v>537</v>
      </c>
      <c r="D200" s="20">
        <f>IF('S.D. Paste sheet'!D200="","",'S.D. Paste sheet'!D200)</f>
        <v>42955</v>
      </c>
      <c r="E200" s="20" t="str">
        <f>IF('S.D. Paste sheet'!E200="","",UPPER('S.D. Paste sheet'!E200))</f>
        <v>RAJIYA BANO</v>
      </c>
      <c r="F200" s="20" t="str">
        <f>IF('S.D. Paste sheet'!F200="","",'S.D. Paste sheet'!F200)</f>
        <v/>
      </c>
      <c r="G200" s="20" t="str">
        <f>IF('S.D. Paste sheet'!G200="","",UPPER('S.D. Paste sheet'!G200))</f>
        <v>ASHRAF SHAH</v>
      </c>
      <c r="H200" s="20" t="str">
        <f>IF('S.D. Paste sheet'!H200="","",UPPER('S.D. Paste sheet'!H200))</f>
        <v>FARJANA BANO</v>
      </c>
      <c r="I200" s="20" t="str">
        <f>IF('S.D. Paste sheet'!I200="","",'S.D. Paste sheet'!I200)</f>
        <v>F</v>
      </c>
      <c r="J200" s="20">
        <f>IF('S.D. Paste sheet'!J200="","",'S.D. Paste sheet'!J200)</f>
        <v>40405</v>
      </c>
      <c r="K200" s="20">
        <f>IF('S.D. Paste sheet'!K200="","",'S.D. Paste sheet'!K200)</f>
        <v>623</v>
      </c>
      <c r="L200" s="20" t="str">
        <f>IF('S.D. Paste sheet'!L200="","",'S.D. Paste sheet'!L200)</f>
        <v/>
      </c>
      <c r="M200" s="20">
        <f>IF('S.D. Paste sheet'!M200="","",'S.D. Paste sheet'!M200)</f>
        <v>67</v>
      </c>
      <c r="N200" s="20">
        <f>IF('S.D. Paste sheet'!N200="","",'S.D. Paste sheet'!N200)</f>
        <v>61</v>
      </c>
      <c r="O200" s="20" t="str">
        <f>IF('S.D. Paste sheet'!O200="","",'S.D. Paste sheet'!O200)</f>
        <v>OBC</v>
      </c>
      <c r="P200" s="20" t="str">
        <f>IF('S.D. Paste sheet'!P200="","",'S.D. Paste sheet'!P200)</f>
        <v>Muslim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XXXX0801</v>
      </c>
      <c r="U200" s="20" t="str">
        <f>IF('S.D. Paste sheet'!U200="","",'S.D. Paste sheet'!U200)</f>
        <v/>
      </c>
      <c r="V200" s="20">
        <f>IF('S.D. Paste sheet'!V200="","",'S.D. Paste sheet'!V200)</f>
        <v>8890608559</v>
      </c>
      <c r="W200" s="20" t="str">
        <f>IF('S.D. Paste sheet'!W200="","",'S.D. Paste sheet'!W200)</f>
        <v>BIHIND GRAM PANCHAYAT BAR ,RAIPUR,BAR,306105</v>
      </c>
      <c r="X200" s="20">
        <f>IF('S.D. Paste sheet'!X200="","",'S.D. Paste sheet'!X200)</f>
        <v>65000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Yes</v>
      </c>
      <c r="AB200" s="20">
        <f>IF('S.D. Paste sheet'!AB200="","",'S.D. Paste sheet'!AB200)</f>
        <v>12</v>
      </c>
      <c r="AC200" s="20" t="str">
        <f>IF('S.D. Paste sheet'!AC200="","",'S.D. Paste sheet'!AC200)</f>
        <v>None</v>
      </c>
      <c r="AD200" s="20">
        <f>IF('S.D. Paste sheet'!AD200="","",'S.D. Paste sheet'!AD200)</f>
        <v>0</v>
      </c>
      <c r="AE200" s="29"/>
      <c r="AF200">
        <f>IF(AK200="","",IF(AK200&gt;0,COUNT($AG$2:AG200),""))</f>
        <v>23</v>
      </c>
      <c r="AG200" s="25">
        <f t="shared" si="98"/>
        <v>8</v>
      </c>
      <c r="AH200" s="25" t="str">
        <f t="shared" si="99"/>
        <v>B</v>
      </c>
      <c r="AI200" s="25">
        <f t="shared" si="100"/>
        <v>537</v>
      </c>
      <c r="AJ200" s="25">
        <f t="shared" si="101"/>
        <v>42955</v>
      </c>
      <c r="AK200" s="25" t="str">
        <f t="shared" si="102"/>
        <v>RAJIYA BANO</v>
      </c>
      <c r="AL200" s="25" t="str">
        <f t="shared" si="103"/>
        <v/>
      </c>
      <c r="AM200" s="25" t="str">
        <f t="shared" si="104"/>
        <v>ASHRAF SHAH</v>
      </c>
      <c r="AN200" s="25" t="str">
        <f t="shared" si="105"/>
        <v>FARJANA BANO</v>
      </c>
      <c r="AO200" s="25" t="str">
        <f t="shared" si="106"/>
        <v>F</v>
      </c>
      <c r="AP200" s="25">
        <f t="shared" si="107"/>
        <v>40405</v>
      </c>
      <c r="AQ200" s="25">
        <f t="shared" si="108"/>
        <v>623</v>
      </c>
      <c r="AR200" s="25" t="str">
        <f t="shared" si="109"/>
        <v/>
      </c>
      <c r="AS200" s="25">
        <f t="shared" si="110"/>
        <v>67</v>
      </c>
      <c r="AT200" s="25">
        <f t="shared" si="111"/>
        <v>61</v>
      </c>
      <c r="AU200" s="25" t="str">
        <f t="shared" si="112"/>
        <v>OBC</v>
      </c>
      <c r="AV200" s="25" t="str">
        <f t="shared" si="113"/>
        <v>Muslim</v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8</v>
      </c>
      <c r="B201" s="20" t="str">
        <f>IF('S.D. Paste sheet'!B201="","",'S.D. Paste sheet'!B201)</f>
        <v>B</v>
      </c>
      <c r="C201" s="20">
        <f>IF('S.D. Paste sheet'!C201="","",'S.D. Paste sheet'!C201)</f>
        <v>417</v>
      </c>
      <c r="D201" s="20">
        <f>IF('S.D. Paste sheet'!D201="","",'S.D. Paste sheet'!D201)</f>
        <v>42500</v>
      </c>
      <c r="E201" s="20" t="str">
        <f>IF('S.D. Paste sheet'!E201="","",UPPER('S.D. Paste sheet'!E201))</f>
        <v>RAYAT</v>
      </c>
      <c r="F201" s="20" t="str">
        <f>IF('S.D. Paste sheet'!F201="","",'S.D. Paste sheet'!F201)</f>
        <v/>
      </c>
      <c r="G201" s="20" t="str">
        <f>IF('S.D. Paste sheet'!G201="","",UPPER('S.D. Paste sheet'!G201))</f>
        <v>IBRAHIM</v>
      </c>
      <c r="H201" s="20" t="str">
        <f>IF('S.D. Paste sheet'!H201="","",UPPER('S.D. Paste sheet'!H201))</f>
        <v>BILLA</v>
      </c>
      <c r="I201" s="20" t="str">
        <f>IF('S.D. Paste sheet'!I201="","",'S.D. Paste sheet'!I201)</f>
        <v>M</v>
      </c>
      <c r="J201" s="20">
        <f>IF('S.D. Paste sheet'!J201="","",'S.D. Paste sheet'!J201)</f>
        <v>39951</v>
      </c>
      <c r="K201" s="20">
        <f>IF('S.D. Paste sheet'!K201="","",'S.D. Paste sheet'!K201)</f>
        <v>624</v>
      </c>
      <c r="L201" s="20" t="str">
        <f>IF('S.D. Paste sheet'!L201="","",'S.D. Paste sheet'!L201)</f>
        <v/>
      </c>
      <c r="M201" s="20">
        <f>IF('S.D. Paste sheet'!M201="","",'S.D. Paste sheet'!M201)</f>
        <v>67</v>
      </c>
      <c r="N201" s="20">
        <f>IF('S.D. Paste sheet'!N201="","",'S.D. Paste sheet'!N201)</f>
        <v>28</v>
      </c>
      <c r="O201" s="20" t="str">
        <f>IF('S.D. Paste sheet'!O201="","",'S.D. Paste sheet'!O201)</f>
        <v>OBC</v>
      </c>
      <c r="P201" s="20" t="str">
        <f>IF('S.D. Paste sheet'!P201="","",'S.D. Paste sheet'!P201)</f>
        <v>Muslim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XXXX0889</v>
      </c>
      <c r="U201" s="20" t="str">
        <f>IF('S.D. Paste sheet'!U201="","",'S.D. Paste sheet'!U201)</f>
        <v/>
      </c>
      <c r="V201" s="20">
        <f>IF('S.D. Paste sheet'!V201="","",'S.D. Paste sheet'!V201)</f>
        <v>8290706369</v>
      </c>
      <c r="W201" s="20" t="str">
        <f>IF('S.D. Paste sheet'!W201="","",'S.D. Paste sheet'!W201)</f>
        <v>NEAR POWER HOUSE,RAIPUR,BAR,306105</v>
      </c>
      <c r="X201" s="20">
        <f>IF('S.D. Paste sheet'!X201="","",'S.D. Paste sheet'!X201)</f>
        <v>32000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Yes</v>
      </c>
      <c r="AB201" s="20">
        <f>IF('S.D. Paste sheet'!AB201="","",'S.D. Paste sheet'!AB201)</f>
        <v>13</v>
      </c>
      <c r="AC201" s="20" t="str">
        <f>IF('S.D. Paste sheet'!AC201="","",'S.D. Paste sheet'!AC201)</f>
        <v>None</v>
      </c>
      <c r="AD201" s="20">
        <f>IF('S.D. Paste sheet'!AD201="","",'S.D. Paste sheet'!AD201)</f>
        <v>0</v>
      </c>
      <c r="AE201" s="29"/>
      <c r="AF201">
        <f>IF(AK201="","",IF(AK201&gt;0,COUNT($AG$2:AG201),""))</f>
        <v>24</v>
      </c>
      <c r="AG201" s="25">
        <f t="shared" si="98"/>
        <v>8</v>
      </c>
      <c r="AH201" s="25" t="str">
        <f t="shared" si="99"/>
        <v>B</v>
      </c>
      <c r="AI201" s="25">
        <f t="shared" si="100"/>
        <v>417</v>
      </c>
      <c r="AJ201" s="25">
        <f t="shared" si="101"/>
        <v>42500</v>
      </c>
      <c r="AK201" s="25" t="str">
        <f t="shared" si="102"/>
        <v>RAYAT</v>
      </c>
      <c r="AL201" s="25" t="str">
        <f t="shared" si="103"/>
        <v/>
      </c>
      <c r="AM201" s="25" t="str">
        <f t="shared" si="104"/>
        <v>IBRAHIM</v>
      </c>
      <c r="AN201" s="25" t="str">
        <f t="shared" si="105"/>
        <v>BILLA</v>
      </c>
      <c r="AO201" s="25" t="str">
        <f t="shared" si="106"/>
        <v>M</v>
      </c>
      <c r="AP201" s="25">
        <f t="shared" si="107"/>
        <v>39951</v>
      </c>
      <c r="AQ201" s="25">
        <f t="shared" si="108"/>
        <v>624</v>
      </c>
      <c r="AR201" s="25" t="str">
        <f t="shared" si="109"/>
        <v/>
      </c>
      <c r="AS201" s="25">
        <f t="shared" si="110"/>
        <v>67</v>
      </c>
      <c r="AT201" s="25">
        <f t="shared" si="111"/>
        <v>28</v>
      </c>
      <c r="AU201" s="25" t="str">
        <f t="shared" si="112"/>
        <v>OBC</v>
      </c>
      <c r="AV201" s="25" t="str">
        <f t="shared" si="113"/>
        <v>Muslim</v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8</v>
      </c>
      <c r="B202" s="20" t="str">
        <f>IF('S.D. Paste sheet'!B202="","",'S.D. Paste sheet'!B202)</f>
        <v>B</v>
      </c>
      <c r="C202" s="20">
        <f>IF('S.D. Paste sheet'!C202="","",'S.D. Paste sheet'!C202)</f>
        <v>827</v>
      </c>
      <c r="D202" s="20">
        <f>IF('S.D. Paste sheet'!D202="","",'S.D. Paste sheet'!D202)</f>
        <v>44061</v>
      </c>
      <c r="E202" s="20" t="str">
        <f>IF('S.D. Paste sheet'!E202="","",UPPER('S.D. Paste sheet'!E202))</f>
        <v>RIDHIMA GURJAR</v>
      </c>
      <c r="F202" s="20" t="str">
        <f>IF('S.D. Paste sheet'!F202="","",'S.D. Paste sheet'!F202)</f>
        <v/>
      </c>
      <c r="G202" s="20" t="str">
        <f>IF('S.D. Paste sheet'!G202="","",UPPER('S.D. Paste sheet'!G202))</f>
        <v>MAHENDRA GURJAR</v>
      </c>
      <c r="H202" s="20" t="str">
        <f>IF('S.D. Paste sheet'!H202="","",UPPER('S.D. Paste sheet'!H202))</f>
        <v>SUSHILA GURJAR</v>
      </c>
      <c r="I202" s="20" t="str">
        <f>IF('S.D. Paste sheet'!I202="","",'S.D. Paste sheet'!I202)</f>
        <v>F</v>
      </c>
      <c r="J202" s="20">
        <f>IF('S.D. Paste sheet'!J202="","",'S.D. Paste sheet'!J202)</f>
        <v>40510</v>
      </c>
      <c r="K202" s="20">
        <f>IF('S.D. Paste sheet'!K202="","",'S.D. Paste sheet'!K202)</f>
        <v>625</v>
      </c>
      <c r="L202" s="20" t="str">
        <f>IF('S.D. Paste sheet'!L202="","",'S.D. Paste sheet'!L202)</f>
        <v/>
      </c>
      <c r="M202" s="20">
        <f>IF('S.D. Paste sheet'!M202="","",'S.D. Paste sheet'!M202)</f>
        <v>67</v>
      </c>
      <c r="N202" s="20">
        <f>IF('S.D. Paste sheet'!N202="","",'S.D. Paste sheet'!N202)</f>
        <v>65</v>
      </c>
      <c r="O202" s="20" t="str">
        <f>IF('S.D. Paste sheet'!O202="","",'S.D. Paste sheet'!O202)</f>
        <v>SBC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XXXX6817</v>
      </c>
      <c r="U202" s="20" t="str">
        <f>IF('S.D. Paste sheet'!U202="","",'S.D. Paste sheet'!U202)</f>
        <v/>
      </c>
      <c r="V202" s="20">
        <f>IF('S.D. Paste sheet'!V202="","",'S.D. Paste sheet'!V202)</f>
        <v>9929216038</v>
      </c>
      <c r="W202" s="20" t="str">
        <f>IF('S.D. Paste sheet'!W202="","",'S.D. Paste sheet'!W202)</f>
        <v>GURJARO KA BAS, JODHPUR RAOAD , BAR,RAIPUR,BAR,306105</v>
      </c>
      <c r="X202" s="20">
        <f>IF('S.D. Paste sheet'!X202="","",'S.D. Paste sheet'!X202)</f>
        <v>36000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12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>
        <f>IF(AK202="","",IF(AK202&gt;0,COUNT($AG$2:AG202),""))</f>
        <v>25</v>
      </c>
      <c r="AG202" s="25">
        <f t="shared" si="98"/>
        <v>8</v>
      </c>
      <c r="AH202" s="25" t="str">
        <f t="shared" si="99"/>
        <v>B</v>
      </c>
      <c r="AI202" s="25">
        <f t="shared" si="100"/>
        <v>827</v>
      </c>
      <c r="AJ202" s="25">
        <f t="shared" si="101"/>
        <v>44061</v>
      </c>
      <c r="AK202" s="25" t="str">
        <f t="shared" si="102"/>
        <v>RIDHIMA GURJAR</v>
      </c>
      <c r="AL202" s="25" t="str">
        <f t="shared" si="103"/>
        <v/>
      </c>
      <c r="AM202" s="25" t="str">
        <f t="shared" si="104"/>
        <v>MAHENDRA GURJAR</v>
      </c>
      <c r="AN202" s="25" t="str">
        <f t="shared" si="105"/>
        <v>SUSHILA GURJAR</v>
      </c>
      <c r="AO202" s="25" t="str">
        <f t="shared" si="106"/>
        <v>F</v>
      </c>
      <c r="AP202" s="25">
        <f t="shared" si="107"/>
        <v>40510</v>
      </c>
      <c r="AQ202" s="25">
        <f t="shared" si="108"/>
        <v>625</v>
      </c>
      <c r="AR202" s="25" t="str">
        <f t="shared" si="109"/>
        <v/>
      </c>
      <c r="AS202" s="25">
        <f t="shared" si="110"/>
        <v>67</v>
      </c>
      <c r="AT202" s="25">
        <f t="shared" si="111"/>
        <v>65</v>
      </c>
      <c r="AU202" s="25" t="str">
        <f t="shared" si="112"/>
        <v>SBC</v>
      </c>
      <c r="AV202" s="25" t="str">
        <f t="shared" si="113"/>
        <v>Hindu</v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8</v>
      </c>
      <c r="B203" s="20" t="str">
        <f>IF('S.D. Paste sheet'!B203="","",'S.D. Paste sheet'!B203)</f>
        <v>B</v>
      </c>
      <c r="C203" s="20">
        <f>IF('S.D. Paste sheet'!C203="","",'S.D. Paste sheet'!C203)</f>
        <v>449</v>
      </c>
      <c r="D203" s="20">
        <f>IF('S.D. Paste sheet'!D203="","",'S.D. Paste sheet'!D203)</f>
        <v>42563</v>
      </c>
      <c r="E203" s="20" t="str">
        <f>IF('S.D. Paste sheet'!E203="","",UPPER('S.D. Paste sheet'!E203))</f>
        <v>RIYAJ MOHAMMAD</v>
      </c>
      <c r="F203" s="20" t="str">
        <f>IF('S.D. Paste sheet'!F203="","",'S.D. Paste sheet'!F203)</f>
        <v/>
      </c>
      <c r="G203" s="20" t="str">
        <f>IF('S.D. Paste sheet'!G203="","",UPPER('S.D. Paste sheet'!G203))</f>
        <v>ISHAK MOHAMMAD</v>
      </c>
      <c r="H203" s="20" t="str">
        <f>IF('S.D. Paste sheet'!H203="","",UPPER('S.D. Paste sheet'!H203))</f>
        <v>MUMTAJ BANU</v>
      </c>
      <c r="I203" s="20" t="str">
        <f>IF('S.D. Paste sheet'!I203="","",'S.D. Paste sheet'!I203)</f>
        <v>M</v>
      </c>
      <c r="J203" s="20">
        <f>IF('S.D. Paste sheet'!J203="","",'S.D. Paste sheet'!J203)</f>
        <v>40216</v>
      </c>
      <c r="K203" s="20">
        <f>IF('S.D. Paste sheet'!K203="","",'S.D. Paste sheet'!K203)</f>
        <v>626</v>
      </c>
      <c r="L203" s="20" t="str">
        <f>IF('S.D. Paste sheet'!L203="","",'S.D. Paste sheet'!L203)</f>
        <v/>
      </c>
      <c r="M203" s="20">
        <f>IF('S.D. Paste sheet'!M203="","",'S.D. Paste sheet'!M203)</f>
        <v>67</v>
      </c>
      <c r="N203" s="20">
        <f>IF('S.D. Paste sheet'!N203="","",'S.D. Paste sheet'!N203)</f>
        <v>39</v>
      </c>
      <c r="O203" s="20" t="str">
        <f>IF('S.D. Paste sheet'!O203="","",'S.D. Paste sheet'!O203)</f>
        <v>OBC</v>
      </c>
      <c r="P203" s="20" t="str">
        <f>IF('S.D. Paste sheet'!P203="","",'S.D. Paste sheet'!P203)</f>
        <v>Muslim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XXXX5080</v>
      </c>
      <c r="U203" s="20" t="str">
        <f>IF('S.D. Paste sheet'!U203="","",'S.D. Paste sheet'!U203)</f>
        <v>YWCUOIO</v>
      </c>
      <c r="V203" s="20">
        <f>IF('S.D. Paste sheet'!V203="","",'S.D. Paste sheet'!V203)</f>
        <v>8107489832</v>
      </c>
      <c r="W203" s="20" t="str">
        <f>IF('S.D. Paste sheet'!W203="","",'S.D. Paste sheet'!W203)</f>
        <v>MIYAN MAGRI,RAIPUR,BAR,306105</v>
      </c>
      <c r="X203" s="20">
        <f>IF('S.D. Paste sheet'!X203="","",'S.D. Paste sheet'!X203)</f>
        <v>34000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Yes</v>
      </c>
      <c r="AB203" s="20">
        <f>IF('S.D. Paste sheet'!AB203="","",'S.D. Paste sheet'!AB203)</f>
        <v>12</v>
      </c>
      <c r="AC203" s="20" t="str">
        <f>IF('S.D. Paste sheet'!AC203="","",'S.D. Paste sheet'!AC203)</f>
        <v>None</v>
      </c>
      <c r="AD203" s="20">
        <f>IF('S.D. Paste sheet'!AD203="","",'S.D. Paste sheet'!AD203)</f>
        <v>0</v>
      </c>
      <c r="AE203" s="29"/>
      <c r="AF203">
        <f>IF(AK203="","",IF(AK203&gt;0,COUNT($AG$2:AG203),""))</f>
        <v>26</v>
      </c>
      <c r="AG203" s="25">
        <f t="shared" si="98"/>
        <v>8</v>
      </c>
      <c r="AH203" s="25" t="str">
        <f t="shared" si="99"/>
        <v>B</v>
      </c>
      <c r="AI203" s="25">
        <f t="shared" si="100"/>
        <v>449</v>
      </c>
      <c r="AJ203" s="25">
        <f t="shared" si="101"/>
        <v>42563</v>
      </c>
      <c r="AK203" s="25" t="str">
        <f t="shared" si="102"/>
        <v>RIYAJ MOHAMMAD</v>
      </c>
      <c r="AL203" s="25" t="str">
        <f t="shared" si="103"/>
        <v/>
      </c>
      <c r="AM203" s="25" t="str">
        <f t="shared" si="104"/>
        <v>ISHAK MOHAMMAD</v>
      </c>
      <c r="AN203" s="25" t="str">
        <f t="shared" si="105"/>
        <v>MUMTAJ BANU</v>
      </c>
      <c r="AO203" s="25" t="str">
        <f t="shared" si="106"/>
        <v>M</v>
      </c>
      <c r="AP203" s="25">
        <f t="shared" si="107"/>
        <v>40216</v>
      </c>
      <c r="AQ203" s="25">
        <f t="shared" si="108"/>
        <v>626</v>
      </c>
      <c r="AR203" s="25" t="str">
        <f t="shared" si="109"/>
        <v/>
      </c>
      <c r="AS203" s="25">
        <f t="shared" si="110"/>
        <v>67</v>
      </c>
      <c r="AT203" s="25">
        <f t="shared" si="111"/>
        <v>39</v>
      </c>
      <c r="AU203" s="25" t="str">
        <f t="shared" si="112"/>
        <v>OBC</v>
      </c>
      <c r="AV203" s="25" t="str">
        <f t="shared" si="113"/>
        <v>Muslim</v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8</v>
      </c>
      <c r="B204" s="20" t="str">
        <f>IF('S.D. Paste sheet'!B204="","",'S.D. Paste sheet'!B204)</f>
        <v>B</v>
      </c>
      <c r="C204" s="20">
        <f>IF('S.D. Paste sheet'!C204="","",'S.D. Paste sheet'!C204)</f>
        <v>828</v>
      </c>
      <c r="D204" s="20">
        <f>IF('S.D. Paste sheet'!D204="","",'S.D. Paste sheet'!D204)</f>
        <v>44061</v>
      </c>
      <c r="E204" s="20" t="str">
        <f>IF('S.D. Paste sheet'!E204="","",UPPER('S.D. Paste sheet'!E204))</f>
        <v>RUCHIKA MEENA</v>
      </c>
      <c r="F204" s="20" t="str">
        <f>IF('S.D. Paste sheet'!F204="","",'S.D. Paste sheet'!F204)</f>
        <v/>
      </c>
      <c r="G204" s="20" t="str">
        <f>IF('S.D. Paste sheet'!G204="","",UPPER('S.D. Paste sheet'!G204))</f>
        <v>MANGI LAL MEENA</v>
      </c>
      <c r="H204" s="20" t="str">
        <f>IF('S.D. Paste sheet'!H204="","",UPPER('S.D. Paste sheet'!H204))</f>
        <v>PUSHPA DEVI</v>
      </c>
      <c r="I204" s="20" t="str">
        <f>IF('S.D. Paste sheet'!I204="","",'S.D. Paste sheet'!I204)</f>
        <v>F</v>
      </c>
      <c r="J204" s="20">
        <f>IF('S.D. Paste sheet'!J204="","",'S.D. Paste sheet'!J204)</f>
        <v>40215</v>
      </c>
      <c r="K204" s="20">
        <f>IF('S.D. Paste sheet'!K204="","",'S.D. Paste sheet'!K204)</f>
        <v>627</v>
      </c>
      <c r="L204" s="20" t="str">
        <f>IF('S.D. Paste sheet'!L204="","",'S.D. Paste sheet'!L204)</f>
        <v/>
      </c>
      <c r="M204" s="20">
        <f>IF('S.D. Paste sheet'!M204="","",'S.D. Paste sheet'!M204)</f>
        <v>67</v>
      </c>
      <c r="N204" s="20">
        <f>IF('S.D. Paste sheet'!N204="","",'S.D. Paste sheet'!N204)</f>
        <v>62</v>
      </c>
      <c r="O204" s="20" t="str">
        <f>IF('S.D. Paste sheet'!O204="","",'S.D. Paste sheet'!O204)</f>
        <v>ST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XXXX8395</v>
      </c>
      <c r="U204" s="20" t="str">
        <f>IF('S.D. Paste sheet'!U204="","",'S.D. Paste sheet'!U204)</f>
        <v/>
      </c>
      <c r="V204" s="20">
        <f>IF('S.D. Paste sheet'!V204="","",'S.D. Paste sheet'!V204)</f>
        <v>9928646118</v>
      </c>
      <c r="W204" s="20" t="str">
        <f>IF('S.D. Paste sheet'!W204="","",'S.D. Paste sheet'!W204)</f>
        <v>AYODHYA COLONY BAR,RAIPUR,BAR,306105</v>
      </c>
      <c r="X204" s="20">
        <f>IF('S.D. Paste sheet'!X204="","",'S.D. Paste sheet'!X204)</f>
        <v>396000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12</v>
      </c>
      <c r="AC204" s="20" t="str">
        <f>IF('S.D. Paste sheet'!AC204="","",'S.D. Paste sheet'!AC204)</f>
        <v>None</v>
      </c>
      <c r="AD204" s="20">
        <f>IF('S.D. Paste sheet'!AD204="","",'S.D. Paste sheet'!AD204)</f>
        <v>1</v>
      </c>
      <c r="AE204" s="29"/>
      <c r="AF204">
        <f>IF(AK204="","",IF(AK204&gt;0,COUNT($AG$2:AG204),""))</f>
        <v>27</v>
      </c>
      <c r="AG204" s="25">
        <f t="shared" si="98"/>
        <v>8</v>
      </c>
      <c r="AH204" s="25" t="str">
        <f t="shared" si="99"/>
        <v>B</v>
      </c>
      <c r="AI204" s="25">
        <f t="shared" si="100"/>
        <v>828</v>
      </c>
      <c r="AJ204" s="25">
        <f t="shared" si="101"/>
        <v>44061</v>
      </c>
      <c r="AK204" s="25" t="str">
        <f t="shared" si="102"/>
        <v>RUCHIKA MEENA</v>
      </c>
      <c r="AL204" s="25" t="str">
        <f t="shared" si="103"/>
        <v/>
      </c>
      <c r="AM204" s="25" t="str">
        <f t="shared" si="104"/>
        <v>MANGI LAL MEENA</v>
      </c>
      <c r="AN204" s="25" t="str">
        <f t="shared" si="105"/>
        <v>PUSHPA DEVI</v>
      </c>
      <c r="AO204" s="25" t="str">
        <f t="shared" si="106"/>
        <v>F</v>
      </c>
      <c r="AP204" s="25">
        <f t="shared" si="107"/>
        <v>40215</v>
      </c>
      <c r="AQ204" s="25">
        <f t="shared" si="108"/>
        <v>627</v>
      </c>
      <c r="AR204" s="25" t="str">
        <f t="shared" si="109"/>
        <v/>
      </c>
      <c r="AS204" s="25">
        <f t="shared" si="110"/>
        <v>67</v>
      </c>
      <c r="AT204" s="25">
        <f t="shared" si="111"/>
        <v>62</v>
      </c>
      <c r="AU204" s="25" t="str">
        <f t="shared" si="112"/>
        <v>ST</v>
      </c>
      <c r="AV204" s="25" t="str">
        <f t="shared" si="113"/>
        <v>Hindu</v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8</v>
      </c>
      <c r="B205" s="20" t="str">
        <f>IF('S.D. Paste sheet'!B205="","",'S.D. Paste sheet'!B205)</f>
        <v>B</v>
      </c>
      <c r="C205" s="20">
        <f>IF('S.D. Paste sheet'!C205="","",'S.D. Paste sheet'!C205)</f>
        <v>820</v>
      </c>
      <c r="D205" s="20">
        <f>IF('S.D. Paste sheet'!D205="","",'S.D. Paste sheet'!D205)</f>
        <v>44061</v>
      </c>
      <c r="E205" s="20" t="str">
        <f>IF('S.D. Paste sheet'!E205="","",UPPER('S.D. Paste sheet'!E205))</f>
        <v>SANIYA KHINCHI</v>
      </c>
      <c r="F205" s="20" t="str">
        <f>IF('S.D. Paste sheet'!F205="","",'S.D. Paste sheet'!F205)</f>
        <v/>
      </c>
      <c r="G205" s="20" t="str">
        <f>IF('S.D. Paste sheet'!G205="","",UPPER('S.D. Paste sheet'!G205))</f>
        <v>SHABEER KHAN</v>
      </c>
      <c r="H205" s="20" t="str">
        <f>IF('S.D. Paste sheet'!H205="","",UPPER('S.D. Paste sheet'!H205))</f>
        <v>FARJANA BANO</v>
      </c>
      <c r="I205" s="20" t="str">
        <f>IF('S.D. Paste sheet'!I205="","",'S.D. Paste sheet'!I205)</f>
        <v>F</v>
      </c>
      <c r="J205" s="20">
        <f>IF('S.D. Paste sheet'!J205="","",'S.D. Paste sheet'!J205)</f>
        <v>41091</v>
      </c>
      <c r="K205" s="20">
        <f>IF('S.D. Paste sheet'!K205="","",'S.D. Paste sheet'!K205)</f>
        <v>628</v>
      </c>
      <c r="L205" s="20" t="str">
        <f>IF('S.D. Paste sheet'!L205="","",'S.D. Paste sheet'!L205)</f>
        <v/>
      </c>
      <c r="M205" s="20">
        <f>IF('S.D. Paste sheet'!M205="","",'S.D. Paste sheet'!M205)</f>
        <v>67</v>
      </c>
      <c r="N205" s="20">
        <f>IF('S.D. Paste sheet'!N205="","",'S.D. Paste sheet'!N205)</f>
        <v>66</v>
      </c>
      <c r="O205" s="20" t="str">
        <f>IF('S.D. Paste sheet'!O205="","",'S.D. Paste sheet'!O205)</f>
        <v>OBC</v>
      </c>
      <c r="P205" s="20" t="str">
        <f>IF('S.D. Paste sheet'!P205="","",'S.D. Paste sheet'!P205)</f>
        <v>Hindu</v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XXXX4230</v>
      </c>
      <c r="U205" s="20" t="str">
        <f>IF('S.D. Paste sheet'!U205="","",'S.D. Paste sheet'!U205)</f>
        <v/>
      </c>
      <c r="V205" s="20">
        <f>IF('S.D. Paste sheet'!V205="","",'S.D. Paste sheet'!V205)</f>
        <v>9887567575</v>
      </c>
      <c r="W205" s="20" t="str">
        <f>IF('S.D. Paste sheet'!W205="","",'S.D. Paste sheet'!W205)</f>
        <v>BUS STAND BAR,RAIPUR,BAR,306105</v>
      </c>
      <c r="X205" s="20">
        <f>IF('S.D. Paste sheet'!X205="","",'S.D. Paste sheet'!X205)</f>
        <v>40000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>No</v>
      </c>
      <c r="AB205" s="20">
        <f>IF('S.D. Paste sheet'!AB205="","",'S.D. Paste sheet'!AB205)</f>
        <v>10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>
        <f>IF(AK205="","",IF(AK205&gt;0,COUNT($AG$2:AG205),""))</f>
        <v>28</v>
      </c>
      <c r="AG205" s="25">
        <f t="shared" si="98"/>
        <v>8</v>
      </c>
      <c r="AH205" s="25" t="str">
        <f t="shared" si="99"/>
        <v>B</v>
      </c>
      <c r="AI205" s="25">
        <f t="shared" si="100"/>
        <v>820</v>
      </c>
      <c r="AJ205" s="25">
        <f t="shared" si="101"/>
        <v>44061</v>
      </c>
      <c r="AK205" s="25" t="str">
        <f t="shared" si="102"/>
        <v>SANIYA KHINCHI</v>
      </c>
      <c r="AL205" s="25" t="str">
        <f t="shared" si="103"/>
        <v/>
      </c>
      <c r="AM205" s="25" t="str">
        <f t="shared" si="104"/>
        <v>SHABEER KHAN</v>
      </c>
      <c r="AN205" s="25" t="str">
        <f t="shared" si="105"/>
        <v>FARJANA BANO</v>
      </c>
      <c r="AO205" s="25" t="str">
        <f t="shared" si="106"/>
        <v>F</v>
      </c>
      <c r="AP205" s="25">
        <f t="shared" si="107"/>
        <v>41091</v>
      </c>
      <c r="AQ205" s="25">
        <f t="shared" si="108"/>
        <v>628</v>
      </c>
      <c r="AR205" s="25" t="str">
        <f t="shared" si="109"/>
        <v/>
      </c>
      <c r="AS205" s="25">
        <f t="shared" si="110"/>
        <v>67</v>
      </c>
      <c r="AT205" s="25">
        <f t="shared" si="111"/>
        <v>66</v>
      </c>
      <c r="AU205" s="25" t="str">
        <f t="shared" si="112"/>
        <v>OBC</v>
      </c>
      <c r="AV205" s="25" t="str">
        <f t="shared" si="113"/>
        <v>Hindu</v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8</v>
      </c>
      <c r="B206" s="20" t="str">
        <f>IF('S.D. Paste sheet'!B206="","",'S.D. Paste sheet'!B206)</f>
        <v>B</v>
      </c>
      <c r="C206" s="20">
        <f>IF('S.D. Paste sheet'!C206="","",'S.D. Paste sheet'!C206)</f>
        <v>410</v>
      </c>
      <c r="D206" s="20">
        <f>IF('S.D. Paste sheet'!D206="","",'S.D. Paste sheet'!D206)</f>
        <v>42215</v>
      </c>
      <c r="E206" s="20" t="str">
        <f>IF('S.D. Paste sheet'!E206="","",UPPER('S.D. Paste sheet'!E206))</f>
        <v>SHARAWAN NAYAK</v>
      </c>
      <c r="F206" s="20" t="str">
        <f>IF('S.D. Paste sheet'!F206="","",'S.D. Paste sheet'!F206)</f>
        <v/>
      </c>
      <c r="G206" s="20" t="str">
        <f>IF('S.D. Paste sheet'!G206="","",UPPER('S.D. Paste sheet'!G206))</f>
        <v>JAGDISH NAYAK</v>
      </c>
      <c r="H206" s="20" t="str">
        <f>IF('S.D. Paste sheet'!H206="","",UPPER('S.D. Paste sheet'!H206))</f>
        <v>PREM DEVI</v>
      </c>
      <c r="I206" s="20" t="str">
        <f>IF('S.D. Paste sheet'!I206="","",'S.D. Paste sheet'!I206)</f>
        <v>M</v>
      </c>
      <c r="J206" s="20">
        <f>IF('S.D. Paste sheet'!J206="","",'S.D. Paste sheet'!J206)</f>
        <v>39634</v>
      </c>
      <c r="K206" s="20">
        <f>IF('S.D. Paste sheet'!K206="","",'S.D. Paste sheet'!K206)</f>
        <v>629</v>
      </c>
      <c r="L206" s="20" t="str">
        <f>IF('S.D. Paste sheet'!L206="","",'S.D. Paste sheet'!L206)</f>
        <v/>
      </c>
      <c r="M206" s="20">
        <f>IF('S.D. Paste sheet'!M206="","",'S.D. Paste sheet'!M206)</f>
        <v>67</v>
      </c>
      <c r="N206" s="20">
        <f>IF('S.D. Paste sheet'!N206="","",'S.D. Paste sheet'!N206)</f>
        <v>0</v>
      </c>
      <c r="O206" s="20" t="str">
        <f>IF('S.D. Paste sheet'!O206="","",'S.D. Paste sheet'!O206)</f>
        <v>SC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XXXX5727</v>
      </c>
      <c r="U206" s="20" t="str">
        <f>IF('S.D. Paste sheet'!U206="","",'S.D. Paste sheet'!U206)</f>
        <v/>
      </c>
      <c r="V206" s="20">
        <f>IF('S.D. Paste sheet'!V206="","",'S.D. Paste sheet'!V206)</f>
        <v>9001557646</v>
      </c>
      <c r="W206" s="20" t="str">
        <f>IF('S.D. Paste sheet'!W206="","",'S.D. Paste sheet'!W206)</f>
        <v>NAYKO KA BADIYA,RAIPUR,BAR,306105</v>
      </c>
      <c r="X206" s="20">
        <f>IF('S.D. Paste sheet'!X206="","",'S.D. Paste sheet'!X206)</f>
        <v>36000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2</v>
      </c>
      <c r="AE206" s="29"/>
      <c r="AF206">
        <f>IF(AK206="","",IF(AK206&gt;0,COUNT($AG$2:AG206),""))</f>
        <v>29</v>
      </c>
      <c r="AG206" s="25">
        <f t="shared" si="98"/>
        <v>8</v>
      </c>
      <c r="AH206" s="25" t="str">
        <f t="shared" si="99"/>
        <v>B</v>
      </c>
      <c r="AI206" s="25">
        <f t="shared" si="100"/>
        <v>410</v>
      </c>
      <c r="AJ206" s="25">
        <f t="shared" si="101"/>
        <v>42215</v>
      </c>
      <c r="AK206" s="25" t="str">
        <f t="shared" si="102"/>
        <v>SHARAWAN NAYAK</v>
      </c>
      <c r="AL206" s="25" t="str">
        <f t="shared" si="103"/>
        <v/>
      </c>
      <c r="AM206" s="25" t="str">
        <f t="shared" si="104"/>
        <v>JAGDISH NAYAK</v>
      </c>
      <c r="AN206" s="25" t="str">
        <f t="shared" si="105"/>
        <v>PREM DEVI</v>
      </c>
      <c r="AO206" s="25" t="str">
        <f t="shared" si="106"/>
        <v>M</v>
      </c>
      <c r="AP206" s="25">
        <f t="shared" si="107"/>
        <v>39634</v>
      </c>
      <c r="AQ206" s="25">
        <f t="shared" si="108"/>
        <v>629</v>
      </c>
      <c r="AR206" s="25" t="str">
        <f t="shared" si="109"/>
        <v/>
      </c>
      <c r="AS206" s="25">
        <f t="shared" si="110"/>
        <v>67</v>
      </c>
      <c r="AT206" s="25">
        <f t="shared" si="111"/>
        <v>0</v>
      </c>
      <c r="AU206" s="25" t="str">
        <f t="shared" si="112"/>
        <v>SC</v>
      </c>
      <c r="AV206" s="25" t="str">
        <f t="shared" si="113"/>
        <v>Hindu</v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8</v>
      </c>
      <c r="B207" s="20" t="str">
        <f>IF('S.D. Paste sheet'!B207="","",'S.D. Paste sheet'!B207)</f>
        <v>B</v>
      </c>
      <c r="C207" s="20">
        <f>IF('S.D. Paste sheet'!C207="","",'S.D. Paste sheet'!C207)</f>
        <v>818</v>
      </c>
      <c r="D207" s="20">
        <f>IF('S.D. Paste sheet'!D207="","",'S.D. Paste sheet'!D207)</f>
        <v>44061</v>
      </c>
      <c r="E207" s="20" t="str">
        <f>IF('S.D. Paste sheet'!E207="","",UPPER('S.D. Paste sheet'!E207))</f>
        <v>SHIV KANWAR</v>
      </c>
      <c r="F207" s="20" t="str">
        <f>IF('S.D. Paste sheet'!F207="","",'S.D. Paste sheet'!F207)</f>
        <v/>
      </c>
      <c r="G207" s="20" t="str">
        <f>IF('S.D. Paste sheet'!G207="","",UPPER('S.D. Paste sheet'!G207))</f>
        <v>UDAI SINGH</v>
      </c>
      <c r="H207" s="20" t="str">
        <f>IF('S.D. Paste sheet'!H207="","",UPPER('S.D. Paste sheet'!H207))</f>
        <v>PREM KANWAR</v>
      </c>
      <c r="I207" s="20" t="str">
        <f>IF('S.D. Paste sheet'!I207="","",'S.D. Paste sheet'!I207)</f>
        <v>F</v>
      </c>
      <c r="J207" s="20">
        <f>IF('S.D. Paste sheet'!J207="","",'S.D. Paste sheet'!J207)</f>
        <v>40221</v>
      </c>
      <c r="K207" s="20">
        <f>IF('S.D. Paste sheet'!K207="","",'S.D. Paste sheet'!K207)</f>
        <v>630</v>
      </c>
      <c r="L207" s="20" t="str">
        <f>IF('S.D. Paste sheet'!L207="","",'S.D. Paste sheet'!L207)</f>
        <v/>
      </c>
      <c r="M207" s="20">
        <f>IF('S.D. Paste sheet'!M207="","",'S.D. Paste sheet'!M207)</f>
        <v>67</v>
      </c>
      <c r="N207" s="20">
        <f>IF('S.D. Paste sheet'!N207="","",'S.D. Paste sheet'!N207)</f>
        <v>59</v>
      </c>
      <c r="O207" s="20" t="str">
        <f>IF('S.D. Paste sheet'!O207="","",'S.D. Paste sheet'!O207)</f>
        <v>GEN</v>
      </c>
      <c r="P207" s="20" t="str">
        <f>IF('S.D. Paste sheet'!P207="","",'S.D. Paste sheet'!P207)</f>
        <v>Hindu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XXXX6863</v>
      </c>
      <c r="U207" s="20" t="str">
        <f>IF('S.D. Paste sheet'!U207="","",'S.D. Paste sheet'!U207)</f>
        <v/>
      </c>
      <c r="V207" s="20">
        <f>IF('S.D. Paste sheet'!V207="","",'S.D. Paste sheet'!V207)</f>
        <v>8619181120</v>
      </c>
      <c r="W207" s="20" t="str">
        <f>IF('S.D. Paste sheet'!W207="","",'S.D. Paste sheet'!W207)</f>
        <v>MAKADWALI , DEEPAWAS,RAIPUR,MAKADWALI,306304</v>
      </c>
      <c r="X207" s="20">
        <f>IF('S.D. Paste sheet'!X207="","",'S.D. Paste sheet'!X207)</f>
        <v>44000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No</v>
      </c>
      <c r="AB207" s="20">
        <f>IF('S.D. Paste sheet'!AB207="","",'S.D. Paste sheet'!AB207)</f>
        <v>12</v>
      </c>
      <c r="AC207" s="20" t="str">
        <f>IF('S.D. Paste sheet'!AC207="","",'S.D. Paste sheet'!AC207)</f>
        <v>None</v>
      </c>
      <c r="AD207" s="20">
        <f>IF('S.D. Paste sheet'!AD207="","",'S.D. Paste sheet'!AD207)</f>
        <v>4</v>
      </c>
      <c r="AE207" s="29"/>
      <c r="AF207">
        <f>IF(AK207="","",IF(AK207&gt;0,COUNT($AG$2:AG207),""))</f>
        <v>30</v>
      </c>
      <c r="AG207" s="25">
        <f t="shared" si="98"/>
        <v>8</v>
      </c>
      <c r="AH207" s="25" t="str">
        <f t="shared" si="99"/>
        <v>B</v>
      </c>
      <c r="AI207" s="25">
        <f t="shared" si="100"/>
        <v>818</v>
      </c>
      <c r="AJ207" s="25">
        <f t="shared" si="101"/>
        <v>44061</v>
      </c>
      <c r="AK207" s="25" t="str">
        <f t="shared" si="102"/>
        <v>SHIV KANWAR</v>
      </c>
      <c r="AL207" s="25" t="str">
        <f t="shared" si="103"/>
        <v/>
      </c>
      <c r="AM207" s="25" t="str">
        <f t="shared" si="104"/>
        <v>UDAI SINGH</v>
      </c>
      <c r="AN207" s="25" t="str">
        <f t="shared" si="105"/>
        <v>PREM KANWAR</v>
      </c>
      <c r="AO207" s="25" t="str">
        <f t="shared" si="106"/>
        <v>F</v>
      </c>
      <c r="AP207" s="25">
        <f t="shared" si="107"/>
        <v>40221</v>
      </c>
      <c r="AQ207" s="25">
        <f t="shared" si="108"/>
        <v>630</v>
      </c>
      <c r="AR207" s="25" t="str">
        <f t="shared" si="109"/>
        <v/>
      </c>
      <c r="AS207" s="25">
        <f t="shared" si="110"/>
        <v>67</v>
      </c>
      <c r="AT207" s="25">
        <f t="shared" si="111"/>
        <v>59</v>
      </c>
      <c r="AU207" s="25" t="str">
        <f t="shared" si="112"/>
        <v>GEN</v>
      </c>
      <c r="AV207" s="25" t="str">
        <f t="shared" si="113"/>
        <v>Hindu</v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8</v>
      </c>
      <c r="B208" s="20" t="str">
        <f>IF('S.D. Paste sheet'!B208="","",'S.D. Paste sheet'!B208)</f>
        <v>B</v>
      </c>
      <c r="C208" s="20">
        <f>IF('S.D. Paste sheet'!C208="","",'S.D. Paste sheet'!C208)</f>
        <v>419</v>
      </c>
      <c r="D208" s="20">
        <f>IF('S.D. Paste sheet'!D208="","",'S.D. Paste sheet'!D208)</f>
        <v>42500</v>
      </c>
      <c r="E208" s="20" t="str">
        <f>IF('S.D. Paste sheet'!E208="","",UPPER('S.D. Paste sheet'!E208))</f>
        <v>SOIL</v>
      </c>
      <c r="F208" s="20" t="str">
        <f>IF('S.D. Paste sheet'!F208="","",'S.D. Paste sheet'!F208)</f>
        <v/>
      </c>
      <c r="G208" s="20" t="str">
        <f>IF('S.D. Paste sheet'!G208="","",UPPER('S.D. Paste sheet'!G208))</f>
        <v>AKBAR</v>
      </c>
      <c r="H208" s="20" t="str">
        <f>IF('S.D. Paste sheet'!H208="","",UPPER('S.D. Paste sheet'!H208))</f>
        <v>BIBIDA</v>
      </c>
      <c r="I208" s="20" t="str">
        <f>IF('S.D. Paste sheet'!I208="","",'S.D. Paste sheet'!I208)</f>
        <v>M</v>
      </c>
      <c r="J208" s="20">
        <f>IF('S.D. Paste sheet'!J208="","",'S.D. Paste sheet'!J208)</f>
        <v>39873</v>
      </c>
      <c r="K208" s="20">
        <f>IF('S.D. Paste sheet'!K208="","",'S.D. Paste sheet'!K208)</f>
        <v>631</v>
      </c>
      <c r="L208" s="20" t="str">
        <f>IF('S.D. Paste sheet'!L208="","",'S.D. Paste sheet'!L208)</f>
        <v/>
      </c>
      <c r="M208" s="20">
        <f>IF('S.D. Paste sheet'!M208="","",'S.D. Paste sheet'!M208)</f>
        <v>67</v>
      </c>
      <c r="N208" s="20">
        <f>IF('S.D. Paste sheet'!N208="","",'S.D. Paste sheet'!N208)</f>
        <v>24</v>
      </c>
      <c r="O208" s="20" t="str">
        <f>IF('S.D. Paste sheet'!O208="","",'S.D. Paste sheet'!O208)</f>
        <v>OBC</v>
      </c>
      <c r="P208" s="20" t="str">
        <f>IF('S.D. Paste sheet'!P208="","",'S.D. Paste sheet'!P208)</f>
        <v>Muslim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XXXX3898</v>
      </c>
      <c r="U208" s="20" t="str">
        <f>IF('S.D. Paste sheet'!U208="","",'S.D. Paste sheet'!U208)</f>
        <v/>
      </c>
      <c r="V208" s="20">
        <f>IF('S.D. Paste sheet'!V208="","",'S.D. Paste sheet'!V208)</f>
        <v>8290706369</v>
      </c>
      <c r="W208" s="20" t="str">
        <f>IF('S.D. Paste sheet'!W208="","",'S.D. Paste sheet'!W208)</f>
        <v>NEAR POWER HOUSE,RAIPUR,BAR,306105</v>
      </c>
      <c r="X208" s="20">
        <f>IF('S.D. Paste sheet'!X208="","",'S.D. Paste sheet'!X208)</f>
        <v>36000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Yes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0</v>
      </c>
      <c r="AE208" s="29"/>
      <c r="AF208">
        <f>IF(AK208="","",IF(AK208&gt;0,COUNT($AG$2:AG208),""))</f>
        <v>31</v>
      </c>
      <c r="AG208" s="25">
        <f t="shared" si="98"/>
        <v>8</v>
      </c>
      <c r="AH208" s="25" t="str">
        <f t="shared" si="99"/>
        <v>B</v>
      </c>
      <c r="AI208" s="25">
        <f t="shared" si="100"/>
        <v>419</v>
      </c>
      <c r="AJ208" s="25">
        <f t="shared" si="101"/>
        <v>42500</v>
      </c>
      <c r="AK208" s="25" t="str">
        <f t="shared" si="102"/>
        <v>SOIL</v>
      </c>
      <c r="AL208" s="25" t="str">
        <f t="shared" si="103"/>
        <v/>
      </c>
      <c r="AM208" s="25" t="str">
        <f t="shared" si="104"/>
        <v>AKBAR</v>
      </c>
      <c r="AN208" s="25" t="str">
        <f t="shared" si="105"/>
        <v>BIBIDA</v>
      </c>
      <c r="AO208" s="25" t="str">
        <f t="shared" si="106"/>
        <v>M</v>
      </c>
      <c r="AP208" s="25">
        <f t="shared" si="107"/>
        <v>39873</v>
      </c>
      <c r="AQ208" s="25">
        <f t="shared" si="108"/>
        <v>631</v>
      </c>
      <c r="AR208" s="25" t="str">
        <f t="shared" si="109"/>
        <v/>
      </c>
      <c r="AS208" s="25">
        <f t="shared" si="110"/>
        <v>67</v>
      </c>
      <c r="AT208" s="25">
        <f t="shared" si="111"/>
        <v>24</v>
      </c>
      <c r="AU208" s="25" t="str">
        <f t="shared" si="112"/>
        <v>OBC</v>
      </c>
      <c r="AV208" s="25" t="str">
        <f t="shared" si="113"/>
        <v>Muslim</v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8</v>
      </c>
      <c r="B209" s="20" t="str">
        <f>IF('S.D. Paste sheet'!B209="","",'S.D. Paste sheet'!B209)</f>
        <v>C</v>
      </c>
      <c r="C209" s="20">
        <f>IF('S.D. Paste sheet'!C209="","",'S.D. Paste sheet'!C209)</f>
        <v>819</v>
      </c>
      <c r="D209" s="20">
        <f>IF('S.D. Paste sheet'!D209="","",'S.D. Paste sheet'!D209)</f>
        <v>44061</v>
      </c>
      <c r="E209" s="20" t="str">
        <f>IF('S.D. Paste sheet'!E209="","",UPPER('S.D. Paste sheet'!E209))</f>
        <v>TANISH BHAYAL</v>
      </c>
      <c r="F209" s="20" t="str">
        <f>IF('S.D. Paste sheet'!F209="","",'S.D. Paste sheet'!F209)</f>
        <v/>
      </c>
      <c r="G209" s="20" t="str">
        <f>IF('S.D. Paste sheet'!G209="","",UPPER('S.D. Paste sheet'!G209))</f>
        <v>SWARNJEET BHAYAL</v>
      </c>
      <c r="H209" s="20" t="str">
        <f>IF('S.D. Paste sheet'!H209="","",UPPER('S.D. Paste sheet'!H209))</f>
        <v>NIRMA BHAYAL</v>
      </c>
      <c r="I209" s="20" t="str">
        <f>IF('S.D. Paste sheet'!I209="","",'S.D. Paste sheet'!I209)</f>
        <v>M</v>
      </c>
      <c r="J209" s="20">
        <f>IF('S.D. Paste sheet'!J209="","",'S.D. Paste sheet'!J209)</f>
        <v>40662</v>
      </c>
      <c r="K209" s="20">
        <f>IF('S.D. Paste sheet'!K209="","",'S.D. Paste sheet'!K209)</f>
        <v>632</v>
      </c>
      <c r="L209" s="20" t="str">
        <f>IF('S.D. Paste sheet'!L209="","",'S.D. Paste sheet'!L209)</f>
        <v/>
      </c>
      <c r="M209" s="20">
        <f>IF('S.D. Paste sheet'!M209="","",'S.D. Paste sheet'!M209)</f>
        <v>67</v>
      </c>
      <c r="N209" s="20">
        <f>IF('S.D. Paste sheet'!N209="","",'S.D. Paste sheet'!N209)</f>
        <v>54</v>
      </c>
      <c r="O209" s="20" t="str">
        <f>IF('S.D. Paste sheet'!O209="","",'S.D. Paste sheet'!O209)</f>
        <v>SC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XXXX2742</v>
      </c>
      <c r="U209" s="20" t="str">
        <f>IF('S.D. Paste sheet'!U209="","",'S.D. Paste sheet'!U209)</f>
        <v/>
      </c>
      <c r="V209" s="20">
        <f>IF('S.D. Paste sheet'!V209="","",'S.D. Paste sheet'!V209)</f>
        <v>8005502706</v>
      </c>
      <c r="W209" s="20" t="str">
        <f>IF('S.D. Paste sheet'!W209="","",'S.D. Paste sheet'!W209)</f>
        <v>BHAYAL NIWAS, JODHPUR ROAD, BAR,RAIPUR,BAR,306105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11</v>
      </c>
      <c r="AC209" s="20" t="str">
        <f>IF('S.D. Paste sheet'!AC209="","",'S.D. Paste sheet'!AC209)</f>
        <v>None</v>
      </c>
      <c r="AD209" s="20">
        <f>IF('S.D. Paste sheet'!AD209="","",'S.D. Paste sheet'!AD209)</f>
        <v>1</v>
      </c>
      <c r="AE209" s="29"/>
      <c r="AF209">
        <f>IF(AK209="","",IF(AK209&gt;0,COUNT($AG$2:AG209),""))</f>
        <v>32</v>
      </c>
      <c r="AG209" s="25">
        <f t="shared" si="98"/>
        <v>8</v>
      </c>
      <c r="AH209" s="25" t="str">
        <f t="shared" si="99"/>
        <v>C</v>
      </c>
      <c r="AI209" s="25">
        <f t="shared" si="100"/>
        <v>819</v>
      </c>
      <c r="AJ209" s="25">
        <f t="shared" si="101"/>
        <v>44061</v>
      </c>
      <c r="AK209" s="25" t="str">
        <f t="shared" si="102"/>
        <v>TANISH BHAYAL</v>
      </c>
      <c r="AL209" s="25" t="str">
        <f t="shared" si="103"/>
        <v/>
      </c>
      <c r="AM209" s="25" t="str">
        <f t="shared" si="104"/>
        <v>SWARNJEET BHAYAL</v>
      </c>
      <c r="AN209" s="25" t="str">
        <f t="shared" si="105"/>
        <v>NIRMA BHAYAL</v>
      </c>
      <c r="AO209" s="25" t="str">
        <f t="shared" si="106"/>
        <v>M</v>
      </c>
      <c r="AP209" s="25">
        <f t="shared" si="107"/>
        <v>40662</v>
      </c>
      <c r="AQ209" s="25">
        <f t="shared" si="108"/>
        <v>632</v>
      </c>
      <c r="AR209" s="25" t="str">
        <f t="shared" si="109"/>
        <v/>
      </c>
      <c r="AS209" s="25">
        <f t="shared" si="110"/>
        <v>67</v>
      </c>
      <c r="AT209" s="25">
        <f t="shared" si="111"/>
        <v>54</v>
      </c>
      <c r="AU209" s="25" t="str">
        <f t="shared" si="112"/>
        <v>SC</v>
      </c>
      <c r="AV209" s="25" t="str">
        <f t="shared" si="113"/>
        <v>Hindu</v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8</v>
      </c>
      <c r="B210" s="20" t="str">
        <f>IF('S.D. Paste sheet'!B210="","",'S.D. Paste sheet'!B210)</f>
        <v>C</v>
      </c>
      <c r="C210" s="20">
        <f>IF('S.D. Paste sheet'!C210="","",'S.D. Paste sheet'!C210)</f>
        <v>435</v>
      </c>
      <c r="D210" s="20">
        <f>IF('S.D. Paste sheet'!D210="","",'S.D. Paste sheet'!D210)</f>
        <v>42557</v>
      </c>
      <c r="E210" s="20" t="str">
        <f>IF('S.D. Paste sheet'!E210="","",UPPER('S.D. Paste sheet'!E210))</f>
        <v>VANSH SAHU</v>
      </c>
      <c r="F210" s="20" t="str">
        <f>IF('S.D. Paste sheet'!F210="","",'S.D. Paste sheet'!F210)</f>
        <v/>
      </c>
      <c r="G210" s="20" t="str">
        <f>IF('S.D. Paste sheet'!G210="","",UPPER('S.D. Paste sheet'!G210))</f>
        <v>SHANKAR LAL</v>
      </c>
      <c r="H210" s="20" t="str">
        <f>IF('S.D. Paste sheet'!H210="","",UPPER('S.D. Paste sheet'!H210))</f>
        <v>MAYA DEVI</v>
      </c>
      <c r="I210" s="20" t="str">
        <f>IF('S.D. Paste sheet'!I210="","",'S.D. Paste sheet'!I210)</f>
        <v>M</v>
      </c>
      <c r="J210" s="20">
        <f>IF('S.D. Paste sheet'!J210="","",'S.D. Paste sheet'!J210)</f>
        <v>40335</v>
      </c>
      <c r="K210" s="20">
        <f>IF('S.D. Paste sheet'!K210="","",'S.D. Paste sheet'!K210)</f>
        <v>633</v>
      </c>
      <c r="L210" s="20" t="str">
        <f>IF('S.D. Paste sheet'!L210="","",'S.D. Paste sheet'!L210)</f>
        <v/>
      </c>
      <c r="M210" s="20">
        <f>IF('S.D. Paste sheet'!M210="","",'S.D. Paste sheet'!M210)</f>
        <v>67</v>
      </c>
      <c r="N210" s="20">
        <f>IF('S.D. Paste sheet'!N210="","",'S.D. Paste sheet'!N210)</f>
        <v>39</v>
      </c>
      <c r="O210" s="20" t="str">
        <f>IF('S.D. Paste sheet'!O210="","",'S.D. Paste sheet'!O210)</f>
        <v>OBC</v>
      </c>
      <c r="P210" s="20" t="str">
        <f>IF('S.D. Paste sheet'!P210="","",'S.D. Paste sheet'!P210)</f>
        <v>Hindu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XXXX7209</v>
      </c>
      <c r="U210" s="20" t="str">
        <f>IF('S.D. Paste sheet'!U210="","",'S.D. Paste sheet'!U210)</f>
        <v/>
      </c>
      <c r="V210" s="20">
        <f>IF('S.D. Paste sheet'!V210="","",'S.D. Paste sheet'!V210)</f>
        <v>9799382577</v>
      </c>
      <c r="W210" s="20" t="str">
        <f>IF('S.D. Paste sheet'!W210="","",'S.D. Paste sheet'!W210)</f>
        <v>NAI COLONY BAR,RAIPUR,BAR,306105</v>
      </c>
      <c r="X210" s="20">
        <f>IF('S.D. Paste sheet'!X210="","",'S.D. Paste sheet'!X210)</f>
        <v>36000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No</v>
      </c>
      <c r="AB210" s="20">
        <f>IF('S.D. Paste sheet'!AB210="","",'S.D. Paste sheet'!AB210)</f>
        <v>12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>
        <f>IF(AK210="","",IF(AK210&gt;0,COUNT($AG$2:AG210),""))</f>
        <v>33</v>
      </c>
      <c r="AG210" s="25">
        <f t="shared" si="98"/>
        <v>8</v>
      </c>
      <c r="AH210" s="25" t="str">
        <f t="shared" si="99"/>
        <v>C</v>
      </c>
      <c r="AI210" s="25">
        <f t="shared" si="100"/>
        <v>435</v>
      </c>
      <c r="AJ210" s="25">
        <f t="shared" si="101"/>
        <v>42557</v>
      </c>
      <c r="AK210" s="25" t="str">
        <f t="shared" si="102"/>
        <v>VANSH SAHU</v>
      </c>
      <c r="AL210" s="25" t="str">
        <f t="shared" si="103"/>
        <v/>
      </c>
      <c r="AM210" s="25" t="str">
        <f t="shared" si="104"/>
        <v>SHANKAR LAL</v>
      </c>
      <c r="AN210" s="25" t="str">
        <f t="shared" si="105"/>
        <v>MAYA DEVI</v>
      </c>
      <c r="AO210" s="25" t="str">
        <f t="shared" si="106"/>
        <v>M</v>
      </c>
      <c r="AP210" s="25">
        <f t="shared" si="107"/>
        <v>40335</v>
      </c>
      <c r="AQ210" s="25">
        <f t="shared" si="108"/>
        <v>633</v>
      </c>
      <c r="AR210" s="25" t="str">
        <f t="shared" si="109"/>
        <v/>
      </c>
      <c r="AS210" s="25">
        <f t="shared" si="110"/>
        <v>67</v>
      </c>
      <c r="AT210" s="25">
        <f t="shared" si="111"/>
        <v>39</v>
      </c>
      <c r="AU210" s="25" t="str">
        <f t="shared" si="112"/>
        <v>OBC</v>
      </c>
      <c r="AV210" s="25" t="str">
        <f t="shared" si="113"/>
        <v>Hindu</v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8</v>
      </c>
      <c r="B211" s="20" t="str">
        <f>IF('S.D. Paste sheet'!B211="","",'S.D. Paste sheet'!B211)</f>
        <v>C</v>
      </c>
      <c r="C211" s="20">
        <f>IF('S.D. Paste sheet'!C211="","",'S.D. Paste sheet'!C211)</f>
        <v>816</v>
      </c>
      <c r="D211" s="20">
        <f>IF('S.D. Paste sheet'!D211="","",'S.D. Paste sheet'!D211)</f>
        <v>44061</v>
      </c>
      <c r="E211" s="20" t="str">
        <f>IF('S.D. Paste sheet'!E211="","",UPPER('S.D. Paste sheet'!E211))</f>
        <v>VIKASH GURJAR</v>
      </c>
      <c r="F211" s="20" t="str">
        <f>IF('S.D. Paste sheet'!F211="","",'S.D. Paste sheet'!F211)</f>
        <v/>
      </c>
      <c r="G211" s="20" t="str">
        <f>IF('S.D. Paste sheet'!G211="","",UPPER('S.D. Paste sheet'!G211))</f>
        <v>CHENA RAM</v>
      </c>
      <c r="H211" s="20" t="str">
        <f>IF('S.D. Paste sheet'!H211="","",UPPER('S.D. Paste sheet'!H211))</f>
        <v>LALI</v>
      </c>
      <c r="I211" s="20" t="str">
        <f>IF('S.D. Paste sheet'!I211="","",'S.D. Paste sheet'!I211)</f>
        <v>M</v>
      </c>
      <c r="J211" s="20">
        <f>IF('S.D. Paste sheet'!J211="","",'S.D. Paste sheet'!J211)</f>
        <v>40041</v>
      </c>
      <c r="K211" s="20">
        <f>IF('S.D. Paste sheet'!K211="","",'S.D. Paste sheet'!K211)</f>
        <v>634</v>
      </c>
      <c r="L211" s="20" t="str">
        <f>IF('S.D. Paste sheet'!L211="","",'S.D. Paste sheet'!L211)</f>
        <v/>
      </c>
      <c r="M211" s="20">
        <f>IF('S.D. Paste sheet'!M211="","",'S.D. Paste sheet'!M211)</f>
        <v>67</v>
      </c>
      <c r="N211" s="20">
        <f>IF('S.D. Paste sheet'!N211="","",'S.D. Paste sheet'!N211)</f>
        <v>60</v>
      </c>
      <c r="O211" s="20" t="str">
        <f>IF('S.D. Paste sheet'!O211="","",'S.D. Paste sheet'!O211)</f>
        <v>SBC</v>
      </c>
      <c r="P211" s="20" t="str">
        <f>IF('S.D. Paste sheet'!P211="","",'S.D. Paste sheet'!P211)</f>
        <v>Hindu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XXXX6081</v>
      </c>
      <c r="U211" s="20" t="str">
        <f>IF('S.D. Paste sheet'!U211="","",'S.D. Paste sheet'!U211)</f>
        <v>VVWWGOP</v>
      </c>
      <c r="V211" s="20">
        <f>IF('S.D. Paste sheet'!V211="","",'S.D. Paste sheet'!V211)</f>
        <v>6377701105</v>
      </c>
      <c r="W211" s="20" t="str">
        <f>IF('S.D. Paste sheet'!W211="","",'S.D. Paste sheet'!W211)</f>
        <v>GURJARO KA BAS ,RAIPUR,HAJIWAS,BAR,306105</v>
      </c>
      <c r="X211" s="20">
        <f>IF('S.D. Paste sheet'!X211="","",'S.D. Paste sheet'!X211)</f>
        <v>18000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No</v>
      </c>
      <c r="AB211" s="20">
        <f>IF('S.D. Paste sheet'!AB211="","",'S.D. Paste sheet'!AB211)</f>
        <v>13</v>
      </c>
      <c r="AC211" s="20" t="str">
        <f>IF('S.D. Paste sheet'!AC211="","",'S.D. Paste sheet'!AC211)</f>
        <v>None</v>
      </c>
      <c r="AD211" s="20">
        <f>IF('S.D. Paste sheet'!AD211="","",'S.D. Paste sheet'!AD211)</f>
        <v>1</v>
      </c>
      <c r="AE211" s="29"/>
      <c r="AF211">
        <f>IF(AK211="","",IF(AK211&gt;0,COUNT($AG$2:AG211),""))</f>
        <v>34</v>
      </c>
      <c r="AG211" s="25">
        <f t="shared" si="98"/>
        <v>8</v>
      </c>
      <c r="AH211" s="25" t="str">
        <f t="shared" si="99"/>
        <v>C</v>
      </c>
      <c r="AI211" s="25">
        <f t="shared" si="100"/>
        <v>816</v>
      </c>
      <c r="AJ211" s="25">
        <f t="shared" si="101"/>
        <v>44061</v>
      </c>
      <c r="AK211" s="25" t="str">
        <f t="shared" si="102"/>
        <v>VIKASH GURJAR</v>
      </c>
      <c r="AL211" s="25" t="str">
        <f t="shared" si="103"/>
        <v/>
      </c>
      <c r="AM211" s="25" t="str">
        <f t="shared" si="104"/>
        <v>CHENA RAM</v>
      </c>
      <c r="AN211" s="25" t="str">
        <f t="shared" si="105"/>
        <v>LALI</v>
      </c>
      <c r="AO211" s="25" t="str">
        <f t="shared" si="106"/>
        <v>M</v>
      </c>
      <c r="AP211" s="25">
        <f t="shared" si="107"/>
        <v>40041</v>
      </c>
      <c r="AQ211" s="25">
        <f t="shared" si="108"/>
        <v>634</v>
      </c>
      <c r="AR211" s="25" t="str">
        <f t="shared" si="109"/>
        <v/>
      </c>
      <c r="AS211" s="25">
        <f t="shared" si="110"/>
        <v>67</v>
      </c>
      <c r="AT211" s="25">
        <f t="shared" si="111"/>
        <v>60</v>
      </c>
      <c r="AU211" s="25" t="str">
        <f t="shared" si="112"/>
        <v>SBC</v>
      </c>
      <c r="AV211" s="25" t="str">
        <f t="shared" si="113"/>
        <v>Hindu</v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8</v>
      </c>
      <c r="B212" s="20" t="str">
        <f>IF('S.D. Paste sheet'!B212="","",'S.D. Paste sheet'!B212)</f>
        <v>C</v>
      </c>
      <c r="C212" s="20">
        <f>IF('S.D. Paste sheet'!C212="","",'S.D. Paste sheet'!C212)</f>
        <v>826</v>
      </c>
      <c r="D212" s="20">
        <f>IF('S.D. Paste sheet'!D212="","",'S.D. Paste sheet'!D212)</f>
        <v>44061</v>
      </c>
      <c r="E212" s="20" t="str">
        <f>IF('S.D. Paste sheet'!E212="","",UPPER('S.D. Paste sheet'!E212))</f>
        <v>YASH TANWAR</v>
      </c>
      <c r="F212" s="20" t="str">
        <f>IF('S.D. Paste sheet'!F212="","",'S.D. Paste sheet'!F212)</f>
        <v/>
      </c>
      <c r="G212" s="20" t="str">
        <f>IF('S.D. Paste sheet'!G212="","",UPPER('S.D. Paste sheet'!G212))</f>
        <v>GHANSHYAM TANWAR</v>
      </c>
      <c r="H212" s="20" t="str">
        <f>IF('S.D. Paste sheet'!H212="","",UPPER('S.D. Paste sheet'!H212))</f>
        <v>SUMAN TANWAR</v>
      </c>
      <c r="I212" s="20" t="str">
        <f>IF('S.D. Paste sheet'!I212="","",'S.D. Paste sheet'!I212)</f>
        <v>M</v>
      </c>
      <c r="J212" s="20">
        <f>IF('S.D. Paste sheet'!J212="","",'S.D. Paste sheet'!J212)</f>
        <v>40381</v>
      </c>
      <c r="K212" s="20">
        <f>IF('S.D. Paste sheet'!K212="","",'S.D. Paste sheet'!K212)</f>
        <v>635</v>
      </c>
      <c r="L212" s="20" t="str">
        <f>IF('S.D. Paste sheet'!L212="","",'S.D. Paste sheet'!L212)</f>
        <v/>
      </c>
      <c r="M212" s="20">
        <f>IF('S.D. Paste sheet'!M212="","",'S.D. Paste sheet'!M212)</f>
        <v>67</v>
      </c>
      <c r="N212" s="20">
        <f>IF('S.D. Paste sheet'!N212="","",'S.D. Paste sheet'!N212)</f>
        <v>67</v>
      </c>
      <c r="O212" s="20" t="str">
        <f>IF('S.D. Paste sheet'!O212="","",'S.D. Paste sheet'!O212)</f>
        <v>SC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XXXX1498</v>
      </c>
      <c r="U212" s="20" t="str">
        <f>IF('S.D. Paste sheet'!U212="","",'S.D. Paste sheet'!U212)</f>
        <v/>
      </c>
      <c r="V212" s="20">
        <f>IF('S.D. Paste sheet'!V212="","",'S.D. Paste sheet'!V212)</f>
        <v>9166610138</v>
      </c>
      <c r="W212" s="20" t="str">
        <f>IF('S.D. Paste sheet'!W212="","",'S.D. Paste sheet'!W212)</f>
        <v>RAMDEV NAGAR, JODHPUR ROAD, BAR , PALI,RAIPUR,BAR,306105</v>
      </c>
      <c r="X212" s="20">
        <f>IF('S.D. Paste sheet'!X212="","",'S.D. Paste sheet'!X212)</f>
        <v>60000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12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>
        <f>IF(AK212="","",IF(AK212&gt;0,COUNT($AG$2:AG212),""))</f>
        <v>35</v>
      </c>
      <c r="AG212" s="25">
        <f t="shared" si="98"/>
        <v>8</v>
      </c>
      <c r="AH212" s="25" t="str">
        <f t="shared" si="99"/>
        <v>C</v>
      </c>
      <c r="AI212" s="25">
        <f t="shared" si="100"/>
        <v>826</v>
      </c>
      <c r="AJ212" s="25">
        <f t="shared" si="101"/>
        <v>44061</v>
      </c>
      <c r="AK212" s="25" t="str">
        <f t="shared" si="102"/>
        <v>YASH TANWAR</v>
      </c>
      <c r="AL212" s="25" t="str">
        <f t="shared" si="103"/>
        <v/>
      </c>
      <c r="AM212" s="25" t="str">
        <f t="shared" si="104"/>
        <v>GHANSHYAM TANWAR</v>
      </c>
      <c r="AN212" s="25" t="str">
        <f t="shared" si="105"/>
        <v>SUMAN TANWAR</v>
      </c>
      <c r="AO212" s="25" t="str">
        <f t="shared" si="106"/>
        <v>M</v>
      </c>
      <c r="AP212" s="25">
        <f t="shared" si="107"/>
        <v>40381</v>
      </c>
      <c r="AQ212" s="25">
        <f t="shared" si="108"/>
        <v>635</v>
      </c>
      <c r="AR212" s="25" t="str">
        <f t="shared" si="109"/>
        <v/>
      </c>
      <c r="AS212" s="25">
        <f t="shared" si="110"/>
        <v>67</v>
      </c>
      <c r="AT212" s="25">
        <f t="shared" si="111"/>
        <v>67</v>
      </c>
      <c r="AU212" s="25" t="str">
        <f t="shared" si="112"/>
        <v>SC</v>
      </c>
      <c r="AV212" s="25" t="str">
        <f t="shared" si="113"/>
        <v>Hindu</v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8</v>
      </c>
      <c r="B213" s="20" t="str">
        <f>IF('S.D. Paste sheet'!B213="","",'S.D. Paste sheet'!B213)</f>
        <v>C</v>
      </c>
      <c r="C213" s="20">
        <f>IF('S.D. Paste sheet'!C213="","",'S.D. Paste sheet'!C213)</f>
        <v>555</v>
      </c>
      <c r="D213" s="20">
        <f>IF('S.D. Paste sheet'!D213="","",'S.D. Paste sheet'!D213)</f>
        <v>43286</v>
      </c>
      <c r="E213" s="20" t="str">
        <f>IF('S.D. Paste sheet'!E213="","",UPPER('S.D. Paste sheet'!E213))</f>
        <v>YASHSVI GURJAR</v>
      </c>
      <c r="F213" s="20" t="str">
        <f>IF('S.D. Paste sheet'!F213="","",'S.D. Paste sheet'!F213)</f>
        <v/>
      </c>
      <c r="G213" s="20" t="str">
        <f>IF('S.D. Paste sheet'!G213="","",UPPER('S.D. Paste sheet'!G213))</f>
        <v>SATYA NARAYAN GURJAR</v>
      </c>
      <c r="H213" s="20" t="str">
        <f>IF('S.D. Paste sheet'!H213="","",UPPER('S.D. Paste sheet'!H213))</f>
        <v>RATAN KANWAR</v>
      </c>
      <c r="I213" s="20" t="str">
        <f>IF('S.D. Paste sheet'!I213="","",'S.D. Paste sheet'!I213)</f>
        <v>F</v>
      </c>
      <c r="J213" s="20">
        <f>IF('S.D. Paste sheet'!J213="","",'S.D. Paste sheet'!J213)</f>
        <v>40054</v>
      </c>
      <c r="K213" s="20">
        <f>IF('S.D. Paste sheet'!K213="","",'S.D. Paste sheet'!K213)</f>
        <v>636</v>
      </c>
      <c r="L213" s="20" t="str">
        <f>IF('S.D. Paste sheet'!L213="","",'S.D. Paste sheet'!L213)</f>
        <v/>
      </c>
      <c r="M213" s="20">
        <f>IF('S.D. Paste sheet'!M213="","",'S.D. Paste sheet'!M213)</f>
        <v>67</v>
      </c>
      <c r="N213" s="20">
        <f>IF('S.D. Paste sheet'!N213="","",'S.D. Paste sheet'!N213)</f>
        <v>61</v>
      </c>
      <c r="O213" s="20" t="str">
        <f>IF('S.D. Paste sheet'!O213="","",'S.D. Paste sheet'!O213)</f>
        <v>SBC</v>
      </c>
      <c r="P213" s="20" t="str">
        <f>IF('S.D. Paste sheet'!P213="","",'S.D. Paste sheet'!P213)</f>
        <v>Hindu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XXXX4672</v>
      </c>
      <c r="U213" s="20" t="str">
        <f>IF('S.D. Paste sheet'!U213="","",'S.D. Paste sheet'!U213)</f>
        <v>VBBSZHX</v>
      </c>
      <c r="V213" s="20">
        <f>IF('S.D. Paste sheet'!V213="","",'S.D. Paste sheet'!V213)</f>
        <v>9660470342</v>
      </c>
      <c r="W213" s="20" t="str">
        <f>IF('S.D. Paste sheet'!W213="","",'S.D. Paste sheet'!W213)</f>
        <v>BAR ,Raipur,BAR,306105</v>
      </c>
      <c r="X213" s="20">
        <f>IF('S.D. Paste sheet'!X213="","",'S.D. Paste sheet'!X213)</f>
        <v>36000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No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1</v>
      </c>
      <c r="AE213" s="29"/>
      <c r="AF213">
        <f>IF(AK213="","",IF(AK213&gt;0,COUNT($AG$2:AG213),""))</f>
        <v>36</v>
      </c>
      <c r="AG213" s="25">
        <f t="shared" si="98"/>
        <v>8</v>
      </c>
      <c r="AH213" s="25" t="str">
        <f t="shared" si="99"/>
        <v>C</v>
      </c>
      <c r="AI213" s="25">
        <f t="shared" si="100"/>
        <v>555</v>
      </c>
      <c r="AJ213" s="25">
        <f t="shared" si="101"/>
        <v>43286</v>
      </c>
      <c r="AK213" s="25" t="str">
        <f t="shared" si="102"/>
        <v>YASHSVI GURJAR</v>
      </c>
      <c r="AL213" s="25" t="str">
        <f t="shared" si="103"/>
        <v/>
      </c>
      <c r="AM213" s="25" t="str">
        <f t="shared" si="104"/>
        <v>SATYA NARAYAN GURJAR</v>
      </c>
      <c r="AN213" s="25" t="str">
        <f t="shared" si="105"/>
        <v>RATAN KANWAR</v>
      </c>
      <c r="AO213" s="25" t="str">
        <f t="shared" si="106"/>
        <v>F</v>
      </c>
      <c r="AP213" s="25">
        <f t="shared" si="107"/>
        <v>40054</v>
      </c>
      <c r="AQ213" s="25">
        <f t="shared" si="108"/>
        <v>636</v>
      </c>
      <c r="AR213" s="25" t="str">
        <f t="shared" si="109"/>
        <v/>
      </c>
      <c r="AS213" s="25">
        <f t="shared" si="110"/>
        <v>67</v>
      </c>
      <c r="AT213" s="25">
        <f t="shared" si="111"/>
        <v>61</v>
      </c>
      <c r="AU213" s="25" t="str">
        <f t="shared" si="112"/>
        <v>SBC</v>
      </c>
      <c r="AV213" s="25" t="str">
        <f t="shared" si="113"/>
        <v>Hindu</v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8</v>
      </c>
      <c r="B214" s="20" t="str">
        <f>IF('S.D. Paste sheet'!B214="","",'S.D. Paste sheet'!B214)</f>
        <v>C</v>
      </c>
      <c r="C214" s="20">
        <f>IF('S.D. Paste sheet'!C214="","",'S.D. Paste sheet'!C214)</f>
        <v>326</v>
      </c>
      <c r="D214" s="20">
        <f>IF('S.D. Paste sheet'!D214="","",'S.D. Paste sheet'!D214)</f>
        <v>42136</v>
      </c>
      <c r="E214" s="20" t="str">
        <f>IF('S.D. Paste sheet'!E214="","",UPPER('S.D. Paste sheet'!E214))</f>
        <v>AKARAM KHAN</v>
      </c>
      <c r="F214" s="20" t="str">
        <f>IF('S.D. Paste sheet'!F214="","",'S.D. Paste sheet'!F214)</f>
        <v/>
      </c>
      <c r="G214" s="20" t="str">
        <f>IF('S.D. Paste sheet'!G214="","",UPPER('S.D. Paste sheet'!G214))</f>
        <v>DHAGLU KHAN</v>
      </c>
      <c r="H214" s="20" t="str">
        <f>IF('S.D. Paste sheet'!H214="","",UPPER('S.D. Paste sheet'!H214))</f>
        <v>KAMLA BANO</v>
      </c>
      <c r="I214" s="20" t="str">
        <f>IF('S.D. Paste sheet'!I214="","",'S.D. Paste sheet'!I214)</f>
        <v>M</v>
      </c>
      <c r="J214" s="20">
        <f>IF('S.D. Paste sheet'!J214="","",'S.D. Paste sheet'!J214)</f>
        <v>40280</v>
      </c>
      <c r="K214" s="20">
        <f>IF('S.D. Paste sheet'!K214="","",'S.D. Paste sheet'!K214)</f>
        <v>701</v>
      </c>
      <c r="L214" s="20" t="str">
        <f>IF('S.D. Paste sheet'!L214="","",'S.D. Paste sheet'!L214)</f>
        <v/>
      </c>
      <c r="M214" s="20">
        <f>IF('S.D. Paste sheet'!M214="","",'S.D. Paste sheet'!M214)</f>
        <v>92</v>
      </c>
      <c r="N214" s="20">
        <f>IF('S.D. Paste sheet'!N214="","",'S.D. Paste sheet'!N214)</f>
        <v>71</v>
      </c>
      <c r="O214" s="20" t="str">
        <f>IF('S.D. Paste sheet'!O214="","",'S.D. Paste sheet'!O214)</f>
        <v>OBC</v>
      </c>
      <c r="P214" s="20" t="str">
        <f>IF('S.D. Paste sheet'!P214="","",'S.D. Paste sheet'!P214)</f>
        <v>Muslim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XXXX0212</v>
      </c>
      <c r="U214" s="20" t="str">
        <f>IF('S.D. Paste sheet'!U214="","",'S.D. Paste sheet'!U214)</f>
        <v>VHOROCJ</v>
      </c>
      <c r="V214" s="20">
        <f>IF('S.D. Paste sheet'!V214="","",'S.D. Paste sheet'!V214)</f>
        <v>9680112865</v>
      </c>
      <c r="W214" s="20" t="str">
        <f>IF('S.D. Paste sheet'!W214="","",'S.D. Paste sheet'!W214)</f>
        <v>MIYAN MAGRI,RAIPUR,BAR,306105</v>
      </c>
      <c r="X214" s="20">
        <f>IF('S.D. Paste sheet'!X214="","",'S.D. Paste sheet'!X214)</f>
        <v>37000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Yes</v>
      </c>
      <c r="AB214" s="20">
        <f>IF('S.D. Paste sheet'!AB214="","",'S.D. Paste sheet'!AB214)</f>
        <v>12</v>
      </c>
      <c r="AC214" s="20" t="str">
        <f>IF('S.D. Paste sheet'!AC214="","",'S.D. Paste sheet'!AC214)</f>
        <v>None</v>
      </c>
      <c r="AD214" s="20">
        <f>IF('S.D. Paste sheet'!AD214="","",'S.D. Paste sheet'!AD214)</f>
        <v>0</v>
      </c>
      <c r="AE214" s="29"/>
      <c r="AF214">
        <f>IF(AK214="","",IF(AK214&gt;0,COUNT($AG$2:AG214),""))</f>
        <v>37</v>
      </c>
      <c r="AG214" s="25">
        <f t="shared" si="98"/>
        <v>8</v>
      </c>
      <c r="AH214" s="25" t="str">
        <f t="shared" si="99"/>
        <v>C</v>
      </c>
      <c r="AI214" s="25">
        <f t="shared" si="100"/>
        <v>326</v>
      </c>
      <c r="AJ214" s="25">
        <f t="shared" si="101"/>
        <v>42136</v>
      </c>
      <c r="AK214" s="25" t="str">
        <f t="shared" si="102"/>
        <v>AKARAM KHAN</v>
      </c>
      <c r="AL214" s="25" t="str">
        <f t="shared" si="103"/>
        <v/>
      </c>
      <c r="AM214" s="25" t="str">
        <f t="shared" si="104"/>
        <v>DHAGLU KHAN</v>
      </c>
      <c r="AN214" s="25" t="str">
        <f t="shared" si="105"/>
        <v>KAMLA BANO</v>
      </c>
      <c r="AO214" s="25" t="str">
        <f t="shared" si="106"/>
        <v>M</v>
      </c>
      <c r="AP214" s="25">
        <f t="shared" si="107"/>
        <v>40280</v>
      </c>
      <c r="AQ214" s="25">
        <f t="shared" si="108"/>
        <v>701</v>
      </c>
      <c r="AR214" s="25" t="str">
        <f t="shared" si="109"/>
        <v/>
      </c>
      <c r="AS214" s="25">
        <f t="shared" si="110"/>
        <v>92</v>
      </c>
      <c r="AT214" s="25">
        <f t="shared" si="111"/>
        <v>71</v>
      </c>
      <c r="AU214" s="25" t="str">
        <f t="shared" si="112"/>
        <v>OBC</v>
      </c>
      <c r="AV214" s="25" t="str">
        <f t="shared" si="113"/>
        <v>Muslim</v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8</v>
      </c>
      <c r="B215" s="20" t="str">
        <f>IF('S.D. Paste sheet'!B215="","",'S.D. Paste sheet'!B215)</f>
        <v>C</v>
      </c>
      <c r="C215" s="20">
        <f>IF('S.D. Paste sheet'!C215="","",'S.D. Paste sheet'!C215)</f>
        <v>640</v>
      </c>
      <c r="D215" s="20">
        <f>IF('S.D. Paste sheet'!D215="","",'S.D. Paste sheet'!D215)</f>
        <v>43661</v>
      </c>
      <c r="E215" s="20" t="str">
        <f>IF('S.D. Paste sheet'!E215="","",UPPER('S.D. Paste sheet'!E215))</f>
        <v>ALTAF SANKHALA</v>
      </c>
      <c r="F215" s="20" t="str">
        <f>IF('S.D. Paste sheet'!F215="","",'S.D. Paste sheet'!F215)</f>
        <v/>
      </c>
      <c r="G215" s="20" t="str">
        <f>IF('S.D. Paste sheet'!G215="","",UPPER('S.D. Paste sheet'!G215))</f>
        <v>NEMA KHAN</v>
      </c>
      <c r="H215" s="20" t="str">
        <f>IF('S.D. Paste sheet'!H215="","",UPPER('S.D. Paste sheet'!H215))</f>
        <v>RAZIYA</v>
      </c>
      <c r="I215" s="20" t="str">
        <f>IF('S.D. Paste sheet'!I215="","",'S.D. Paste sheet'!I215)</f>
        <v>M</v>
      </c>
      <c r="J215" s="20">
        <f>IF('S.D. Paste sheet'!J215="","",'S.D. Paste sheet'!J215)</f>
        <v>39682</v>
      </c>
      <c r="K215" s="20">
        <f>IF('S.D. Paste sheet'!K215="","",'S.D. Paste sheet'!K215)</f>
        <v>702</v>
      </c>
      <c r="L215" s="20" t="str">
        <f>IF('S.D. Paste sheet'!L215="","",'S.D. Paste sheet'!L215)</f>
        <v/>
      </c>
      <c r="M215" s="20">
        <f>IF('S.D. Paste sheet'!M215="","",'S.D. Paste sheet'!M215)</f>
        <v>92</v>
      </c>
      <c r="N215" s="20">
        <f>IF('S.D. Paste sheet'!N215="","",'S.D. Paste sheet'!N215)</f>
        <v>72</v>
      </c>
      <c r="O215" s="20" t="str">
        <f>IF('S.D. Paste sheet'!O215="","",'S.D. Paste sheet'!O215)</f>
        <v>OBC</v>
      </c>
      <c r="P215" s="20" t="str">
        <f>IF('S.D. Paste sheet'!P215="","",'S.D. Paste sheet'!P215)</f>
        <v>Muslim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XXXX5012</v>
      </c>
      <c r="U215" s="20" t="str">
        <f>IF('S.D. Paste sheet'!U215="","",'S.D. Paste sheet'!U215)</f>
        <v>dcubyoo</v>
      </c>
      <c r="V215" s="20">
        <f>IF('S.D. Paste sheet'!V215="","",'S.D. Paste sheet'!V215)</f>
        <v>7357129486</v>
      </c>
      <c r="W215" s="20" t="str">
        <f>IF('S.D. Paste sheet'!W215="","",'S.D. Paste sheet'!W215)</f>
        <v>MIYA MANGRI BAR,RAIPUR,BAR,306105</v>
      </c>
      <c r="X215" s="20">
        <f>IF('S.D. Paste sheet'!X215="","",'S.D. Paste sheet'!X215)</f>
        <v>36000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Yes</v>
      </c>
      <c r="AB215" s="20">
        <f>IF('S.D. Paste sheet'!AB215="","",'S.D. Paste sheet'!AB215)</f>
        <v>14</v>
      </c>
      <c r="AC215" s="20" t="str">
        <f>IF('S.D. Paste sheet'!AC215="","",'S.D. Paste sheet'!AC215)</f>
        <v>None</v>
      </c>
      <c r="AD215" s="20">
        <f>IF('S.D. Paste sheet'!AD215="","",'S.D. Paste sheet'!AD215)</f>
        <v>2</v>
      </c>
      <c r="AE215" s="29"/>
      <c r="AF215">
        <f>IF(AK215="","",IF(AK215&gt;0,COUNT($AG$2:AG215),""))</f>
        <v>38</v>
      </c>
      <c r="AG215" s="25">
        <f t="shared" si="98"/>
        <v>8</v>
      </c>
      <c r="AH215" s="25" t="str">
        <f t="shared" si="99"/>
        <v>C</v>
      </c>
      <c r="AI215" s="25">
        <f t="shared" si="100"/>
        <v>640</v>
      </c>
      <c r="AJ215" s="25">
        <f t="shared" si="101"/>
        <v>43661</v>
      </c>
      <c r="AK215" s="25" t="str">
        <f t="shared" si="102"/>
        <v>ALTAF SANKHALA</v>
      </c>
      <c r="AL215" s="25" t="str">
        <f t="shared" si="103"/>
        <v/>
      </c>
      <c r="AM215" s="25" t="str">
        <f t="shared" si="104"/>
        <v>NEMA KHAN</v>
      </c>
      <c r="AN215" s="25" t="str">
        <f t="shared" si="105"/>
        <v>RAZIYA</v>
      </c>
      <c r="AO215" s="25" t="str">
        <f t="shared" si="106"/>
        <v>M</v>
      </c>
      <c r="AP215" s="25">
        <f t="shared" si="107"/>
        <v>39682</v>
      </c>
      <c r="AQ215" s="25">
        <f t="shared" si="108"/>
        <v>702</v>
      </c>
      <c r="AR215" s="25" t="str">
        <f t="shared" si="109"/>
        <v/>
      </c>
      <c r="AS215" s="25">
        <f t="shared" si="110"/>
        <v>92</v>
      </c>
      <c r="AT215" s="25">
        <f t="shared" si="111"/>
        <v>72</v>
      </c>
      <c r="AU215" s="25" t="str">
        <f t="shared" si="112"/>
        <v>OBC</v>
      </c>
      <c r="AV215" s="25" t="str">
        <f t="shared" si="113"/>
        <v>Muslim</v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8</v>
      </c>
      <c r="B216" s="20" t="str">
        <f>IF('S.D. Paste sheet'!B216="","",'S.D. Paste sheet'!B216)</f>
        <v>C</v>
      </c>
      <c r="C216" s="20">
        <f>IF('S.D. Paste sheet'!C216="","",'S.D. Paste sheet'!C216)</f>
        <v>324</v>
      </c>
      <c r="D216" s="20">
        <f>IF('S.D. Paste sheet'!D216="","",'S.D. Paste sheet'!D216)</f>
        <v>42136</v>
      </c>
      <c r="E216" s="20" t="str">
        <f>IF('S.D. Paste sheet'!E216="","",UPPER('S.D. Paste sheet'!E216))</f>
        <v>ANITA</v>
      </c>
      <c r="F216" s="20" t="str">
        <f>IF('S.D. Paste sheet'!F216="","",'S.D. Paste sheet'!F216)</f>
        <v/>
      </c>
      <c r="G216" s="20" t="str">
        <f>IF('S.D. Paste sheet'!G216="","",UPPER('S.D. Paste sheet'!G216))</f>
        <v>SHANKAR LAL</v>
      </c>
      <c r="H216" s="20" t="str">
        <f>IF('S.D. Paste sheet'!H216="","",UPPER('S.D. Paste sheet'!H216))</f>
        <v>MEEMA DEVI</v>
      </c>
      <c r="I216" s="20" t="str">
        <f>IF('S.D. Paste sheet'!I216="","",'S.D. Paste sheet'!I216)</f>
        <v>F</v>
      </c>
      <c r="J216" s="20">
        <f>IF('S.D. Paste sheet'!J216="","",'S.D. Paste sheet'!J216)</f>
        <v>40804</v>
      </c>
      <c r="K216" s="20">
        <f>IF('S.D. Paste sheet'!K216="","",'S.D. Paste sheet'!K216)</f>
        <v>703</v>
      </c>
      <c r="L216" s="20" t="str">
        <f>IF('S.D. Paste sheet'!L216="","",'S.D. Paste sheet'!L216)</f>
        <v/>
      </c>
      <c r="M216" s="20">
        <f>IF('S.D. Paste sheet'!M216="","",'S.D. Paste sheet'!M216)</f>
        <v>92</v>
      </c>
      <c r="N216" s="20">
        <f>IF('S.D. Paste sheet'!N216="","",'S.D. Paste sheet'!N216)</f>
        <v>82</v>
      </c>
      <c r="O216" s="20" t="str">
        <f>IF('S.D. Paste sheet'!O216="","",'S.D. Paste sheet'!O216)</f>
        <v>OBC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XXXX6298</v>
      </c>
      <c r="U216" s="20" t="str">
        <f>IF('S.D. Paste sheet'!U216="","",'S.D. Paste sheet'!U216)</f>
        <v>VBBGVNT</v>
      </c>
      <c r="V216" s="20">
        <f>IF('S.D. Paste sheet'!V216="","",'S.D. Paste sheet'!V216)</f>
        <v>9784723621</v>
      </c>
      <c r="W216" s="20" t="str">
        <f>IF('S.D. Paste sheet'!W216="","",'S.D. Paste sheet'!W216)</f>
        <v>Gehloto ka Bera,RAIPUR,BAR,306105</v>
      </c>
      <c r="X216" s="20">
        <f>IF('S.D. Paste sheet'!X216="","",'S.D. Paste sheet'!X216)</f>
        <v>100000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11</v>
      </c>
      <c r="AC216" s="20" t="str">
        <f>IF('S.D. Paste sheet'!AC216="","",'S.D. Paste sheet'!AC216)</f>
        <v>None</v>
      </c>
      <c r="AD216" s="20">
        <f>IF('S.D. Paste sheet'!AD216="","",'S.D. Paste sheet'!AD216)</f>
        <v>1</v>
      </c>
      <c r="AE216" s="29"/>
      <c r="AF216">
        <f>IF(AK216="","",IF(AK216&gt;0,COUNT($AG$2:AG216),""))</f>
        <v>39</v>
      </c>
      <c r="AG216" s="25">
        <f t="shared" si="98"/>
        <v>8</v>
      </c>
      <c r="AH216" s="25" t="str">
        <f t="shared" si="99"/>
        <v>C</v>
      </c>
      <c r="AI216" s="25">
        <f t="shared" si="100"/>
        <v>324</v>
      </c>
      <c r="AJ216" s="25">
        <f t="shared" si="101"/>
        <v>42136</v>
      </c>
      <c r="AK216" s="25" t="str">
        <f t="shared" si="102"/>
        <v>ANITA</v>
      </c>
      <c r="AL216" s="25" t="str">
        <f t="shared" si="103"/>
        <v/>
      </c>
      <c r="AM216" s="25" t="str">
        <f t="shared" si="104"/>
        <v>SHANKAR LAL</v>
      </c>
      <c r="AN216" s="25" t="str">
        <f t="shared" si="105"/>
        <v>MEEMA DEVI</v>
      </c>
      <c r="AO216" s="25" t="str">
        <f t="shared" si="106"/>
        <v>F</v>
      </c>
      <c r="AP216" s="25">
        <f t="shared" si="107"/>
        <v>40804</v>
      </c>
      <c r="AQ216" s="25">
        <f t="shared" si="108"/>
        <v>703</v>
      </c>
      <c r="AR216" s="25" t="str">
        <f t="shared" si="109"/>
        <v/>
      </c>
      <c r="AS216" s="25">
        <f t="shared" si="110"/>
        <v>92</v>
      </c>
      <c r="AT216" s="25">
        <f t="shared" si="111"/>
        <v>82</v>
      </c>
      <c r="AU216" s="25" t="str">
        <f t="shared" si="112"/>
        <v>OBC</v>
      </c>
      <c r="AV216" s="25" t="str">
        <f t="shared" si="113"/>
        <v>Hindu</v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8</v>
      </c>
      <c r="B217" s="20" t="str">
        <f>IF('S.D. Paste sheet'!B217="","",'S.D. Paste sheet'!B217)</f>
        <v>C</v>
      </c>
      <c r="C217" s="20">
        <f>IF('S.D. Paste sheet'!C217="","",'S.D. Paste sheet'!C217)</f>
        <v>321</v>
      </c>
      <c r="D217" s="20">
        <f>IF('S.D. Paste sheet'!D217="","",'S.D. Paste sheet'!D217)</f>
        <v>42135</v>
      </c>
      <c r="E217" s="20" t="str">
        <f>IF('S.D. Paste sheet'!E217="","",UPPER('S.D. Paste sheet'!E217))</f>
        <v>BHAGWATI</v>
      </c>
      <c r="F217" s="20" t="str">
        <f>IF('S.D. Paste sheet'!F217="","",'S.D. Paste sheet'!F217)</f>
        <v/>
      </c>
      <c r="G217" s="20" t="str">
        <f>IF('S.D. Paste sheet'!G217="","",UPPER('S.D. Paste sheet'!G217))</f>
        <v>SHANKAR LAL</v>
      </c>
      <c r="H217" s="20" t="str">
        <f>IF('S.D. Paste sheet'!H217="","",UPPER('S.D. Paste sheet'!H217))</f>
        <v>MEEMA DEVI</v>
      </c>
      <c r="I217" s="20" t="str">
        <f>IF('S.D. Paste sheet'!I217="","",'S.D. Paste sheet'!I217)</f>
        <v>F</v>
      </c>
      <c r="J217" s="20">
        <f>IF('S.D. Paste sheet'!J217="","",'S.D. Paste sheet'!J217)</f>
        <v>40300</v>
      </c>
      <c r="K217" s="20">
        <f>IF('S.D. Paste sheet'!K217="","",'S.D. Paste sheet'!K217)</f>
        <v>704</v>
      </c>
      <c r="L217" s="20" t="str">
        <f>IF('S.D. Paste sheet'!L217="","",'S.D. Paste sheet'!L217)</f>
        <v/>
      </c>
      <c r="M217" s="20">
        <f>IF('S.D. Paste sheet'!M217="","",'S.D. Paste sheet'!M217)</f>
        <v>92</v>
      </c>
      <c r="N217" s="20">
        <f>IF('S.D. Paste sheet'!N217="","",'S.D. Paste sheet'!N217)</f>
        <v>77</v>
      </c>
      <c r="O217" s="20" t="str">
        <f>IF('S.D. Paste sheet'!O217="","",'S.D. Paste sheet'!O217)</f>
        <v>OBC</v>
      </c>
      <c r="P217" s="20" t="str">
        <f>IF('S.D. Paste sheet'!P217="","",'S.D. Paste sheet'!P217)</f>
        <v>Hindu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XXXX5822</v>
      </c>
      <c r="U217" s="20" t="str">
        <f>IF('S.D. Paste sheet'!U217="","",'S.D. Paste sheet'!U217)</f>
        <v/>
      </c>
      <c r="V217" s="20">
        <f>IF('S.D. Paste sheet'!V217="","",'S.D. Paste sheet'!V217)</f>
        <v>9784723621</v>
      </c>
      <c r="W217" s="20" t="str">
        <f>IF('S.D. Paste sheet'!W217="","",'S.D. Paste sheet'!W217)</f>
        <v>Gehloto ka Bera,RAIPUR,BAR,306105</v>
      </c>
      <c r="X217" s="20">
        <f>IF('S.D. Paste sheet'!X217="","",'S.D. Paste sheet'!X217)</f>
        <v>100000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No</v>
      </c>
      <c r="AB217" s="20">
        <f>IF('S.D. Paste sheet'!AB217="","",'S.D. Paste sheet'!AB217)</f>
        <v>12</v>
      </c>
      <c r="AC217" s="20" t="str">
        <f>IF('S.D. Paste sheet'!AC217="","",'S.D. Paste sheet'!AC217)</f>
        <v>None</v>
      </c>
      <c r="AD217" s="20">
        <f>IF('S.D. Paste sheet'!AD217="","",'S.D. Paste sheet'!AD217)</f>
        <v>1</v>
      </c>
      <c r="AE217" s="29"/>
      <c r="AF217">
        <f>IF(AK217="","",IF(AK217&gt;0,COUNT($AG$2:AG217),""))</f>
        <v>40</v>
      </c>
      <c r="AG217" s="25">
        <f t="shared" si="98"/>
        <v>8</v>
      </c>
      <c r="AH217" s="25" t="str">
        <f t="shared" si="99"/>
        <v>C</v>
      </c>
      <c r="AI217" s="25">
        <f t="shared" si="100"/>
        <v>321</v>
      </c>
      <c r="AJ217" s="25">
        <f t="shared" si="101"/>
        <v>42135</v>
      </c>
      <c r="AK217" s="25" t="str">
        <f t="shared" si="102"/>
        <v>BHAGWATI</v>
      </c>
      <c r="AL217" s="25" t="str">
        <f t="shared" si="103"/>
        <v/>
      </c>
      <c r="AM217" s="25" t="str">
        <f t="shared" si="104"/>
        <v>SHANKAR LAL</v>
      </c>
      <c r="AN217" s="25" t="str">
        <f t="shared" si="105"/>
        <v>MEEMA DEVI</v>
      </c>
      <c r="AO217" s="25" t="str">
        <f t="shared" si="106"/>
        <v>F</v>
      </c>
      <c r="AP217" s="25">
        <f t="shared" si="107"/>
        <v>40300</v>
      </c>
      <c r="AQ217" s="25">
        <f t="shared" si="108"/>
        <v>704</v>
      </c>
      <c r="AR217" s="25" t="str">
        <f t="shared" si="109"/>
        <v/>
      </c>
      <c r="AS217" s="25">
        <f t="shared" si="110"/>
        <v>92</v>
      </c>
      <c r="AT217" s="25">
        <f t="shared" si="111"/>
        <v>77</v>
      </c>
      <c r="AU217" s="25" t="str">
        <f t="shared" si="112"/>
        <v>OBC</v>
      </c>
      <c r="AV217" s="25" t="str">
        <f t="shared" si="113"/>
        <v>Hindu</v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8</v>
      </c>
      <c r="B218" s="20" t="str">
        <f>IF('S.D. Paste sheet'!B218="","",'S.D. Paste sheet'!B218)</f>
        <v>C</v>
      </c>
      <c r="C218" s="20">
        <f>IF('S.D. Paste sheet'!C218="","",'S.D. Paste sheet'!C218)</f>
        <v>892</v>
      </c>
      <c r="D218" s="20">
        <f>IF('S.D. Paste sheet'!D218="","",'S.D. Paste sheet'!D218)</f>
        <v>44081</v>
      </c>
      <c r="E218" s="20" t="str">
        <f>IF('S.D. Paste sheet'!E218="","",UPPER('S.D. Paste sheet'!E218))</f>
        <v>CHANDRAVEER SINGH</v>
      </c>
      <c r="F218" s="20" t="str">
        <f>IF('S.D. Paste sheet'!F218="","",'S.D. Paste sheet'!F218)</f>
        <v/>
      </c>
      <c r="G218" s="20" t="str">
        <f>IF('S.D. Paste sheet'!G218="","",UPPER('S.D. Paste sheet'!G218))</f>
        <v>UMMED SINGH</v>
      </c>
      <c r="H218" s="20" t="str">
        <f>IF('S.D. Paste sheet'!H218="","",UPPER('S.D. Paste sheet'!H218))</f>
        <v>KAUSHAL KANWAR</v>
      </c>
      <c r="I218" s="20" t="str">
        <f>IF('S.D. Paste sheet'!I218="","",'S.D. Paste sheet'!I218)</f>
        <v>M</v>
      </c>
      <c r="J218" s="20">
        <f>IF('S.D. Paste sheet'!J218="","",'S.D. Paste sheet'!J218)</f>
        <v>39791</v>
      </c>
      <c r="K218" s="20">
        <f>IF('S.D. Paste sheet'!K218="","",'S.D. Paste sheet'!K218)</f>
        <v>705</v>
      </c>
      <c r="L218" s="20" t="str">
        <f>IF('S.D. Paste sheet'!L218="","",'S.D. Paste sheet'!L218)</f>
        <v/>
      </c>
      <c r="M218" s="20">
        <f>IF('S.D. Paste sheet'!M218="","",'S.D. Paste sheet'!M218)</f>
        <v>92</v>
      </c>
      <c r="N218" s="20">
        <f>IF('S.D. Paste sheet'!N218="","",'S.D. Paste sheet'!N218)</f>
        <v>82</v>
      </c>
      <c r="O218" s="20" t="str">
        <f>IF('S.D. Paste sheet'!O218="","",'S.D. Paste sheet'!O218)</f>
        <v>GEN</v>
      </c>
      <c r="P218" s="20" t="str">
        <f>IF('S.D. Paste sheet'!P218="","",'S.D. Paste sheet'!P218)</f>
        <v>Hindu</v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XXXX5454</v>
      </c>
      <c r="U218" s="20" t="str">
        <f>IF('S.D. Paste sheet'!U218="","",'S.D. Paste sheet'!U218)</f>
        <v/>
      </c>
      <c r="V218" s="20">
        <f>IF('S.D. Paste sheet'!V218="","",'S.D. Paste sheet'!V218)</f>
        <v>8769774394</v>
      </c>
      <c r="W218" s="20" t="str">
        <f>IF('S.D. Paste sheet'!W218="","",'S.D. Paste sheet'!W218)</f>
        <v>MAIN FORT VILLAGE DHOOLKOT,RAIPUR,DHOOLKOT,306105</v>
      </c>
      <c r="X218" s="20">
        <f>IF('S.D. Paste sheet'!X218="","",'S.D. Paste sheet'!X218)</f>
        <v>60000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>No</v>
      </c>
      <c r="AB218" s="20">
        <f>IF('S.D. Paste sheet'!AB218="","",'S.D. Paste sheet'!AB218)</f>
        <v>14</v>
      </c>
      <c r="AC218" s="20" t="str">
        <f>IF('S.D. Paste sheet'!AC218="","",'S.D. Paste sheet'!AC218)</f>
        <v>None</v>
      </c>
      <c r="AD218" s="20">
        <f>IF('S.D. Paste sheet'!AD218="","",'S.D. Paste sheet'!AD218)</f>
        <v>9</v>
      </c>
      <c r="AE218" s="29"/>
      <c r="AF218">
        <f>IF(AK218="","",IF(AK218&gt;0,COUNT($AG$2:AG218),""))</f>
        <v>41</v>
      </c>
      <c r="AG218" s="25">
        <f t="shared" si="98"/>
        <v>8</v>
      </c>
      <c r="AH218" s="25" t="str">
        <f t="shared" si="99"/>
        <v>C</v>
      </c>
      <c r="AI218" s="25">
        <f t="shared" si="100"/>
        <v>892</v>
      </c>
      <c r="AJ218" s="25">
        <f t="shared" si="101"/>
        <v>44081</v>
      </c>
      <c r="AK218" s="25" t="str">
        <f t="shared" si="102"/>
        <v>CHANDRAVEER SINGH</v>
      </c>
      <c r="AL218" s="25" t="str">
        <f t="shared" si="103"/>
        <v/>
      </c>
      <c r="AM218" s="25" t="str">
        <f t="shared" si="104"/>
        <v>UMMED SINGH</v>
      </c>
      <c r="AN218" s="25" t="str">
        <f t="shared" si="105"/>
        <v>KAUSHAL KANWAR</v>
      </c>
      <c r="AO218" s="25" t="str">
        <f t="shared" si="106"/>
        <v>M</v>
      </c>
      <c r="AP218" s="25">
        <f t="shared" si="107"/>
        <v>39791</v>
      </c>
      <c r="AQ218" s="25">
        <f t="shared" si="108"/>
        <v>705</v>
      </c>
      <c r="AR218" s="25" t="str">
        <f t="shared" si="109"/>
        <v/>
      </c>
      <c r="AS218" s="25">
        <f t="shared" si="110"/>
        <v>92</v>
      </c>
      <c r="AT218" s="25">
        <f t="shared" si="111"/>
        <v>82</v>
      </c>
      <c r="AU218" s="25" t="str">
        <f t="shared" si="112"/>
        <v>GEN</v>
      </c>
      <c r="AV218" s="25" t="str">
        <f t="shared" si="113"/>
        <v>Hindu</v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8</v>
      </c>
      <c r="B219" s="20" t="str">
        <f>IF('S.D. Paste sheet'!B219="","",'S.D. Paste sheet'!B219)</f>
        <v>C</v>
      </c>
      <c r="C219" s="20">
        <f>IF('S.D. Paste sheet'!C219="","",'S.D. Paste sheet'!C219)</f>
        <v>853</v>
      </c>
      <c r="D219" s="20">
        <f>IF('S.D. Paste sheet'!D219="","",'S.D. Paste sheet'!D219)</f>
        <v>44061</v>
      </c>
      <c r="E219" s="20" t="str">
        <f>IF('S.D. Paste sheet'!E219="","",UPPER('S.D. Paste sheet'!E219))</f>
        <v>DIMPAL TANWAR</v>
      </c>
      <c r="F219" s="20" t="str">
        <f>IF('S.D. Paste sheet'!F219="","",'S.D. Paste sheet'!F219)</f>
        <v/>
      </c>
      <c r="G219" s="20" t="str">
        <f>IF('S.D. Paste sheet'!G219="","",UPPER('S.D. Paste sheet'!G219))</f>
        <v>GHANSHYAM TANWAR</v>
      </c>
      <c r="H219" s="20" t="str">
        <f>IF('S.D. Paste sheet'!H219="","",UPPER('S.D. Paste sheet'!H219))</f>
        <v>SUMAN</v>
      </c>
      <c r="I219" s="20" t="str">
        <f>IF('S.D. Paste sheet'!I219="","",'S.D. Paste sheet'!I219)</f>
        <v>F</v>
      </c>
      <c r="J219" s="20">
        <f>IF('S.D. Paste sheet'!J219="","",'S.D. Paste sheet'!J219)</f>
        <v>39525</v>
      </c>
      <c r="K219" s="20">
        <f>IF('S.D. Paste sheet'!K219="","",'S.D. Paste sheet'!K219)</f>
        <v>706</v>
      </c>
      <c r="L219" s="20" t="str">
        <f>IF('S.D. Paste sheet'!L219="","",'S.D. Paste sheet'!L219)</f>
        <v/>
      </c>
      <c r="M219" s="20">
        <f>IF('S.D. Paste sheet'!M219="","",'S.D. Paste sheet'!M219)</f>
        <v>92</v>
      </c>
      <c r="N219" s="20">
        <f>IF('S.D. Paste sheet'!N219="","",'S.D. Paste sheet'!N219)</f>
        <v>88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XXXX2486</v>
      </c>
      <c r="U219" s="20" t="str">
        <f>IF('S.D. Paste sheet'!U219="","",'S.D. Paste sheet'!U219)</f>
        <v/>
      </c>
      <c r="V219" s="20">
        <f>IF('S.D. Paste sheet'!V219="","",'S.D. Paste sheet'!V219)</f>
        <v>9166610138</v>
      </c>
      <c r="W219" s="20" t="str">
        <f>IF('S.D. Paste sheet'!W219="","",'S.D. Paste sheet'!W219)</f>
        <v>RAMDEV COLONY JODHPUR,RAIPUR,BAR,306105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14</v>
      </c>
      <c r="AC219" s="20" t="str">
        <f>IF('S.D. Paste sheet'!AC219="","",'S.D. Paste sheet'!AC219)</f>
        <v>None</v>
      </c>
      <c r="AD219" s="20">
        <f>IF('S.D. Paste sheet'!AD219="","",'S.D. Paste sheet'!AD219)</f>
        <v>2</v>
      </c>
      <c r="AE219" s="29"/>
      <c r="AF219">
        <f>IF(AK219="","",IF(AK219&gt;0,COUNT($AG$2:AG219),""))</f>
        <v>42</v>
      </c>
      <c r="AG219" s="25">
        <f t="shared" si="98"/>
        <v>8</v>
      </c>
      <c r="AH219" s="25" t="str">
        <f t="shared" si="99"/>
        <v>C</v>
      </c>
      <c r="AI219" s="25">
        <f t="shared" si="100"/>
        <v>853</v>
      </c>
      <c r="AJ219" s="25">
        <f t="shared" si="101"/>
        <v>44061</v>
      </c>
      <c r="AK219" s="25" t="str">
        <f t="shared" si="102"/>
        <v>DIMPAL TANWAR</v>
      </c>
      <c r="AL219" s="25" t="str">
        <f t="shared" si="103"/>
        <v/>
      </c>
      <c r="AM219" s="25" t="str">
        <f t="shared" si="104"/>
        <v>GHANSHYAM TANWAR</v>
      </c>
      <c r="AN219" s="25" t="str">
        <f t="shared" si="105"/>
        <v>SUMAN</v>
      </c>
      <c r="AO219" s="25" t="str">
        <f t="shared" si="106"/>
        <v>F</v>
      </c>
      <c r="AP219" s="25">
        <f t="shared" si="107"/>
        <v>39525</v>
      </c>
      <c r="AQ219" s="25">
        <f t="shared" si="108"/>
        <v>706</v>
      </c>
      <c r="AR219" s="25" t="str">
        <f t="shared" si="109"/>
        <v/>
      </c>
      <c r="AS219" s="25">
        <f t="shared" si="110"/>
        <v>92</v>
      </c>
      <c r="AT219" s="25">
        <f t="shared" si="111"/>
        <v>88</v>
      </c>
      <c r="AU219" s="25" t="str">
        <f t="shared" si="112"/>
        <v>SC</v>
      </c>
      <c r="AV219" s="25" t="str">
        <f t="shared" si="113"/>
        <v>Hindu</v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8</v>
      </c>
      <c r="B220" s="20" t="str">
        <f>IF('S.D. Paste sheet'!B220="","",'S.D. Paste sheet'!B220)</f>
        <v>C</v>
      </c>
      <c r="C220" s="20">
        <f>IF('S.D. Paste sheet'!C220="","",'S.D. Paste sheet'!C220)</f>
        <v>851</v>
      </c>
      <c r="D220" s="20">
        <f>IF('S.D. Paste sheet'!D220="","",'S.D. Paste sheet'!D220)</f>
        <v>44061</v>
      </c>
      <c r="E220" s="20" t="str">
        <f>IF('S.D. Paste sheet'!E220="","",UPPER('S.D. Paste sheet'!E220))</f>
        <v>DIVYA</v>
      </c>
      <c r="F220" s="20" t="str">
        <f>IF('S.D. Paste sheet'!F220="","",'S.D. Paste sheet'!F220)</f>
        <v/>
      </c>
      <c r="G220" s="20" t="str">
        <f>IF('S.D. Paste sheet'!G220="","",UPPER('S.D. Paste sheet'!G220))</f>
        <v>ANIL KUMAR KEER</v>
      </c>
      <c r="H220" s="20" t="str">
        <f>IF('S.D. Paste sheet'!H220="","",UPPER('S.D. Paste sheet'!H220))</f>
        <v>REKHA</v>
      </c>
      <c r="I220" s="20" t="str">
        <f>IF('S.D. Paste sheet'!I220="","",'S.D. Paste sheet'!I220)</f>
        <v>F</v>
      </c>
      <c r="J220" s="20">
        <f>IF('S.D. Paste sheet'!J220="","",'S.D. Paste sheet'!J220)</f>
        <v>39816</v>
      </c>
      <c r="K220" s="20">
        <f>IF('S.D. Paste sheet'!K220="","",'S.D. Paste sheet'!K220)</f>
        <v>707</v>
      </c>
      <c r="L220" s="20" t="str">
        <f>IF('S.D. Paste sheet'!L220="","",'S.D. Paste sheet'!L220)</f>
        <v/>
      </c>
      <c r="M220" s="20">
        <f>IF('S.D. Paste sheet'!M220="","",'S.D. Paste sheet'!M220)</f>
        <v>92</v>
      </c>
      <c r="N220" s="20">
        <f>IF('S.D. Paste sheet'!N220="","",'S.D. Paste sheet'!N220)</f>
        <v>74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XXXX4013</v>
      </c>
      <c r="U220" s="20" t="str">
        <f>IF('S.D. Paste sheet'!U220="","",'S.D. Paste sheet'!U220)</f>
        <v/>
      </c>
      <c r="V220" s="20">
        <f>IF('S.D. Paste sheet'!V220="","",'S.D. Paste sheet'!V220)</f>
        <v>9571779119</v>
      </c>
      <c r="W220" s="20" t="str">
        <f>IF('S.D. Paste sheet'!W220="","",'S.D. Paste sheet'!W220)</f>
        <v>KEERON KA BAAS ,RAIPUR,VP BAR,306105</v>
      </c>
      <c r="X220" s="20">
        <f>IF('S.D. Paste sheet'!X220="","",'S.D. Paste sheet'!X220)</f>
        <v>108000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2</v>
      </c>
      <c r="AE220" s="29"/>
      <c r="AF220">
        <f>IF(AK220="","",IF(AK220&gt;0,COUNT($AG$2:AG220),""))</f>
        <v>43</v>
      </c>
      <c r="AG220" s="25">
        <f t="shared" si="98"/>
        <v>8</v>
      </c>
      <c r="AH220" s="25" t="str">
        <f t="shared" si="99"/>
        <v>C</v>
      </c>
      <c r="AI220" s="25">
        <f t="shared" si="100"/>
        <v>851</v>
      </c>
      <c r="AJ220" s="25">
        <f t="shared" si="101"/>
        <v>44061</v>
      </c>
      <c r="AK220" s="25" t="str">
        <f t="shared" si="102"/>
        <v>DIVYA</v>
      </c>
      <c r="AL220" s="25" t="str">
        <f t="shared" si="103"/>
        <v/>
      </c>
      <c r="AM220" s="25" t="str">
        <f t="shared" si="104"/>
        <v>ANIL KUMAR KEER</v>
      </c>
      <c r="AN220" s="25" t="str">
        <f t="shared" si="105"/>
        <v>REKHA</v>
      </c>
      <c r="AO220" s="25" t="str">
        <f t="shared" si="106"/>
        <v>F</v>
      </c>
      <c r="AP220" s="25">
        <f t="shared" si="107"/>
        <v>39816</v>
      </c>
      <c r="AQ220" s="25">
        <f t="shared" si="108"/>
        <v>707</v>
      </c>
      <c r="AR220" s="25" t="str">
        <f t="shared" si="109"/>
        <v/>
      </c>
      <c r="AS220" s="25">
        <f t="shared" si="110"/>
        <v>92</v>
      </c>
      <c r="AT220" s="25">
        <f t="shared" si="111"/>
        <v>74</v>
      </c>
      <c r="AU220" s="25" t="str">
        <f t="shared" si="112"/>
        <v>OBC</v>
      </c>
      <c r="AV220" s="25" t="str">
        <f t="shared" si="113"/>
        <v>Hindu</v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8</v>
      </c>
      <c r="B221" s="20" t="str">
        <f>IF('S.D. Paste sheet'!B221="","",'S.D. Paste sheet'!B221)</f>
        <v>C</v>
      </c>
      <c r="C221" s="20">
        <f>IF('S.D. Paste sheet'!C221="","",'S.D. Paste sheet'!C221)</f>
        <v>850</v>
      </c>
      <c r="D221" s="20">
        <f>IF('S.D. Paste sheet'!D221="","",'S.D. Paste sheet'!D221)</f>
        <v>44061</v>
      </c>
      <c r="E221" s="20" t="str">
        <f>IF('S.D. Paste sheet'!E221="","",UPPER('S.D. Paste sheet'!E221))</f>
        <v>DUSHYANT SINGH GEHLOT</v>
      </c>
      <c r="F221" s="20" t="str">
        <f>IF('S.D. Paste sheet'!F221="","",'S.D. Paste sheet'!F221)</f>
        <v/>
      </c>
      <c r="G221" s="20" t="str">
        <f>IF('S.D. Paste sheet'!G221="","",UPPER('S.D. Paste sheet'!G221))</f>
        <v>KIRAN SINGH</v>
      </c>
      <c r="H221" s="20" t="str">
        <f>IF('S.D. Paste sheet'!H221="","",UPPER('S.D. Paste sheet'!H221))</f>
        <v>KULDEEP KANWAR</v>
      </c>
      <c r="I221" s="20" t="str">
        <f>IF('S.D. Paste sheet'!I221="","",'S.D. Paste sheet'!I221)</f>
        <v>M</v>
      </c>
      <c r="J221" s="20">
        <f>IF('S.D. Paste sheet'!J221="","",'S.D. Paste sheet'!J221)</f>
        <v>39925</v>
      </c>
      <c r="K221" s="20">
        <f>IF('S.D. Paste sheet'!K221="","",'S.D. Paste sheet'!K221)</f>
        <v>708</v>
      </c>
      <c r="L221" s="20" t="str">
        <f>IF('S.D. Paste sheet'!L221="","",'S.D. Paste sheet'!L221)</f>
        <v/>
      </c>
      <c r="M221" s="20">
        <f>IF('S.D. Paste sheet'!M221="","",'S.D. Paste sheet'!M221)</f>
        <v>92</v>
      </c>
      <c r="N221" s="20">
        <f>IF('S.D. Paste sheet'!N221="","",'S.D. Paste sheet'!N221)</f>
        <v>76</v>
      </c>
      <c r="O221" s="20" t="str">
        <f>IF('S.D. Paste sheet'!O221="","",'S.D. Paste sheet'!O221)</f>
        <v>OBC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XXXX8895</v>
      </c>
      <c r="U221" s="20" t="str">
        <f>IF('S.D. Paste sheet'!U221="","",'S.D. Paste sheet'!U221)</f>
        <v/>
      </c>
      <c r="V221" s="20">
        <f>IF('S.D. Paste sheet'!V221="","",'S.D. Paste sheet'!V221)</f>
        <v>9829754435</v>
      </c>
      <c r="W221" s="20" t="str">
        <f>IF('S.D. Paste sheet'!W221="","",'S.D. Paste sheet'!W221)</f>
        <v>SHREE RAM COLONY NEAR BUS STAND ,RAIPUR,BAR,306105</v>
      </c>
      <c r="X221" s="20">
        <f>IF('S.D. Paste sheet'!X221="","",'S.D. Paste sheet'!X221)</f>
        <v>60000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13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>
        <f>IF(AK221="","",IF(AK221&gt;0,COUNT($AG$2:AG221),""))</f>
        <v>44</v>
      </c>
      <c r="AG221" s="25">
        <f t="shared" si="98"/>
        <v>8</v>
      </c>
      <c r="AH221" s="25" t="str">
        <f t="shared" si="99"/>
        <v>C</v>
      </c>
      <c r="AI221" s="25">
        <f t="shared" si="100"/>
        <v>850</v>
      </c>
      <c r="AJ221" s="25">
        <f t="shared" si="101"/>
        <v>44061</v>
      </c>
      <c r="AK221" s="25" t="str">
        <f t="shared" si="102"/>
        <v>DUSHYANT SINGH GEHLOT</v>
      </c>
      <c r="AL221" s="25" t="str">
        <f t="shared" si="103"/>
        <v/>
      </c>
      <c r="AM221" s="25" t="str">
        <f t="shared" si="104"/>
        <v>KIRAN SINGH</v>
      </c>
      <c r="AN221" s="25" t="str">
        <f t="shared" si="105"/>
        <v>KULDEEP KANWAR</v>
      </c>
      <c r="AO221" s="25" t="str">
        <f t="shared" si="106"/>
        <v>M</v>
      </c>
      <c r="AP221" s="25">
        <f t="shared" si="107"/>
        <v>39925</v>
      </c>
      <c r="AQ221" s="25">
        <f t="shared" si="108"/>
        <v>708</v>
      </c>
      <c r="AR221" s="25" t="str">
        <f t="shared" si="109"/>
        <v/>
      </c>
      <c r="AS221" s="25">
        <f t="shared" si="110"/>
        <v>92</v>
      </c>
      <c r="AT221" s="25">
        <f t="shared" si="111"/>
        <v>76</v>
      </c>
      <c r="AU221" s="25" t="str">
        <f t="shared" si="112"/>
        <v>OBC</v>
      </c>
      <c r="AV221" s="25" t="str">
        <f t="shared" si="113"/>
        <v>Hindu</v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8</v>
      </c>
      <c r="B222" s="20" t="str">
        <f>IF('S.D. Paste sheet'!B222="","",'S.D. Paste sheet'!B222)</f>
        <v>C</v>
      </c>
      <c r="C222" s="20">
        <f>IF('S.D. Paste sheet'!C222="","",'S.D. Paste sheet'!C222)</f>
        <v>322</v>
      </c>
      <c r="D222" s="20">
        <f>IF('S.D. Paste sheet'!D222="","",'S.D. Paste sheet'!D222)</f>
        <v>42135</v>
      </c>
      <c r="E222" s="20" t="str">
        <f>IF('S.D. Paste sheet'!E222="","",UPPER('S.D. Paste sheet'!E222))</f>
        <v>FEJAN SHAH</v>
      </c>
      <c r="F222" s="20" t="str">
        <f>IF('S.D. Paste sheet'!F222="","",'S.D. Paste sheet'!F222)</f>
        <v/>
      </c>
      <c r="G222" s="20" t="str">
        <f>IF('S.D. Paste sheet'!G222="","",UPPER('S.D. Paste sheet'!G222))</f>
        <v>YASEEN SHAH</v>
      </c>
      <c r="H222" s="20" t="str">
        <f>IF('S.D. Paste sheet'!H222="","",UPPER('S.D. Paste sheet'!H222))</f>
        <v>AMEENA BANO</v>
      </c>
      <c r="I222" s="20" t="str">
        <f>IF('S.D. Paste sheet'!I222="","",'S.D. Paste sheet'!I222)</f>
        <v>M</v>
      </c>
      <c r="J222" s="20">
        <f>IF('S.D. Paste sheet'!J222="","",'S.D. Paste sheet'!J222)</f>
        <v>40495</v>
      </c>
      <c r="K222" s="20">
        <f>IF('S.D. Paste sheet'!K222="","",'S.D. Paste sheet'!K222)</f>
        <v>709</v>
      </c>
      <c r="L222" s="20" t="str">
        <f>IF('S.D. Paste sheet'!L222="","",'S.D. Paste sheet'!L222)</f>
        <v/>
      </c>
      <c r="M222" s="20">
        <f>IF('S.D. Paste sheet'!M222="","",'S.D. Paste sheet'!M222)</f>
        <v>92</v>
      </c>
      <c r="N222" s="20">
        <f>IF('S.D. Paste sheet'!N222="","",'S.D. Paste sheet'!N222)</f>
        <v>45</v>
      </c>
      <c r="O222" s="20" t="str">
        <f>IF('S.D. Paste sheet'!O222="","",'S.D. Paste sheet'!O222)</f>
        <v>OBC</v>
      </c>
      <c r="P222" s="20" t="str">
        <f>IF('S.D. Paste sheet'!P222="","",'S.D. Paste sheet'!P222)</f>
        <v>Muslim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XXXX8973</v>
      </c>
      <c r="U222" s="20" t="str">
        <f>IF('S.D. Paste sheet'!U222="","",'S.D. Paste sheet'!U222)</f>
        <v/>
      </c>
      <c r="V222" s="20">
        <f>IF('S.D. Paste sheet'!V222="","",'S.D. Paste sheet'!V222)</f>
        <v>9829800904</v>
      </c>
      <c r="W222" s="20" t="str">
        <f>IF('S.D. Paste sheet'!W222="","",'S.D. Paste sheet'!W222)</f>
        <v>Jodhpur road,RAIPUR,BAR,306105</v>
      </c>
      <c r="X222" s="20">
        <f>IF('S.D. Paste sheet'!X222="","",'S.D. Paste sheet'!X222)</f>
        <v>36000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Yes</v>
      </c>
      <c r="AB222" s="20">
        <f>IF('S.D. Paste sheet'!AB222="","",'S.D. Paste sheet'!AB222)</f>
        <v>12</v>
      </c>
      <c r="AC222" s="20" t="str">
        <f>IF('S.D. Paste sheet'!AC222="","",'S.D. Paste sheet'!AC222)</f>
        <v>None</v>
      </c>
      <c r="AD222" s="20">
        <f>IF('S.D. Paste sheet'!AD222="","",'S.D. Paste sheet'!AD222)</f>
        <v>0</v>
      </c>
      <c r="AE222" s="29"/>
      <c r="AF222">
        <f>IF(AK222="","",IF(AK222&gt;0,COUNT($AG$2:AG222),""))</f>
        <v>45</v>
      </c>
      <c r="AG222" s="25">
        <f t="shared" si="98"/>
        <v>8</v>
      </c>
      <c r="AH222" s="25" t="str">
        <f t="shared" si="99"/>
        <v>C</v>
      </c>
      <c r="AI222" s="25">
        <f t="shared" si="100"/>
        <v>322</v>
      </c>
      <c r="AJ222" s="25">
        <f t="shared" si="101"/>
        <v>42135</v>
      </c>
      <c r="AK222" s="25" t="str">
        <f t="shared" si="102"/>
        <v>FEJAN SHAH</v>
      </c>
      <c r="AL222" s="25" t="str">
        <f t="shared" si="103"/>
        <v/>
      </c>
      <c r="AM222" s="25" t="str">
        <f t="shared" si="104"/>
        <v>YASEEN SHAH</v>
      </c>
      <c r="AN222" s="25" t="str">
        <f t="shared" si="105"/>
        <v>AMEENA BANO</v>
      </c>
      <c r="AO222" s="25" t="str">
        <f t="shared" si="106"/>
        <v>M</v>
      </c>
      <c r="AP222" s="25">
        <f t="shared" si="107"/>
        <v>40495</v>
      </c>
      <c r="AQ222" s="25">
        <f t="shared" si="108"/>
        <v>709</v>
      </c>
      <c r="AR222" s="25" t="str">
        <f t="shared" si="109"/>
        <v/>
      </c>
      <c r="AS222" s="25">
        <f t="shared" si="110"/>
        <v>92</v>
      </c>
      <c r="AT222" s="25">
        <f t="shared" si="111"/>
        <v>45</v>
      </c>
      <c r="AU222" s="25" t="str">
        <f t="shared" si="112"/>
        <v>OBC</v>
      </c>
      <c r="AV222" s="25" t="str">
        <f t="shared" si="113"/>
        <v>Muslim</v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8</v>
      </c>
      <c r="B223" s="20" t="str">
        <f>IF('S.D. Paste sheet'!B223="","",'S.D. Paste sheet'!B223)</f>
        <v>D</v>
      </c>
      <c r="C223" s="20">
        <f>IF('S.D. Paste sheet'!C223="","",'S.D. Paste sheet'!C223)</f>
        <v>513</v>
      </c>
      <c r="D223" s="20">
        <f>IF('S.D. Paste sheet'!D223="","",'S.D. Paste sheet'!D223)</f>
        <v>42924</v>
      </c>
      <c r="E223" s="20" t="str">
        <f>IF('S.D. Paste sheet'!E223="","",UPPER('S.D. Paste sheet'!E223))</f>
        <v>GOPAL LAL</v>
      </c>
      <c r="F223" s="20" t="str">
        <f>IF('S.D. Paste sheet'!F223="","",'S.D. Paste sheet'!F223)</f>
        <v/>
      </c>
      <c r="G223" s="20" t="str">
        <f>IF('S.D. Paste sheet'!G223="","",UPPER('S.D. Paste sheet'!G223))</f>
        <v>GANPAT LAL</v>
      </c>
      <c r="H223" s="20" t="str">
        <f>IF('S.D. Paste sheet'!H223="","",UPPER('S.D. Paste sheet'!H223))</f>
        <v>SANTOSH DEVI</v>
      </c>
      <c r="I223" s="20" t="str">
        <f>IF('S.D. Paste sheet'!I223="","",'S.D. Paste sheet'!I223)</f>
        <v>M</v>
      </c>
      <c r="J223" s="20">
        <f>IF('S.D. Paste sheet'!J223="","",'S.D. Paste sheet'!J223)</f>
        <v>38320</v>
      </c>
      <c r="K223" s="20">
        <f>IF('S.D. Paste sheet'!K223="","",'S.D. Paste sheet'!K223)</f>
        <v>710</v>
      </c>
      <c r="L223" s="20" t="str">
        <f>IF('S.D. Paste sheet'!L223="","",'S.D. Paste sheet'!L223)</f>
        <v/>
      </c>
      <c r="M223" s="20">
        <f>IF('S.D. Paste sheet'!M223="","",'S.D. Paste sheet'!M223)</f>
        <v>92</v>
      </c>
      <c r="N223" s="20">
        <f>IF('S.D. Paste sheet'!N223="","",'S.D. Paste sheet'!N223)</f>
        <v>14</v>
      </c>
      <c r="O223" s="20" t="str">
        <f>IF('S.D. Paste sheet'!O223="","",'S.D. Paste sheet'!O223)</f>
        <v>OBC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XXXX2968</v>
      </c>
      <c r="U223" s="20" t="str">
        <f>IF('S.D. Paste sheet'!U223="","",'S.D. Paste sheet'!U223)</f>
        <v/>
      </c>
      <c r="V223" s="20">
        <f>IF('S.D. Paste sheet'!V223="","",'S.D. Paste sheet'!V223)</f>
        <v>8769998731</v>
      </c>
      <c r="W223" s="20" t="str">
        <f>IF('S.D. Paste sheet'!W223="","",'S.D. Paste sheet'!W223)</f>
        <v>KALALO KA BAS BAR,RAIPUR,BAR,306105</v>
      </c>
      <c r="X223" s="20">
        <f>IF('S.D. Paste sheet'!X223="","",'S.D. Paste sheet'!X223)</f>
        <v>32000</v>
      </c>
      <c r="Y223" s="20" t="str">
        <f>IF('S.D. Paste sheet'!Y223="","",'S.D. Paste sheet'!Y223)</f>
        <v>N</v>
      </c>
      <c r="Z223" s="20" t="str">
        <f>IF('S.D. Paste sheet'!Z223="","",'S.D. Paste sheet'!Z223)</f>
        <v>Y</v>
      </c>
      <c r="AA223" s="20" t="str">
        <f>IF('S.D. Paste sheet'!AA223="","",'S.D. Paste sheet'!AA223)</f>
        <v>No</v>
      </c>
      <c r="AB223" s="20">
        <f>IF('S.D. Paste sheet'!AB223="","",'S.D. Paste sheet'!AB223)</f>
        <v>18</v>
      </c>
      <c r="AC223" s="20" t="str">
        <f>IF('S.D. Paste sheet'!AC223="","",'S.D. Paste sheet'!AC223)</f>
        <v>None</v>
      </c>
      <c r="AD223" s="20">
        <f>IF('S.D. Paste sheet'!AD223="","",'S.D. Paste sheet'!AD223)</f>
        <v>0</v>
      </c>
      <c r="AE223" s="29"/>
      <c r="AF223">
        <f>IF(AK223="","",IF(AK223&gt;0,COUNT($AG$2:AG223),""))</f>
        <v>46</v>
      </c>
      <c r="AG223" s="25">
        <f t="shared" si="98"/>
        <v>8</v>
      </c>
      <c r="AH223" s="25" t="str">
        <f t="shared" si="99"/>
        <v>D</v>
      </c>
      <c r="AI223" s="25">
        <f t="shared" si="100"/>
        <v>513</v>
      </c>
      <c r="AJ223" s="25">
        <f t="shared" si="101"/>
        <v>42924</v>
      </c>
      <c r="AK223" s="25" t="str">
        <f t="shared" si="102"/>
        <v>GOPAL LAL</v>
      </c>
      <c r="AL223" s="25" t="str">
        <f t="shared" si="103"/>
        <v/>
      </c>
      <c r="AM223" s="25" t="str">
        <f t="shared" si="104"/>
        <v>GANPAT LAL</v>
      </c>
      <c r="AN223" s="25" t="str">
        <f t="shared" si="105"/>
        <v>SANTOSH DEVI</v>
      </c>
      <c r="AO223" s="25" t="str">
        <f t="shared" si="106"/>
        <v>M</v>
      </c>
      <c r="AP223" s="25">
        <f t="shared" si="107"/>
        <v>38320</v>
      </c>
      <c r="AQ223" s="25">
        <f t="shared" si="108"/>
        <v>710</v>
      </c>
      <c r="AR223" s="25" t="str">
        <f t="shared" si="109"/>
        <v/>
      </c>
      <c r="AS223" s="25">
        <f t="shared" si="110"/>
        <v>92</v>
      </c>
      <c r="AT223" s="25">
        <f t="shared" si="111"/>
        <v>14</v>
      </c>
      <c r="AU223" s="25" t="str">
        <f t="shared" si="112"/>
        <v>OBC</v>
      </c>
      <c r="AV223" s="25" t="str">
        <f t="shared" si="113"/>
        <v>Hindu</v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D</v>
      </c>
      <c r="C224" s="20">
        <f>IF('S.D. Paste sheet'!C224="","",'S.D. Paste sheet'!C224)</f>
        <v>846</v>
      </c>
      <c r="D224" s="20">
        <f>IF('S.D. Paste sheet'!D224="","",'S.D. Paste sheet'!D224)</f>
        <v>44061</v>
      </c>
      <c r="E224" s="20" t="str">
        <f>IF('S.D. Paste sheet'!E224="","",UPPER('S.D. Paste sheet'!E224))</f>
        <v>HARSH BAGRI</v>
      </c>
      <c r="F224" s="20" t="str">
        <f>IF('S.D. Paste sheet'!F224="","",'S.D. Paste sheet'!F224)</f>
        <v/>
      </c>
      <c r="G224" s="20" t="str">
        <f>IF('S.D. Paste sheet'!G224="","",UPPER('S.D. Paste sheet'!G224))</f>
        <v>KANHAIYA LAL BAGRI</v>
      </c>
      <c r="H224" s="20" t="str">
        <f>IF('S.D. Paste sheet'!H224="","",UPPER('S.D. Paste sheet'!H224))</f>
        <v>VIDHYA DEVI</v>
      </c>
      <c r="I224" s="20" t="str">
        <f>IF('S.D. Paste sheet'!I224="","",'S.D. Paste sheet'!I224)</f>
        <v>M</v>
      </c>
      <c r="J224" s="20">
        <f>IF('S.D. Paste sheet'!J224="","",'S.D. Paste sheet'!J224)</f>
        <v>40015</v>
      </c>
      <c r="K224" s="20">
        <f>IF('S.D. Paste sheet'!K224="","",'S.D. Paste sheet'!K224)</f>
        <v>711</v>
      </c>
      <c r="L224" s="20" t="str">
        <f>IF('S.D. Paste sheet'!L224="","",'S.D. Paste sheet'!L224)</f>
        <v/>
      </c>
      <c r="M224" s="20">
        <f>IF('S.D. Paste sheet'!M224="","",'S.D. Paste sheet'!M224)</f>
        <v>92</v>
      </c>
      <c r="N224" s="20">
        <f>IF('S.D. Paste sheet'!N224="","",'S.D. Paste sheet'!N224)</f>
        <v>87</v>
      </c>
      <c r="O224" s="20" t="str">
        <f>IF('S.D. Paste sheet'!O224="","",'S.D. Paste sheet'!O224)</f>
        <v>OBC</v>
      </c>
      <c r="P224" s="20" t="str">
        <f>IF('S.D. Paste sheet'!P224="","",'S.D. Paste sheet'!P224)</f>
        <v>Hindu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XXXX5094</v>
      </c>
      <c r="U224" s="20" t="str">
        <f>IF('S.D. Paste sheet'!U224="","",'S.D. Paste sheet'!U224)</f>
        <v/>
      </c>
      <c r="V224" s="20">
        <f>IF('S.D. Paste sheet'!V224="","",'S.D. Paste sheet'!V224)</f>
        <v>8769090011</v>
      </c>
      <c r="W224" s="20" t="str">
        <f>IF('S.D. Paste sheet'!W224="","",'S.D. Paste sheet'!W224)</f>
        <v>BERA GANGA SAGAR MEGHRDA ROAD,RAIPUR,VP BAR,306105</v>
      </c>
      <c r="X224" s="20">
        <f>IF('S.D. Paste sheet'!X224="","",'S.D. Paste sheet'!X224)</f>
        <v>108000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No</v>
      </c>
      <c r="AB224" s="20">
        <f>IF('S.D. Paste sheet'!AB224="","",'S.D. Paste sheet'!AB224)</f>
        <v>13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>
        <f>IF(AK224="","",IF(AK224&gt;0,COUNT($AG$2:AG224),""))</f>
        <v>47</v>
      </c>
      <c r="AG224" s="25">
        <f t="shared" si="98"/>
        <v>8</v>
      </c>
      <c r="AH224" s="25" t="str">
        <f t="shared" si="99"/>
        <v>D</v>
      </c>
      <c r="AI224" s="25">
        <f t="shared" si="100"/>
        <v>846</v>
      </c>
      <c r="AJ224" s="25">
        <f t="shared" si="101"/>
        <v>44061</v>
      </c>
      <c r="AK224" s="25" t="str">
        <f t="shared" si="102"/>
        <v>HARSH BAGRI</v>
      </c>
      <c r="AL224" s="25" t="str">
        <f t="shared" si="103"/>
        <v/>
      </c>
      <c r="AM224" s="25" t="str">
        <f t="shared" si="104"/>
        <v>KANHAIYA LAL BAGRI</v>
      </c>
      <c r="AN224" s="25" t="str">
        <f t="shared" si="105"/>
        <v>VIDHYA DEVI</v>
      </c>
      <c r="AO224" s="25" t="str">
        <f t="shared" si="106"/>
        <v>M</v>
      </c>
      <c r="AP224" s="25">
        <f t="shared" si="107"/>
        <v>40015</v>
      </c>
      <c r="AQ224" s="25">
        <f t="shared" si="108"/>
        <v>711</v>
      </c>
      <c r="AR224" s="25" t="str">
        <f t="shared" si="109"/>
        <v/>
      </c>
      <c r="AS224" s="25">
        <f t="shared" si="110"/>
        <v>92</v>
      </c>
      <c r="AT224" s="25">
        <f t="shared" si="111"/>
        <v>87</v>
      </c>
      <c r="AU224" s="25" t="str">
        <f t="shared" si="112"/>
        <v>OBC</v>
      </c>
      <c r="AV224" s="25" t="str">
        <f t="shared" si="113"/>
        <v>Hindu</v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D</v>
      </c>
      <c r="C225" s="20">
        <f>IF('S.D. Paste sheet'!C225="","",'S.D. Paste sheet'!C225)</f>
        <v>893</v>
      </c>
      <c r="D225" s="20">
        <f>IF('S.D. Paste sheet'!D225="","",'S.D. Paste sheet'!D225)</f>
        <v>44081</v>
      </c>
      <c r="E225" s="20" t="str">
        <f>IF('S.D. Paste sheet'!E225="","",UPPER('S.D. Paste sheet'!E225))</f>
        <v>INASHA BANO</v>
      </c>
      <c r="F225" s="20" t="str">
        <f>IF('S.D. Paste sheet'!F225="","",'S.D. Paste sheet'!F225)</f>
        <v/>
      </c>
      <c r="G225" s="20" t="str">
        <f>IF('S.D. Paste sheet'!G225="","",UPPER('S.D. Paste sheet'!G225))</f>
        <v>MOHAMMAD SHAREEF</v>
      </c>
      <c r="H225" s="20" t="str">
        <f>IF('S.D. Paste sheet'!H225="","",UPPER('S.D. Paste sheet'!H225))</f>
        <v>FARJANA BANO</v>
      </c>
      <c r="I225" s="20" t="str">
        <f>IF('S.D. Paste sheet'!I225="","",'S.D. Paste sheet'!I225)</f>
        <v>F</v>
      </c>
      <c r="J225" s="20">
        <f>IF('S.D. Paste sheet'!J225="","",'S.D. Paste sheet'!J225)</f>
        <v>39940</v>
      </c>
      <c r="K225" s="20">
        <f>IF('S.D. Paste sheet'!K225="","",'S.D. Paste sheet'!K225)</f>
        <v>712</v>
      </c>
      <c r="L225" s="20" t="str">
        <f>IF('S.D. Paste sheet'!L225="","",'S.D. Paste sheet'!L225)</f>
        <v/>
      </c>
      <c r="M225" s="20">
        <f>IF('S.D. Paste sheet'!M225="","",'S.D. Paste sheet'!M225)</f>
        <v>92</v>
      </c>
      <c r="N225" s="20">
        <f>IF('S.D. Paste sheet'!N225="","",'S.D. Paste sheet'!N225)</f>
        <v>87</v>
      </c>
      <c r="O225" s="20" t="str">
        <f>IF('S.D. Paste sheet'!O225="","",'S.D. Paste sheet'!O225)</f>
        <v>OBC</v>
      </c>
      <c r="P225" s="20" t="str">
        <f>IF('S.D. Paste sheet'!P225="","",'S.D. Paste sheet'!P225)</f>
        <v>Muslim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XXXX0337</v>
      </c>
      <c r="U225" s="20" t="str">
        <f>IF('S.D. Paste sheet'!U225="","",'S.D. Paste sheet'!U225)</f>
        <v/>
      </c>
      <c r="V225" s="20">
        <f>IF('S.D. Paste sheet'!V225="","",'S.D. Paste sheet'!V225)</f>
        <v>9636347220</v>
      </c>
      <c r="W225" s="20" t="str">
        <f>IF('S.D. Paste sheet'!W225="","",'S.D. Paste sheet'!W225)</f>
        <v>JODHPUR ROAD BAR NEAR SBI BANK,RAIPUR,BAR,306105</v>
      </c>
      <c r="X225" s="20">
        <f>IF('S.D. Paste sheet'!X225="","",'S.D. Paste sheet'!X225)</f>
        <v>856660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Yes</v>
      </c>
      <c r="AB225" s="20">
        <f>IF('S.D. Paste sheet'!AB225="","",'S.D. Paste sheet'!AB225)</f>
        <v>13</v>
      </c>
      <c r="AC225" s="20" t="str">
        <f>IF('S.D. Paste sheet'!AC225="","",'S.D. Paste sheet'!AC225)</f>
        <v>None</v>
      </c>
      <c r="AD225" s="20">
        <f>IF('S.D. Paste sheet'!AD225="","",'S.D. Paste sheet'!AD225)</f>
        <v>1</v>
      </c>
      <c r="AE225" s="29"/>
      <c r="AF225">
        <f>IF(AK225="","",IF(AK225&gt;0,COUNT($AG$2:AG225),""))</f>
        <v>48</v>
      </c>
      <c r="AG225" s="25">
        <f t="shared" si="98"/>
        <v>8</v>
      </c>
      <c r="AH225" s="25" t="str">
        <f t="shared" si="99"/>
        <v>D</v>
      </c>
      <c r="AI225" s="25">
        <f t="shared" si="100"/>
        <v>893</v>
      </c>
      <c r="AJ225" s="25">
        <f t="shared" si="101"/>
        <v>44081</v>
      </c>
      <c r="AK225" s="25" t="str">
        <f t="shared" si="102"/>
        <v>INASHA BANO</v>
      </c>
      <c r="AL225" s="25" t="str">
        <f t="shared" si="103"/>
        <v/>
      </c>
      <c r="AM225" s="25" t="str">
        <f t="shared" si="104"/>
        <v>MOHAMMAD SHAREEF</v>
      </c>
      <c r="AN225" s="25" t="str">
        <f t="shared" si="105"/>
        <v>FARJANA BANO</v>
      </c>
      <c r="AO225" s="25" t="str">
        <f t="shared" si="106"/>
        <v>F</v>
      </c>
      <c r="AP225" s="25">
        <f t="shared" si="107"/>
        <v>39940</v>
      </c>
      <c r="AQ225" s="25">
        <f t="shared" si="108"/>
        <v>712</v>
      </c>
      <c r="AR225" s="25" t="str">
        <f t="shared" si="109"/>
        <v/>
      </c>
      <c r="AS225" s="25">
        <f t="shared" si="110"/>
        <v>92</v>
      </c>
      <c r="AT225" s="25">
        <f t="shared" si="111"/>
        <v>87</v>
      </c>
      <c r="AU225" s="25" t="str">
        <f t="shared" si="112"/>
        <v>OBC</v>
      </c>
      <c r="AV225" s="25" t="str">
        <f t="shared" si="113"/>
        <v>Muslim</v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D</v>
      </c>
      <c r="C226" s="20">
        <f>IF('S.D. Paste sheet'!C226="","",'S.D. Paste sheet'!C226)</f>
        <v>845</v>
      </c>
      <c r="D226" s="20">
        <f>IF('S.D. Paste sheet'!D226="","",'S.D. Paste sheet'!D226)</f>
        <v>44061</v>
      </c>
      <c r="E226" s="20" t="str">
        <f>IF('S.D. Paste sheet'!E226="","",UPPER('S.D. Paste sheet'!E226))</f>
        <v>JAIDITYA PHULWARI</v>
      </c>
      <c r="F226" s="20" t="str">
        <f>IF('S.D. Paste sheet'!F226="","",'S.D. Paste sheet'!F226)</f>
        <v/>
      </c>
      <c r="G226" s="20" t="str">
        <f>IF('S.D. Paste sheet'!G226="","",UPPER('S.D. Paste sheet'!G226))</f>
        <v>RAJENDRA PHULWARI</v>
      </c>
      <c r="H226" s="20" t="str">
        <f>IF('S.D. Paste sheet'!H226="","",UPPER('S.D. Paste sheet'!H226))</f>
        <v>MUNNI PHULWARI</v>
      </c>
      <c r="I226" s="20" t="str">
        <f>IF('S.D. Paste sheet'!I226="","",'S.D. Paste sheet'!I226)</f>
        <v>M</v>
      </c>
      <c r="J226" s="20">
        <f>IF('S.D. Paste sheet'!J226="","",'S.D. Paste sheet'!J226)</f>
        <v>40029</v>
      </c>
      <c r="K226" s="20">
        <f>IF('S.D. Paste sheet'!K226="","",'S.D. Paste sheet'!K226)</f>
        <v>713</v>
      </c>
      <c r="L226" s="20" t="str">
        <f>IF('S.D. Paste sheet'!L226="","",'S.D. Paste sheet'!L226)</f>
        <v/>
      </c>
      <c r="M226" s="20">
        <f>IF('S.D. Paste sheet'!M226="","",'S.D. Paste sheet'!M226)</f>
        <v>92</v>
      </c>
      <c r="N226" s="20">
        <f>IF('S.D. Paste sheet'!N226="","",'S.D. Paste sheet'!N226)</f>
        <v>62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XXXX0190</v>
      </c>
      <c r="U226" s="20" t="str">
        <f>IF('S.D. Paste sheet'!U226="","",'S.D. Paste sheet'!U226)</f>
        <v>VWPJSKN</v>
      </c>
      <c r="V226" s="20">
        <f>IF('S.D. Paste sheet'!V226="","",'S.D. Paste sheet'!V226)</f>
        <v>9636195373</v>
      </c>
      <c r="W226" s="20" t="str">
        <f>IF('S.D. Paste sheet'!W226="","",'S.D. Paste sheet'!W226)</f>
        <v>NEAR GANGA MAIYA TEMPLE ,RAIPUR,VP GIRI,306102</v>
      </c>
      <c r="X226" s="20">
        <f>IF('S.D. Paste sheet'!X226="","",'S.D. Paste sheet'!X226)</f>
        <v>360000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13</v>
      </c>
      <c r="AC226" s="20" t="str">
        <f>IF('S.D. Paste sheet'!AC226="","",'S.D. Paste sheet'!AC226)</f>
        <v>None</v>
      </c>
      <c r="AD226" s="20">
        <f>IF('S.D. Paste sheet'!AD226="","",'S.D. Paste sheet'!AD226)</f>
        <v>13</v>
      </c>
      <c r="AE226" s="29"/>
      <c r="AF226">
        <f>IF(AK226="","",IF(AK226&gt;0,COUNT($AG$2:AG226),""))</f>
        <v>49</v>
      </c>
      <c r="AG226" s="25">
        <f t="shared" si="98"/>
        <v>8</v>
      </c>
      <c r="AH226" s="25" t="str">
        <f t="shared" si="99"/>
        <v>D</v>
      </c>
      <c r="AI226" s="25">
        <f t="shared" si="100"/>
        <v>845</v>
      </c>
      <c r="AJ226" s="25">
        <f t="shared" si="101"/>
        <v>44061</v>
      </c>
      <c r="AK226" s="25" t="str">
        <f t="shared" si="102"/>
        <v>JAIDITYA PHULWARI</v>
      </c>
      <c r="AL226" s="25" t="str">
        <f t="shared" si="103"/>
        <v/>
      </c>
      <c r="AM226" s="25" t="str">
        <f t="shared" si="104"/>
        <v>RAJENDRA PHULWARI</v>
      </c>
      <c r="AN226" s="25" t="str">
        <f t="shared" si="105"/>
        <v>MUNNI PHULWARI</v>
      </c>
      <c r="AO226" s="25" t="str">
        <f t="shared" si="106"/>
        <v>M</v>
      </c>
      <c r="AP226" s="25">
        <f t="shared" si="107"/>
        <v>40029</v>
      </c>
      <c r="AQ226" s="25">
        <f t="shared" si="108"/>
        <v>713</v>
      </c>
      <c r="AR226" s="25" t="str">
        <f t="shared" si="109"/>
        <v/>
      </c>
      <c r="AS226" s="25">
        <f t="shared" si="110"/>
        <v>92</v>
      </c>
      <c r="AT226" s="25">
        <f t="shared" si="111"/>
        <v>62</v>
      </c>
      <c r="AU226" s="25" t="str">
        <f t="shared" si="112"/>
        <v>SC</v>
      </c>
      <c r="AV226" s="25" t="str">
        <f t="shared" si="113"/>
        <v>Hindu</v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D</v>
      </c>
      <c r="C227" s="20">
        <f>IF('S.D. Paste sheet'!C227="","",'S.D. Paste sheet'!C227)</f>
        <v>338</v>
      </c>
      <c r="D227" s="20">
        <f>IF('S.D. Paste sheet'!D227="","",'S.D. Paste sheet'!D227)</f>
        <v>42186</v>
      </c>
      <c r="E227" s="20" t="str">
        <f>IF('S.D. Paste sheet'!E227="","",UPPER('S.D. Paste sheet'!E227))</f>
        <v>JANNAT BANO</v>
      </c>
      <c r="F227" s="20" t="str">
        <f>IF('S.D. Paste sheet'!F227="","",'S.D. Paste sheet'!F227)</f>
        <v/>
      </c>
      <c r="G227" s="20" t="str">
        <f>IF('S.D. Paste sheet'!G227="","",UPPER('S.D. Paste sheet'!G227))</f>
        <v>BABU KHAN</v>
      </c>
      <c r="H227" s="20" t="str">
        <f>IF('S.D. Paste sheet'!H227="","",UPPER('S.D. Paste sheet'!H227))</f>
        <v>GALKAI DEVI</v>
      </c>
      <c r="I227" s="20" t="str">
        <f>IF('S.D. Paste sheet'!I227="","",'S.D. Paste sheet'!I227)</f>
        <v>F</v>
      </c>
      <c r="J227" s="20">
        <f>IF('S.D. Paste sheet'!J227="","",'S.D. Paste sheet'!J227)</f>
        <v>40067</v>
      </c>
      <c r="K227" s="20">
        <f>IF('S.D. Paste sheet'!K227="","",'S.D. Paste sheet'!K227)</f>
        <v>714</v>
      </c>
      <c r="L227" s="20" t="str">
        <f>IF('S.D. Paste sheet'!L227="","",'S.D. Paste sheet'!L227)</f>
        <v/>
      </c>
      <c r="M227" s="20">
        <f>IF('S.D. Paste sheet'!M227="","",'S.D. Paste sheet'!M227)</f>
        <v>92</v>
      </c>
      <c r="N227" s="20">
        <f>IF('S.D. Paste sheet'!N227="","",'S.D. Paste sheet'!N227)</f>
        <v>56</v>
      </c>
      <c r="O227" s="20" t="str">
        <f>IF('S.D. Paste sheet'!O227="","",'S.D. Paste sheet'!O227)</f>
        <v>OBC</v>
      </c>
      <c r="P227" s="20" t="str">
        <f>IF('S.D. Paste sheet'!P227="","",'S.D. Paste sheet'!P227)</f>
        <v>Muslim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XXXX0938</v>
      </c>
      <c r="U227" s="20" t="str">
        <f>IF('S.D. Paste sheet'!U227="","",'S.D. Paste sheet'!U227)</f>
        <v/>
      </c>
      <c r="V227" s="20">
        <f>IF('S.D. Paste sheet'!V227="","",'S.D. Paste sheet'!V227)</f>
        <v>7726001882</v>
      </c>
      <c r="W227" s="20" t="str">
        <f>IF('S.D. Paste sheet'!W227="","",'S.D. Paste sheet'!W227)</f>
        <v>miyan magri,RAIPUR,BAR,306105</v>
      </c>
      <c r="X227" s="20">
        <f>IF('S.D. Paste sheet'!X227="","",'S.D. Paste sheet'!X227)</f>
        <v>38000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Yes</v>
      </c>
      <c r="AB227" s="20">
        <f>IF('S.D. Paste sheet'!AB227="","",'S.D. Paste sheet'!AB227)</f>
        <v>13</v>
      </c>
      <c r="AC227" s="20" t="str">
        <f>IF('S.D. Paste sheet'!AC227="","",'S.D. Paste sheet'!AC227)</f>
        <v>None</v>
      </c>
      <c r="AD227" s="20">
        <f>IF('S.D. Paste sheet'!AD227="","",'S.D. Paste sheet'!AD227)</f>
        <v>0</v>
      </c>
      <c r="AE227" s="29"/>
      <c r="AF227">
        <f>IF(AK227="","",IF(AK227&gt;0,COUNT($AG$2:AG227),""))</f>
        <v>50</v>
      </c>
      <c r="AG227" s="25">
        <f t="shared" si="98"/>
        <v>8</v>
      </c>
      <c r="AH227" s="25" t="str">
        <f t="shared" si="99"/>
        <v>D</v>
      </c>
      <c r="AI227" s="25">
        <f t="shared" si="100"/>
        <v>338</v>
      </c>
      <c r="AJ227" s="25">
        <f t="shared" si="101"/>
        <v>42186</v>
      </c>
      <c r="AK227" s="25" t="str">
        <f t="shared" si="102"/>
        <v>JANNAT BANO</v>
      </c>
      <c r="AL227" s="25" t="str">
        <f t="shared" si="103"/>
        <v/>
      </c>
      <c r="AM227" s="25" t="str">
        <f t="shared" si="104"/>
        <v>BABU KHAN</v>
      </c>
      <c r="AN227" s="25" t="str">
        <f t="shared" si="105"/>
        <v>GALKAI DEVI</v>
      </c>
      <c r="AO227" s="25" t="str">
        <f t="shared" si="106"/>
        <v>F</v>
      </c>
      <c r="AP227" s="25">
        <f t="shared" si="107"/>
        <v>40067</v>
      </c>
      <c r="AQ227" s="25">
        <f t="shared" si="108"/>
        <v>714</v>
      </c>
      <c r="AR227" s="25" t="str">
        <f t="shared" si="109"/>
        <v/>
      </c>
      <c r="AS227" s="25">
        <f t="shared" si="110"/>
        <v>92</v>
      </c>
      <c r="AT227" s="25">
        <f t="shared" si="111"/>
        <v>56</v>
      </c>
      <c r="AU227" s="25" t="str">
        <f t="shared" si="112"/>
        <v>OBC</v>
      </c>
      <c r="AV227" s="25" t="str">
        <f t="shared" si="113"/>
        <v>Muslim</v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D</v>
      </c>
      <c r="C228" s="20">
        <f>IF('S.D. Paste sheet'!C228="","",'S.D. Paste sheet'!C228)</f>
        <v>325</v>
      </c>
      <c r="D228" s="20">
        <f>IF('S.D. Paste sheet'!D228="","",'S.D. Paste sheet'!D228)</f>
        <v>42136</v>
      </c>
      <c r="E228" s="20" t="str">
        <f>IF('S.D. Paste sheet'!E228="","",UPPER('S.D. Paste sheet'!E228))</f>
        <v>JASMIN BANO</v>
      </c>
      <c r="F228" s="20" t="str">
        <f>IF('S.D. Paste sheet'!F228="","",'S.D. Paste sheet'!F228)</f>
        <v/>
      </c>
      <c r="G228" s="20" t="str">
        <f>IF('S.D. Paste sheet'!G228="","",UPPER('S.D. Paste sheet'!G228))</f>
        <v>YASEEN SHAH</v>
      </c>
      <c r="H228" s="20" t="str">
        <f>IF('S.D. Paste sheet'!H228="","",UPPER('S.D. Paste sheet'!H228))</f>
        <v>AMEENA BANO</v>
      </c>
      <c r="I228" s="20" t="str">
        <f>IF('S.D. Paste sheet'!I228="","",'S.D. Paste sheet'!I228)</f>
        <v>F</v>
      </c>
      <c r="J228" s="20">
        <f>IF('S.D. Paste sheet'!J228="","",'S.D. Paste sheet'!J228)</f>
        <v>40042</v>
      </c>
      <c r="K228" s="20">
        <f>IF('S.D. Paste sheet'!K228="","",'S.D. Paste sheet'!K228)</f>
        <v>715</v>
      </c>
      <c r="L228" s="20" t="str">
        <f>IF('S.D. Paste sheet'!L228="","",'S.D. Paste sheet'!L228)</f>
        <v/>
      </c>
      <c r="M228" s="20">
        <f>IF('S.D. Paste sheet'!M228="","",'S.D. Paste sheet'!M228)</f>
        <v>92</v>
      </c>
      <c r="N228" s="20">
        <f>IF('S.D. Paste sheet'!N228="","",'S.D. Paste sheet'!N228)</f>
        <v>49</v>
      </c>
      <c r="O228" s="20" t="str">
        <f>IF('S.D. Paste sheet'!O228="","",'S.D. Paste sheet'!O228)</f>
        <v>OBC</v>
      </c>
      <c r="P228" s="20" t="str">
        <f>IF('S.D. Paste sheet'!P228="","",'S.D. Paste sheet'!P228)</f>
        <v>Muslim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XXXX8773</v>
      </c>
      <c r="U228" s="20" t="str">
        <f>IF('S.D. Paste sheet'!U228="","",'S.D. Paste sheet'!U228)</f>
        <v/>
      </c>
      <c r="V228" s="20">
        <f>IF('S.D. Paste sheet'!V228="","",'S.D. Paste sheet'!V228)</f>
        <v>9829800904</v>
      </c>
      <c r="W228" s="20" t="str">
        <f>IF('S.D. Paste sheet'!W228="","",'S.D. Paste sheet'!W228)</f>
        <v>miyan magri,RAIPUR,BAR,306105</v>
      </c>
      <c r="X228" s="20">
        <f>IF('S.D. Paste sheet'!X228="","",'S.D. Paste sheet'!X228)</f>
        <v>36000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Yes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</v>
      </c>
      <c r="AE228" s="29"/>
      <c r="AF228">
        <f>IF(AK228="","",IF(AK228&gt;0,COUNT($AG$2:AG228),""))</f>
        <v>51</v>
      </c>
      <c r="AG228" s="25">
        <f t="shared" si="98"/>
        <v>8</v>
      </c>
      <c r="AH228" s="25" t="str">
        <f t="shared" si="99"/>
        <v>D</v>
      </c>
      <c r="AI228" s="25">
        <f t="shared" si="100"/>
        <v>325</v>
      </c>
      <c r="AJ228" s="25">
        <f t="shared" si="101"/>
        <v>42136</v>
      </c>
      <c r="AK228" s="25" t="str">
        <f t="shared" si="102"/>
        <v>JASMIN BANO</v>
      </c>
      <c r="AL228" s="25" t="str">
        <f t="shared" si="103"/>
        <v/>
      </c>
      <c r="AM228" s="25" t="str">
        <f t="shared" si="104"/>
        <v>YASEEN SHAH</v>
      </c>
      <c r="AN228" s="25" t="str">
        <f t="shared" si="105"/>
        <v>AMEENA BANO</v>
      </c>
      <c r="AO228" s="25" t="str">
        <f t="shared" si="106"/>
        <v>F</v>
      </c>
      <c r="AP228" s="25">
        <f t="shared" si="107"/>
        <v>40042</v>
      </c>
      <c r="AQ228" s="25">
        <f t="shared" si="108"/>
        <v>715</v>
      </c>
      <c r="AR228" s="25" t="str">
        <f t="shared" si="109"/>
        <v/>
      </c>
      <c r="AS228" s="25">
        <f t="shared" si="110"/>
        <v>92</v>
      </c>
      <c r="AT228" s="25">
        <f t="shared" si="111"/>
        <v>49</v>
      </c>
      <c r="AU228" s="25" t="str">
        <f t="shared" si="112"/>
        <v>OBC</v>
      </c>
      <c r="AV228" s="25" t="str">
        <f t="shared" si="113"/>
        <v>Muslim</v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D</v>
      </c>
      <c r="C229" s="20">
        <f>IF('S.D. Paste sheet'!C229="","",'S.D. Paste sheet'!C229)</f>
        <v>346</v>
      </c>
      <c r="D229" s="20">
        <f>IF('S.D. Paste sheet'!D229="","",'S.D. Paste sheet'!D229)</f>
        <v>42186</v>
      </c>
      <c r="E229" s="20" t="str">
        <f>IF('S.D. Paste sheet'!E229="","",UPPER('S.D. Paste sheet'!E229))</f>
        <v>KANCHAN GURJAR</v>
      </c>
      <c r="F229" s="20" t="str">
        <f>IF('S.D. Paste sheet'!F229="","",'S.D. Paste sheet'!F229)</f>
        <v/>
      </c>
      <c r="G229" s="20" t="str">
        <f>IF('S.D. Paste sheet'!G229="","",UPPER('S.D. Paste sheet'!G229))</f>
        <v>DURGA RAM GURJAR</v>
      </c>
      <c r="H229" s="20" t="str">
        <f>IF('S.D. Paste sheet'!H229="","",UPPER('S.D. Paste sheet'!H229))</f>
        <v>REKHA DEVI</v>
      </c>
      <c r="I229" s="20" t="str">
        <f>IF('S.D. Paste sheet'!I229="","",'S.D. Paste sheet'!I229)</f>
        <v>F</v>
      </c>
      <c r="J229" s="20">
        <f>IF('S.D. Paste sheet'!J229="","",'S.D. Paste sheet'!J229)</f>
        <v>40361</v>
      </c>
      <c r="K229" s="20">
        <f>IF('S.D. Paste sheet'!K229="","",'S.D. Paste sheet'!K229)</f>
        <v>716</v>
      </c>
      <c r="L229" s="20" t="str">
        <f>IF('S.D. Paste sheet'!L229="","",'S.D. Paste sheet'!L229)</f>
        <v/>
      </c>
      <c r="M229" s="20">
        <f>IF('S.D. Paste sheet'!M229="","",'S.D. Paste sheet'!M229)</f>
        <v>92</v>
      </c>
      <c r="N229" s="20">
        <f>IF('S.D. Paste sheet'!N229="","",'S.D. Paste sheet'!N229)</f>
        <v>71</v>
      </c>
      <c r="O229" s="20" t="str">
        <f>IF('S.D. Paste sheet'!O229="","",'S.D. Paste sheet'!O229)</f>
        <v>SBC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XXXX5138</v>
      </c>
      <c r="U229" s="20" t="str">
        <f>IF('S.D. Paste sheet'!U229="","",'S.D. Paste sheet'!U229)</f>
        <v/>
      </c>
      <c r="V229" s="20">
        <f>IF('S.D. Paste sheet'!V229="","",'S.D. Paste sheet'!V229)</f>
        <v>8003828685</v>
      </c>
      <c r="W229" s="20" t="str">
        <f>IF('S.D. Paste sheet'!W229="","",'S.D. Paste sheet'!W229)</f>
        <v>Gurjaro ka bas,RAIPUR,BAR,306105</v>
      </c>
      <c r="X229" s="20">
        <f>IF('S.D. Paste sheet'!X229="","",'S.D. Paste sheet'!X229)</f>
        <v>40000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12</v>
      </c>
      <c r="AC229" s="20" t="str">
        <f>IF('S.D. Paste sheet'!AC229="","",'S.D. Paste sheet'!AC229)</f>
        <v>None</v>
      </c>
      <c r="AD229" s="20">
        <f>IF('S.D. Paste sheet'!AD229="","",'S.D. Paste sheet'!AD229)</f>
        <v>0</v>
      </c>
      <c r="AE229" s="29"/>
      <c r="AF229">
        <f>IF(AK229="","",IF(AK229&gt;0,COUNT($AG$2:AG229),""))</f>
        <v>52</v>
      </c>
      <c r="AG229" s="25">
        <f t="shared" si="98"/>
        <v>8</v>
      </c>
      <c r="AH229" s="25" t="str">
        <f t="shared" si="99"/>
        <v>D</v>
      </c>
      <c r="AI229" s="25">
        <f t="shared" si="100"/>
        <v>346</v>
      </c>
      <c r="AJ229" s="25">
        <f t="shared" si="101"/>
        <v>42186</v>
      </c>
      <c r="AK229" s="25" t="str">
        <f t="shared" si="102"/>
        <v>KANCHAN GURJAR</v>
      </c>
      <c r="AL229" s="25" t="str">
        <f t="shared" si="103"/>
        <v/>
      </c>
      <c r="AM229" s="25" t="str">
        <f t="shared" si="104"/>
        <v>DURGA RAM GURJAR</v>
      </c>
      <c r="AN229" s="25" t="str">
        <f t="shared" si="105"/>
        <v>REKHA DEVI</v>
      </c>
      <c r="AO229" s="25" t="str">
        <f t="shared" si="106"/>
        <v>F</v>
      </c>
      <c r="AP229" s="25">
        <f t="shared" si="107"/>
        <v>40361</v>
      </c>
      <c r="AQ229" s="25">
        <f t="shared" si="108"/>
        <v>716</v>
      </c>
      <c r="AR229" s="25" t="str">
        <f t="shared" si="109"/>
        <v/>
      </c>
      <c r="AS229" s="25">
        <f t="shared" si="110"/>
        <v>92</v>
      </c>
      <c r="AT229" s="25">
        <f t="shared" si="111"/>
        <v>71</v>
      </c>
      <c r="AU229" s="25" t="str">
        <f t="shared" si="112"/>
        <v>SBC</v>
      </c>
      <c r="AV229" s="25" t="str">
        <f t="shared" si="113"/>
        <v>Hindu</v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D</v>
      </c>
      <c r="C230" s="20">
        <f>IF('S.D. Paste sheet'!C230="","",'S.D. Paste sheet'!C230)</f>
        <v>849</v>
      </c>
      <c r="D230" s="20">
        <f>IF('S.D. Paste sheet'!D230="","",'S.D. Paste sheet'!D230)</f>
        <v>44061</v>
      </c>
      <c r="E230" s="20" t="str">
        <f>IF('S.D. Paste sheet'!E230="","",UPPER('S.D. Paste sheet'!E230))</f>
        <v>KRISHPAL SINGH KHICHI</v>
      </c>
      <c r="F230" s="20" t="str">
        <f>IF('S.D. Paste sheet'!F230="","",'S.D. Paste sheet'!F230)</f>
        <v/>
      </c>
      <c r="G230" s="20" t="str">
        <f>IF('S.D. Paste sheet'!G230="","",UPPER('S.D. Paste sheet'!G230))</f>
        <v>RAJU SINGH</v>
      </c>
      <c r="H230" s="20" t="str">
        <f>IF('S.D. Paste sheet'!H230="","",UPPER('S.D. Paste sheet'!H230))</f>
        <v>INDU KANWAR</v>
      </c>
      <c r="I230" s="20" t="str">
        <f>IF('S.D. Paste sheet'!I230="","",'S.D. Paste sheet'!I230)</f>
        <v>M</v>
      </c>
      <c r="J230" s="20">
        <f>IF('S.D. Paste sheet'!J230="","",'S.D. Paste sheet'!J230)</f>
        <v>39412</v>
      </c>
      <c r="K230" s="20">
        <f>IF('S.D. Paste sheet'!K230="","",'S.D. Paste sheet'!K230)</f>
        <v>717</v>
      </c>
      <c r="L230" s="20" t="str">
        <f>IF('S.D. Paste sheet'!L230="","",'S.D. Paste sheet'!L230)</f>
        <v/>
      </c>
      <c r="M230" s="20">
        <f>IF('S.D. Paste sheet'!M230="","",'S.D. Paste sheet'!M230)</f>
        <v>92</v>
      </c>
      <c r="N230" s="20">
        <f>IF('S.D. Paste sheet'!N230="","",'S.D. Paste sheet'!N230)</f>
        <v>76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XXXX6112</v>
      </c>
      <c r="U230" s="20" t="str">
        <f>IF('S.D. Paste sheet'!U230="","",'S.D. Paste sheet'!U230)</f>
        <v/>
      </c>
      <c r="V230" s="20">
        <f>IF('S.D. Paste sheet'!V230="","",'S.D. Paste sheet'!V230)</f>
        <v>7023313330</v>
      </c>
      <c r="W230" s="20" t="str">
        <f>IF('S.D. Paste sheet'!W230="","",'S.D. Paste sheet'!W230)</f>
        <v>BERA RAMSAGAR PALI ROAD ,RAIPUR,BAR,306105</v>
      </c>
      <c r="X230" s="20">
        <f>IF('S.D. Paste sheet'!X230="","",'S.D. Paste sheet'!X230)</f>
        <v>120000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15</v>
      </c>
      <c r="AC230" s="20" t="str">
        <f>IF('S.D. Paste sheet'!AC230="","",'S.D. Paste sheet'!AC230)</f>
        <v>None</v>
      </c>
      <c r="AD230" s="20">
        <f>IF('S.D. Paste sheet'!AD230="","",'S.D. Paste sheet'!AD230)</f>
        <v>1</v>
      </c>
      <c r="AE230" s="29"/>
      <c r="AF230">
        <f>IF(AK230="","",IF(AK230&gt;0,COUNT($AG$2:AG230),""))</f>
        <v>53</v>
      </c>
      <c r="AG230" s="25">
        <f t="shared" si="98"/>
        <v>8</v>
      </c>
      <c r="AH230" s="25" t="str">
        <f t="shared" si="99"/>
        <v>D</v>
      </c>
      <c r="AI230" s="25">
        <f t="shared" si="100"/>
        <v>849</v>
      </c>
      <c r="AJ230" s="25">
        <f t="shared" si="101"/>
        <v>44061</v>
      </c>
      <c r="AK230" s="25" t="str">
        <f t="shared" si="102"/>
        <v>KRISHPAL SINGH KHICHI</v>
      </c>
      <c r="AL230" s="25" t="str">
        <f t="shared" si="103"/>
        <v/>
      </c>
      <c r="AM230" s="25" t="str">
        <f t="shared" si="104"/>
        <v>RAJU SINGH</v>
      </c>
      <c r="AN230" s="25" t="str">
        <f t="shared" si="105"/>
        <v>INDU KANWAR</v>
      </c>
      <c r="AO230" s="25" t="str">
        <f t="shared" si="106"/>
        <v>M</v>
      </c>
      <c r="AP230" s="25">
        <f t="shared" si="107"/>
        <v>39412</v>
      </c>
      <c r="AQ230" s="25">
        <f t="shared" si="108"/>
        <v>717</v>
      </c>
      <c r="AR230" s="25" t="str">
        <f t="shared" si="109"/>
        <v/>
      </c>
      <c r="AS230" s="25">
        <f t="shared" si="110"/>
        <v>92</v>
      </c>
      <c r="AT230" s="25">
        <f t="shared" si="111"/>
        <v>76</v>
      </c>
      <c r="AU230" s="25" t="str">
        <f t="shared" si="112"/>
        <v>OBC</v>
      </c>
      <c r="AV230" s="25" t="str">
        <f t="shared" si="113"/>
        <v>Hindu</v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D</v>
      </c>
      <c r="C231" s="20">
        <f>IF('S.D. Paste sheet'!C231="","",'S.D. Paste sheet'!C231)</f>
        <v>908</v>
      </c>
      <c r="D231" s="20">
        <f>IF('S.D. Paste sheet'!D231="","",'S.D. Paste sheet'!D231)</f>
        <v>44081</v>
      </c>
      <c r="E231" s="20" t="str">
        <f>IF('S.D. Paste sheet'!E231="","",UPPER('S.D. Paste sheet'!E231))</f>
        <v>LAKSHITA SOLANKI</v>
      </c>
      <c r="F231" s="20" t="str">
        <f>IF('S.D. Paste sheet'!F231="","",'S.D. Paste sheet'!F231)</f>
        <v/>
      </c>
      <c r="G231" s="20" t="str">
        <f>IF('S.D. Paste sheet'!G231="","",UPPER('S.D. Paste sheet'!G231))</f>
        <v>MOHAN SINGH SOLANKI</v>
      </c>
      <c r="H231" s="20" t="str">
        <f>IF('S.D. Paste sheet'!H231="","",UPPER('S.D. Paste sheet'!H231))</f>
        <v>CHANDRA KANTA</v>
      </c>
      <c r="I231" s="20" t="str">
        <f>IF('S.D. Paste sheet'!I231="","",'S.D. Paste sheet'!I231)</f>
        <v>F</v>
      </c>
      <c r="J231" s="20">
        <f>IF('S.D. Paste sheet'!J231="","",'S.D. Paste sheet'!J231)</f>
        <v>40175</v>
      </c>
      <c r="K231" s="20">
        <f>IF('S.D. Paste sheet'!K231="","",'S.D. Paste sheet'!K231)</f>
        <v>718</v>
      </c>
      <c r="L231" s="20" t="str">
        <f>IF('S.D. Paste sheet'!L231="","",'S.D. Paste sheet'!L231)</f>
        <v/>
      </c>
      <c r="M231" s="20">
        <f>IF('S.D. Paste sheet'!M231="","",'S.D. Paste sheet'!M231)</f>
        <v>92</v>
      </c>
      <c r="N231" s="20">
        <f>IF('S.D. Paste sheet'!N231="","",'S.D. Paste sheet'!N231)</f>
        <v>77</v>
      </c>
      <c r="O231" s="20" t="str">
        <f>IF('S.D. Paste sheet'!O231="","",'S.D. Paste sheet'!O231)</f>
        <v>OBC</v>
      </c>
      <c r="P231" s="20" t="str">
        <f>IF('S.D. Paste sheet'!P231="","",'S.D. Paste sheet'!P231)</f>
        <v>Hindu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XXXX3302</v>
      </c>
      <c r="U231" s="20" t="str">
        <f>IF('S.D. Paste sheet'!U231="","",'S.D. Paste sheet'!U231)</f>
        <v/>
      </c>
      <c r="V231" s="20">
        <f>IF('S.D. Paste sheet'!V231="","",'S.D. Paste sheet'!V231)</f>
        <v>9799850305</v>
      </c>
      <c r="W231" s="20" t="str">
        <f>IF('S.D. Paste sheet'!W231="","",'S.D. Paste sheet'!W231)</f>
        <v>PWD ROAD NEAR BUS STAND,RAIPUR,BAR,306105</v>
      </c>
      <c r="X231" s="20">
        <f>IF('S.D. Paste sheet'!X231="","",'S.D. Paste sheet'!X231)</f>
        <v>84000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No</v>
      </c>
      <c r="AB231" s="20">
        <f>IF('S.D. Paste sheet'!AB231="","",'S.D. Paste sheet'!AB231)</f>
        <v>13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>
        <f>IF(AK231="","",IF(AK231&gt;0,COUNT($AG$2:AG231),""))</f>
        <v>54</v>
      </c>
      <c r="AG231" s="25">
        <f t="shared" si="98"/>
        <v>8</v>
      </c>
      <c r="AH231" s="25" t="str">
        <f t="shared" si="99"/>
        <v>D</v>
      </c>
      <c r="AI231" s="25">
        <f t="shared" si="100"/>
        <v>908</v>
      </c>
      <c r="AJ231" s="25">
        <f t="shared" si="101"/>
        <v>44081</v>
      </c>
      <c r="AK231" s="25" t="str">
        <f t="shared" si="102"/>
        <v>LAKSHITA SOLANKI</v>
      </c>
      <c r="AL231" s="25" t="str">
        <f t="shared" si="103"/>
        <v/>
      </c>
      <c r="AM231" s="25" t="str">
        <f t="shared" si="104"/>
        <v>MOHAN SINGH SOLANKI</v>
      </c>
      <c r="AN231" s="25" t="str">
        <f t="shared" si="105"/>
        <v>CHANDRA KANTA</v>
      </c>
      <c r="AO231" s="25" t="str">
        <f t="shared" si="106"/>
        <v>F</v>
      </c>
      <c r="AP231" s="25">
        <f t="shared" si="107"/>
        <v>40175</v>
      </c>
      <c r="AQ231" s="25">
        <f t="shared" si="108"/>
        <v>718</v>
      </c>
      <c r="AR231" s="25" t="str">
        <f t="shared" si="109"/>
        <v/>
      </c>
      <c r="AS231" s="25">
        <f t="shared" si="110"/>
        <v>92</v>
      </c>
      <c r="AT231" s="25">
        <f t="shared" si="111"/>
        <v>77</v>
      </c>
      <c r="AU231" s="25" t="str">
        <f t="shared" si="112"/>
        <v>OBC</v>
      </c>
      <c r="AV231" s="25" t="str">
        <f t="shared" si="113"/>
        <v>Hindu</v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D</v>
      </c>
      <c r="C232" s="20">
        <f>IF('S.D. Paste sheet'!C232="","",'S.D. Paste sheet'!C232)</f>
        <v>355</v>
      </c>
      <c r="D232" s="20">
        <f>IF('S.D. Paste sheet'!D232="","",'S.D. Paste sheet'!D232)</f>
        <v>42188</v>
      </c>
      <c r="E232" s="20" t="str">
        <f>IF('S.D. Paste sheet'!E232="","",UPPER('S.D. Paste sheet'!E232))</f>
        <v>MANISHA BANO</v>
      </c>
      <c r="F232" s="20" t="str">
        <f>IF('S.D. Paste sheet'!F232="","",'S.D. Paste sheet'!F232)</f>
        <v/>
      </c>
      <c r="G232" s="20" t="str">
        <f>IF('S.D. Paste sheet'!G232="","",UPPER('S.D. Paste sheet'!G232))</f>
        <v>DHAGLU KHAN</v>
      </c>
      <c r="H232" s="20" t="str">
        <f>IF('S.D. Paste sheet'!H232="","",UPPER('S.D. Paste sheet'!H232))</f>
        <v>KAMLA BANO</v>
      </c>
      <c r="I232" s="20" t="str">
        <f>IF('S.D. Paste sheet'!I232="","",'S.D. Paste sheet'!I232)</f>
        <v>F</v>
      </c>
      <c r="J232" s="20">
        <f>IF('S.D. Paste sheet'!J232="","",'S.D. Paste sheet'!J232)</f>
        <v>39614</v>
      </c>
      <c r="K232" s="20">
        <f>IF('S.D. Paste sheet'!K232="","",'S.D. Paste sheet'!K232)</f>
        <v>719</v>
      </c>
      <c r="L232" s="20" t="str">
        <f>IF('S.D. Paste sheet'!L232="","",'S.D. Paste sheet'!L232)</f>
        <v/>
      </c>
      <c r="M232" s="20">
        <f>IF('S.D. Paste sheet'!M232="","",'S.D. Paste sheet'!M232)</f>
        <v>92</v>
      </c>
      <c r="N232" s="20">
        <f>IF('S.D. Paste sheet'!N232="","",'S.D. Paste sheet'!N232)</f>
        <v>68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XXXX9842</v>
      </c>
      <c r="U232" s="20" t="str">
        <f>IF('S.D. Paste sheet'!U232="","",'S.D. Paste sheet'!U232)</f>
        <v/>
      </c>
      <c r="V232" s="20">
        <f>IF('S.D. Paste sheet'!V232="","",'S.D. Paste sheet'!V232)</f>
        <v>9680112865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37000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>
        <f>IF(AK232="","",IF(AK232&gt;0,COUNT($AG$2:AG232),""))</f>
        <v>55</v>
      </c>
      <c r="AG232" s="25">
        <f t="shared" si="98"/>
        <v>8</v>
      </c>
      <c r="AH232" s="25" t="str">
        <f t="shared" si="99"/>
        <v>D</v>
      </c>
      <c r="AI232" s="25">
        <f t="shared" si="100"/>
        <v>355</v>
      </c>
      <c r="AJ232" s="25">
        <f t="shared" si="101"/>
        <v>42188</v>
      </c>
      <c r="AK232" s="25" t="str">
        <f t="shared" si="102"/>
        <v>MANISHA BANO</v>
      </c>
      <c r="AL232" s="25" t="str">
        <f t="shared" si="103"/>
        <v/>
      </c>
      <c r="AM232" s="25" t="str">
        <f t="shared" si="104"/>
        <v>DHAGLU KHAN</v>
      </c>
      <c r="AN232" s="25" t="str">
        <f t="shared" si="105"/>
        <v>KAMLA BANO</v>
      </c>
      <c r="AO232" s="25" t="str">
        <f t="shared" si="106"/>
        <v>F</v>
      </c>
      <c r="AP232" s="25">
        <f t="shared" si="107"/>
        <v>39614</v>
      </c>
      <c r="AQ232" s="25">
        <f t="shared" si="108"/>
        <v>719</v>
      </c>
      <c r="AR232" s="25" t="str">
        <f t="shared" si="109"/>
        <v/>
      </c>
      <c r="AS232" s="25">
        <f t="shared" si="110"/>
        <v>92</v>
      </c>
      <c r="AT232" s="25">
        <f t="shared" si="111"/>
        <v>68</v>
      </c>
      <c r="AU232" s="25" t="str">
        <f t="shared" si="112"/>
        <v>OBC</v>
      </c>
      <c r="AV232" s="25" t="str">
        <f t="shared" si="113"/>
        <v>Muslim</v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D</v>
      </c>
      <c r="C233" s="20">
        <f>IF('S.D. Paste sheet'!C233="","",'S.D. Paste sheet'!C233)</f>
        <v>349</v>
      </c>
      <c r="D233" s="20">
        <f>IF('S.D. Paste sheet'!D233="","",'S.D. Paste sheet'!D233)</f>
        <v>42186</v>
      </c>
      <c r="E233" s="20" t="str">
        <f>IF('S.D. Paste sheet'!E233="","",UPPER('S.D. Paste sheet'!E233))</f>
        <v>MAYA GURJAR</v>
      </c>
      <c r="F233" s="20" t="str">
        <f>IF('S.D. Paste sheet'!F233="","",'S.D. Paste sheet'!F233)</f>
        <v/>
      </c>
      <c r="G233" s="20" t="str">
        <f>IF('S.D. Paste sheet'!G233="","",UPPER('S.D. Paste sheet'!G233))</f>
        <v>SHIV LAL GURJAR</v>
      </c>
      <c r="H233" s="20" t="str">
        <f>IF('S.D. Paste sheet'!H233="","",UPPER('S.D. Paste sheet'!H233))</f>
        <v>INDRA DEVI</v>
      </c>
      <c r="I233" s="20" t="str">
        <f>IF('S.D. Paste sheet'!I233="","",'S.D. Paste sheet'!I233)</f>
        <v>F</v>
      </c>
      <c r="J233" s="20">
        <f>IF('S.D. Paste sheet'!J233="","",'S.D. Paste sheet'!J233)</f>
        <v>40030</v>
      </c>
      <c r="K233" s="20">
        <f>IF('S.D. Paste sheet'!K233="","",'S.D. Paste sheet'!K233)</f>
        <v>720</v>
      </c>
      <c r="L233" s="20" t="str">
        <f>IF('S.D. Paste sheet'!L233="","",'S.D. Paste sheet'!L233)</f>
        <v/>
      </c>
      <c r="M233" s="20">
        <f>IF('S.D. Paste sheet'!M233="","",'S.D. Paste sheet'!M233)</f>
        <v>92</v>
      </c>
      <c r="N233" s="20">
        <f>IF('S.D. Paste sheet'!N233="","",'S.D. Paste sheet'!N233)</f>
        <v>0</v>
      </c>
      <c r="O233" s="20" t="str">
        <f>IF('S.D. Paste sheet'!O233="","",'S.D. Paste sheet'!O233)</f>
        <v>SBC</v>
      </c>
      <c r="P233" s="20" t="str">
        <f>IF('S.D. Paste sheet'!P233="","",'S.D. Paste sheet'!P233)</f>
        <v>Hindu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XXXX5428</v>
      </c>
      <c r="U233" s="20" t="str">
        <f>IF('S.D. Paste sheet'!U233="","",'S.D. Paste sheet'!U233)</f>
        <v/>
      </c>
      <c r="V233" s="20">
        <f>IF('S.D. Paste sheet'!V233="","",'S.D. Paste sheet'!V233)</f>
        <v>9001371661</v>
      </c>
      <c r="W233" s="20" t="str">
        <f>IF('S.D. Paste sheet'!W233="","",'S.D. Paste sheet'!W233)</f>
        <v>gurjaro ka mohalla,Raipur,Bar,306105</v>
      </c>
      <c r="X233" s="20">
        <f>IF('S.D. Paste sheet'!X233="","",'S.D. Paste sheet'!X233)</f>
        <v>40000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No</v>
      </c>
      <c r="AB233" s="20">
        <f>IF('S.D. Paste sheet'!AB233="","",'S.D. Paste sheet'!AB233)</f>
        <v>13</v>
      </c>
      <c r="AC233" s="20" t="str">
        <f>IF('S.D. Paste sheet'!AC233="","",'S.D. Paste sheet'!AC233)</f>
        <v>None</v>
      </c>
      <c r="AD233" s="20">
        <f>IF('S.D. Paste sheet'!AD233="","",'S.D. Paste sheet'!AD233)</f>
        <v>1</v>
      </c>
      <c r="AE233" s="29"/>
      <c r="AF233">
        <f>IF(AK233="","",IF(AK233&gt;0,COUNT($AG$2:AG233),""))</f>
        <v>56</v>
      </c>
      <c r="AG233" s="25">
        <f t="shared" si="98"/>
        <v>8</v>
      </c>
      <c r="AH233" s="25" t="str">
        <f t="shared" si="99"/>
        <v>D</v>
      </c>
      <c r="AI233" s="25">
        <f t="shared" si="100"/>
        <v>349</v>
      </c>
      <c r="AJ233" s="25">
        <f t="shared" si="101"/>
        <v>42186</v>
      </c>
      <c r="AK233" s="25" t="str">
        <f t="shared" si="102"/>
        <v>MAYA GURJAR</v>
      </c>
      <c r="AL233" s="25" t="str">
        <f t="shared" si="103"/>
        <v/>
      </c>
      <c r="AM233" s="25" t="str">
        <f t="shared" si="104"/>
        <v>SHIV LAL GURJAR</v>
      </c>
      <c r="AN233" s="25" t="str">
        <f t="shared" si="105"/>
        <v>INDRA DEVI</v>
      </c>
      <c r="AO233" s="25" t="str">
        <f t="shared" si="106"/>
        <v>F</v>
      </c>
      <c r="AP233" s="25">
        <f t="shared" si="107"/>
        <v>40030</v>
      </c>
      <c r="AQ233" s="25">
        <f t="shared" si="108"/>
        <v>720</v>
      </c>
      <c r="AR233" s="25" t="str">
        <f t="shared" si="109"/>
        <v/>
      </c>
      <c r="AS233" s="25">
        <f t="shared" si="110"/>
        <v>92</v>
      </c>
      <c r="AT233" s="25">
        <f t="shared" si="111"/>
        <v>0</v>
      </c>
      <c r="AU233" s="25" t="str">
        <f t="shared" si="112"/>
        <v>SBC</v>
      </c>
      <c r="AV233" s="25" t="str">
        <f t="shared" si="113"/>
        <v>Hindu</v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D</v>
      </c>
      <c r="C234" s="20">
        <f>IF('S.D. Paste sheet'!C234="","",'S.D. Paste sheet'!C234)</f>
        <v>894</v>
      </c>
      <c r="D234" s="20">
        <f>IF('S.D. Paste sheet'!D234="","",'S.D. Paste sheet'!D234)</f>
        <v>44081</v>
      </c>
      <c r="E234" s="20" t="str">
        <f>IF('S.D. Paste sheet'!E234="","",UPPER('S.D. Paste sheet'!E234))</f>
        <v>MOHAMMAD SHAHID</v>
      </c>
      <c r="F234" s="20" t="str">
        <f>IF('S.D. Paste sheet'!F234="","",'S.D. Paste sheet'!F234)</f>
        <v/>
      </c>
      <c r="G234" s="20" t="str">
        <f>IF('S.D. Paste sheet'!G234="","",UPPER('S.D. Paste sheet'!G234))</f>
        <v>SHER MOHAMMAD</v>
      </c>
      <c r="H234" s="20" t="str">
        <f>IF('S.D. Paste sheet'!H234="","",UPPER('S.D. Paste sheet'!H234))</f>
        <v>SAMIM BANO</v>
      </c>
      <c r="I234" s="20" t="str">
        <f>IF('S.D. Paste sheet'!I234="","",'S.D. Paste sheet'!I234)</f>
        <v>M</v>
      </c>
      <c r="J234" s="20">
        <f>IF('S.D. Paste sheet'!J234="","",'S.D. Paste sheet'!J234)</f>
        <v>39971</v>
      </c>
      <c r="K234" s="20">
        <f>IF('S.D. Paste sheet'!K234="","",'S.D. Paste sheet'!K234)</f>
        <v>721</v>
      </c>
      <c r="L234" s="20" t="str">
        <f>IF('S.D. Paste sheet'!L234="","",'S.D. Paste sheet'!L234)</f>
        <v/>
      </c>
      <c r="M234" s="20">
        <f>IF('S.D. Paste sheet'!M234="","",'S.D. Paste sheet'!M234)</f>
        <v>92</v>
      </c>
      <c r="N234" s="20">
        <f>IF('S.D. Paste sheet'!N234="","",'S.D. Paste sheet'!N234)</f>
        <v>73</v>
      </c>
      <c r="O234" s="20" t="str">
        <f>IF('S.D. Paste sheet'!O234="","",'S.D. Paste sheet'!O234)</f>
        <v>OBC</v>
      </c>
      <c r="P234" s="20" t="str">
        <f>IF('S.D. Paste sheet'!P234="","",'S.D. Paste sheet'!P234)</f>
        <v>Muslim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XXXX8654</v>
      </c>
      <c r="U234" s="20" t="str">
        <f>IF('S.D. Paste sheet'!U234="","",'S.D. Paste sheet'!U234)</f>
        <v/>
      </c>
      <c r="V234" s="20">
        <f>IF('S.D. Paste sheet'!V234="","",'S.D. Paste sheet'!V234)</f>
        <v>8290165730</v>
      </c>
      <c r="W234" s="20" t="str">
        <f>IF('S.D. Paste sheet'!W234="","",'S.D. Paste sheet'!W234)</f>
        <v>NEAR BUS STAND,RAIPUR,BAR,306105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Yes</v>
      </c>
      <c r="AB234" s="20">
        <f>IF('S.D. Paste sheet'!AB234="","",'S.D. Paste sheet'!AB234)</f>
        <v>13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>
        <f>IF(AK234="","",IF(AK234&gt;0,COUNT($AG$2:AG234),""))</f>
        <v>57</v>
      </c>
      <c r="AG234" s="25">
        <f t="shared" si="98"/>
        <v>8</v>
      </c>
      <c r="AH234" s="25" t="str">
        <f t="shared" si="99"/>
        <v>D</v>
      </c>
      <c r="AI234" s="25">
        <f t="shared" si="100"/>
        <v>894</v>
      </c>
      <c r="AJ234" s="25">
        <f t="shared" si="101"/>
        <v>44081</v>
      </c>
      <c r="AK234" s="25" t="str">
        <f t="shared" si="102"/>
        <v>MOHAMMAD SHAHID</v>
      </c>
      <c r="AL234" s="25" t="str">
        <f t="shared" si="103"/>
        <v/>
      </c>
      <c r="AM234" s="25" t="str">
        <f t="shared" si="104"/>
        <v>SHER MOHAMMAD</v>
      </c>
      <c r="AN234" s="25" t="str">
        <f t="shared" si="105"/>
        <v>SAMIM BANO</v>
      </c>
      <c r="AO234" s="25" t="str">
        <f t="shared" si="106"/>
        <v>M</v>
      </c>
      <c r="AP234" s="25">
        <f t="shared" si="107"/>
        <v>39971</v>
      </c>
      <c r="AQ234" s="25">
        <f t="shared" si="108"/>
        <v>721</v>
      </c>
      <c r="AR234" s="25" t="str">
        <f t="shared" si="109"/>
        <v/>
      </c>
      <c r="AS234" s="25">
        <f t="shared" si="110"/>
        <v>92</v>
      </c>
      <c r="AT234" s="25">
        <f t="shared" si="111"/>
        <v>73</v>
      </c>
      <c r="AU234" s="25" t="str">
        <f t="shared" si="112"/>
        <v>OBC</v>
      </c>
      <c r="AV234" s="25" t="str">
        <f t="shared" si="113"/>
        <v>Muslim</v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D</v>
      </c>
      <c r="C235" s="20">
        <f>IF('S.D. Paste sheet'!C235="","",'S.D. Paste sheet'!C235)</f>
        <v>852</v>
      </c>
      <c r="D235" s="20">
        <f>IF('S.D. Paste sheet'!D235="","",'S.D. Paste sheet'!D235)</f>
        <v>44061</v>
      </c>
      <c r="E235" s="20" t="str">
        <f>IF('S.D. Paste sheet'!E235="","",UPPER('S.D. Paste sheet'!E235))</f>
        <v>MOHAMMAD SHARIK</v>
      </c>
      <c r="F235" s="20" t="str">
        <f>IF('S.D. Paste sheet'!F235="","",'S.D. Paste sheet'!F235)</f>
        <v/>
      </c>
      <c r="G235" s="20" t="str">
        <f>IF('S.D. Paste sheet'!G235="","",UPPER('S.D. Paste sheet'!G235))</f>
        <v>MOHAMMAD IQBAL</v>
      </c>
      <c r="H235" s="20" t="str">
        <f>IF('S.D. Paste sheet'!H235="","",UPPER('S.D. Paste sheet'!H235))</f>
        <v>MRS ZAREENA BANO</v>
      </c>
      <c r="I235" s="20" t="str">
        <f>IF('S.D. Paste sheet'!I235="","",'S.D. Paste sheet'!I235)</f>
        <v>M</v>
      </c>
      <c r="J235" s="20">
        <f>IF('S.D. Paste sheet'!J235="","",'S.D. Paste sheet'!J235)</f>
        <v>40117</v>
      </c>
      <c r="K235" s="20">
        <f>IF('S.D. Paste sheet'!K235="","",'S.D. Paste sheet'!K235)</f>
        <v>722</v>
      </c>
      <c r="L235" s="20" t="str">
        <f>IF('S.D. Paste sheet'!L235="","",'S.D. Paste sheet'!L235)</f>
        <v/>
      </c>
      <c r="M235" s="20">
        <f>IF('S.D. Paste sheet'!M235="","",'S.D. Paste sheet'!M235)</f>
        <v>92</v>
      </c>
      <c r="N235" s="20">
        <f>IF('S.D. Paste sheet'!N235="","",'S.D. Paste sheet'!N235)</f>
        <v>84</v>
      </c>
      <c r="O235" s="20" t="str">
        <f>IF('S.D. Paste sheet'!O235="","",'S.D. Paste sheet'!O235)</f>
        <v>OBC</v>
      </c>
      <c r="P235" s="20" t="str">
        <f>IF('S.D. Paste sheet'!P235="","",'S.D. Paste sheet'!P235)</f>
        <v>Muslim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XXXX9065</v>
      </c>
      <c r="U235" s="20" t="str">
        <f>IF('S.D. Paste sheet'!U235="","",'S.D. Paste sheet'!U235)</f>
        <v/>
      </c>
      <c r="V235" s="20">
        <f>IF('S.D. Paste sheet'!V235="","",'S.D. Paste sheet'!V235)</f>
        <v>8432519540</v>
      </c>
      <c r="W235" s="20" t="str">
        <f>IF('S.D. Paste sheet'!W235="","",'S.D. Paste sheet'!W235)</f>
        <v>BEAWAR ROAD ,RAIPUR,SENDRA,306102</v>
      </c>
      <c r="X235" s="20">
        <f>IF('S.D. Paste sheet'!X235="","",'S.D. Paste sheet'!X235)</f>
        <v>60000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Yes</v>
      </c>
      <c r="AB235" s="20">
        <f>IF('S.D. Paste sheet'!AB235="","",'S.D. Paste sheet'!AB235)</f>
        <v>13</v>
      </c>
      <c r="AC235" s="20" t="str">
        <f>IF('S.D. Paste sheet'!AC235="","",'S.D. Paste sheet'!AC235)</f>
        <v>None</v>
      </c>
      <c r="AD235" s="20">
        <f>IF('S.D. Paste sheet'!AD235="","",'S.D. Paste sheet'!AD235)</f>
        <v>8</v>
      </c>
      <c r="AE235" s="29"/>
      <c r="AF235">
        <f>IF(AK235="","",IF(AK235&gt;0,COUNT($AG$2:AG235),""))</f>
        <v>58</v>
      </c>
      <c r="AG235" s="25">
        <f t="shared" si="98"/>
        <v>8</v>
      </c>
      <c r="AH235" s="25" t="str">
        <f t="shared" si="99"/>
        <v>D</v>
      </c>
      <c r="AI235" s="25">
        <f t="shared" si="100"/>
        <v>852</v>
      </c>
      <c r="AJ235" s="25">
        <f t="shared" si="101"/>
        <v>44061</v>
      </c>
      <c r="AK235" s="25" t="str">
        <f t="shared" si="102"/>
        <v>MOHAMMAD SHARIK</v>
      </c>
      <c r="AL235" s="25" t="str">
        <f t="shared" si="103"/>
        <v/>
      </c>
      <c r="AM235" s="25" t="str">
        <f t="shared" si="104"/>
        <v>MOHAMMAD IQBAL</v>
      </c>
      <c r="AN235" s="25" t="str">
        <f t="shared" si="105"/>
        <v>MRS ZAREENA BANO</v>
      </c>
      <c r="AO235" s="25" t="str">
        <f t="shared" si="106"/>
        <v>M</v>
      </c>
      <c r="AP235" s="25">
        <f t="shared" si="107"/>
        <v>40117</v>
      </c>
      <c r="AQ235" s="25">
        <f t="shared" si="108"/>
        <v>722</v>
      </c>
      <c r="AR235" s="25" t="str">
        <f t="shared" si="109"/>
        <v/>
      </c>
      <c r="AS235" s="25">
        <f t="shared" si="110"/>
        <v>92</v>
      </c>
      <c r="AT235" s="25">
        <f t="shared" si="111"/>
        <v>84</v>
      </c>
      <c r="AU235" s="25" t="str">
        <f t="shared" si="112"/>
        <v>OBC</v>
      </c>
      <c r="AV235" s="25" t="str">
        <f t="shared" si="113"/>
        <v>Muslim</v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D</v>
      </c>
      <c r="C236" s="20">
        <f>IF('S.D. Paste sheet'!C236="","",'S.D. Paste sheet'!C236)</f>
        <v>320</v>
      </c>
      <c r="D236" s="20">
        <f>IF('S.D. Paste sheet'!D236="","",'S.D. Paste sheet'!D236)</f>
        <v>42135</v>
      </c>
      <c r="E236" s="20" t="str">
        <f>IF('S.D. Paste sheet'!E236="","",UPPER('S.D. Paste sheet'!E236))</f>
        <v>MOHAMMAD TAUFIQ</v>
      </c>
      <c r="F236" s="20" t="str">
        <f>IF('S.D. Paste sheet'!F236="","",'S.D. Paste sheet'!F236)</f>
        <v/>
      </c>
      <c r="G236" s="20" t="str">
        <f>IF('S.D. Paste sheet'!G236="","",UPPER('S.D. Paste sheet'!G236))</f>
        <v>FAKHRUDDIN</v>
      </c>
      <c r="H236" s="20" t="str">
        <f>IF('S.D. Paste sheet'!H236="","",UPPER('S.D. Paste sheet'!H236))</f>
        <v>AYASHA SANKHLA</v>
      </c>
      <c r="I236" s="20" t="str">
        <f>IF('S.D. Paste sheet'!I236="","",'S.D. Paste sheet'!I236)</f>
        <v>M</v>
      </c>
      <c r="J236" s="20">
        <f>IF('S.D. Paste sheet'!J236="","",'S.D. Paste sheet'!J236)</f>
        <v>39909</v>
      </c>
      <c r="K236" s="20">
        <f>IF('S.D. Paste sheet'!K236="","",'S.D. Paste sheet'!K236)</f>
        <v>723</v>
      </c>
      <c r="L236" s="20" t="str">
        <f>IF('S.D. Paste sheet'!L236="","",'S.D. Paste sheet'!L236)</f>
        <v/>
      </c>
      <c r="M236" s="20">
        <f>IF('S.D. Paste sheet'!M236="","",'S.D. Paste sheet'!M236)</f>
        <v>92</v>
      </c>
      <c r="N236" s="20">
        <f>IF('S.D. Paste sheet'!N236="","",'S.D. Paste sheet'!N236)</f>
        <v>71</v>
      </c>
      <c r="O236" s="20" t="str">
        <f>IF('S.D. Paste sheet'!O236="","",'S.D. Paste sheet'!O236)</f>
        <v>OBC</v>
      </c>
      <c r="P236" s="20" t="str">
        <f>IF('S.D. Paste sheet'!P236="","",'S.D. Paste sheet'!P236)</f>
        <v>Muslim</v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XXXX4204</v>
      </c>
      <c r="U236" s="20" t="str">
        <f>IF('S.D. Paste sheet'!U236="","",'S.D. Paste sheet'!U236)</f>
        <v/>
      </c>
      <c r="V236" s="20">
        <f>IF('S.D. Paste sheet'!V236="","",'S.D. Paste sheet'!V236)</f>
        <v>9413222706</v>
      </c>
      <c r="W236" s="20" t="str">
        <f>IF('S.D. Paste sheet'!W236="","",'S.D. Paste sheet'!W236)</f>
        <v>purana railay station,RAIPUR,BAR,306105</v>
      </c>
      <c r="X236" s="20">
        <f>IF('S.D. Paste sheet'!X236="","",'S.D. Paste sheet'!X236)</f>
        <v>350000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>Yes</v>
      </c>
      <c r="AB236" s="20">
        <f>IF('S.D. Paste sheet'!AB236="","",'S.D. Paste sheet'!AB236)</f>
        <v>13</v>
      </c>
      <c r="AC236" s="20" t="str">
        <f>IF('S.D. Paste sheet'!AC236="","",'S.D. Paste sheet'!AC236)</f>
        <v>None</v>
      </c>
      <c r="AD236" s="20">
        <f>IF('S.D. Paste sheet'!AD236="","",'S.D. Paste sheet'!AD236)</f>
        <v>2</v>
      </c>
      <c r="AE236" s="29"/>
      <c r="AF236">
        <f>IF(AK236="","",IF(AK236&gt;0,COUNT($AG$2:AG236),""))</f>
        <v>59</v>
      </c>
      <c r="AG236" s="25">
        <f t="shared" si="98"/>
        <v>8</v>
      </c>
      <c r="AH236" s="25" t="str">
        <f t="shared" si="99"/>
        <v>D</v>
      </c>
      <c r="AI236" s="25">
        <f t="shared" si="100"/>
        <v>320</v>
      </c>
      <c r="AJ236" s="25">
        <f t="shared" si="101"/>
        <v>42135</v>
      </c>
      <c r="AK236" s="25" t="str">
        <f t="shared" si="102"/>
        <v>MOHAMMAD TAUFIQ</v>
      </c>
      <c r="AL236" s="25" t="str">
        <f t="shared" si="103"/>
        <v/>
      </c>
      <c r="AM236" s="25" t="str">
        <f t="shared" si="104"/>
        <v>FAKHRUDDIN</v>
      </c>
      <c r="AN236" s="25" t="str">
        <f t="shared" si="105"/>
        <v>AYASHA SANKHLA</v>
      </c>
      <c r="AO236" s="25" t="str">
        <f t="shared" si="106"/>
        <v>M</v>
      </c>
      <c r="AP236" s="25">
        <f t="shared" si="107"/>
        <v>39909</v>
      </c>
      <c r="AQ236" s="25">
        <f t="shared" si="108"/>
        <v>723</v>
      </c>
      <c r="AR236" s="25" t="str">
        <f t="shared" si="109"/>
        <v/>
      </c>
      <c r="AS236" s="25">
        <f t="shared" si="110"/>
        <v>92</v>
      </c>
      <c r="AT236" s="25">
        <f t="shared" si="111"/>
        <v>71</v>
      </c>
      <c r="AU236" s="25" t="str">
        <f t="shared" si="112"/>
        <v>OBC</v>
      </c>
      <c r="AV236" s="25" t="str">
        <f t="shared" si="113"/>
        <v>Muslim</v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D</v>
      </c>
      <c r="C237" s="20">
        <f>IF('S.D. Paste sheet'!C237="","",'S.D. Paste sheet'!C237)</f>
        <v>412</v>
      </c>
      <c r="D237" s="20">
        <f>IF('S.D. Paste sheet'!D237="","",'S.D. Paste sheet'!D237)</f>
        <v>42219</v>
      </c>
      <c r="E237" s="20" t="str">
        <f>IF('S.D. Paste sheet'!E237="","",UPPER('S.D. Paste sheet'!E237))</f>
        <v>MONIKA BAGRI</v>
      </c>
      <c r="F237" s="20" t="str">
        <f>IF('S.D. Paste sheet'!F237="","",'S.D. Paste sheet'!F237)</f>
        <v/>
      </c>
      <c r="G237" s="20" t="str">
        <f>IF('S.D. Paste sheet'!G237="","",UPPER('S.D. Paste sheet'!G237))</f>
        <v>RAJU RAM BAGRI</v>
      </c>
      <c r="H237" s="20" t="str">
        <f>IF('S.D. Paste sheet'!H237="","",UPPER('S.D. Paste sheet'!H237))</f>
        <v>PISTA DEVI</v>
      </c>
      <c r="I237" s="20" t="str">
        <f>IF('S.D. Paste sheet'!I237="","",'S.D. Paste sheet'!I237)</f>
        <v>F</v>
      </c>
      <c r="J237" s="20">
        <f>IF('S.D. Paste sheet'!J237="","",'S.D. Paste sheet'!J237)</f>
        <v>39904</v>
      </c>
      <c r="K237" s="20">
        <f>IF('S.D. Paste sheet'!K237="","",'S.D. Paste sheet'!K237)</f>
        <v>724</v>
      </c>
      <c r="L237" s="20" t="str">
        <f>IF('S.D. Paste sheet'!L237="","",'S.D. Paste sheet'!L237)</f>
        <v/>
      </c>
      <c r="M237" s="20">
        <f>IF('S.D. Paste sheet'!M237="","",'S.D. Paste sheet'!M237)</f>
        <v>92</v>
      </c>
      <c r="N237" s="20">
        <f>IF('S.D. Paste sheet'!N237="","",'S.D. Paste sheet'!N237)</f>
        <v>89</v>
      </c>
      <c r="O237" s="20" t="str">
        <f>IF('S.D. Paste sheet'!O237="","",'S.D. Paste sheet'!O237)</f>
        <v>OBC</v>
      </c>
      <c r="P237" s="20" t="str">
        <f>IF('S.D. Paste sheet'!P237="","",'S.D. Paste sheet'!P237)</f>
        <v>Hindu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XXXX1258</v>
      </c>
      <c r="U237" s="20" t="str">
        <f>IF('S.D. Paste sheet'!U237="","",'S.D. Paste sheet'!U237)</f>
        <v/>
      </c>
      <c r="V237" s="20">
        <f>IF('S.D. Paste sheet'!V237="","",'S.D. Paste sheet'!V237)</f>
        <v>9166976462</v>
      </c>
      <c r="W237" s="20" t="str">
        <f>IF('S.D. Paste sheet'!W237="","",'S.D. Paste sheet'!W237)</f>
        <v>KHINIYO KI BERI,RAIPUR,BAR,306105</v>
      </c>
      <c r="X237" s="20">
        <f>IF('S.D. Paste sheet'!X237="","",'S.D. Paste sheet'!X237)</f>
        <v>36000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No</v>
      </c>
      <c r="AB237" s="20">
        <f>IF('S.D. Paste sheet'!AB237="","",'S.D. Paste sheet'!AB237)</f>
        <v>13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>
        <f>IF(AK237="","",IF(AK237&gt;0,COUNT($AG$2:AG237),""))</f>
        <v>60</v>
      </c>
      <c r="AG237" s="25">
        <f t="shared" si="98"/>
        <v>8</v>
      </c>
      <c r="AH237" s="25" t="str">
        <f t="shared" si="99"/>
        <v>D</v>
      </c>
      <c r="AI237" s="25">
        <f t="shared" si="100"/>
        <v>412</v>
      </c>
      <c r="AJ237" s="25">
        <f t="shared" si="101"/>
        <v>42219</v>
      </c>
      <c r="AK237" s="25" t="str">
        <f t="shared" si="102"/>
        <v>MONIKA BAGRI</v>
      </c>
      <c r="AL237" s="25" t="str">
        <f t="shared" si="103"/>
        <v/>
      </c>
      <c r="AM237" s="25" t="str">
        <f t="shared" si="104"/>
        <v>RAJU RAM BAGRI</v>
      </c>
      <c r="AN237" s="25" t="str">
        <f t="shared" si="105"/>
        <v>PISTA DEVI</v>
      </c>
      <c r="AO237" s="25" t="str">
        <f t="shared" si="106"/>
        <v>F</v>
      </c>
      <c r="AP237" s="25">
        <f t="shared" si="107"/>
        <v>39904</v>
      </c>
      <c r="AQ237" s="25">
        <f t="shared" si="108"/>
        <v>724</v>
      </c>
      <c r="AR237" s="25" t="str">
        <f t="shared" si="109"/>
        <v/>
      </c>
      <c r="AS237" s="25">
        <f t="shared" si="110"/>
        <v>92</v>
      </c>
      <c r="AT237" s="25">
        <f t="shared" si="111"/>
        <v>89</v>
      </c>
      <c r="AU237" s="25" t="str">
        <f t="shared" si="112"/>
        <v>OBC</v>
      </c>
      <c r="AV237" s="25" t="str">
        <f t="shared" si="113"/>
        <v>Hindu</v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D</v>
      </c>
      <c r="C238" s="20">
        <f>IF('S.D. Paste sheet'!C238="","",'S.D. Paste sheet'!C238)</f>
        <v>333</v>
      </c>
      <c r="D238" s="20">
        <f>IF('S.D. Paste sheet'!D238="","",'S.D. Paste sheet'!D238)</f>
        <v>42138</v>
      </c>
      <c r="E238" s="20" t="str">
        <f>IF('S.D. Paste sheet'!E238="","",UPPER('S.D. Paste sheet'!E238))</f>
        <v>MUSKAN BANO</v>
      </c>
      <c r="F238" s="20" t="str">
        <f>IF('S.D. Paste sheet'!F238="","",'S.D. Paste sheet'!F238)</f>
        <v/>
      </c>
      <c r="G238" s="20" t="str">
        <f>IF('S.D. Paste sheet'!G238="","",UPPER('S.D. Paste sheet'!G238))</f>
        <v>RAFIQ MOHAMMAD</v>
      </c>
      <c r="H238" s="20" t="str">
        <f>IF('S.D. Paste sheet'!H238="","",UPPER('S.D. Paste sheet'!H238))</f>
        <v>RABIYA BANO</v>
      </c>
      <c r="I238" s="20" t="str">
        <f>IF('S.D. Paste sheet'!I238="","",'S.D. Paste sheet'!I238)</f>
        <v>F</v>
      </c>
      <c r="J238" s="20">
        <f>IF('S.D. Paste sheet'!J238="","",'S.D. Paste sheet'!J238)</f>
        <v>40050</v>
      </c>
      <c r="K238" s="20">
        <f>IF('S.D. Paste sheet'!K238="","",'S.D. Paste sheet'!K238)</f>
        <v>725</v>
      </c>
      <c r="L238" s="20" t="str">
        <f>IF('S.D. Paste sheet'!L238="","",'S.D. Paste sheet'!L238)</f>
        <v/>
      </c>
      <c r="M238" s="20">
        <f>IF('S.D. Paste sheet'!M238="","",'S.D. Paste sheet'!M238)</f>
        <v>92</v>
      </c>
      <c r="N238" s="20">
        <f>IF('S.D. Paste sheet'!N238="","",'S.D. Paste sheet'!N238)</f>
        <v>55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XXXX1784</v>
      </c>
      <c r="U238" s="20" t="str">
        <f>IF('S.D. Paste sheet'!U238="","",'S.D. Paste sheet'!U238)</f>
        <v/>
      </c>
      <c r="V238" s="20">
        <f>IF('S.D. Paste sheet'!V238="","",'S.D. Paste sheet'!V238)</f>
        <v>9950943451</v>
      </c>
      <c r="W238" s="20" t="str">
        <f>IF('S.D. Paste sheet'!W238="","",'S.D. Paste sheet'!W238)</f>
        <v>Jodhpur road,Raipur,Bar,306105</v>
      </c>
      <c r="X238" s="20">
        <f>IF('S.D. Paste sheet'!X238="","",'S.D. Paste sheet'!X238)</f>
        <v>40000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13</v>
      </c>
      <c r="AC238" s="20" t="str">
        <f>IF('S.D. Paste sheet'!AC238="","",'S.D. Paste sheet'!AC238)</f>
        <v>None</v>
      </c>
      <c r="AD238" s="20">
        <f>IF('S.D. Paste sheet'!AD238="","",'S.D. Paste sheet'!AD238)</f>
        <v>0</v>
      </c>
      <c r="AE238" s="29"/>
      <c r="AF238">
        <f>IF(AK238="","",IF(AK238&gt;0,COUNT($AG$2:AG238),""))</f>
        <v>61</v>
      </c>
      <c r="AG238" s="25">
        <f t="shared" si="98"/>
        <v>8</v>
      </c>
      <c r="AH238" s="25" t="str">
        <f t="shared" si="99"/>
        <v>D</v>
      </c>
      <c r="AI238" s="25">
        <f t="shared" si="100"/>
        <v>333</v>
      </c>
      <c r="AJ238" s="25">
        <f t="shared" si="101"/>
        <v>42138</v>
      </c>
      <c r="AK238" s="25" t="str">
        <f t="shared" si="102"/>
        <v>MUSKAN BANO</v>
      </c>
      <c r="AL238" s="25" t="str">
        <f t="shared" si="103"/>
        <v/>
      </c>
      <c r="AM238" s="25" t="str">
        <f t="shared" si="104"/>
        <v>RAFIQ MOHAMMAD</v>
      </c>
      <c r="AN238" s="25" t="str">
        <f t="shared" si="105"/>
        <v>RABIYA BANO</v>
      </c>
      <c r="AO238" s="25" t="str">
        <f t="shared" si="106"/>
        <v>F</v>
      </c>
      <c r="AP238" s="25">
        <f t="shared" si="107"/>
        <v>40050</v>
      </c>
      <c r="AQ238" s="25">
        <f t="shared" si="108"/>
        <v>725</v>
      </c>
      <c r="AR238" s="25" t="str">
        <f t="shared" si="109"/>
        <v/>
      </c>
      <c r="AS238" s="25">
        <f t="shared" si="110"/>
        <v>92</v>
      </c>
      <c r="AT238" s="25">
        <f t="shared" si="111"/>
        <v>55</v>
      </c>
      <c r="AU238" s="25" t="str">
        <f t="shared" si="112"/>
        <v>OBC</v>
      </c>
      <c r="AV238" s="25" t="str">
        <f t="shared" si="113"/>
        <v>Muslim</v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D</v>
      </c>
      <c r="C239" s="20">
        <f>IF('S.D. Paste sheet'!C239="","",'S.D. Paste sheet'!C239)</f>
        <v>519</v>
      </c>
      <c r="D239" s="20">
        <f>IF('S.D. Paste sheet'!D239="","",'S.D. Paste sheet'!D239)</f>
        <v>42929</v>
      </c>
      <c r="E239" s="20" t="str">
        <f>IF('S.D. Paste sheet'!E239="","",UPPER('S.D. Paste sheet'!E239))</f>
        <v>NASEEMA</v>
      </c>
      <c r="F239" s="20" t="str">
        <f>IF('S.D. Paste sheet'!F239="","",'S.D. Paste sheet'!F239)</f>
        <v/>
      </c>
      <c r="G239" s="20" t="str">
        <f>IF('S.D. Paste sheet'!G239="","",UPPER('S.D. Paste sheet'!G239))</f>
        <v>BABU KHAN</v>
      </c>
      <c r="H239" s="20" t="str">
        <f>IF('S.D. Paste sheet'!H239="","",UPPER('S.D. Paste sheet'!H239))</f>
        <v>ROSHAN DEVI</v>
      </c>
      <c r="I239" s="20" t="str">
        <f>IF('S.D. Paste sheet'!I239="","",'S.D. Paste sheet'!I239)</f>
        <v>F</v>
      </c>
      <c r="J239" s="20">
        <f>IF('S.D. Paste sheet'!J239="","",'S.D. Paste sheet'!J239)</f>
        <v>39758</v>
      </c>
      <c r="K239" s="20">
        <f>IF('S.D. Paste sheet'!K239="","",'S.D. Paste sheet'!K239)</f>
        <v>726</v>
      </c>
      <c r="L239" s="20" t="str">
        <f>IF('S.D. Paste sheet'!L239="","",'S.D. Paste sheet'!L239)</f>
        <v/>
      </c>
      <c r="M239" s="20">
        <f>IF('S.D. Paste sheet'!M239="","",'S.D. Paste sheet'!M239)</f>
        <v>92</v>
      </c>
      <c r="N239" s="20">
        <f>IF('S.D. Paste sheet'!N239="","",'S.D. Paste sheet'!N239)</f>
        <v>44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XXXX5797</v>
      </c>
      <c r="U239" s="20" t="str">
        <f>IF('S.D. Paste sheet'!U239="","",'S.D. Paste sheet'!U239)</f>
        <v>WZZHPNN</v>
      </c>
      <c r="V239" s="20">
        <f>IF('S.D. Paste sheet'!V239="","",'S.D. Paste sheet'!V239)</f>
        <v>7568368868</v>
      </c>
      <c r="W239" s="20" t="str">
        <f>IF('S.D. Paste sheet'!W239="","",'S.D. Paste sheet'!W239)</f>
        <v>PURANA RAILWAY STATION BAR,RAIPUR,BAR,306105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2</v>
      </c>
      <c r="AE239" s="29"/>
      <c r="AF239">
        <f>IF(AK239="","",IF(AK239&gt;0,COUNT($AG$2:AG239),""))</f>
        <v>62</v>
      </c>
      <c r="AG239" s="25">
        <f t="shared" si="98"/>
        <v>8</v>
      </c>
      <c r="AH239" s="25" t="str">
        <f t="shared" si="99"/>
        <v>D</v>
      </c>
      <c r="AI239" s="25">
        <f t="shared" si="100"/>
        <v>519</v>
      </c>
      <c r="AJ239" s="25">
        <f t="shared" si="101"/>
        <v>42929</v>
      </c>
      <c r="AK239" s="25" t="str">
        <f t="shared" si="102"/>
        <v>NASEEMA</v>
      </c>
      <c r="AL239" s="25" t="str">
        <f t="shared" si="103"/>
        <v/>
      </c>
      <c r="AM239" s="25" t="str">
        <f t="shared" si="104"/>
        <v>BABU KHAN</v>
      </c>
      <c r="AN239" s="25" t="str">
        <f t="shared" si="105"/>
        <v>ROSHAN DEVI</v>
      </c>
      <c r="AO239" s="25" t="str">
        <f t="shared" si="106"/>
        <v>F</v>
      </c>
      <c r="AP239" s="25">
        <f t="shared" si="107"/>
        <v>39758</v>
      </c>
      <c r="AQ239" s="25">
        <f t="shared" si="108"/>
        <v>726</v>
      </c>
      <c r="AR239" s="25" t="str">
        <f t="shared" si="109"/>
        <v/>
      </c>
      <c r="AS239" s="25">
        <f t="shared" si="110"/>
        <v>92</v>
      </c>
      <c r="AT239" s="25">
        <f t="shared" si="111"/>
        <v>44</v>
      </c>
      <c r="AU239" s="25" t="str">
        <f t="shared" si="112"/>
        <v>OBC</v>
      </c>
      <c r="AV239" s="25" t="str">
        <f t="shared" si="113"/>
        <v>Hindu</v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D</v>
      </c>
      <c r="C240" s="20">
        <f>IF('S.D. Paste sheet'!C240="","",'S.D. Paste sheet'!C240)</f>
        <v>847</v>
      </c>
      <c r="D240" s="20">
        <f>IF('S.D. Paste sheet'!D240="","",'S.D. Paste sheet'!D240)</f>
        <v>44061</v>
      </c>
      <c r="E240" s="20" t="str">
        <f>IF('S.D. Paste sheet'!E240="","",UPPER('S.D. Paste sheet'!E240))</f>
        <v>NILAM</v>
      </c>
      <c r="F240" s="20" t="str">
        <f>IF('S.D. Paste sheet'!F240="","",'S.D. Paste sheet'!F240)</f>
        <v/>
      </c>
      <c r="G240" s="20" t="str">
        <f>IF('S.D. Paste sheet'!G240="","",UPPER('S.D. Paste sheet'!G240))</f>
        <v>PARAS MAL GEHLOT</v>
      </c>
      <c r="H240" s="20" t="str">
        <f>IF('S.D. Paste sheet'!H240="","",UPPER('S.D. Paste sheet'!H240))</f>
        <v>RINKU DEVI</v>
      </c>
      <c r="I240" s="20" t="str">
        <f>IF('S.D. Paste sheet'!I240="","",'S.D. Paste sheet'!I240)</f>
        <v>F</v>
      </c>
      <c r="J240" s="20">
        <f>IF('S.D. Paste sheet'!J240="","",'S.D. Paste sheet'!J240)</f>
        <v>39780</v>
      </c>
      <c r="K240" s="20">
        <f>IF('S.D. Paste sheet'!K240="","",'S.D. Paste sheet'!K240)</f>
        <v>727</v>
      </c>
      <c r="L240" s="20" t="str">
        <f>IF('S.D. Paste sheet'!L240="","",'S.D. Paste sheet'!L240)</f>
        <v/>
      </c>
      <c r="M240" s="20">
        <f>IF('S.D. Paste sheet'!M240="","",'S.D. Paste sheet'!M240)</f>
        <v>92</v>
      </c>
      <c r="N240" s="20">
        <f>IF('S.D. Paste sheet'!N240="","",'S.D. Paste sheet'!N240)</f>
        <v>86</v>
      </c>
      <c r="O240" s="20" t="str">
        <f>IF('S.D. Paste sheet'!O240="","",'S.D. Paste sheet'!O240)</f>
        <v>OBC</v>
      </c>
      <c r="P240" s="20" t="str">
        <f>IF('S.D. Paste sheet'!P240="","",'S.D. Paste sheet'!P240)</f>
        <v>Hindu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XXXX4918</v>
      </c>
      <c r="U240" s="20" t="str">
        <f>IF('S.D. Paste sheet'!U240="","",'S.D. Paste sheet'!U240)</f>
        <v/>
      </c>
      <c r="V240" s="20">
        <f>IF('S.D. Paste sheet'!V240="","",'S.D. Paste sheet'!V240)</f>
        <v>9950616286</v>
      </c>
      <c r="W240" s="20" t="str">
        <f>IF('S.D. Paste sheet'!W240="","",'S.D. Paste sheet'!W240)</f>
        <v>MAIN BAJAAR BAR,RAIPUR,BAR,306105</v>
      </c>
      <c r="X240" s="20">
        <f>IF('S.D. Paste sheet'!X240="","",'S.D. Paste sheet'!X240)</f>
        <v>120000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No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1</v>
      </c>
      <c r="AE240" s="29"/>
      <c r="AF240">
        <f>IF(AK240="","",IF(AK240&gt;0,COUNT($AG$2:AG240),""))</f>
        <v>63</v>
      </c>
      <c r="AG240" s="25">
        <f t="shared" si="98"/>
        <v>8</v>
      </c>
      <c r="AH240" s="25" t="str">
        <f t="shared" si="99"/>
        <v>D</v>
      </c>
      <c r="AI240" s="25">
        <f t="shared" si="100"/>
        <v>847</v>
      </c>
      <c r="AJ240" s="25">
        <f t="shared" si="101"/>
        <v>44061</v>
      </c>
      <c r="AK240" s="25" t="str">
        <f t="shared" si="102"/>
        <v>NILAM</v>
      </c>
      <c r="AL240" s="25" t="str">
        <f t="shared" si="103"/>
        <v/>
      </c>
      <c r="AM240" s="25" t="str">
        <f t="shared" si="104"/>
        <v>PARAS MAL GEHLOT</v>
      </c>
      <c r="AN240" s="25" t="str">
        <f t="shared" si="105"/>
        <v>RINKU DEVI</v>
      </c>
      <c r="AO240" s="25" t="str">
        <f t="shared" si="106"/>
        <v>F</v>
      </c>
      <c r="AP240" s="25">
        <f t="shared" si="107"/>
        <v>39780</v>
      </c>
      <c r="AQ240" s="25">
        <f t="shared" si="108"/>
        <v>727</v>
      </c>
      <c r="AR240" s="25" t="str">
        <f t="shared" si="109"/>
        <v/>
      </c>
      <c r="AS240" s="25">
        <f t="shared" si="110"/>
        <v>92</v>
      </c>
      <c r="AT240" s="25">
        <f t="shared" si="111"/>
        <v>86</v>
      </c>
      <c r="AU240" s="25" t="str">
        <f t="shared" si="112"/>
        <v>OBC</v>
      </c>
      <c r="AV240" s="25" t="str">
        <f t="shared" si="113"/>
        <v>Hindu</v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D</v>
      </c>
      <c r="C241" s="20">
        <f>IF('S.D. Paste sheet'!C241="","",'S.D. Paste sheet'!C241)</f>
        <v>848</v>
      </c>
      <c r="D241" s="20">
        <f>IF('S.D. Paste sheet'!D241="","",'S.D. Paste sheet'!D241)</f>
        <v>44061</v>
      </c>
      <c r="E241" s="20" t="str">
        <f>IF('S.D. Paste sheet'!E241="","",UPPER('S.D. Paste sheet'!E241))</f>
        <v>PRINCE CHOUHAN</v>
      </c>
      <c r="F241" s="20" t="str">
        <f>IF('S.D. Paste sheet'!F241="","",'S.D. Paste sheet'!F241)</f>
        <v/>
      </c>
      <c r="G241" s="20" t="str">
        <f>IF('S.D. Paste sheet'!G241="","",UPPER('S.D. Paste sheet'!G241))</f>
        <v>LAXMI CHAND MALI</v>
      </c>
      <c r="H241" s="20" t="str">
        <f>IF('S.D. Paste sheet'!H241="","",UPPER('S.D. Paste sheet'!H241))</f>
        <v>MADHURI</v>
      </c>
      <c r="I241" s="20" t="str">
        <f>IF('S.D. Paste sheet'!I241="","",'S.D. Paste sheet'!I241)</f>
        <v>M</v>
      </c>
      <c r="J241" s="20">
        <f>IF('S.D. Paste sheet'!J241="","",'S.D. Paste sheet'!J241)</f>
        <v>40123</v>
      </c>
      <c r="K241" s="20">
        <f>IF('S.D. Paste sheet'!K241="","",'S.D. Paste sheet'!K241)</f>
        <v>728</v>
      </c>
      <c r="L241" s="20" t="str">
        <f>IF('S.D. Paste sheet'!L241="","",'S.D. Paste sheet'!L241)</f>
        <v/>
      </c>
      <c r="M241" s="20">
        <f>IF('S.D. Paste sheet'!M241="","",'S.D. Paste sheet'!M241)</f>
        <v>92</v>
      </c>
      <c r="N241" s="20">
        <f>IF('S.D. Paste sheet'!N241="","",'S.D. Paste sheet'!N241)</f>
        <v>68</v>
      </c>
      <c r="O241" s="20" t="str">
        <f>IF('S.D. Paste sheet'!O241="","",'S.D. Paste sheet'!O241)</f>
        <v>OBC</v>
      </c>
      <c r="P241" s="20" t="str">
        <f>IF('S.D. Paste sheet'!P241="","",'S.D. Paste sheet'!P241)</f>
        <v>Hindu</v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XXXX5732</v>
      </c>
      <c r="U241" s="20" t="str">
        <f>IF('S.D. Paste sheet'!U241="","",'S.D. Paste sheet'!U241)</f>
        <v/>
      </c>
      <c r="V241" s="20">
        <f>IF('S.D. Paste sheet'!V241="","",'S.D. Paste sheet'!V241)</f>
        <v>9030166438</v>
      </c>
      <c r="W241" s="20" t="str">
        <f>IF('S.D. Paste sheet'!W241="","",'S.D. Paste sheet'!W241)</f>
        <v>JODHPUR ROAD BAR,RAIPUR,BAR,306105</v>
      </c>
      <c r="X241" s="20">
        <f>IF('S.D. Paste sheet'!X241="","",'S.D. Paste sheet'!X241)</f>
        <v>72000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>No</v>
      </c>
      <c r="AB241" s="20">
        <f>IF('S.D. Paste sheet'!AB241="","",'S.D. Paste sheet'!AB241)</f>
        <v>13</v>
      </c>
      <c r="AC241" s="20" t="str">
        <f>IF('S.D. Paste sheet'!AC241="","",'S.D. Paste sheet'!AC241)</f>
        <v>None</v>
      </c>
      <c r="AD241" s="20">
        <f>IF('S.D. Paste sheet'!AD241="","",'S.D. Paste sheet'!AD241)</f>
        <v>1</v>
      </c>
      <c r="AE241" s="29"/>
      <c r="AF241">
        <f>IF(AK241="","",IF(AK241&gt;0,COUNT($AG$2:AG241),""))</f>
        <v>64</v>
      </c>
      <c r="AG241" s="25">
        <f t="shared" si="98"/>
        <v>8</v>
      </c>
      <c r="AH241" s="25" t="str">
        <f t="shared" si="99"/>
        <v>D</v>
      </c>
      <c r="AI241" s="25">
        <f t="shared" si="100"/>
        <v>848</v>
      </c>
      <c r="AJ241" s="25">
        <f t="shared" si="101"/>
        <v>44061</v>
      </c>
      <c r="AK241" s="25" t="str">
        <f t="shared" si="102"/>
        <v>PRINCE CHOUHAN</v>
      </c>
      <c r="AL241" s="25" t="str">
        <f t="shared" si="103"/>
        <v/>
      </c>
      <c r="AM241" s="25" t="str">
        <f t="shared" si="104"/>
        <v>LAXMI CHAND MALI</v>
      </c>
      <c r="AN241" s="25" t="str">
        <f t="shared" si="105"/>
        <v>MADHURI</v>
      </c>
      <c r="AO241" s="25" t="str">
        <f t="shared" si="106"/>
        <v>M</v>
      </c>
      <c r="AP241" s="25">
        <f t="shared" si="107"/>
        <v>40123</v>
      </c>
      <c r="AQ241" s="25">
        <f t="shared" si="108"/>
        <v>728</v>
      </c>
      <c r="AR241" s="25" t="str">
        <f t="shared" si="109"/>
        <v/>
      </c>
      <c r="AS241" s="25">
        <f t="shared" si="110"/>
        <v>92</v>
      </c>
      <c r="AT241" s="25">
        <f t="shared" si="111"/>
        <v>68</v>
      </c>
      <c r="AU241" s="25" t="str">
        <f t="shared" si="112"/>
        <v>OBC</v>
      </c>
      <c r="AV241" s="25" t="str">
        <f t="shared" si="113"/>
        <v>Hindu</v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D</v>
      </c>
      <c r="C242" s="20">
        <f>IF('S.D. Paste sheet'!C242="","",'S.D. Paste sheet'!C242)</f>
        <v>909</v>
      </c>
      <c r="D242" s="20">
        <f>IF('S.D. Paste sheet'!D242="","",'S.D. Paste sheet'!D242)</f>
        <v>44081</v>
      </c>
      <c r="E242" s="20" t="str">
        <f>IF('S.D. Paste sheet'!E242="","",UPPER('S.D. Paste sheet'!E242))</f>
        <v>PRINCE DAGDI</v>
      </c>
      <c r="F242" s="20" t="str">
        <f>IF('S.D. Paste sheet'!F242="","",'S.D. Paste sheet'!F242)</f>
        <v/>
      </c>
      <c r="G242" s="20" t="str">
        <f>IF('S.D. Paste sheet'!G242="","",UPPER('S.D. Paste sheet'!G242))</f>
        <v>ASHOK KUMAR</v>
      </c>
      <c r="H242" s="20" t="str">
        <f>IF('S.D. Paste sheet'!H242="","",UPPER('S.D. Paste sheet'!H242))</f>
        <v>REKHA DAGDI</v>
      </c>
      <c r="I242" s="20" t="str">
        <f>IF('S.D. Paste sheet'!I242="","",'S.D. Paste sheet'!I242)</f>
        <v>M</v>
      </c>
      <c r="J242" s="20">
        <f>IF('S.D. Paste sheet'!J242="","",'S.D. Paste sheet'!J242)</f>
        <v>39875</v>
      </c>
      <c r="K242" s="20">
        <f>IF('S.D. Paste sheet'!K242="","",'S.D. Paste sheet'!K242)</f>
        <v>729</v>
      </c>
      <c r="L242" s="20" t="str">
        <f>IF('S.D. Paste sheet'!L242="","",'S.D. Paste sheet'!L242)</f>
        <v/>
      </c>
      <c r="M242" s="20">
        <f>IF('S.D. Paste sheet'!M242="","",'S.D. Paste sheet'!M242)</f>
        <v>92</v>
      </c>
      <c r="N242" s="20">
        <f>IF('S.D. Paste sheet'!N242="","",'S.D. Paste sheet'!N242)</f>
        <v>81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XXXX6162</v>
      </c>
      <c r="U242" s="20" t="str">
        <f>IF('S.D. Paste sheet'!U242="","",'S.D. Paste sheet'!U242)</f>
        <v/>
      </c>
      <c r="V242" s="20">
        <f>IF('S.D. Paste sheet'!V242="","",'S.D. Paste sheet'!V242)</f>
        <v>9829800905</v>
      </c>
      <c r="W242" s="20" t="str">
        <f>IF('S.D. Paste sheet'!W242="","",'S.D. Paste sheet'!W242)</f>
        <v>village bar,raipur,bar,306105</v>
      </c>
      <c r="X242" s="20">
        <f>IF('S.D. Paste sheet'!X242="","",'S.D. Paste sheet'!X242)</f>
        <v>108000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13</v>
      </c>
      <c r="AC242" s="20" t="str">
        <f>IF('S.D. Paste sheet'!AC242="","",'S.D. Paste sheet'!AC242)</f>
        <v>None</v>
      </c>
      <c r="AD242" s="20">
        <f>IF('S.D. Paste sheet'!AD242="","",'S.D. Paste sheet'!AD242)</f>
        <v>1</v>
      </c>
      <c r="AE242" s="29"/>
      <c r="AF242">
        <f>IF(AK242="","",IF(AK242&gt;0,COUNT($AG$2:AG242),""))</f>
        <v>65</v>
      </c>
      <c r="AG242" s="25">
        <f t="shared" si="98"/>
        <v>8</v>
      </c>
      <c r="AH242" s="25" t="str">
        <f t="shared" si="99"/>
        <v>D</v>
      </c>
      <c r="AI242" s="25">
        <f t="shared" si="100"/>
        <v>909</v>
      </c>
      <c r="AJ242" s="25">
        <f t="shared" si="101"/>
        <v>44081</v>
      </c>
      <c r="AK242" s="25" t="str">
        <f t="shared" si="102"/>
        <v>PRINCE DAGDI</v>
      </c>
      <c r="AL242" s="25" t="str">
        <f t="shared" si="103"/>
        <v/>
      </c>
      <c r="AM242" s="25" t="str">
        <f t="shared" si="104"/>
        <v>ASHOK KUMAR</v>
      </c>
      <c r="AN242" s="25" t="str">
        <f t="shared" si="105"/>
        <v>REKHA DAGDI</v>
      </c>
      <c r="AO242" s="25" t="str">
        <f t="shared" si="106"/>
        <v>M</v>
      </c>
      <c r="AP242" s="25">
        <f t="shared" si="107"/>
        <v>39875</v>
      </c>
      <c r="AQ242" s="25">
        <f t="shared" si="108"/>
        <v>729</v>
      </c>
      <c r="AR242" s="25" t="str">
        <f t="shared" si="109"/>
        <v/>
      </c>
      <c r="AS242" s="25">
        <f t="shared" si="110"/>
        <v>92</v>
      </c>
      <c r="AT242" s="25">
        <f t="shared" si="111"/>
        <v>81</v>
      </c>
      <c r="AU242" s="25" t="str">
        <f t="shared" si="112"/>
        <v>OBC</v>
      </c>
      <c r="AV242" s="25" t="str">
        <f t="shared" si="113"/>
        <v>Hindu</v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D</v>
      </c>
      <c r="C243" s="20">
        <f>IF('S.D. Paste sheet'!C243="","",'S.D. Paste sheet'!C243)</f>
        <v>323</v>
      </c>
      <c r="D243" s="20">
        <f>IF('S.D. Paste sheet'!D243="","",'S.D. Paste sheet'!D243)</f>
        <v>42136</v>
      </c>
      <c r="E243" s="20" t="str">
        <f>IF('S.D. Paste sheet'!E243="","",UPPER('S.D. Paste sheet'!E243))</f>
        <v>RAVI KUMAR JALWANIYA</v>
      </c>
      <c r="F243" s="20" t="str">
        <f>IF('S.D. Paste sheet'!F243="","",'S.D. Paste sheet'!F243)</f>
        <v/>
      </c>
      <c r="G243" s="20" t="str">
        <f>IF('S.D. Paste sheet'!G243="","",UPPER('S.D. Paste sheet'!G243))</f>
        <v>NARAYAN LAL</v>
      </c>
      <c r="H243" s="20" t="str">
        <f>IF('S.D. Paste sheet'!H243="","",UPPER('S.D. Paste sheet'!H243))</f>
        <v>MANJU DEVI</v>
      </c>
      <c r="I243" s="20" t="str">
        <f>IF('S.D. Paste sheet'!I243="","",'S.D. Paste sheet'!I243)</f>
        <v>M</v>
      </c>
      <c r="J243" s="20">
        <f>IF('S.D. Paste sheet'!J243="","",'S.D. Paste sheet'!J243)</f>
        <v>40363</v>
      </c>
      <c r="K243" s="20">
        <f>IF('S.D. Paste sheet'!K243="","",'S.D. Paste sheet'!K243)</f>
        <v>731</v>
      </c>
      <c r="L243" s="20" t="str">
        <f>IF('S.D. Paste sheet'!L243="","",'S.D. Paste sheet'!L243)</f>
        <v/>
      </c>
      <c r="M243" s="20">
        <f>IF('S.D. Paste sheet'!M243="","",'S.D. Paste sheet'!M243)</f>
        <v>92</v>
      </c>
      <c r="N243" s="20">
        <f>IF('S.D. Paste sheet'!N243="","",'S.D. Paste sheet'!N243)</f>
        <v>55</v>
      </c>
      <c r="O243" s="20" t="str">
        <f>IF('S.D. Paste sheet'!O243="","",'S.D. Paste sheet'!O243)</f>
        <v>SC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XXXX1139</v>
      </c>
      <c r="U243" s="20" t="str">
        <f>IF('S.D. Paste sheet'!U243="","",'S.D. Paste sheet'!U243)</f>
        <v/>
      </c>
      <c r="V243" s="20">
        <f>IF('S.D. Paste sheet'!V243="","",'S.D. Paste sheet'!V243)</f>
        <v>9784293010</v>
      </c>
      <c r="W243" s="20" t="str">
        <f>IF('S.D. Paste sheet'!W243="","",'S.D. Paste sheet'!W243)</f>
        <v>Meghwalo ka bas,Raipur,Bar,306105</v>
      </c>
      <c r="X243" s="20">
        <f>IF('S.D. Paste sheet'!X243="","",'S.D. Paste sheet'!X243)</f>
        <v>36000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12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>
        <f>IF(AK243="","",IF(AK243&gt;0,COUNT($AG$2:AG243),""))</f>
        <v>66</v>
      </c>
      <c r="AG243" s="25">
        <f t="shared" si="98"/>
        <v>8</v>
      </c>
      <c r="AH243" s="25" t="str">
        <f t="shared" si="99"/>
        <v>D</v>
      </c>
      <c r="AI243" s="25">
        <f t="shared" si="100"/>
        <v>323</v>
      </c>
      <c r="AJ243" s="25">
        <f t="shared" si="101"/>
        <v>42136</v>
      </c>
      <c r="AK243" s="25" t="str">
        <f t="shared" si="102"/>
        <v>RAVI KUMAR JALWANIYA</v>
      </c>
      <c r="AL243" s="25" t="str">
        <f t="shared" si="103"/>
        <v/>
      </c>
      <c r="AM243" s="25" t="str">
        <f t="shared" si="104"/>
        <v>NARAYAN LAL</v>
      </c>
      <c r="AN243" s="25" t="str">
        <f t="shared" si="105"/>
        <v>MANJU DEVI</v>
      </c>
      <c r="AO243" s="25" t="str">
        <f t="shared" si="106"/>
        <v>M</v>
      </c>
      <c r="AP243" s="25">
        <f t="shared" si="107"/>
        <v>40363</v>
      </c>
      <c r="AQ243" s="25">
        <f t="shared" si="108"/>
        <v>731</v>
      </c>
      <c r="AR243" s="25" t="str">
        <f t="shared" si="109"/>
        <v/>
      </c>
      <c r="AS243" s="25">
        <f t="shared" si="110"/>
        <v>92</v>
      </c>
      <c r="AT243" s="25">
        <f t="shared" si="111"/>
        <v>55</v>
      </c>
      <c r="AU243" s="25" t="str">
        <f t="shared" si="112"/>
        <v>SC</v>
      </c>
      <c r="AV243" s="25" t="str">
        <f t="shared" si="113"/>
        <v>Hindu</v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D</v>
      </c>
      <c r="C244" s="20">
        <f>IF('S.D. Paste sheet'!C244="","",'S.D. Paste sheet'!C244)</f>
        <v>533</v>
      </c>
      <c r="D244" s="20">
        <f>IF('S.D. Paste sheet'!D244="","",'S.D. Paste sheet'!D244)</f>
        <v>42941</v>
      </c>
      <c r="E244" s="20" t="str">
        <f>IF('S.D. Paste sheet'!E244="","",UPPER('S.D. Paste sheet'!E244))</f>
        <v>SAROJ VARESA</v>
      </c>
      <c r="F244" s="20" t="str">
        <f>IF('S.D. Paste sheet'!F244="","",'S.D. Paste sheet'!F244)</f>
        <v/>
      </c>
      <c r="G244" s="20" t="str">
        <f>IF('S.D. Paste sheet'!G244="","",UPPER('S.D. Paste sheet'!G244))</f>
        <v>JAYANTI LAL VARESA</v>
      </c>
      <c r="H244" s="20" t="str">
        <f>IF('S.D. Paste sheet'!H244="","",UPPER('S.D. Paste sheet'!H244))</f>
        <v>RAKHI VARESA</v>
      </c>
      <c r="I244" s="20" t="str">
        <f>IF('S.D. Paste sheet'!I244="","",'S.D. Paste sheet'!I244)</f>
        <v>F</v>
      </c>
      <c r="J244" s="20">
        <f>IF('S.D. Paste sheet'!J244="","",'S.D. Paste sheet'!J244)</f>
        <v>37870</v>
      </c>
      <c r="K244" s="20">
        <f>IF('S.D. Paste sheet'!K244="","",'S.D. Paste sheet'!K244)</f>
        <v>732</v>
      </c>
      <c r="L244" s="20" t="str">
        <f>IF('S.D. Paste sheet'!L244="","",'S.D. Paste sheet'!L244)</f>
        <v/>
      </c>
      <c r="M244" s="20">
        <f>IF('S.D. Paste sheet'!M244="","",'S.D. Paste sheet'!M244)</f>
        <v>92</v>
      </c>
      <c r="N244" s="20">
        <f>IF('S.D. Paste sheet'!N244="","",'S.D. Paste sheet'!N244)</f>
        <v>0</v>
      </c>
      <c r="O244" s="20" t="str">
        <f>IF('S.D. Paste sheet'!O244="","",'S.D. Paste sheet'!O244)</f>
        <v>SC</v>
      </c>
      <c r="P244" s="20" t="str">
        <f>IF('S.D. Paste sheet'!P244="","",'S.D. Paste sheet'!P244)</f>
        <v>Hindu</v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XXXX0902</v>
      </c>
      <c r="U244" s="20" t="str">
        <f>IF('S.D. Paste sheet'!U244="","",'S.D. Paste sheet'!U244)</f>
        <v/>
      </c>
      <c r="V244" s="20">
        <f>IF('S.D. Paste sheet'!V244="","",'S.D. Paste sheet'!V244)</f>
        <v>7732917582</v>
      </c>
      <c r="W244" s="20" t="str">
        <f>IF('S.D. Paste sheet'!W244="","",'S.D. Paste sheet'!W244)</f>
        <v>NAYKO KA BAS BAR,RAIPUR,BAR,306105</v>
      </c>
      <c r="X244" s="20">
        <f>IF('S.D. Paste sheet'!X244="","",'S.D. Paste sheet'!X244)</f>
        <v>8800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>No</v>
      </c>
      <c r="AB244" s="20">
        <f>IF('S.D. Paste sheet'!AB244="","",'S.D. Paste sheet'!AB244)</f>
        <v>19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>
        <f>IF(AK244="","",IF(AK244&gt;0,COUNT($AG$2:AG244),""))</f>
        <v>67</v>
      </c>
      <c r="AG244" s="25">
        <f t="shared" si="98"/>
        <v>8</v>
      </c>
      <c r="AH244" s="25" t="str">
        <f t="shared" si="99"/>
        <v>D</v>
      </c>
      <c r="AI244" s="25">
        <f t="shared" si="100"/>
        <v>533</v>
      </c>
      <c r="AJ244" s="25">
        <f t="shared" si="101"/>
        <v>42941</v>
      </c>
      <c r="AK244" s="25" t="str">
        <f t="shared" si="102"/>
        <v>SAROJ VARESA</v>
      </c>
      <c r="AL244" s="25" t="str">
        <f t="shared" si="103"/>
        <v/>
      </c>
      <c r="AM244" s="25" t="str">
        <f t="shared" si="104"/>
        <v>JAYANTI LAL VARESA</v>
      </c>
      <c r="AN244" s="25" t="str">
        <f t="shared" si="105"/>
        <v>RAKHI VARESA</v>
      </c>
      <c r="AO244" s="25" t="str">
        <f t="shared" si="106"/>
        <v>F</v>
      </c>
      <c r="AP244" s="25">
        <f t="shared" si="107"/>
        <v>37870</v>
      </c>
      <c r="AQ244" s="25">
        <f t="shared" si="108"/>
        <v>732</v>
      </c>
      <c r="AR244" s="25" t="str">
        <f t="shared" si="109"/>
        <v/>
      </c>
      <c r="AS244" s="25">
        <f t="shared" si="110"/>
        <v>92</v>
      </c>
      <c r="AT244" s="25">
        <f t="shared" si="111"/>
        <v>0</v>
      </c>
      <c r="AU244" s="25" t="str">
        <f t="shared" si="112"/>
        <v>SC</v>
      </c>
      <c r="AV244" s="25" t="str">
        <f t="shared" si="113"/>
        <v>Hindu</v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D</v>
      </c>
      <c r="C245" s="20">
        <f>IF('S.D. Paste sheet'!C245="","",'S.D. Paste sheet'!C245)</f>
        <v>356</v>
      </c>
      <c r="D245" s="20">
        <f>IF('S.D. Paste sheet'!D245="","",'S.D. Paste sheet'!D245)</f>
        <v>42188</v>
      </c>
      <c r="E245" s="20" t="str">
        <f>IF('S.D. Paste sheet'!E245="","",UPPER('S.D. Paste sheet'!E245))</f>
        <v>SEEMA JALWANIYA</v>
      </c>
      <c r="F245" s="20" t="str">
        <f>IF('S.D. Paste sheet'!F245="","",'S.D. Paste sheet'!F245)</f>
        <v/>
      </c>
      <c r="G245" s="20" t="str">
        <f>IF('S.D. Paste sheet'!G245="","",UPPER('S.D. Paste sheet'!G245))</f>
        <v>OM PRAKASH</v>
      </c>
      <c r="H245" s="20" t="str">
        <f>IF('S.D. Paste sheet'!H245="","",UPPER('S.D. Paste sheet'!H245))</f>
        <v>MAYA DEVI</v>
      </c>
      <c r="I245" s="20" t="str">
        <f>IF('S.D. Paste sheet'!I245="","",'S.D. Paste sheet'!I245)</f>
        <v>F</v>
      </c>
      <c r="J245" s="20">
        <f>IF('S.D. Paste sheet'!J245="","",'S.D. Paste sheet'!J245)</f>
        <v>39680</v>
      </c>
      <c r="K245" s="20">
        <f>IF('S.D. Paste sheet'!K245="","",'S.D. Paste sheet'!K245)</f>
        <v>733</v>
      </c>
      <c r="L245" s="20" t="str">
        <f>IF('S.D. Paste sheet'!L245="","",'S.D. Paste sheet'!L245)</f>
        <v/>
      </c>
      <c r="M245" s="20">
        <f>IF('S.D. Paste sheet'!M245="","",'S.D. Paste sheet'!M245)</f>
        <v>92</v>
      </c>
      <c r="N245" s="20">
        <f>IF('S.D. Paste sheet'!N245="","",'S.D. Paste sheet'!N245)</f>
        <v>70</v>
      </c>
      <c r="O245" s="20" t="str">
        <f>IF('S.D. Paste sheet'!O245="","",'S.D. Paste sheet'!O245)</f>
        <v>SC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XXXX5471</v>
      </c>
      <c r="U245" s="20" t="str">
        <f>IF('S.D. Paste sheet'!U245="","",'S.D. Paste sheet'!U245)</f>
        <v/>
      </c>
      <c r="V245" s="20">
        <f>IF('S.D. Paste sheet'!V245="","",'S.D. Paste sheet'!V245)</f>
        <v>7734812069</v>
      </c>
      <c r="W245" s="20" t="str">
        <f>IF('S.D. Paste sheet'!W245="","",'S.D. Paste sheet'!W245)</f>
        <v>MEGHWALO KA BAS,RAIPUR,BAR,306105</v>
      </c>
      <c r="X245" s="20">
        <f>IF('S.D. Paste sheet'!X245="","",'S.D. Paste sheet'!X245)</f>
        <v>42000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>
        <f>IF(AK245="","",IF(AK245&gt;0,COUNT($AG$2:AG245),""))</f>
        <v>68</v>
      </c>
      <c r="AG245" s="25">
        <f t="shared" si="98"/>
        <v>8</v>
      </c>
      <c r="AH245" s="25" t="str">
        <f t="shared" si="99"/>
        <v>D</v>
      </c>
      <c r="AI245" s="25">
        <f t="shared" si="100"/>
        <v>356</v>
      </c>
      <c r="AJ245" s="25">
        <f t="shared" si="101"/>
        <v>42188</v>
      </c>
      <c r="AK245" s="25" t="str">
        <f t="shared" si="102"/>
        <v>SEEMA JALWANIYA</v>
      </c>
      <c r="AL245" s="25" t="str">
        <f t="shared" si="103"/>
        <v/>
      </c>
      <c r="AM245" s="25" t="str">
        <f t="shared" si="104"/>
        <v>OM PRAKASH</v>
      </c>
      <c r="AN245" s="25" t="str">
        <f t="shared" si="105"/>
        <v>MAYA DEVI</v>
      </c>
      <c r="AO245" s="25" t="str">
        <f t="shared" si="106"/>
        <v>F</v>
      </c>
      <c r="AP245" s="25">
        <f t="shared" si="107"/>
        <v>39680</v>
      </c>
      <c r="AQ245" s="25">
        <f t="shared" si="108"/>
        <v>733</v>
      </c>
      <c r="AR245" s="25" t="str">
        <f t="shared" si="109"/>
        <v/>
      </c>
      <c r="AS245" s="25">
        <f t="shared" si="110"/>
        <v>92</v>
      </c>
      <c r="AT245" s="25">
        <f t="shared" si="111"/>
        <v>70</v>
      </c>
      <c r="AU245" s="25" t="str">
        <f t="shared" si="112"/>
        <v>SC</v>
      </c>
      <c r="AV245" s="25" t="str">
        <f t="shared" si="113"/>
        <v>Hindu</v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D</v>
      </c>
      <c r="C246" s="20">
        <f>IF('S.D. Paste sheet'!C246="","",'S.D. Paste sheet'!C246)</f>
        <v>344</v>
      </c>
      <c r="D246" s="20">
        <f>IF('S.D. Paste sheet'!D246="","",'S.D. Paste sheet'!D246)</f>
        <v>42186</v>
      </c>
      <c r="E246" s="20" t="str">
        <f>IF('S.D. Paste sheet'!E246="","",UPPER('S.D. Paste sheet'!E246))</f>
        <v>SUNIL</v>
      </c>
      <c r="F246" s="20" t="str">
        <f>IF('S.D. Paste sheet'!F246="","",'S.D. Paste sheet'!F246)</f>
        <v/>
      </c>
      <c r="G246" s="20" t="str">
        <f>IF('S.D. Paste sheet'!G246="","",UPPER('S.D. Paste sheet'!G246))</f>
        <v>JAGDISH</v>
      </c>
      <c r="H246" s="20" t="str">
        <f>IF('S.D. Paste sheet'!H246="","",UPPER('S.D. Paste sheet'!H246))</f>
        <v>NORTI</v>
      </c>
      <c r="I246" s="20" t="str">
        <f>IF('S.D. Paste sheet'!I246="","",'S.D. Paste sheet'!I246)</f>
        <v>M</v>
      </c>
      <c r="J246" s="20">
        <f>IF('S.D. Paste sheet'!J246="","",'S.D. Paste sheet'!J246)</f>
        <v>40339</v>
      </c>
      <c r="K246" s="20">
        <f>IF('S.D. Paste sheet'!K246="","",'S.D. Paste sheet'!K246)</f>
        <v>734</v>
      </c>
      <c r="L246" s="20" t="str">
        <f>IF('S.D. Paste sheet'!L246="","",'S.D. Paste sheet'!L246)</f>
        <v/>
      </c>
      <c r="M246" s="20">
        <f>IF('S.D. Paste sheet'!M246="","",'S.D. Paste sheet'!M246)</f>
        <v>92</v>
      </c>
      <c r="N246" s="20">
        <f>IF('S.D. Paste sheet'!N246="","",'S.D. Paste sheet'!N246)</f>
        <v>3</v>
      </c>
      <c r="O246" s="20" t="str">
        <f>IF('S.D. Paste sheet'!O246="","",'S.D. Paste sheet'!O246)</f>
        <v>SBC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XXXX5193</v>
      </c>
      <c r="U246" s="20" t="str">
        <f>IF('S.D. Paste sheet'!U246="","",'S.D. Paste sheet'!U246)</f>
        <v/>
      </c>
      <c r="V246" s="20">
        <f>IF('S.D. Paste sheet'!V246="","",'S.D. Paste sheet'!V246)</f>
        <v>9950368106</v>
      </c>
      <c r="W246" s="20" t="str">
        <f>IF('S.D. Paste sheet'!W246="","",'S.D. Paste sheet'!W246)</f>
        <v>MEGHARDA ROAD,RAIPUR,BAR,306105</v>
      </c>
      <c r="X246" s="20">
        <f>IF('S.D. Paste sheet'!X246="","",'S.D. Paste sheet'!X246)</f>
        <v>36000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12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>
        <f>IF(AK246="","",IF(AK246&gt;0,COUNT($AG$2:AG246),""))</f>
        <v>69</v>
      </c>
      <c r="AG246" s="25">
        <f t="shared" si="98"/>
        <v>8</v>
      </c>
      <c r="AH246" s="25" t="str">
        <f t="shared" si="99"/>
        <v>D</v>
      </c>
      <c r="AI246" s="25">
        <f t="shared" si="100"/>
        <v>344</v>
      </c>
      <c r="AJ246" s="25">
        <f t="shared" si="101"/>
        <v>42186</v>
      </c>
      <c r="AK246" s="25" t="str">
        <f t="shared" si="102"/>
        <v>SUNIL</v>
      </c>
      <c r="AL246" s="25" t="str">
        <f t="shared" si="103"/>
        <v/>
      </c>
      <c r="AM246" s="25" t="str">
        <f t="shared" si="104"/>
        <v>JAGDISH</v>
      </c>
      <c r="AN246" s="25" t="str">
        <f t="shared" si="105"/>
        <v>NORTI</v>
      </c>
      <c r="AO246" s="25" t="str">
        <f t="shared" si="106"/>
        <v>M</v>
      </c>
      <c r="AP246" s="25">
        <f t="shared" si="107"/>
        <v>40339</v>
      </c>
      <c r="AQ246" s="25">
        <f t="shared" si="108"/>
        <v>734</v>
      </c>
      <c r="AR246" s="25" t="str">
        <f t="shared" si="109"/>
        <v/>
      </c>
      <c r="AS246" s="25">
        <f t="shared" si="110"/>
        <v>92</v>
      </c>
      <c r="AT246" s="25">
        <f t="shared" si="111"/>
        <v>3</v>
      </c>
      <c r="AU246" s="25" t="str">
        <f t="shared" si="112"/>
        <v>SBC</v>
      </c>
      <c r="AV246" s="25" t="str">
        <f t="shared" si="113"/>
        <v>Hindu</v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D</v>
      </c>
      <c r="C247" s="20">
        <f>IF('S.D. Paste sheet'!C247="","",'S.D. Paste sheet'!C247)</f>
        <v>368</v>
      </c>
      <c r="D247" s="20">
        <f>IF('S.D. Paste sheet'!D247="","",'S.D. Paste sheet'!D247)</f>
        <v>42193</v>
      </c>
      <c r="E247" s="20" t="str">
        <f>IF('S.D. Paste sheet'!E247="","",UPPER('S.D. Paste sheet'!E247))</f>
        <v>VINOD GURJAR</v>
      </c>
      <c r="F247" s="20" t="str">
        <f>IF('S.D. Paste sheet'!F247="","",'S.D. Paste sheet'!F247)</f>
        <v/>
      </c>
      <c r="G247" s="20" t="str">
        <f>IF('S.D. Paste sheet'!G247="","",UPPER('S.D. Paste sheet'!G247))</f>
        <v>RAM CHANDAR GURJAR</v>
      </c>
      <c r="H247" s="20" t="str">
        <f>IF('S.D. Paste sheet'!H247="","",UPPER('S.D. Paste sheet'!H247))</f>
        <v>SUMITRA DEVI</v>
      </c>
      <c r="I247" s="20" t="str">
        <f>IF('S.D. Paste sheet'!I247="","",'S.D. Paste sheet'!I247)</f>
        <v>M</v>
      </c>
      <c r="J247" s="20">
        <f>IF('S.D. Paste sheet'!J247="","",'S.D. Paste sheet'!J247)</f>
        <v>39866</v>
      </c>
      <c r="K247" s="20">
        <f>IF('S.D. Paste sheet'!K247="","",'S.D. Paste sheet'!K247)</f>
        <v>735</v>
      </c>
      <c r="L247" s="20" t="str">
        <f>IF('S.D. Paste sheet'!L247="","",'S.D. Paste sheet'!L247)</f>
        <v/>
      </c>
      <c r="M247" s="20">
        <f>IF('S.D. Paste sheet'!M247="","",'S.D. Paste sheet'!M247)</f>
        <v>92</v>
      </c>
      <c r="N247" s="20">
        <f>IF('S.D. Paste sheet'!N247="","",'S.D. Paste sheet'!N247)</f>
        <v>51</v>
      </c>
      <c r="O247" s="20" t="str">
        <f>IF('S.D. Paste sheet'!O247="","",'S.D. Paste sheet'!O247)</f>
        <v>SBC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XXXX4406</v>
      </c>
      <c r="U247" s="20" t="str">
        <f>IF('S.D. Paste sheet'!U247="","",'S.D. Paste sheet'!U247)</f>
        <v/>
      </c>
      <c r="V247" s="20">
        <f>IF('S.D. Paste sheet'!V247="","",'S.D. Paste sheet'!V247)</f>
        <v>8769030754</v>
      </c>
      <c r="W247" s="20" t="str">
        <f>IF('S.D. Paste sheet'!W247="","",'S.D. Paste sheet'!W247)</f>
        <v>bas station ke pas,RAIPUR,BAR,306105</v>
      </c>
      <c r="X247" s="20">
        <f>IF('S.D. Paste sheet'!X247="","",'S.D. Paste sheet'!X247)</f>
        <v>40000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0</v>
      </c>
      <c r="AE247" s="29"/>
      <c r="AF247">
        <f>IF(AK247="","",IF(AK247&gt;0,COUNT($AG$2:AG247),""))</f>
        <v>70</v>
      </c>
      <c r="AG247" s="25">
        <f t="shared" si="98"/>
        <v>8</v>
      </c>
      <c r="AH247" s="25" t="str">
        <f t="shared" si="99"/>
        <v>D</v>
      </c>
      <c r="AI247" s="25">
        <f t="shared" si="100"/>
        <v>368</v>
      </c>
      <c r="AJ247" s="25">
        <f t="shared" si="101"/>
        <v>42193</v>
      </c>
      <c r="AK247" s="25" t="str">
        <f t="shared" si="102"/>
        <v>VINOD GURJAR</v>
      </c>
      <c r="AL247" s="25" t="str">
        <f t="shared" si="103"/>
        <v/>
      </c>
      <c r="AM247" s="25" t="str">
        <f t="shared" si="104"/>
        <v>RAM CHANDAR GURJAR</v>
      </c>
      <c r="AN247" s="25" t="str">
        <f t="shared" si="105"/>
        <v>SUMITRA DEVI</v>
      </c>
      <c r="AO247" s="25" t="str">
        <f t="shared" si="106"/>
        <v>M</v>
      </c>
      <c r="AP247" s="25">
        <f t="shared" si="107"/>
        <v>39866</v>
      </c>
      <c r="AQ247" s="25">
        <f t="shared" si="108"/>
        <v>735</v>
      </c>
      <c r="AR247" s="25" t="str">
        <f t="shared" si="109"/>
        <v/>
      </c>
      <c r="AS247" s="25">
        <f t="shared" si="110"/>
        <v>92</v>
      </c>
      <c r="AT247" s="25">
        <f t="shared" si="111"/>
        <v>51</v>
      </c>
      <c r="AU247" s="25" t="str">
        <f t="shared" si="112"/>
        <v>SBC</v>
      </c>
      <c r="AV247" s="25" t="str">
        <f t="shared" si="113"/>
        <v>Hindu</v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D</v>
      </c>
      <c r="C248" s="20">
        <f>IF('S.D. Paste sheet'!C248="","",'S.D. Paste sheet'!C248)</f>
        <v>354</v>
      </c>
      <c r="D248" s="20">
        <f>IF('S.D. Paste sheet'!D248="","",'S.D. Paste sheet'!D248)</f>
        <v>42188</v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736</v>
      </c>
      <c r="L248" s="20" t="str">
        <f>IF('S.D. Paste sheet'!L248="","",'S.D. Paste sheet'!L248)</f>
        <v/>
      </c>
      <c r="M248" s="20">
        <f>IF('S.D. Paste sheet'!M248="","",'S.D. Paste sheet'!M248)</f>
        <v>92</v>
      </c>
      <c r="N248" s="20">
        <f>IF('S.D. Paste sheet'!N248="","",'S.D. Paste sheet'!N248)</f>
        <v>73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12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>
        <f>IF(AK248="","",IF(AK248&gt;0,COUNT($AG$2:AG248),""))</f>
        <v>71</v>
      </c>
      <c r="AG248" s="25">
        <f t="shared" si="98"/>
        <v>8</v>
      </c>
      <c r="AH248" s="25" t="str">
        <f t="shared" si="99"/>
        <v>D</v>
      </c>
      <c r="AI248" s="25">
        <f t="shared" si="100"/>
        <v>354</v>
      </c>
      <c r="AJ248" s="25">
        <f t="shared" si="101"/>
        <v>42188</v>
      </c>
      <c r="AK248" s="25" t="str">
        <f t="shared" si="102"/>
        <v>YASMIN BANO</v>
      </c>
      <c r="AL248" s="25" t="str">
        <f t="shared" si="103"/>
        <v/>
      </c>
      <c r="AM248" s="25" t="str">
        <f t="shared" si="104"/>
        <v>BARKAT ALI</v>
      </c>
      <c r="AN248" s="25" t="str">
        <f t="shared" si="105"/>
        <v>MADINA BANO</v>
      </c>
      <c r="AO248" s="25" t="str">
        <f t="shared" si="106"/>
        <v>F</v>
      </c>
      <c r="AP248" s="25">
        <f t="shared" si="107"/>
        <v>40189</v>
      </c>
      <c r="AQ248" s="25">
        <f t="shared" si="108"/>
        <v>736</v>
      </c>
      <c r="AR248" s="25" t="str">
        <f t="shared" si="109"/>
        <v/>
      </c>
      <c r="AS248" s="25">
        <f t="shared" si="110"/>
        <v>92</v>
      </c>
      <c r="AT248" s="25">
        <f t="shared" si="111"/>
        <v>73</v>
      </c>
      <c r="AU248" s="25" t="str">
        <f t="shared" si="112"/>
        <v>OBC</v>
      </c>
      <c r="AV248" s="25" t="str">
        <f t="shared" si="113"/>
        <v>Muslim</v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D</v>
      </c>
      <c r="C249" s="20">
        <f>IF('S.D. Paste sheet'!C249="","",'S.D. Paste sheet'!C249)</f>
        <v>891</v>
      </c>
      <c r="D249" s="20">
        <f>IF('S.D. Paste sheet'!D249="","",'S.D. Paste sheet'!D249)</f>
        <v>44081</v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RAJURAM DAGDI</v>
      </c>
      <c r="H249" s="20" t="str">
        <f>IF('S.D. Paste sheet'!H249="","",UPPER('S.D. Paste sheet'!H249))</f>
        <v>PINTU DAGDI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737</v>
      </c>
      <c r="L249" s="20" t="str">
        <f>IF('S.D. Paste sheet'!L249="","",'S.D. Paste sheet'!L249)</f>
        <v/>
      </c>
      <c r="M249" s="20">
        <f>IF('S.D. Paste sheet'!M249="","",'S.D. Paste sheet'!M249)</f>
        <v>92</v>
      </c>
      <c r="N249" s="20">
        <f>IF('S.D. Paste sheet'!N249="","",'S.D. Paste sheet'!N249)</f>
        <v>88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14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>
        <f>IF(AK249="","",IF(AK249&gt;0,COUNT($AG$2:AG249),""))</f>
        <v>72</v>
      </c>
      <c r="AG249" s="25">
        <f t="shared" si="98"/>
        <v>8</v>
      </c>
      <c r="AH249" s="25" t="str">
        <f t="shared" si="99"/>
        <v>D</v>
      </c>
      <c r="AI249" s="25">
        <f t="shared" si="100"/>
        <v>891</v>
      </c>
      <c r="AJ249" s="25">
        <f t="shared" si="101"/>
        <v>44081</v>
      </c>
      <c r="AK249" s="25" t="str">
        <f t="shared" si="102"/>
        <v>YOGEETA DAGDI</v>
      </c>
      <c r="AL249" s="25" t="str">
        <f t="shared" si="103"/>
        <v/>
      </c>
      <c r="AM249" s="25" t="str">
        <f t="shared" si="104"/>
        <v>RAJURAM DAGDI</v>
      </c>
      <c r="AN249" s="25" t="str">
        <f t="shared" si="105"/>
        <v>PINTU DAGDI</v>
      </c>
      <c r="AO249" s="25" t="str">
        <f t="shared" si="106"/>
        <v>F</v>
      </c>
      <c r="AP249" s="25">
        <f t="shared" si="107"/>
        <v>39574</v>
      </c>
      <c r="AQ249" s="25">
        <f t="shared" si="108"/>
        <v>737</v>
      </c>
      <c r="AR249" s="25" t="str">
        <f t="shared" si="109"/>
        <v/>
      </c>
      <c r="AS249" s="25">
        <f t="shared" si="110"/>
        <v>92</v>
      </c>
      <c r="AT249" s="25">
        <f t="shared" si="111"/>
        <v>88</v>
      </c>
      <c r="AU249" s="25" t="str">
        <f t="shared" si="112"/>
        <v>OBC</v>
      </c>
      <c r="AV249" s="25" t="str">
        <f t="shared" si="113"/>
        <v>Hindu</v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D</v>
      </c>
      <c r="C250" s="20">
        <f>IF('S.D. Paste sheet'!C250="","",'S.D. Paste sheet'!C250)</f>
        <v>895</v>
      </c>
      <c r="D250" s="20">
        <f>IF('S.D. Paste sheet'!D250="","",'S.D. Paste sheet'!D250)</f>
        <v>43706</v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738</v>
      </c>
      <c r="L250" s="20" t="str">
        <f>IF('S.D. Paste sheet'!L250="","",'S.D. Paste sheet'!L250)</f>
        <v/>
      </c>
      <c r="M250" s="20">
        <f>IF('S.D. Paste sheet'!M250="","",'S.D. Paste sheet'!M250)</f>
        <v>92</v>
      </c>
      <c r="N250" s="20">
        <f>IF('S.D. Paste sheet'!N250="","",'S.D. Paste sheet'!N250)</f>
        <v>83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14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>
        <f>IF(AK250="","",IF(AK250&gt;0,COUNT($AG$2:AG250),""))</f>
        <v>73</v>
      </c>
      <c r="AG250" s="25">
        <f t="shared" si="98"/>
        <v>8</v>
      </c>
      <c r="AH250" s="25" t="str">
        <f t="shared" si="99"/>
        <v>D</v>
      </c>
      <c r="AI250" s="25">
        <f t="shared" si="100"/>
        <v>895</v>
      </c>
      <c r="AJ250" s="25">
        <f t="shared" si="101"/>
        <v>43706</v>
      </c>
      <c r="AK250" s="25" t="str">
        <f t="shared" si="102"/>
        <v>YUVRAJ</v>
      </c>
      <c r="AL250" s="25" t="str">
        <f t="shared" si="103"/>
        <v/>
      </c>
      <c r="AM250" s="25" t="str">
        <f t="shared" si="104"/>
        <v>MALLA RAM SEERVI</v>
      </c>
      <c r="AN250" s="25" t="str">
        <f t="shared" si="105"/>
        <v>KANCHAN</v>
      </c>
      <c r="AO250" s="25" t="str">
        <f t="shared" si="106"/>
        <v>M</v>
      </c>
      <c r="AP250" s="25">
        <f t="shared" si="107"/>
        <v>39614</v>
      </c>
      <c r="AQ250" s="25">
        <f t="shared" si="108"/>
        <v>738</v>
      </c>
      <c r="AR250" s="25" t="str">
        <f t="shared" si="109"/>
        <v/>
      </c>
      <c r="AS250" s="25">
        <f t="shared" si="110"/>
        <v>92</v>
      </c>
      <c r="AT250" s="25">
        <f t="shared" si="111"/>
        <v>83</v>
      </c>
      <c r="AU250" s="25" t="str">
        <f t="shared" si="112"/>
        <v>OBC</v>
      </c>
      <c r="AV250" s="25" t="str">
        <f t="shared" si="113"/>
        <v>Hindu</v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8</v>
      </c>
      <c r="B251" s="20" t="str">
        <f>IF('S.D. Paste sheet'!B251="","",'S.D. Paste sheet'!B251)</f>
        <v>D</v>
      </c>
      <c r="C251" s="20">
        <f>IF('S.D. Paste sheet'!C251="","",'S.D. Paste sheet'!C251)</f>
        <v>516</v>
      </c>
      <c r="D251" s="20">
        <f>IF('S.D. Paste sheet'!D251="","",'S.D. Paste sheet'!D251)</f>
        <v>42926</v>
      </c>
      <c r="E251" s="20" t="str">
        <f>IF('S.D. Paste sheet'!E251="","",UPPER('S.D. Paste sheet'!E251))</f>
        <v>AKSHITA</v>
      </c>
      <c r="F251" s="20" t="str">
        <f>IF('S.D. Paste sheet'!F251="","",'S.D. Paste sheet'!F251)</f>
        <v/>
      </c>
      <c r="G251" s="20" t="str">
        <f>IF('S.D. Paste sheet'!G251="","",UPPER('S.D. Paste sheet'!G251))</f>
        <v>MAHESH KUMAR</v>
      </c>
      <c r="H251" s="20" t="str">
        <f>IF('S.D. Paste sheet'!H251="","",UPPER('S.D. Paste sheet'!H251))</f>
        <v>SANTOSH PARIHAR</v>
      </c>
      <c r="I251" s="20" t="str">
        <f>IF('S.D. Paste sheet'!I251="","",'S.D. Paste sheet'!I251)</f>
        <v>F</v>
      </c>
      <c r="J251" s="20">
        <f>IF('S.D. Paste sheet'!J251="","",'S.D. Paste sheet'!J251)</f>
        <v>39952</v>
      </c>
      <c r="K251" s="20">
        <f>IF('S.D. Paste sheet'!K251="","",'S.D. Paste sheet'!K251)</f>
        <v>801</v>
      </c>
      <c r="L251" s="20" t="str">
        <f>IF('S.D. Paste sheet'!L251="","",'S.D. Paste sheet'!L251)</f>
        <v/>
      </c>
      <c r="M251" s="20">
        <f>IF('S.D. Paste sheet'!M251="","",'S.D. Paste sheet'!M251)</f>
        <v>47</v>
      </c>
      <c r="N251" s="20">
        <f>IF('S.D. Paste sheet'!N251="","",'S.D. Paste sheet'!N251)</f>
        <v>13</v>
      </c>
      <c r="O251" s="20" t="str">
        <f>IF('S.D. Paste sheet'!O251="","",'S.D. Paste sheet'!O251)</f>
        <v>SC</v>
      </c>
      <c r="P251" s="20" t="str">
        <f>IF('S.D. Paste sheet'!P251="","",'S.D. Paste sheet'!P251)</f>
        <v>Hindu</v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XXXX0092</v>
      </c>
      <c r="U251" s="20" t="str">
        <f>IF('S.D. Paste sheet'!U251="","",'S.D. Paste sheet'!U251)</f>
        <v>VZJCZSJ</v>
      </c>
      <c r="V251" s="20">
        <f>IF('S.D. Paste sheet'!V251="","",'S.D. Paste sheet'!V251)</f>
        <v>9799808110</v>
      </c>
      <c r="W251" s="20" t="str">
        <f>IF('S.D. Paste sheet'!W251="","",'S.D. Paste sheet'!W251)</f>
        <v>NIMAJ,JAITARAN,NIMAJ,306303</v>
      </c>
      <c r="X251" s="20">
        <f>IF('S.D. Paste sheet'!X251="","",'S.D. Paste sheet'!X251)</f>
        <v>36000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>No</v>
      </c>
      <c r="AB251" s="20">
        <f>IF('S.D. Paste sheet'!AB251="","",'S.D. Paste sheet'!AB251)</f>
        <v>13</v>
      </c>
      <c r="AC251" s="20" t="str">
        <f>IF('S.D. Paste sheet'!AC251="","",'S.D. Paste sheet'!AC251)</f>
        <v>None</v>
      </c>
      <c r="AD251" s="20">
        <f>IF('S.D. Paste sheet'!AD251="","",'S.D. Paste sheet'!AD251)</f>
        <v>3</v>
      </c>
      <c r="AE251" s="29"/>
      <c r="AF251">
        <f>IF(AK251="","",IF(AK251&gt;0,COUNT($AG$2:AG251),""))</f>
        <v>74</v>
      </c>
      <c r="AG251" s="25">
        <f t="shared" si="98"/>
        <v>8</v>
      </c>
      <c r="AH251" s="25" t="str">
        <f t="shared" si="99"/>
        <v>D</v>
      </c>
      <c r="AI251" s="25">
        <f t="shared" si="100"/>
        <v>516</v>
      </c>
      <c r="AJ251" s="25">
        <f t="shared" si="101"/>
        <v>42926</v>
      </c>
      <c r="AK251" s="25" t="str">
        <f t="shared" si="102"/>
        <v>AKSHITA</v>
      </c>
      <c r="AL251" s="25" t="str">
        <f t="shared" si="103"/>
        <v/>
      </c>
      <c r="AM251" s="25" t="str">
        <f t="shared" si="104"/>
        <v>MAHESH KUMAR</v>
      </c>
      <c r="AN251" s="25" t="str">
        <f t="shared" si="105"/>
        <v>SANTOSH PARIHAR</v>
      </c>
      <c r="AO251" s="25" t="str">
        <f t="shared" si="106"/>
        <v>F</v>
      </c>
      <c r="AP251" s="25">
        <f t="shared" si="107"/>
        <v>39952</v>
      </c>
      <c r="AQ251" s="25">
        <f t="shared" si="108"/>
        <v>801</v>
      </c>
      <c r="AR251" s="25" t="str">
        <f t="shared" si="109"/>
        <v/>
      </c>
      <c r="AS251" s="25">
        <f t="shared" si="110"/>
        <v>47</v>
      </c>
      <c r="AT251" s="25">
        <f t="shared" si="111"/>
        <v>13</v>
      </c>
      <c r="AU251" s="25" t="str">
        <f t="shared" si="112"/>
        <v>SC</v>
      </c>
      <c r="AV251" s="25" t="str">
        <f t="shared" si="113"/>
        <v>Hindu</v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8</v>
      </c>
      <c r="B252" s="20" t="str">
        <f>IF('S.D. Paste sheet'!B252="","",'S.D. Paste sheet'!B252)</f>
        <v>D</v>
      </c>
      <c r="C252" s="20">
        <f>IF('S.D. Paste sheet'!C252="","",'S.D. Paste sheet'!C252)</f>
        <v>795</v>
      </c>
      <c r="D252" s="20">
        <f>IF('S.D. Paste sheet'!D252="","",'S.D. Paste sheet'!D252)</f>
        <v>44061</v>
      </c>
      <c r="E252" s="20" t="str">
        <f>IF('S.D. Paste sheet'!E252="","",UPPER('S.D. Paste sheet'!E252))</f>
        <v>BEENA KUMARI</v>
      </c>
      <c r="F252" s="20" t="str">
        <f>IF('S.D. Paste sheet'!F252="","",'S.D. Paste sheet'!F252)</f>
        <v/>
      </c>
      <c r="G252" s="20" t="str">
        <f>IF('S.D. Paste sheet'!G252="","",UPPER('S.D. Paste sheet'!G252))</f>
        <v>SOHAN LAL</v>
      </c>
      <c r="H252" s="20" t="str">
        <f>IF('S.D. Paste sheet'!H252="","",UPPER('S.D. Paste sheet'!H252))</f>
        <v>MANJU DEVI</v>
      </c>
      <c r="I252" s="20" t="str">
        <f>IF('S.D. Paste sheet'!I252="","",'S.D. Paste sheet'!I252)</f>
        <v>F</v>
      </c>
      <c r="J252" s="20">
        <f>IF('S.D. Paste sheet'!J252="","",'S.D. Paste sheet'!J252)</f>
        <v>39893</v>
      </c>
      <c r="K252" s="20">
        <f>IF('S.D. Paste sheet'!K252="","",'S.D. Paste sheet'!K252)</f>
        <v>802</v>
      </c>
      <c r="L252" s="20" t="str">
        <f>IF('S.D. Paste sheet'!L252="","",'S.D. Paste sheet'!L252)</f>
        <v/>
      </c>
      <c r="M252" s="20">
        <f>IF('S.D. Paste sheet'!M252="","",'S.D. Paste sheet'!M252)</f>
        <v>47</v>
      </c>
      <c r="N252" s="20">
        <f>IF('S.D. Paste sheet'!N252="","",'S.D. Paste sheet'!N252)</f>
        <v>21</v>
      </c>
      <c r="O252" s="20" t="str">
        <f>IF('S.D. Paste sheet'!O252="","",'S.D. Paste sheet'!O252)</f>
        <v>OBC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XXXX3862</v>
      </c>
      <c r="U252" s="20" t="str">
        <f>IF('S.D. Paste sheet'!U252="","",'S.D. Paste sheet'!U252)</f>
        <v/>
      </c>
      <c r="V252" s="20">
        <f>IF('S.D. Paste sheet'!V252="","",'S.D. Paste sheet'!V252)</f>
        <v>7296841496</v>
      </c>
      <c r="W252" s="20" t="str">
        <f>IF('S.D. Paste sheet'!W252="","",'S.D. Paste sheet'!W252)</f>
        <v>AADARSH MOHALLA BAR,RAIPUR,BAR,306105</v>
      </c>
      <c r="X252" s="20">
        <f>IF('S.D. Paste sheet'!X252="","",'S.D. Paste sheet'!X252)</f>
        <v>70000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13</v>
      </c>
      <c r="AC252" s="20" t="str">
        <f>IF('S.D. Paste sheet'!AC252="","",'S.D. Paste sheet'!AC252)</f>
        <v>None</v>
      </c>
      <c r="AD252" s="20">
        <f>IF('S.D. Paste sheet'!AD252="","",'S.D. Paste sheet'!AD252)</f>
        <v>0</v>
      </c>
      <c r="AE252" s="29"/>
      <c r="AF252">
        <f>IF(AK252="","",IF(AK252&gt;0,COUNT($AG$2:AG252),""))</f>
        <v>75</v>
      </c>
      <c r="AG252" s="25">
        <f t="shared" si="98"/>
        <v>8</v>
      </c>
      <c r="AH252" s="25" t="str">
        <f t="shared" si="99"/>
        <v>D</v>
      </c>
      <c r="AI252" s="25">
        <f t="shared" si="100"/>
        <v>795</v>
      </c>
      <c r="AJ252" s="25">
        <f t="shared" si="101"/>
        <v>44061</v>
      </c>
      <c r="AK252" s="25" t="str">
        <f t="shared" si="102"/>
        <v>BEENA KUMARI</v>
      </c>
      <c r="AL252" s="25" t="str">
        <f t="shared" si="103"/>
        <v/>
      </c>
      <c r="AM252" s="25" t="str">
        <f t="shared" si="104"/>
        <v>SOHAN LAL</v>
      </c>
      <c r="AN252" s="25" t="str">
        <f t="shared" si="105"/>
        <v>MANJU DEVI</v>
      </c>
      <c r="AO252" s="25" t="str">
        <f t="shared" si="106"/>
        <v>F</v>
      </c>
      <c r="AP252" s="25">
        <f t="shared" si="107"/>
        <v>39893</v>
      </c>
      <c r="AQ252" s="25">
        <f t="shared" si="108"/>
        <v>802</v>
      </c>
      <c r="AR252" s="25" t="str">
        <f t="shared" si="109"/>
        <v/>
      </c>
      <c r="AS252" s="25">
        <f t="shared" si="110"/>
        <v>47</v>
      </c>
      <c r="AT252" s="25">
        <f t="shared" si="111"/>
        <v>21</v>
      </c>
      <c r="AU252" s="25" t="str">
        <f t="shared" si="112"/>
        <v>OBC</v>
      </c>
      <c r="AV252" s="25" t="str">
        <f t="shared" si="113"/>
        <v>Hindu</v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8</v>
      </c>
      <c r="B253" s="20" t="str">
        <f>IF('S.D. Paste sheet'!B253="","",'S.D. Paste sheet'!B253)</f>
        <v>D</v>
      </c>
      <c r="C253" s="20">
        <f>IF('S.D. Paste sheet'!C253="","",'S.D. Paste sheet'!C253)</f>
        <v>919</v>
      </c>
      <c r="D253" s="20">
        <f>IF('S.D. Paste sheet'!D253="","",'S.D. Paste sheet'!D253)</f>
        <v>43579</v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803</v>
      </c>
      <c r="L253" s="20" t="str">
        <f>IF('S.D. Paste sheet'!L253="","",'S.D. Paste sheet'!L253)</f>
        <v/>
      </c>
      <c r="M253" s="20">
        <f>IF('S.D. Paste sheet'!M253="","",'S.D. Paste sheet'!M253)</f>
        <v>47</v>
      </c>
      <c r="N253" s="20">
        <f>IF('S.D. Paste sheet'!N253="","",'S.D. Paste sheet'!N253)</f>
        <v>28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15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>
        <f>IF(AK253="","",IF(AK253&gt;0,COUNT($AG$2:AG253),""))</f>
        <v>76</v>
      </c>
      <c r="AG253" s="25">
        <f t="shared" si="98"/>
        <v>8</v>
      </c>
      <c r="AH253" s="25" t="str">
        <f t="shared" si="99"/>
        <v>D</v>
      </c>
      <c r="AI253" s="25">
        <f t="shared" si="100"/>
        <v>919</v>
      </c>
      <c r="AJ253" s="25">
        <f t="shared" si="101"/>
        <v>43579</v>
      </c>
      <c r="AK253" s="25" t="str">
        <f t="shared" si="102"/>
        <v>BHARAT JOGAWAT</v>
      </c>
      <c r="AL253" s="25" t="str">
        <f t="shared" si="103"/>
        <v/>
      </c>
      <c r="AM253" s="25" t="str">
        <f t="shared" si="104"/>
        <v>GHANSHYAM JOGAWAT</v>
      </c>
      <c r="AN253" s="25" t="str">
        <f t="shared" si="105"/>
        <v>SANTOSH</v>
      </c>
      <c r="AO253" s="25" t="str">
        <f t="shared" si="106"/>
        <v>M</v>
      </c>
      <c r="AP253" s="25">
        <f t="shared" si="107"/>
        <v>39273</v>
      </c>
      <c r="AQ253" s="25">
        <f t="shared" si="108"/>
        <v>803</v>
      </c>
      <c r="AR253" s="25" t="str">
        <f t="shared" si="109"/>
        <v/>
      </c>
      <c r="AS253" s="25">
        <f t="shared" si="110"/>
        <v>47</v>
      </c>
      <c r="AT253" s="25">
        <f t="shared" si="111"/>
        <v>28</v>
      </c>
      <c r="AU253" s="25" t="str">
        <f t="shared" si="112"/>
        <v>SC</v>
      </c>
      <c r="AV253" s="25" t="str">
        <f t="shared" si="113"/>
        <v>Hindu</v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8</v>
      </c>
      <c r="B254" s="20" t="str">
        <f>IF('S.D. Paste sheet'!B254="","",'S.D. Paste sheet'!B254)</f>
        <v>D</v>
      </c>
      <c r="C254" s="20">
        <f>IF('S.D. Paste sheet'!C254="","",'S.D. Paste sheet'!C254)</f>
        <v>791</v>
      </c>
      <c r="D254" s="20">
        <f>IF('S.D. Paste sheet'!D254="","",'S.D. Paste sheet'!D254)</f>
        <v>44061</v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804</v>
      </c>
      <c r="L254" s="20" t="str">
        <f>IF('S.D. Paste sheet'!L254="","",'S.D. Paste sheet'!L254)</f>
        <v/>
      </c>
      <c r="M254" s="20">
        <f>IF('S.D. Paste sheet'!M254="","",'S.D. Paste sheet'!M254)</f>
        <v>47</v>
      </c>
      <c r="N254" s="20">
        <f>IF('S.D. Paste sheet'!N254="","",'S.D. Paste sheet'!N254)</f>
        <v>29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16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>
        <f>IF(AK254="","",IF(AK254&gt;0,COUNT($AG$2:AG254),""))</f>
        <v>77</v>
      </c>
      <c r="AG254" s="25">
        <f t="shared" si="98"/>
        <v>8</v>
      </c>
      <c r="AH254" s="25" t="str">
        <f t="shared" si="99"/>
        <v>D</v>
      </c>
      <c r="AI254" s="25">
        <f t="shared" si="100"/>
        <v>791</v>
      </c>
      <c r="AJ254" s="25">
        <f t="shared" si="101"/>
        <v>44061</v>
      </c>
      <c r="AK254" s="25" t="str">
        <f t="shared" si="102"/>
        <v>BHARAT TANWAR</v>
      </c>
      <c r="AL254" s="25" t="str">
        <f t="shared" si="103"/>
        <v/>
      </c>
      <c r="AM254" s="25" t="str">
        <f t="shared" si="104"/>
        <v>OMPRAKASH TANWAR</v>
      </c>
      <c r="AN254" s="25" t="str">
        <f t="shared" si="105"/>
        <v>PREMLATA</v>
      </c>
      <c r="AO254" s="25" t="str">
        <f t="shared" si="106"/>
        <v>M</v>
      </c>
      <c r="AP254" s="25">
        <f t="shared" si="107"/>
        <v>38809</v>
      </c>
      <c r="AQ254" s="25">
        <f t="shared" si="108"/>
        <v>804</v>
      </c>
      <c r="AR254" s="25" t="str">
        <f t="shared" si="109"/>
        <v/>
      </c>
      <c r="AS254" s="25">
        <f t="shared" si="110"/>
        <v>47</v>
      </c>
      <c r="AT254" s="25">
        <f t="shared" si="111"/>
        <v>29</v>
      </c>
      <c r="AU254" s="25" t="str">
        <f t="shared" si="112"/>
        <v>SC</v>
      </c>
      <c r="AV254" s="25" t="str">
        <f t="shared" si="113"/>
        <v>Hindu</v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8</v>
      </c>
      <c r="B255" s="20" t="str">
        <f>IF('S.D. Paste sheet'!B255="","",'S.D. Paste sheet'!B255)</f>
        <v>E</v>
      </c>
      <c r="C255" s="20">
        <f>IF('S.D. Paste sheet'!C255="","",'S.D. Paste sheet'!C255)</f>
        <v>305</v>
      </c>
      <c r="D255" s="20">
        <f>IF('S.D. Paste sheet'!D255="","",'S.D. Paste sheet'!D255)</f>
        <v>41873</v>
      </c>
      <c r="E255" s="20" t="str">
        <f>IF('S.D. Paste sheet'!E255="","",UPPER('S.D. Paste sheet'!E255))</f>
        <v>BHUMIKA JALWANIYA</v>
      </c>
      <c r="F255" s="20" t="str">
        <f>IF('S.D. Paste sheet'!F255="","",'S.D. Paste sheet'!F255)</f>
        <v/>
      </c>
      <c r="G255" s="20" t="str">
        <f>IF('S.D. Paste sheet'!G255="","",UPPER('S.D. Paste sheet'!G255))</f>
        <v>POORAN CHAND</v>
      </c>
      <c r="H255" s="20" t="str">
        <f>IF('S.D. Paste sheet'!H255="","",UPPER('S.D. Paste sheet'!H255))</f>
        <v>MUNNI DEVI</v>
      </c>
      <c r="I255" s="20" t="str">
        <f>IF('S.D. Paste sheet'!I255="","",'S.D. Paste sheet'!I255)</f>
        <v>F</v>
      </c>
      <c r="J255" s="20">
        <f>IF('S.D. Paste sheet'!J255="","",'S.D. Paste sheet'!J255)</f>
        <v>40138</v>
      </c>
      <c r="K255" s="20">
        <f>IF('S.D. Paste sheet'!K255="","",'S.D. Paste sheet'!K255)</f>
        <v>805</v>
      </c>
      <c r="L255" s="20" t="str">
        <f>IF('S.D. Paste sheet'!L255="","",'S.D. Paste sheet'!L255)</f>
        <v/>
      </c>
      <c r="M255" s="20">
        <f>IF('S.D. Paste sheet'!M255="","",'S.D. Paste sheet'!M255)</f>
        <v>47</v>
      </c>
      <c r="N255" s="20">
        <f>IF('S.D. Paste sheet'!N255="","",'S.D. Paste sheet'!N255)</f>
        <v>25</v>
      </c>
      <c r="O255" s="20" t="str">
        <f>IF('S.D. Paste sheet'!O255="","",'S.D. Paste sheet'!O255)</f>
        <v>SC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XXXX1177</v>
      </c>
      <c r="U255" s="20" t="str">
        <f>IF('S.D. Paste sheet'!U255="","",'S.D. Paste sheet'!U255)</f>
        <v>VRCWRSP</v>
      </c>
      <c r="V255" s="20">
        <f>IF('S.D. Paste sheet'!V255="","",'S.D. Paste sheet'!V255)</f>
        <v>9214859028</v>
      </c>
      <c r="W255" s="20" t="str">
        <f>IF('S.D. Paste sheet'!W255="","",'S.D. Paste sheet'!W255)</f>
        <v>Meghwalo ka bas,Raipur,Bar,306105</v>
      </c>
      <c r="X255" s="20">
        <f>IF('S.D. Paste sheet'!X255="","",'S.D. Paste sheet'!X255)</f>
        <v>36000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13</v>
      </c>
      <c r="AC255" s="20" t="str">
        <f>IF('S.D. Paste sheet'!AC255="","",'S.D. Paste sheet'!AC255)</f>
        <v>None</v>
      </c>
      <c r="AD255" s="20">
        <f>IF('S.D. Paste sheet'!AD255="","",'S.D. Paste sheet'!AD255)</f>
        <v>1</v>
      </c>
      <c r="AE255" s="29"/>
      <c r="AF255">
        <f>IF(AK255="","",IF(AK255&gt;0,COUNT($AG$2:AG255),""))</f>
        <v>78</v>
      </c>
      <c r="AG255" s="25">
        <f t="shared" si="98"/>
        <v>8</v>
      </c>
      <c r="AH255" s="25" t="str">
        <f t="shared" si="99"/>
        <v>E</v>
      </c>
      <c r="AI255" s="25">
        <f t="shared" si="100"/>
        <v>305</v>
      </c>
      <c r="AJ255" s="25">
        <f t="shared" si="101"/>
        <v>41873</v>
      </c>
      <c r="AK255" s="25" t="str">
        <f t="shared" si="102"/>
        <v>BHUMIKA JALWANIYA</v>
      </c>
      <c r="AL255" s="25" t="str">
        <f t="shared" si="103"/>
        <v/>
      </c>
      <c r="AM255" s="25" t="str">
        <f t="shared" si="104"/>
        <v>POORAN CHAND</v>
      </c>
      <c r="AN255" s="25" t="str">
        <f t="shared" si="105"/>
        <v>MUNNI DEVI</v>
      </c>
      <c r="AO255" s="25" t="str">
        <f t="shared" si="106"/>
        <v>F</v>
      </c>
      <c r="AP255" s="25">
        <f t="shared" si="107"/>
        <v>40138</v>
      </c>
      <c r="AQ255" s="25">
        <f t="shared" si="108"/>
        <v>805</v>
      </c>
      <c r="AR255" s="25" t="str">
        <f t="shared" si="109"/>
        <v/>
      </c>
      <c r="AS255" s="25">
        <f t="shared" si="110"/>
        <v>47</v>
      </c>
      <c r="AT255" s="25">
        <f t="shared" si="111"/>
        <v>25</v>
      </c>
      <c r="AU255" s="25" t="str">
        <f t="shared" si="112"/>
        <v>SC</v>
      </c>
      <c r="AV255" s="25" t="str">
        <f t="shared" si="113"/>
        <v>Hindu</v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8</v>
      </c>
      <c r="B256" s="20" t="str">
        <f>IF('S.D. Paste sheet'!B256="","",'S.D. Paste sheet'!B256)</f>
        <v>E</v>
      </c>
      <c r="C256" s="20">
        <f>IF('S.D. Paste sheet'!C256="","",'S.D. Paste sheet'!C256)</f>
        <v>790</v>
      </c>
      <c r="D256" s="20">
        <f>IF('S.D. Paste sheet'!D256="","",'S.D. Paste sheet'!D256)</f>
        <v>44061</v>
      </c>
      <c r="E256" s="20" t="str">
        <f>IF('S.D. Paste sheet'!E256="","",UPPER('S.D. Paste sheet'!E256))</f>
        <v>DINESH BAGRI</v>
      </c>
      <c r="F256" s="20" t="str">
        <f>IF('S.D. Paste sheet'!F256="","",'S.D. Paste sheet'!F256)</f>
        <v/>
      </c>
      <c r="G256" s="20" t="str">
        <f>IF('S.D. Paste sheet'!G256="","",UPPER('S.D. Paste sheet'!G256))</f>
        <v>CHAMPALAL BAGRI</v>
      </c>
      <c r="H256" s="20" t="str">
        <f>IF('S.D. Paste sheet'!H256="","",UPPER('S.D. Paste sheet'!H256))</f>
        <v>LEELA DEVI</v>
      </c>
      <c r="I256" s="20" t="str">
        <f>IF('S.D. Paste sheet'!I256="","",'S.D. Paste sheet'!I256)</f>
        <v>M</v>
      </c>
      <c r="J256" s="20">
        <f>IF('S.D. Paste sheet'!J256="","",'S.D. Paste sheet'!J256)</f>
        <v>39242</v>
      </c>
      <c r="K256" s="20">
        <f>IF('S.D. Paste sheet'!K256="","",'S.D. Paste sheet'!K256)</f>
        <v>806</v>
      </c>
      <c r="L256" s="20" t="str">
        <f>IF('S.D. Paste sheet'!L256="","",'S.D. Paste sheet'!L256)</f>
        <v/>
      </c>
      <c r="M256" s="20">
        <f>IF('S.D. Paste sheet'!M256="","",'S.D. Paste sheet'!M256)</f>
        <v>47</v>
      </c>
      <c r="N256" s="20">
        <f>IF('S.D. Paste sheet'!N256="","",'S.D. Paste sheet'!N256)</f>
        <v>30</v>
      </c>
      <c r="O256" s="20" t="str">
        <f>IF('S.D. Paste sheet'!O256="","",'S.D. Paste sheet'!O256)</f>
        <v>OBC</v>
      </c>
      <c r="P256" s="20" t="str">
        <f>IF('S.D. Paste sheet'!P256="","",'S.D. Paste sheet'!P256)</f>
        <v>Hindu</v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XXXX3118</v>
      </c>
      <c r="U256" s="20" t="str">
        <f>IF('S.D. Paste sheet'!U256="","",'S.D. Paste sheet'!U256)</f>
        <v/>
      </c>
      <c r="V256" s="20">
        <f>IF('S.D. Paste sheet'!V256="","",'S.D. Paste sheet'!V256)</f>
        <v>9784773043</v>
      </c>
      <c r="W256" s="20" t="str">
        <f>IF('S.D. Paste sheet'!W256="","",'S.D. Paste sheet'!W256)</f>
        <v>PALI ROAD ,RAIPUR,BAR,306105</v>
      </c>
      <c r="X256" s="20">
        <f>IF('S.D. Paste sheet'!X256="","",'S.D. Paste sheet'!X256)</f>
        <v>120000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>No</v>
      </c>
      <c r="AB256" s="20">
        <f>IF('S.D. Paste sheet'!AB256="","",'S.D. Paste sheet'!AB256)</f>
        <v>15</v>
      </c>
      <c r="AC256" s="20" t="str">
        <f>IF('S.D. Paste sheet'!AC256="","",'S.D. Paste sheet'!AC256)</f>
        <v>None</v>
      </c>
      <c r="AD256" s="20">
        <f>IF('S.D. Paste sheet'!AD256="","",'S.D. Paste sheet'!AD256)</f>
        <v>0</v>
      </c>
      <c r="AE256" s="29"/>
      <c r="AF256">
        <f>IF(AK256="","",IF(AK256&gt;0,COUNT($AG$2:AG256),""))</f>
        <v>79</v>
      </c>
      <c r="AG256" s="25">
        <f t="shared" si="98"/>
        <v>8</v>
      </c>
      <c r="AH256" s="25" t="str">
        <f t="shared" si="99"/>
        <v>E</v>
      </c>
      <c r="AI256" s="25">
        <f t="shared" si="100"/>
        <v>790</v>
      </c>
      <c r="AJ256" s="25">
        <f t="shared" si="101"/>
        <v>44061</v>
      </c>
      <c r="AK256" s="25" t="str">
        <f t="shared" si="102"/>
        <v>DINESH BAGRI</v>
      </c>
      <c r="AL256" s="25" t="str">
        <f t="shared" si="103"/>
        <v/>
      </c>
      <c r="AM256" s="25" t="str">
        <f t="shared" si="104"/>
        <v>CHAMPALAL BAGRI</v>
      </c>
      <c r="AN256" s="25" t="str">
        <f t="shared" si="105"/>
        <v>LEELA DEVI</v>
      </c>
      <c r="AO256" s="25" t="str">
        <f t="shared" si="106"/>
        <v>M</v>
      </c>
      <c r="AP256" s="25">
        <f t="shared" si="107"/>
        <v>39242</v>
      </c>
      <c r="AQ256" s="25">
        <f t="shared" si="108"/>
        <v>806</v>
      </c>
      <c r="AR256" s="25" t="str">
        <f t="shared" si="109"/>
        <v/>
      </c>
      <c r="AS256" s="25">
        <f t="shared" si="110"/>
        <v>47</v>
      </c>
      <c r="AT256" s="25">
        <f t="shared" si="111"/>
        <v>30</v>
      </c>
      <c r="AU256" s="25" t="str">
        <f t="shared" si="112"/>
        <v>OBC</v>
      </c>
      <c r="AV256" s="25" t="str">
        <f t="shared" si="113"/>
        <v>Hindu</v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8</v>
      </c>
      <c r="B257" s="20" t="str">
        <f>IF('S.D. Paste sheet'!B257="","",'S.D. Paste sheet'!B257)</f>
        <v>E</v>
      </c>
      <c r="C257" s="20">
        <f>IF('S.D. Paste sheet'!C257="","",'S.D. Paste sheet'!C257)</f>
        <v>786</v>
      </c>
      <c r="D257" s="20">
        <f>IF('S.D. Paste sheet'!D257="","",'S.D. Paste sheet'!D257)</f>
        <v>44061</v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807</v>
      </c>
      <c r="L257" s="20" t="str">
        <f>IF('S.D. Paste sheet'!L257="","",'S.D. Paste sheet'!L257)</f>
        <v/>
      </c>
      <c r="M257" s="20">
        <f>IF('S.D. Paste sheet'!M257="","",'S.D. Paste sheet'!M257)</f>
        <v>47</v>
      </c>
      <c r="N257" s="20">
        <f>IF('S.D. Paste sheet'!N257="","",'S.D. Paste sheet'!N257)</f>
        <v>30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16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>
        <f>IF(AK257="","",IF(AK257&gt;0,COUNT($AG$2:AG257),""))</f>
        <v>80</v>
      </c>
      <c r="AG257" s="25">
        <f t="shared" si="98"/>
        <v>8</v>
      </c>
      <c r="AH257" s="25" t="str">
        <f t="shared" si="99"/>
        <v>E</v>
      </c>
      <c r="AI257" s="25">
        <f t="shared" si="100"/>
        <v>786</v>
      </c>
      <c r="AJ257" s="25">
        <f t="shared" si="101"/>
        <v>44061</v>
      </c>
      <c r="AK257" s="25" t="str">
        <f t="shared" si="102"/>
        <v>GOURAV GEHLOT</v>
      </c>
      <c r="AL257" s="25" t="str">
        <f t="shared" si="103"/>
        <v/>
      </c>
      <c r="AM257" s="25" t="str">
        <f t="shared" si="104"/>
        <v>BABULAL GEHLOT</v>
      </c>
      <c r="AN257" s="25" t="str">
        <f t="shared" si="105"/>
        <v>KANTA DEVI</v>
      </c>
      <c r="AO257" s="25" t="str">
        <f t="shared" si="106"/>
        <v>M</v>
      </c>
      <c r="AP257" s="25">
        <f t="shared" si="107"/>
        <v>38993</v>
      </c>
      <c r="AQ257" s="25">
        <f t="shared" si="108"/>
        <v>807</v>
      </c>
      <c r="AR257" s="25" t="str">
        <f t="shared" si="109"/>
        <v/>
      </c>
      <c r="AS257" s="25">
        <f t="shared" si="110"/>
        <v>47</v>
      </c>
      <c r="AT257" s="25">
        <f t="shared" si="111"/>
        <v>30</v>
      </c>
      <c r="AU257" s="25" t="str">
        <f t="shared" si="112"/>
        <v>OBC</v>
      </c>
      <c r="AV257" s="25" t="str">
        <f t="shared" si="113"/>
        <v>Hindu</v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8</v>
      </c>
      <c r="B258" s="20" t="str">
        <f>IF('S.D. Paste sheet'!B258="","",'S.D. Paste sheet'!B258)</f>
        <v>E</v>
      </c>
      <c r="C258" s="20">
        <f>IF('S.D. Paste sheet'!C258="","",'S.D. Paste sheet'!C258)</f>
        <v>242</v>
      </c>
      <c r="D258" s="20">
        <f>IF('S.D. Paste sheet'!D258="","",'S.D. Paste sheet'!D258)</f>
        <v>41873</v>
      </c>
      <c r="E258" s="20" t="str">
        <f>IF('S.D. Paste sheet'!E258="","",UPPER('S.D. Paste sheet'!E258))</f>
        <v>GUDDI</v>
      </c>
      <c r="F258" s="20" t="str">
        <f>IF('S.D. Paste sheet'!F258="","",'S.D. Paste sheet'!F258)</f>
        <v/>
      </c>
      <c r="G258" s="20" t="str">
        <f>IF('S.D. Paste sheet'!G258="","",UPPER('S.D. Paste sheet'!G258))</f>
        <v>DEENU KHAN</v>
      </c>
      <c r="H258" s="20" t="str">
        <f>IF('S.D. Paste sheet'!H258="","",UPPER('S.D. Paste sheet'!H258))</f>
        <v>HASEENA</v>
      </c>
      <c r="I258" s="20" t="str">
        <f>IF('S.D. Paste sheet'!I258="","",'S.D. Paste sheet'!I258)</f>
        <v>F</v>
      </c>
      <c r="J258" s="20">
        <f>IF('S.D. Paste sheet'!J258="","",'S.D. Paste sheet'!J258)</f>
        <v>39668</v>
      </c>
      <c r="K258" s="20">
        <f>IF('S.D. Paste sheet'!K258="","",'S.D. Paste sheet'!K258)</f>
        <v>808</v>
      </c>
      <c r="L258" s="20" t="str">
        <f>IF('S.D. Paste sheet'!L258="","",'S.D. Paste sheet'!L258)</f>
        <v/>
      </c>
      <c r="M258" s="20">
        <f>IF('S.D. Paste sheet'!M258="","",'S.D. Paste sheet'!M258)</f>
        <v>47</v>
      </c>
      <c r="N258" s="20">
        <f>IF('S.D. Paste sheet'!N258="","",'S.D. Paste sheet'!N258)</f>
        <v>20</v>
      </c>
      <c r="O258" s="20" t="str">
        <f>IF('S.D. Paste sheet'!O258="","",'S.D. Paste sheet'!O258)</f>
        <v>OBC</v>
      </c>
      <c r="P258" s="20" t="str">
        <f>IF('S.D. Paste sheet'!P258="","",'S.D. Paste sheet'!P258)</f>
        <v>Muslim</v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XXXX0502</v>
      </c>
      <c r="U258" s="20" t="str">
        <f>IF('S.D. Paste sheet'!U258="","",'S.D. Paste sheet'!U258)</f>
        <v>YAWGFSK</v>
      </c>
      <c r="V258" s="20">
        <f>IF('S.D. Paste sheet'!V258="","",'S.D. Paste sheet'!V258)</f>
        <v>7568520103</v>
      </c>
      <c r="W258" s="20" t="str">
        <f>IF('S.D. Paste sheet'!W258="","",'S.D. Paste sheet'!W258)</f>
        <v>Miyan magri,Raipur,Bar,306105</v>
      </c>
      <c r="X258" s="20">
        <f>IF('S.D. Paste sheet'!X258="","",'S.D. Paste sheet'!X258)</f>
        <v>36000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>Yes</v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0</v>
      </c>
      <c r="AE258" s="29"/>
      <c r="AF258">
        <f>IF(AK258="","",IF(AK258&gt;0,COUNT($AG$2:AG258),""))</f>
        <v>81</v>
      </c>
      <c r="AG258" s="25">
        <f t="shared" si="98"/>
        <v>8</v>
      </c>
      <c r="AH258" s="25" t="str">
        <f t="shared" si="99"/>
        <v>E</v>
      </c>
      <c r="AI258" s="25">
        <f t="shared" si="100"/>
        <v>242</v>
      </c>
      <c r="AJ258" s="25">
        <f t="shared" si="101"/>
        <v>41873</v>
      </c>
      <c r="AK258" s="25" t="str">
        <f t="shared" si="102"/>
        <v>GUDDI</v>
      </c>
      <c r="AL258" s="25" t="str">
        <f t="shared" si="103"/>
        <v/>
      </c>
      <c r="AM258" s="25" t="str">
        <f t="shared" si="104"/>
        <v>DEENU KHAN</v>
      </c>
      <c r="AN258" s="25" t="str">
        <f t="shared" si="105"/>
        <v>HASEENA</v>
      </c>
      <c r="AO258" s="25" t="str">
        <f t="shared" si="106"/>
        <v>F</v>
      </c>
      <c r="AP258" s="25">
        <f t="shared" si="107"/>
        <v>39668</v>
      </c>
      <c r="AQ258" s="25">
        <f t="shared" si="108"/>
        <v>808</v>
      </c>
      <c r="AR258" s="25" t="str">
        <f t="shared" si="109"/>
        <v/>
      </c>
      <c r="AS258" s="25">
        <f t="shared" si="110"/>
        <v>47</v>
      </c>
      <c r="AT258" s="25">
        <f t="shared" si="111"/>
        <v>20</v>
      </c>
      <c r="AU258" s="25" t="str">
        <f t="shared" si="112"/>
        <v>OBC</v>
      </c>
      <c r="AV258" s="25" t="str">
        <f t="shared" si="113"/>
        <v>Muslim</v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8</v>
      </c>
      <c r="B259" s="20" t="str">
        <f>IF('S.D. Paste sheet'!B259="","",'S.D. Paste sheet'!B259)</f>
        <v>E</v>
      </c>
      <c r="C259" s="20">
        <f>IF('S.D. Paste sheet'!C259="","",'S.D. Paste sheet'!C259)</f>
        <v>787</v>
      </c>
      <c r="D259" s="20">
        <f>IF('S.D. Paste sheet'!D259="","",'S.D. Paste sheet'!D259)</f>
        <v>44061</v>
      </c>
      <c r="E259" s="20" t="str">
        <f>IF('S.D. Paste sheet'!E259="","",UPPER('S.D. Paste sheet'!E259))</f>
        <v>HIMANSHU BAGRI</v>
      </c>
      <c r="F259" s="20" t="str">
        <f>IF('S.D. Paste sheet'!F259="","",'S.D. Paste sheet'!F259)</f>
        <v/>
      </c>
      <c r="G259" s="20" t="str">
        <f>IF('S.D. Paste sheet'!G259="","",UPPER('S.D. Paste sheet'!G259))</f>
        <v>SHYAM LAL</v>
      </c>
      <c r="H259" s="20" t="str">
        <f>IF('S.D. Paste sheet'!H259="","",UPPER('S.D. Paste sheet'!H259))</f>
        <v>BABLI DEVI</v>
      </c>
      <c r="I259" s="20" t="str">
        <f>IF('S.D. Paste sheet'!I259="","",'S.D. Paste sheet'!I259)</f>
        <v>M</v>
      </c>
      <c r="J259" s="20">
        <f>IF('S.D. Paste sheet'!J259="","",'S.D. Paste sheet'!J259)</f>
        <v>39416</v>
      </c>
      <c r="K259" s="20">
        <f>IF('S.D. Paste sheet'!K259="","",'S.D. Paste sheet'!K259)</f>
        <v>809</v>
      </c>
      <c r="L259" s="20" t="str">
        <f>IF('S.D. Paste sheet'!L259="","",'S.D. Paste sheet'!L259)</f>
        <v/>
      </c>
      <c r="M259" s="20">
        <f>IF('S.D. Paste sheet'!M259="","",'S.D. Paste sheet'!M259)</f>
        <v>47</v>
      </c>
      <c r="N259" s="20">
        <f>IF('S.D. Paste sheet'!N259="","",'S.D. Paste sheet'!N259)</f>
        <v>22</v>
      </c>
      <c r="O259" s="20" t="str">
        <f>IF('S.D. Paste sheet'!O259="","",'S.D. Paste sheet'!O259)</f>
        <v>OBC</v>
      </c>
      <c r="P259" s="20" t="str">
        <f>IF('S.D. Paste sheet'!P259="","",'S.D. Paste sheet'!P259)</f>
        <v>Hindu</v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XXXX4807</v>
      </c>
      <c r="U259" s="20" t="str">
        <f>IF('S.D. Paste sheet'!U259="","",'S.D. Paste sheet'!U259)</f>
        <v/>
      </c>
      <c r="V259" s="20">
        <f>IF('S.D. Paste sheet'!V259="","",'S.D. Paste sheet'!V259)</f>
        <v>9413261311</v>
      </c>
      <c r="W259" s="20" t="str">
        <f>IF('S.D. Paste sheet'!W259="","",'S.D. Paste sheet'!W259)</f>
        <v>BERA BRAHMANO KI DHED,RAIPUR,BAR,306105</v>
      </c>
      <c r="X259" s="20">
        <f>IF('S.D. Paste sheet'!X259="","",'S.D. Paste sheet'!X259)</f>
        <v>25000</v>
      </c>
      <c r="Y259" s="20" t="str">
        <f>IF('S.D. Paste sheet'!Y259="","",'S.D. Paste sheet'!Y259)</f>
        <v>N</v>
      </c>
      <c r="Z259" s="20" t="str">
        <f>IF('S.D. Paste sheet'!Z259="","",'S.D. Paste sheet'!Z259)</f>
        <v>N</v>
      </c>
      <c r="AA259" s="20" t="str">
        <f>IF('S.D. Paste sheet'!AA259="","",'S.D. Paste sheet'!AA259)</f>
        <v>No</v>
      </c>
      <c r="AB259" s="20">
        <f>IF('S.D. Paste sheet'!AB259="","",'S.D. Paste sheet'!AB259)</f>
        <v>15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>
        <f>IF(AK259="","",IF(AK259&gt;0,COUNT($AG$2:AG259),""))</f>
        <v>82</v>
      </c>
      <c r="AG259" s="25">
        <f t="shared" ref="AG259:AG322" si="130">IF(AND($AJ$1=8,$A259=8),A259,"")</f>
        <v>8</v>
      </c>
      <c r="AH259" s="25" t="str">
        <f t="shared" ref="AH259:AH322" si="131">IF(AND($AJ$1=8,$A259=8),B259,"")</f>
        <v>E</v>
      </c>
      <c r="AI259" s="25">
        <f t="shared" ref="AI259:AI322" si="132">IF(AND($AJ$1=8,$A259=8),C259,"")</f>
        <v>787</v>
      </c>
      <c r="AJ259" s="25">
        <f t="shared" ref="AJ259:AJ322" si="133">IF(AND($AJ$1=8,$A259=8),D259,"")</f>
        <v>44061</v>
      </c>
      <c r="AK259" s="25" t="str">
        <f t="shared" ref="AK259:AK322" si="134">IF(AND($AJ$1=8,$A259=8),E259,"")</f>
        <v>HIMANSHU BAGRI</v>
      </c>
      <c r="AL259" s="25" t="str">
        <f t="shared" ref="AL259:AL322" si="135">IF(AND($AJ$1=8,$A259=8),F259,"")</f>
        <v/>
      </c>
      <c r="AM259" s="25" t="str">
        <f t="shared" ref="AM259:AM322" si="136">IF(AND($AJ$1=8,$A259=8),G259,"")</f>
        <v>SHYAM LAL</v>
      </c>
      <c r="AN259" s="25" t="str">
        <f t="shared" ref="AN259:AN322" si="137">IF(AND($AJ$1=8,$A259=8),H259,"")</f>
        <v>BABLI DEVI</v>
      </c>
      <c r="AO259" s="25" t="str">
        <f t="shared" ref="AO259:AO322" si="138">IF(AND($AJ$1=8,$A259=8),I259,"")</f>
        <v>M</v>
      </c>
      <c r="AP259" s="25">
        <f t="shared" ref="AP259:AP322" si="139">IF(AND($AJ$1=8,$A259=8),J259,"")</f>
        <v>39416</v>
      </c>
      <c r="AQ259" s="25">
        <f t="shared" ref="AQ259:AQ322" si="140">IF(AND($AJ$1=8,$A259=8),K259,"")</f>
        <v>809</v>
      </c>
      <c r="AR259" s="25" t="str">
        <f t="shared" ref="AR259:AR322" si="141">IF(AND($AJ$1=8,$A259=8),L259,"")</f>
        <v/>
      </c>
      <c r="AS259" s="25">
        <f t="shared" ref="AS259:AS322" si="142">IF(AND($AJ$1=8,$A259=8),M259,"")</f>
        <v>47</v>
      </c>
      <c r="AT259" s="25">
        <f t="shared" ref="AT259:AT322" si="143">IF(AND($AJ$1=8,$A259=8),N259,"")</f>
        <v>22</v>
      </c>
      <c r="AU259" s="25" t="str">
        <f t="shared" ref="AU259:AU322" si="144">IF(AND($AJ$1=8,$A259=8),O259,"")</f>
        <v>OBC</v>
      </c>
      <c r="AV259" s="25" t="str">
        <f t="shared" ref="AV259:AV322" si="145">IF(AND($AJ$1=8,$A259=8),P259,"")</f>
        <v>Hindu</v>
      </c>
      <c r="AX259" t="str">
        <f>IF(BC259="","",IF(BC259&gt;0,COUNT($AY$2:AY259),""))</f>
        <v/>
      </c>
      <c r="AY259" s="25" t="str">
        <f t="shared" ref="AY259:AY322" si="146">IF(AND($BB$1=8,$A259=8,$BC$1=B259),A259,"")</f>
        <v/>
      </c>
      <c r="AZ259" s="25" t="str">
        <f t="shared" ref="AZ259:AZ322" si="147">IF(AND($BB$1=8,$A259=8,$BC$1=$B259),B259,"")</f>
        <v/>
      </c>
      <c r="BA259" s="25" t="str">
        <f t="shared" ref="BA259:BA322" si="148">IF(AND($BB$1=8,$A259=8,$BC$1=$B259),C259,"")</f>
        <v/>
      </c>
      <c r="BB259" s="25" t="str">
        <f t="shared" ref="BB259:BB322" si="149">IF(AND($BB$1=8,$A259=8,$BC$1=$B259),D259,"")</f>
        <v/>
      </c>
      <c r="BC259" s="25" t="str">
        <f t="shared" ref="BC259:BC322" si="150">IF(AND($BB$1=8,$A259=8,$BC$1=$B259),E259,"")</f>
        <v/>
      </c>
      <c r="BD259" s="25" t="str">
        <f t="shared" ref="BD259:BD322" si="151">IF(AND($BB$1=8,$A259=8,$BC$1=$B259),F259,"")</f>
        <v/>
      </c>
      <c r="BE259" s="25" t="str">
        <f t="shared" ref="BE259:BE322" si="152">IF(AND($BB$1=8,$A259=8,$BC$1=$B259),G259,"")</f>
        <v/>
      </c>
      <c r="BF259" s="25" t="str">
        <f t="shared" ref="BF259:BF322" si="153">IF(AND($BB$1=8,$A259=8,$BC$1=$B259),H259,"")</f>
        <v/>
      </c>
      <c r="BG259" s="25" t="str">
        <f t="shared" ref="BG259:BG322" si="154">IF(AND($BB$1=8,$A259=8,$BC$1=$B259),I259,"")</f>
        <v/>
      </c>
      <c r="BH259" s="25" t="str">
        <f t="shared" ref="BH259:BH322" si="155">IF(AND($BB$1=8,$A259=8,$BC$1=$B259),J259,"")</f>
        <v/>
      </c>
      <c r="BI259" s="25" t="str">
        <f t="shared" ref="BI259:BI322" si="156">IF(AND($BB$1=8,$A259=8,$BC$1=$B259),K259,"")</f>
        <v/>
      </c>
      <c r="BJ259" s="25" t="str">
        <f t="shared" ref="BJ259:BJ322" si="157">IF(AND($BB$1=8,$A259=8,$BC$1=$B259),L259,"")</f>
        <v/>
      </c>
      <c r="BK259" s="25" t="str">
        <f t="shared" ref="BK259:BK322" si="158">IF(AND($BB$1=8,$A259=8,$BC$1=$B259),M259,"")</f>
        <v/>
      </c>
      <c r="BL259" s="25" t="str">
        <f t="shared" ref="BL259:BL322" si="159">IF(AND($BB$1=8,$A259=8,$BC$1=$B259),N259,"")</f>
        <v/>
      </c>
      <c r="BM259" s="25" t="str">
        <f t="shared" ref="BM259:BM322" si="160">IF(AND($BB$1=8,$A259=8,$BC$1=$B259),O259,"")</f>
        <v/>
      </c>
      <c r="BN259" s="25" t="str">
        <f t="shared" ref="BN259:BN322" si="161">IF(AND($BB$1=8,$A259=8,$BC$1=$B259),P259,"")</f>
        <v/>
      </c>
    </row>
    <row r="260" spans="1:66" ht="30">
      <c r="A260" s="20">
        <f>IF('S.D. Paste sheet'!A260="","",'S.D. Paste sheet'!A260)</f>
        <v>8</v>
      </c>
      <c r="B260" s="20" t="str">
        <f>IF('S.D. Paste sheet'!B260="","",'S.D. Paste sheet'!B260)</f>
        <v>E</v>
      </c>
      <c r="C260" s="20">
        <f>IF('S.D. Paste sheet'!C260="","",'S.D. Paste sheet'!C260)</f>
        <v>800</v>
      </c>
      <c r="D260" s="20">
        <f>IF('S.D. Paste sheet'!D260="","",'S.D. Paste sheet'!D260)</f>
        <v>44061</v>
      </c>
      <c r="E260" s="20" t="str">
        <f>IF('S.D. Paste sheet'!E260="","",UPPER('S.D. Paste sheet'!E260))</f>
        <v>JAYA</v>
      </c>
      <c r="F260" s="20" t="str">
        <f>IF('S.D. Paste sheet'!F260="","",'S.D. Paste sheet'!F260)</f>
        <v/>
      </c>
      <c r="G260" s="20" t="str">
        <f>IF('S.D. Paste sheet'!G260="","",UPPER('S.D. Paste sheet'!G260))</f>
        <v>JETHA RAM</v>
      </c>
      <c r="H260" s="20" t="str">
        <f>IF('S.D. Paste sheet'!H260="","",UPPER('S.D. Paste sheet'!H260))</f>
        <v>HEMLATA</v>
      </c>
      <c r="I260" s="20" t="str">
        <f>IF('S.D. Paste sheet'!I260="","",'S.D. Paste sheet'!I260)</f>
        <v>F</v>
      </c>
      <c r="J260" s="20">
        <f>IF('S.D. Paste sheet'!J260="","",'S.D. Paste sheet'!J260)</f>
        <v>39702</v>
      </c>
      <c r="K260" s="20">
        <f>IF('S.D. Paste sheet'!K260="","",'S.D. Paste sheet'!K260)</f>
        <v>810</v>
      </c>
      <c r="L260" s="20" t="str">
        <f>IF('S.D. Paste sheet'!L260="","",'S.D. Paste sheet'!L260)</f>
        <v/>
      </c>
      <c r="M260" s="20">
        <f>IF('S.D. Paste sheet'!M260="","",'S.D. Paste sheet'!M260)</f>
        <v>47</v>
      </c>
      <c r="N260" s="20">
        <f>IF('S.D. Paste sheet'!N260="","",'S.D. Paste sheet'!N260)</f>
        <v>29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XXXX1327</v>
      </c>
      <c r="U260" s="20" t="str">
        <f>IF('S.D. Paste sheet'!U260="","",'S.D. Paste sheet'!U260)</f>
        <v/>
      </c>
      <c r="V260" s="20">
        <f>IF('S.D. Paste sheet'!V260="","",'S.D. Paste sheet'!V260)</f>
        <v>9571538585</v>
      </c>
      <c r="W260" s="20" t="str">
        <f>IF('S.D. Paste sheet'!W260="","",'S.D. Paste sheet'!W260)</f>
        <v>MEGARDA ROAD, BAR,RAIPUR,BAR,306105</v>
      </c>
      <c r="X260" s="20">
        <f>IF('S.D. Paste sheet'!X260="","",'S.D. Paste sheet'!X260)</f>
        <v>500000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14</v>
      </c>
      <c r="AC260" s="20" t="str">
        <f>IF('S.D. Paste sheet'!AC260="","",'S.D. Paste sheet'!AC260)</f>
        <v>None</v>
      </c>
      <c r="AD260" s="20">
        <f>IF('S.D. Paste sheet'!AD260="","",'S.D. Paste sheet'!AD260)</f>
        <v>0</v>
      </c>
      <c r="AE260" s="29"/>
      <c r="AF260">
        <f>IF(AK260="","",IF(AK260&gt;0,COUNT($AG$2:AG260),""))</f>
        <v>83</v>
      </c>
      <c r="AG260" s="25">
        <f t="shared" si="130"/>
        <v>8</v>
      </c>
      <c r="AH260" s="25" t="str">
        <f t="shared" si="131"/>
        <v>E</v>
      </c>
      <c r="AI260" s="25">
        <f t="shared" si="132"/>
        <v>800</v>
      </c>
      <c r="AJ260" s="25">
        <f t="shared" si="133"/>
        <v>44061</v>
      </c>
      <c r="AK260" s="25" t="str">
        <f t="shared" si="134"/>
        <v>JAYA</v>
      </c>
      <c r="AL260" s="25" t="str">
        <f t="shared" si="135"/>
        <v/>
      </c>
      <c r="AM260" s="25" t="str">
        <f t="shared" si="136"/>
        <v>JETHA RAM</v>
      </c>
      <c r="AN260" s="25" t="str">
        <f t="shared" si="137"/>
        <v>HEMLATA</v>
      </c>
      <c r="AO260" s="25" t="str">
        <f t="shared" si="138"/>
        <v>F</v>
      </c>
      <c r="AP260" s="25">
        <f t="shared" si="139"/>
        <v>39702</v>
      </c>
      <c r="AQ260" s="25">
        <f t="shared" si="140"/>
        <v>810</v>
      </c>
      <c r="AR260" s="25" t="str">
        <f t="shared" si="141"/>
        <v/>
      </c>
      <c r="AS260" s="25">
        <f t="shared" si="142"/>
        <v>47</v>
      </c>
      <c r="AT260" s="25">
        <f t="shared" si="143"/>
        <v>29</v>
      </c>
      <c r="AU260" s="25" t="str">
        <f t="shared" si="144"/>
        <v>OBC</v>
      </c>
      <c r="AV260" s="25" t="str">
        <f t="shared" si="145"/>
        <v>Hindu</v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8</v>
      </c>
      <c r="B261" s="20" t="str">
        <f>IF('S.D. Paste sheet'!B261="","",'S.D. Paste sheet'!B261)</f>
        <v>E</v>
      </c>
      <c r="C261" s="20">
        <f>IF('S.D. Paste sheet'!C261="","",'S.D. Paste sheet'!C261)</f>
        <v>796</v>
      </c>
      <c r="D261" s="20">
        <f>IF('S.D. Paste sheet'!D261="","",'S.D. Paste sheet'!D261)</f>
        <v>44061</v>
      </c>
      <c r="E261" s="20" t="str">
        <f>IF('S.D. Paste sheet'!E261="","",UPPER('S.D. Paste sheet'!E261))</f>
        <v>JENI CHOUHAN</v>
      </c>
      <c r="F261" s="20" t="str">
        <f>IF('S.D. Paste sheet'!F261="","",'S.D. Paste sheet'!F261)</f>
        <v/>
      </c>
      <c r="G261" s="20" t="str">
        <f>IF('S.D. Paste sheet'!G261="","",UPPER('S.D. Paste sheet'!G261))</f>
        <v>MUKESH CHOUHAN</v>
      </c>
      <c r="H261" s="20" t="str">
        <f>IF('S.D. Paste sheet'!H261="","",UPPER('S.D. Paste sheet'!H261))</f>
        <v>PINKI</v>
      </c>
      <c r="I261" s="20" t="str">
        <f>IF('S.D. Paste sheet'!I261="","",'S.D. Paste sheet'!I261)</f>
        <v>F</v>
      </c>
      <c r="J261" s="20">
        <f>IF('S.D. Paste sheet'!J261="","",'S.D. Paste sheet'!J261)</f>
        <v>39687</v>
      </c>
      <c r="K261" s="20">
        <f>IF('S.D. Paste sheet'!K261="","",'S.D. Paste sheet'!K261)</f>
        <v>811</v>
      </c>
      <c r="L261" s="20" t="str">
        <f>IF('S.D. Paste sheet'!L261="","",'S.D. Paste sheet'!L261)</f>
        <v/>
      </c>
      <c r="M261" s="20">
        <f>IF('S.D. Paste sheet'!M261="","",'S.D. Paste sheet'!M261)</f>
        <v>47</v>
      </c>
      <c r="N261" s="20">
        <f>IF('S.D. Paste sheet'!N261="","",'S.D. Paste sheet'!N261)</f>
        <v>30</v>
      </c>
      <c r="O261" s="20" t="str">
        <f>IF('S.D. Paste sheet'!O261="","",'S.D. Paste sheet'!O261)</f>
        <v>SC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XXXX5936</v>
      </c>
      <c r="U261" s="20" t="str">
        <f>IF('S.D. Paste sheet'!U261="","",'S.D. Paste sheet'!U261)</f>
        <v>VZSSZSH</v>
      </c>
      <c r="V261" s="20">
        <f>IF('S.D. Paste sheet'!V261="","",'S.D. Paste sheet'!V261)</f>
        <v>8104031958</v>
      </c>
      <c r="W261" s="20" t="str">
        <f>IF('S.D. Paste sheet'!W261="","",'S.D. Paste sheet'!W261)</f>
        <v>NEAR DAK BANGLA ,RAIPUR,BAR,306105</v>
      </c>
      <c r="X261" s="20">
        <f>IF('S.D. Paste sheet'!X261="","",'S.D. Paste sheet'!X261)</f>
        <v>80000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14</v>
      </c>
      <c r="AC261" s="20" t="str">
        <f>IF('S.D. Paste sheet'!AC261="","",'S.D. Paste sheet'!AC261)</f>
        <v>None</v>
      </c>
      <c r="AD261" s="20">
        <f>IF('S.D. Paste sheet'!AD261="","",'S.D. Paste sheet'!AD261)</f>
        <v>0</v>
      </c>
      <c r="AE261" s="29"/>
      <c r="AF261">
        <f>IF(AK261="","",IF(AK261&gt;0,COUNT($AG$2:AG261),""))</f>
        <v>84</v>
      </c>
      <c r="AG261" s="25">
        <f t="shared" si="130"/>
        <v>8</v>
      </c>
      <c r="AH261" s="25" t="str">
        <f t="shared" si="131"/>
        <v>E</v>
      </c>
      <c r="AI261" s="25">
        <f t="shared" si="132"/>
        <v>796</v>
      </c>
      <c r="AJ261" s="25">
        <f t="shared" si="133"/>
        <v>44061</v>
      </c>
      <c r="AK261" s="25" t="str">
        <f t="shared" si="134"/>
        <v>JENI CHOUHAN</v>
      </c>
      <c r="AL261" s="25" t="str">
        <f t="shared" si="135"/>
        <v/>
      </c>
      <c r="AM261" s="25" t="str">
        <f t="shared" si="136"/>
        <v>MUKESH CHOUHAN</v>
      </c>
      <c r="AN261" s="25" t="str">
        <f t="shared" si="137"/>
        <v>PINKI</v>
      </c>
      <c r="AO261" s="25" t="str">
        <f t="shared" si="138"/>
        <v>F</v>
      </c>
      <c r="AP261" s="25">
        <f t="shared" si="139"/>
        <v>39687</v>
      </c>
      <c r="AQ261" s="25">
        <f t="shared" si="140"/>
        <v>811</v>
      </c>
      <c r="AR261" s="25" t="str">
        <f t="shared" si="141"/>
        <v/>
      </c>
      <c r="AS261" s="25">
        <f t="shared" si="142"/>
        <v>47</v>
      </c>
      <c r="AT261" s="25">
        <f t="shared" si="143"/>
        <v>30</v>
      </c>
      <c r="AU261" s="25" t="str">
        <f t="shared" si="144"/>
        <v>SC</v>
      </c>
      <c r="AV261" s="25" t="str">
        <f t="shared" si="145"/>
        <v>Hindu</v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8</v>
      </c>
      <c r="B262" s="20" t="str">
        <f>IF('S.D. Paste sheet'!B262="","",'S.D. Paste sheet'!B262)</f>
        <v>E</v>
      </c>
      <c r="C262" s="20">
        <f>IF('S.D. Paste sheet'!C262="","",'S.D. Paste sheet'!C262)</f>
        <v>573</v>
      </c>
      <c r="D262" s="20">
        <f>IF('S.D. Paste sheet'!D262="","",'S.D. Paste sheet'!D262)</f>
        <v>43297</v>
      </c>
      <c r="E262" s="20" t="str">
        <f>IF('S.D. Paste sheet'!E262="","",UPPER('S.D. Paste sheet'!E262))</f>
        <v>JYOTI CHOUHAN</v>
      </c>
      <c r="F262" s="20" t="str">
        <f>IF('S.D. Paste sheet'!F262="","",'S.D. Paste sheet'!F262)</f>
        <v/>
      </c>
      <c r="G262" s="20" t="str">
        <f>IF('S.D. Paste sheet'!G262="","",UPPER('S.D. Paste sheet'!G262))</f>
        <v>MANA RAM</v>
      </c>
      <c r="H262" s="20" t="str">
        <f>IF('S.D. Paste sheet'!H262="","",UPPER('S.D. Paste sheet'!H262))</f>
        <v>SUKHI DEVI</v>
      </c>
      <c r="I262" s="20" t="str">
        <f>IF('S.D. Paste sheet'!I262="","",'S.D. Paste sheet'!I262)</f>
        <v>F</v>
      </c>
      <c r="J262" s="20">
        <f>IF('S.D. Paste sheet'!J262="","",'S.D. Paste sheet'!J262)</f>
        <v>39640</v>
      </c>
      <c r="K262" s="20">
        <f>IF('S.D. Paste sheet'!K262="","",'S.D. Paste sheet'!K262)</f>
        <v>812</v>
      </c>
      <c r="L262" s="20" t="str">
        <f>IF('S.D. Paste sheet'!L262="","",'S.D. Paste sheet'!L262)</f>
        <v/>
      </c>
      <c r="M262" s="20">
        <f>IF('S.D. Paste sheet'!M262="","",'S.D. Paste sheet'!M262)</f>
        <v>47</v>
      </c>
      <c r="N262" s="20">
        <f>IF('S.D. Paste sheet'!N262="","",'S.D. Paste sheet'!N262)</f>
        <v>29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XXXX5907</v>
      </c>
      <c r="U262" s="20" t="str">
        <f>IF('S.D. Paste sheet'!U262="","",'S.D. Paste sheet'!U262)</f>
        <v>YAKDBOW</v>
      </c>
      <c r="V262" s="20">
        <f>IF('S.D. Paste sheet'!V262="","",'S.D. Paste sheet'!V262)</f>
        <v>9001954459</v>
      </c>
      <c r="W262" s="20" t="str">
        <f>IF('S.D. Paste sheet'!W262="","",'S.D. Paste sheet'!W262)</f>
        <v>NEW COLONY BAR,RAIPUR,BAR,306105</v>
      </c>
      <c r="X262" s="20">
        <f>IF('S.D. Paste sheet'!X262="","",'S.D. Paste sheet'!X262)</f>
        <v>60000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14</v>
      </c>
      <c r="AC262" s="20" t="str">
        <f>IF('S.D. Paste sheet'!AC262="","",'S.D. Paste sheet'!AC262)</f>
        <v>None</v>
      </c>
      <c r="AD262" s="20">
        <f>IF('S.D. Paste sheet'!AD262="","",'S.D. Paste sheet'!AD262)</f>
        <v>2</v>
      </c>
      <c r="AE262" s="29"/>
      <c r="AF262">
        <f>IF(AK262="","",IF(AK262&gt;0,COUNT($AG$2:AG262),""))</f>
        <v>85</v>
      </c>
      <c r="AG262" s="25">
        <f t="shared" si="130"/>
        <v>8</v>
      </c>
      <c r="AH262" s="25" t="str">
        <f t="shared" si="131"/>
        <v>E</v>
      </c>
      <c r="AI262" s="25">
        <f t="shared" si="132"/>
        <v>573</v>
      </c>
      <c r="AJ262" s="25">
        <f t="shared" si="133"/>
        <v>43297</v>
      </c>
      <c r="AK262" s="25" t="str">
        <f t="shared" si="134"/>
        <v>JYOTI CHOUHAN</v>
      </c>
      <c r="AL262" s="25" t="str">
        <f t="shared" si="135"/>
        <v/>
      </c>
      <c r="AM262" s="25" t="str">
        <f t="shared" si="136"/>
        <v>MANA RAM</v>
      </c>
      <c r="AN262" s="25" t="str">
        <f t="shared" si="137"/>
        <v>SUKHI DEVI</v>
      </c>
      <c r="AO262" s="25" t="str">
        <f t="shared" si="138"/>
        <v>F</v>
      </c>
      <c r="AP262" s="25">
        <f t="shared" si="139"/>
        <v>39640</v>
      </c>
      <c r="AQ262" s="25">
        <f t="shared" si="140"/>
        <v>812</v>
      </c>
      <c r="AR262" s="25" t="str">
        <f t="shared" si="141"/>
        <v/>
      </c>
      <c r="AS262" s="25">
        <f t="shared" si="142"/>
        <v>47</v>
      </c>
      <c r="AT262" s="25">
        <f t="shared" si="143"/>
        <v>29</v>
      </c>
      <c r="AU262" s="25" t="str">
        <f t="shared" si="144"/>
        <v>OBC</v>
      </c>
      <c r="AV262" s="25" t="str">
        <f t="shared" si="145"/>
        <v>Hindu</v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8</v>
      </c>
      <c r="B263" s="20" t="str">
        <f>IF('S.D. Paste sheet'!B263="","",'S.D. Paste sheet'!B263)</f>
        <v>E</v>
      </c>
      <c r="C263" s="20">
        <f>IF('S.D. Paste sheet'!C263="","",'S.D. Paste sheet'!C263)</f>
        <v>920</v>
      </c>
      <c r="D263" s="20">
        <f>IF('S.D. Paste sheet'!D263="","",'S.D. Paste sheet'!D263)</f>
        <v>44098</v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813</v>
      </c>
      <c r="L263" s="20" t="str">
        <f>IF('S.D. Paste sheet'!L263="","",'S.D. Paste sheet'!L263)</f>
        <v/>
      </c>
      <c r="M263" s="20">
        <f>IF('S.D. Paste sheet'!M263="","",'S.D. Paste sheet'!M263)</f>
        <v>47</v>
      </c>
      <c r="N263" s="20">
        <f>IF('S.D. Paste sheet'!N263="","",'S.D. Paste sheet'!N263)</f>
        <v>29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14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>
        <f>IF(AK263="","",IF(AK263&gt;0,COUNT($AG$2:AG263),""))</f>
        <v>86</v>
      </c>
      <c r="AG263" s="25">
        <f t="shared" si="130"/>
        <v>8</v>
      </c>
      <c r="AH263" s="25" t="str">
        <f t="shared" si="131"/>
        <v>E</v>
      </c>
      <c r="AI263" s="25">
        <f t="shared" si="132"/>
        <v>920</v>
      </c>
      <c r="AJ263" s="25">
        <f t="shared" si="133"/>
        <v>44098</v>
      </c>
      <c r="AK263" s="25" t="str">
        <f t="shared" si="134"/>
        <v>KAMLESH BAGARI</v>
      </c>
      <c r="AL263" s="25" t="str">
        <f t="shared" si="135"/>
        <v/>
      </c>
      <c r="AM263" s="25" t="str">
        <f t="shared" si="136"/>
        <v>CHETAN PRAKASH</v>
      </c>
      <c r="AN263" s="25" t="str">
        <f t="shared" si="137"/>
        <v>SEEMA DEVI</v>
      </c>
      <c r="AO263" s="25" t="str">
        <f t="shared" si="138"/>
        <v>M</v>
      </c>
      <c r="AP263" s="25">
        <f t="shared" si="139"/>
        <v>39454</v>
      </c>
      <c r="AQ263" s="25">
        <f t="shared" si="140"/>
        <v>813</v>
      </c>
      <c r="AR263" s="25" t="str">
        <f t="shared" si="141"/>
        <v/>
      </c>
      <c r="AS263" s="25">
        <f t="shared" si="142"/>
        <v>47</v>
      </c>
      <c r="AT263" s="25">
        <f t="shared" si="143"/>
        <v>29</v>
      </c>
      <c r="AU263" s="25" t="str">
        <f t="shared" si="144"/>
        <v>OBC</v>
      </c>
      <c r="AV263" s="25" t="str">
        <f t="shared" si="145"/>
        <v>Hindu</v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8</v>
      </c>
      <c r="B264" s="20" t="str">
        <f>IF('S.D. Paste sheet'!B264="","",'S.D. Paste sheet'!B264)</f>
        <v>E</v>
      </c>
      <c r="C264" s="20">
        <f>IF('S.D. Paste sheet'!C264="","",'S.D. Paste sheet'!C264)</f>
        <v>797</v>
      </c>
      <c r="D264" s="20">
        <f>IF('S.D. Paste sheet'!D264="","",'S.D. Paste sheet'!D264)</f>
        <v>44061</v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814</v>
      </c>
      <c r="L264" s="20" t="str">
        <f>IF('S.D. Paste sheet'!L264="","",'S.D. Paste sheet'!L264)</f>
        <v/>
      </c>
      <c r="M264" s="20">
        <f>IF('S.D. Paste sheet'!M264="","",'S.D. Paste sheet'!M264)</f>
        <v>47</v>
      </c>
      <c r="N264" s="20">
        <f>IF('S.D. Paste sheet'!N264="","",'S.D. Paste sheet'!N264)</f>
        <v>30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12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>
        <f>IF(AK264="","",IF(AK264&gt;0,COUNT($AG$2:AG264),""))</f>
        <v>87</v>
      </c>
      <c r="AG264" s="25">
        <f t="shared" si="130"/>
        <v>8</v>
      </c>
      <c r="AH264" s="25" t="str">
        <f t="shared" si="131"/>
        <v>E</v>
      </c>
      <c r="AI264" s="25">
        <f t="shared" si="132"/>
        <v>797</v>
      </c>
      <c r="AJ264" s="25">
        <f t="shared" si="133"/>
        <v>44061</v>
      </c>
      <c r="AK264" s="25" t="str">
        <f t="shared" si="134"/>
        <v>KHUSHBOO SAINI</v>
      </c>
      <c r="AL264" s="25" t="str">
        <f t="shared" si="135"/>
        <v/>
      </c>
      <c r="AM264" s="25" t="str">
        <f t="shared" si="136"/>
        <v>SAMPAT RAJ</v>
      </c>
      <c r="AN264" s="25" t="str">
        <f t="shared" si="137"/>
        <v>MUNNI DEVI</v>
      </c>
      <c r="AO264" s="25" t="str">
        <f t="shared" si="138"/>
        <v>F</v>
      </c>
      <c r="AP264" s="25">
        <f t="shared" si="139"/>
        <v>40395</v>
      </c>
      <c r="AQ264" s="25">
        <f t="shared" si="140"/>
        <v>814</v>
      </c>
      <c r="AR264" s="25" t="str">
        <f t="shared" si="141"/>
        <v/>
      </c>
      <c r="AS264" s="25">
        <f t="shared" si="142"/>
        <v>47</v>
      </c>
      <c r="AT264" s="25">
        <f t="shared" si="143"/>
        <v>30</v>
      </c>
      <c r="AU264" s="25" t="str">
        <f t="shared" si="144"/>
        <v>OBC</v>
      </c>
      <c r="AV264" s="25" t="str">
        <f t="shared" si="145"/>
        <v>Hindu</v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8</v>
      </c>
      <c r="B265" s="20" t="str">
        <f>IF('S.D. Paste sheet'!B265="","",'S.D. Paste sheet'!B265)</f>
        <v>E</v>
      </c>
      <c r="C265" s="20">
        <f>IF('S.D. Paste sheet'!C265="","",'S.D. Paste sheet'!C265)</f>
        <v>794</v>
      </c>
      <c r="D265" s="20">
        <f>IF('S.D. Paste sheet'!D265="","",'S.D. Paste sheet'!D265)</f>
        <v>44061</v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815</v>
      </c>
      <c r="L265" s="20" t="str">
        <f>IF('S.D. Paste sheet'!L265="","",'S.D. Paste sheet'!L265)</f>
        <v/>
      </c>
      <c r="M265" s="20">
        <f>IF('S.D. Paste sheet'!M265="","",'S.D. Paste sheet'!M265)</f>
        <v>47</v>
      </c>
      <c r="N265" s="20">
        <f>IF('S.D. Paste sheet'!N265="","",'S.D. Paste sheet'!N265)</f>
        <v>30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13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>
        <f>IF(AK265="","",IF(AK265&gt;0,COUNT($AG$2:AG265),""))</f>
        <v>88</v>
      </c>
      <c r="AG265" s="25">
        <f t="shared" si="130"/>
        <v>8</v>
      </c>
      <c r="AH265" s="25" t="str">
        <f t="shared" si="131"/>
        <v>E</v>
      </c>
      <c r="AI265" s="25">
        <f t="shared" si="132"/>
        <v>794</v>
      </c>
      <c r="AJ265" s="25">
        <f t="shared" si="133"/>
        <v>44061</v>
      </c>
      <c r="AK265" s="25" t="str">
        <f t="shared" si="134"/>
        <v>KHUSHI BAGRI</v>
      </c>
      <c r="AL265" s="25" t="str">
        <f t="shared" si="135"/>
        <v/>
      </c>
      <c r="AM265" s="25" t="str">
        <f t="shared" si="136"/>
        <v>PRAKASH CHAND BAGRI</v>
      </c>
      <c r="AN265" s="25" t="str">
        <f t="shared" si="137"/>
        <v>VIMLA BAGRI</v>
      </c>
      <c r="AO265" s="25" t="str">
        <f t="shared" si="138"/>
        <v>F</v>
      </c>
      <c r="AP265" s="25">
        <f t="shared" si="139"/>
        <v>39940</v>
      </c>
      <c r="AQ265" s="25">
        <f t="shared" si="140"/>
        <v>815</v>
      </c>
      <c r="AR265" s="25" t="str">
        <f t="shared" si="141"/>
        <v/>
      </c>
      <c r="AS265" s="25">
        <f t="shared" si="142"/>
        <v>47</v>
      </c>
      <c r="AT265" s="25">
        <f t="shared" si="143"/>
        <v>30</v>
      </c>
      <c r="AU265" s="25" t="str">
        <f t="shared" si="144"/>
        <v>OBC</v>
      </c>
      <c r="AV265" s="25" t="str">
        <f t="shared" si="145"/>
        <v>Hindu</v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8</v>
      </c>
      <c r="B266" s="20" t="str">
        <f>IF('S.D. Paste sheet'!B266="","",'S.D. Paste sheet'!B266)</f>
        <v>E</v>
      </c>
      <c r="C266" s="20">
        <f>IF('S.D. Paste sheet'!C266="","",'S.D. Paste sheet'!C266)</f>
        <v>918</v>
      </c>
      <c r="D266" s="20">
        <f>IF('S.D. Paste sheet'!D266="","",'S.D. Paste sheet'!D266)</f>
        <v>44098</v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816</v>
      </c>
      <c r="L266" s="20" t="str">
        <f>IF('S.D. Paste sheet'!L266="","",'S.D. Paste sheet'!L266)</f>
        <v/>
      </c>
      <c r="M266" s="20">
        <f>IF('S.D. Paste sheet'!M266="","",'S.D. Paste sheet'!M266)</f>
        <v>47</v>
      </c>
      <c r="N266" s="20">
        <f>IF('S.D. Paste sheet'!N266="","",'S.D. Paste sheet'!N266)</f>
        <v>21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16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>
        <f>IF(AK266="","",IF(AK266&gt;0,COUNT($AG$2:AG266),""))</f>
        <v>89</v>
      </c>
      <c r="AG266" s="25">
        <f t="shared" si="130"/>
        <v>8</v>
      </c>
      <c r="AH266" s="25" t="str">
        <f t="shared" si="131"/>
        <v>E</v>
      </c>
      <c r="AI266" s="25">
        <f t="shared" si="132"/>
        <v>918</v>
      </c>
      <c r="AJ266" s="25">
        <f t="shared" si="133"/>
        <v>44098</v>
      </c>
      <c r="AK266" s="25" t="str">
        <f t="shared" si="134"/>
        <v>KHUSHYANT GURJAR</v>
      </c>
      <c r="AL266" s="25" t="str">
        <f t="shared" si="135"/>
        <v/>
      </c>
      <c r="AM266" s="25" t="str">
        <f t="shared" si="136"/>
        <v>DAYA RAM GURJAR</v>
      </c>
      <c r="AN266" s="25" t="str">
        <f t="shared" si="137"/>
        <v>SANJU DEVI</v>
      </c>
      <c r="AO266" s="25" t="str">
        <f t="shared" si="138"/>
        <v>M</v>
      </c>
      <c r="AP266" s="25">
        <f t="shared" si="139"/>
        <v>39047</v>
      </c>
      <c r="AQ266" s="25">
        <f t="shared" si="140"/>
        <v>816</v>
      </c>
      <c r="AR266" s="25" t="str">
        <f t="shared" si="141"/>
        <v/>
      </c>
      <c r="AS266" s="25">
        <f t="shared" si="142"/>
        <v>47</v>
      </c>
      <c r="AT266" s="25">
        <f t="shared" si="143"/>
        <v>21</v>
      </c>
      <c r="AU266" s="25" t="str">
        <f t="shared" si="144"/>
        <v>SBC</v>
      </c>
      <c r="AV266" s="25" t="str">
        <f t="shared" si="145"/>
        <v>Hindu</v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8</v>
      </c>
      <c r="B267" s="20" t="str">
        <f>IF('S.D. Paste sheet'!B267="","",'S.D. Paste sheet'!B267)</f>
        <v>F</v>
      </c>
      <c r="C267" s="20">
        <f>IF('S.D. Paste sheet'!C267="","",'S.D. Paste sheet'!C267)</f>
        <v>316</v>
      </c>
      <c r="D267" s="20">
        <f>IF('S.D. Paste sheet'!D267="","",'S.D. Paste sheet'!D267)</f>
        <v>41873</v>
      </c>
      <c r="E267" s="20" t="str">
        <f>IF('S.D. Paste sheet'!E267="","",UPPER('S.D. Paste sheet'!E267))</f>
        <v>MAYA KUMARI</v>
      </c>
      <c r="F267" s="20" t="str">
        <f>IF('S.D. Paste sheet'!F267="","",'S.D. Paste sheet'!F267)</f>
        <v/>
      </c>
      <c r="G267" s="20" t="str">
        <f>IF('S.D. Paste sheet'!G267="","",UPPER('S.D. Paste sheet'!G267))</f>
        <v>MOHAN LAL</v>
      </c>
      <c r="H267" s="20" t="str">
        <f>IF('S.D. Paste sheet'!H267="","",UPPER('S.D. Paste sheet'!H267))</f>
        <v>RUKMA DEVI</v>
      </c>
      <c r="I267" s="20" t="str">
        <f>IF('S.D. Paste sheet'!I267="","",'S.D. Paste sheet'!I267)</f>
        <v>F</v>
      </c>
      <c r="J267" s="20">
        <f>IF('S.D. Paste sheet'!J267="","",'S.D. Paste sheet'!J267)</f>
        <v>40089</v>
      </c>
      <c r="K267" s="20">
        <f>IF('S.D. Paste sheet'!K267="","",'S.D. Paste sheet'!K267)</f>
        <v>817</v>
      </c>
      <c r="L267" s="20" t="str">
        <f>IF('S.D. Paste sheet'!L267="","",'S.D. Paste sheet'!L267)</f>
        <v/>
      </c>
      <c r="M267" s="20">
        <f>IF('S.D. Paste sheet'!M267="","",'S.D. Paste sheet'!M267)</f>
        <v>47</v>
      </c>
      <c r="N267" s="20">
        <f>IF('S.D. Paste sheet'!N267="","",'S.D. Paste sheet'!N267)</f>
        <v>21</v>
      </c>
      <c r="O267" s="20" t="str">
        <f>IF('S.D. Paste sheet'!O267="","",'S.D. Paste sheet'!O267)</f>
        <v>OBC</v>
      </c>
      <c r="P267" s="20" t="str">
        <f>IF('S.D. Paste sheet'!P267="","",'S.D. Paste sheet'!P267)</f>
        <v>Hindu</v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XXXX2223</v>
      </c>
      <c r="U267" s="20" t="str">
        <f>IF('S.D. Paste sheet'!U267="","",'S.D. Paste sheet'!U267)</f>
        <v>YACCFYW</v>
      </c>
      <c r="V267" s="20">
        <f>IF('S.D. Paste sheet'!V267="","",'S.D. Paste sheet'!V267)</f>
        <v>9928207592</v>
      </c>
      <c r="W267" s="20" t="str">
        <f>IF('S.D. Paste sheet'!W267="","",'S.D. Paste sheet'!W267)</f>
        <v>Aangan badi center -1 ke pas,Raipur,Bar,306105</v>
      </c>
      <c r="X267" s="20">
        <f>IF('S.D. Paste sheet'!X267="","",'S.D. Paste sheet'!X267)</f>
        <v>46000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>No</v>
      </c>
      <c r="AB267" s="20">
        <f>IF('S.D. Paste sheet'!AB267="","",'S.D. Paste sheet'!AB267)</f>
        <v>13</v>
      </c>
      <c r="AC267" s="20" t="str">
        <f>IF('S.D. Paste sheet'!AC267="","",'S.D. Paste sheet'!AC267)</f>
        <v>None</v>
      </c>
      <c r="AD267" s="20">
        <f>IF('S.D. Paste sheet'!AD267="","",'S.D. Paste sheet'!AD267)</f>
        <v>0</v>
      </c>
      <c r="AE267" s="29"/>
      <c r="AF267">
        <f>IF(AK267="","",IF(AK267&gt;0,COUNT($AG$2:AG267),""))</f>
        <v>90</v>
      </c>
      <c r="AG267" s="25">
        <f t="shared" si="130"/>
        <v>8</v>
      </c>
      <c r="AH267" s="25" t="str">
        <f t="shared" si="131"/>
        <v>F</v>
      </c>
      <c r="AI267" s="25">
        <f t="shared" si="132"/>
        <v>316</v>
      </c>
      <c r="AJ267" s="25">
        <f t="shared" si="133"/>
        <v>41873</v>
      </c>
      <c r="AK267" s="25" t="str">
        <f t="shared" si="134"/>
        <v>MAYA KUMARI</v>
      </c>
      <c r="AL267" s="25" t="str">
        <f t="shared" si="135"/>
        <v/>
      </c>
      <c r="AM267" s="25" t="str">
        <f t="shared" si="136"/>
        <v>MOHAN LAL</v>
      </c>
      <c r="AN267" s="25" t="str">
        <f t="shared" si="137"/>
        <v>RUKMA DEVI</v>
      </c>
      <c r="AO267" s="25" t="str">
        <f t="shared" si="138"/>
        <v>F</v>
      </c>
      <c r="AP267" s="25">
        <f t="shared" si="139"/>
        <v>40089</v>
      </c>
      <c r="AQ267" s="25">
        <f t="shared" si="140"/>
        <v>817</v>
      </c>
      <c r="AR267" s="25" t="str">
        <f t="shared" si="141"/>
        <v/>
      </c>
      <c r="AS267" s="25">
        <f t="shared" si="142"/>
        <v>47</v>
      </c>
      <c r="AT267" s="25">
        <f t="shared" si="143"/>
        <v>21</v>
      </c>
      <c r="AU267" s="25" t="str">
        <f t="shared" si="144"/>
        <v>OBC</v>
      </c>
      <c r="AV267" s="25" t="str">
        <f t="shared" si="145"/>
        <v>Hindu</v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8</v>
      </c>
      <c r="B268" s="20" t="str">
        <f>IF('S.D. Paste sheet'!B268="","",'S.D. Paste sheet'!B268)</f>
        <v>F</v>
      </c>
      <c r="C268" s="20">
        <f>IF('S.D. Paste sheet'!C268="","",'S.D. Paste sheet'!C268)</f>
        <v>785</v>
      </c>
      <c r="D268" s="20">
        <f>IF('S.D. Paste sheet'!D268="","",'S.D. Paste sheet'!D268)</f>
        <v>44061</v>
      </c>
      <c r="E268" s="20" t="str">
        <f>IF('S.D. Paste sheet'!E268="","",UPPER('S.D. Paste sheet'!E268))</f>
        <v>MOHD SABIR</v>
      </c>
      <c r="F268" s="20" t="str">
        <f>IF('S.D. Paste sheet'!F268="","",'S.D. Paste sheet'!F268)</f>
        <v/>
      </c>
      <c r="G268" s="20" t="str">
        <f>IF('S.D. Paste sheet'!G268="","",UPPER('S.D. Paste sheet'!G268))</f>
        <v>BABU MOHAMMAD</v>
      </c>
      <c r="H268" s="20" t="str">
        <f>IF('S.D. Paste sheet'!H268="","",UPPER('S.D. Paste sheet'!H268))</f>
        <v>GULSHAN BANO</v>
      </c>
      <c r="I268" s="20" t="str">
        <f>IF('S.D. Paste sheet'!I268="","",'S.D. Paste sheet'!I268)</f>
        <v>M</v>
      </c>
      <c r="J268" s="20">
        <f>IF('S.D. Paste sheet'!J268="","",'S.D. Paste sheet'!J268)</f>
        <v>39507</v>
      </c>
      <c r="K268" s="20">
        <f>IF('S.D. Paste sheet'!K268="","",'S.D. Paste sheet'!K268)</f>
        <v>818</v>
      </c>
      <c r="L268" s="20" t="str">
        <f>IF('S.D. Paste sheet'!L268="","",'S.D. Paste sheet'!L268)</f>
        <v/>
      </c>
      <c r="M268" s="20">
        <f>IF('S.D. Paste sheet'!M268="","",'S.D. Paste sheet'!M268)</f>
        <v>47</v>
      </c>
      <c r="N268" s="20">
        <f>IF('S.D. Paste sheet'!N268="","",'S.D. Paste sheet'!N268)</f>
        <v>15</v>
      </c>
      <c r="O268" s="20" t="str">
        <f>IF('S.D. Paste sheet'!O268="","",'S.D. Paste sheet'!O268)</f>
        <v>OBC</v>
      </c>
      <c r="P268" s="20" t="str">
        <f>IF('S.D. Paste sheet'!P268="","",'S.D. Paste sheet'!P268)</f>
        <v>Muslim</v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XXXX3444</v>
      </c>
      <c r="U268" s="20" t="str">
        <f>IF('S.D. Paste sheet'!U268="","",'S.D. Paste sheet'!U268)</f>
        <v/>
      </c>
      <c r="V268" s="20">
        <f>IF('S.D. Paste sheet'!V268="","",'S.D. Paste sheet'!V268)</f>
        <v>8209088110</v>
      </c>
      <c r="W268" s="20" t="str">
        <f>IF('S.D. Paste sheet'!W268="","",'S.D. Paste sheet'!W268)</f>
        <v>RAMDEV NAGAR, JODHPUR ROAD, BAR , PALI,RAIPUR,BAR,306105</v>
      </c>
      <c r="X268" s="20">
        <f>IF('S.D. Paste sheet'!X268="","",'S.D. Paste sheet'!X268)</f>
        <v>84000</v>
      </c>
      <c r="Y268" s="20" t="str">
        <f>IF('S.D. Paste sheet'!Y268="","",'S.D. Paste sheet'!Y268)</f>
        <v>Y</v>
      </c>
      <c r="Z268" s="20" t="str">
        <f>IF('S.D. Paste sheet'!Z268="","",'S.D. Paste sheet'!Z268)</f>
        <v>N</v>
      </c>
      <c r="AA268" s="20" t="str">
        <f>IF('S.D. Paste sheet'!AA268="","",'S.D. Paste sheet'!AA268)</f>
        <v>Yes</v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>
        <f>IF(AK268="","",IF(AK268&gt;0,COUNT($AG$2:AG268),""))</f>
        <v>91</v>
      </c>
      <c r="AG268" s="25">
        <f t="shared" si="130"/>
        <v>8</v>
      </c>
      <c r="AH268" s="25" t="str">
        <f t="shared" si="131"/>
        <v>F</v>
      </c>
      <c r="AI268" s="25">
        <f t="shared" si="132"/>
        <v>785</v>
      </c>
      <c r="AJ268" s="25">
        <f t="shared" si="133"/>
        <v>44061</v>
      </c>
      <c r="AK268" s="25" t="str">
        <f t="shared" si="134"/>
        <v>MOHD SABIR</v>
      </c>
      <c r="AL268" s="25" t="str">
        <f t="shared" si="135"/>
        <v/>
      </c>
      <c r="AM268" s="25" t="str">
        <f t="shared" si="136"/>
        <v>BABU MOHAMMAD</v>
      </c>
      <c r="AN268" s="25" t="str">
        <f t="shared" si="137"/>
        <v>GULSHAN BANO</v>
      </c>
      <c r="AO268" s="25" t="str">
        <f t="shared" si="138"/>
        <v>M</v>
      </c>
      <c r="AP268" s="25">
        <f t="shared" si="139"/>
        <v>39507</v>
      </c>
      <c r="AQ268" s="25">
        <f t="shared" si="140"/>
        <v>818</v>
      </c>
      <c r="AR268" s="25" t="str">
        <f t="shared" si="141"/>
        <v/>
      </c>
      <c r="AS268" s="25">
        <f t="shared" si="142"/>
        <v>47</v>
      </c>
      <c r="AT268" s="25">
        <f t="shared" si="143"/>
        <v>15</v>
      </c>
      <c r="AU268" s="25" t="str">
        <f t="shared" si="144"/>
        <v>OBC</v>
      </c>
      <c r="AV268" s="25" t="str">
        <f t="shared" si="145"/>
        <v>Muslim</v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8</v>
      </c>
      <c r="B269" s="20" t="str">
        <f>IF('S.D. Paste sheet'!B269="","",'S.D. Paste sheet'!B269)</f>
        <v>F</v>
      </c>
      <c r="C269" s="20">
        <f>IF('S.D. Paste sheet'!C269="","",'S.D. Paste sheet'!C269)</f>
        <v>241</v>
      </c>
      <c r="D269" s="20">
        <f>IF('S.D. Paste sheet'!D269="","",'S.D. Paste sheet'!D269)</f>
        <v>41873</v>
      </c>
      <c r="E269" s="20" t="str">
        <f>IF('S.D. Paste sheet'!E269="","",UPPER('S.D. Paste sheet'!E269))</f>
        <v>MONA NAYAK</v>
      </c>
      <c r="F269" s="20" t="str">
        <f>IF('S.D. Paste sheet'!F269="","",'S.D. Paste sheet'!F269)</f>
        <v/>
      </c>
      <c r="G269" s="20" t="str">
        <f>IF('S.D. Paste sheet'!G269="","",UPPER('S.D. Paste sheet'!G269))</f>
        <v>POONA RAM NAYAK</v>
      </c>
      <c r="H269" s="20" t="str">
        <f>IF('S.D. Paste sheet'!H269="","",UPPER('S.D. Paste sheet'!H269))</f>
        <v>SHARDA</v>
      </c>
      <c r="I269" s="20" t="str">
        <f>IF('S.D. Paste sheet'!I269="","",'S.D. Paste sheet'!I269)</f>
        <v>F</v>
      </c>
      <c r="J269" s="20">
        <f>IF('S.D. Paste sheet'!J269="","",'S.D. Paste sheet'!J269)</f>
        <v>39653</v>
      </c>
      <c r="K269" s="20">
        <f>IF('S.D. Paste sheet'!K269="","",'S.D. Paste sheet'!K269)</f>
        <v>819</v>
      </c>
      <c r="L269" s="20" t="str">
        <f>IF('S.D. Paste sheet'!L269="","",'S.D. Paste sheet'!L269)</f>
        <v/>
      </c>
      <c r="M269" s="20">
        <f>IF('S.D. Paste sheet'!M269="","",'S.D. Paste sheet'!M269)</f>
        <v>47</v>
      </c>
      <c r="N269" s="20">
        <f>IF('S.D. Paste sheet'!N269="","",'S.D. Paste sheet'!N269)</f>
        <v>17</v>
      </c>
      <c r="O269" s="20" t="str">
        <f>IF('S.D. Paste sheet'!O269="","",'S.D. Paste sheet'!O269)</f>
        <v>SC</v>
      </c>
      <c r="P269" s="20" t="str">
        <f>IF('S.D. Paste sheet'!P269="","",'S.D. Paste sheet'!P269)</f>
        <v>Hindu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XXXX7860</v>
      </c>
      <c r="U269" s="20" t="str">
        <f>IF('S.D. Paste sheet'!U269="","",'S.D. Paste sheet'!U269)</f>
        <v>YAOOCNG</v>
      </c>
      <c r="V269" s="20">
        <f>IF('S.D. Paste sheet'!V269="","",'S.D. Paste sheet'!V269)</f>
        <v>9784358512</v>
      </c>
      <c r="W269" s="20" t="str">
        <f>IF('S.D. Paste sheet'!W269="","",'S.D. Paste sheet'!W269)</f>
        <v>Nayako ka badiya,Raipur,Bar,306105</v>
      </c>
      <c r="X269" s="20">
        <f>IF('S.D. Paste sheet'!X269="","",'S.D. Paste sheet'!X269)</f>
        <v>36000</v>
      </c>
      <c r="Y269" s="20" t="str">
        <f>IF('S.D. Paste sheet'!Y269="","",'S.D. Paste sheet'!Y269)</f>
        <v>N</v>
      </c>
      <c r="Z269" s="20" t="str">
        <f>IF('S.D. Paste sheet'!Z269="","",'S.D. Paste sheet'!Z269)</f>
        <v>N</v>
      </c>
      <c r="AA269" s="20" t="str">
        <f>IF('S.D. Paste sheet'!AA269="","",'S.D. Paste sheet'!AA269)</f>
        <v>No</v>
      </c>
      <c r="AB269" s="20">
        <f>IF('S.D. Paste sheet'!AB269="","",'S.D. Paste sheet'!AB269)</f>
        <v>14</v>
      </c>
      <c r="AC269" s="20" t="str">
        <f>IF('S.D. Paste sheet'!AC269="","",'S.D. Paste sheet'!AC269)</f>
        <v>None</v>
      </c>
      <c r="AD269" s="20">
        <f>IF('S.D. Paste sheet'!AD269="","",'S.D. Paste sheet'!AD269)</f>
        <v>2</v>
      </c>
      <c r="AE269" s="29"/>
      <c r="AF269">
        <f>IF(AK269="","",IF(AK269&gt;0,COUNT($AG$2:AG269),""))</f>
        <v>92</v>
      </c>
      <c r="AG269" s="25">
        <f t="shared" si="130"/>
        <v>8</v>
      </c>
      <c r="AH269" s="25" t="str">
        <f t="shared" si="131"/>
        <v>F</v>
      </c>
      <c r="AI269" s="25">
        <f t="shared" si="132"/>
        <v>241</v>
      </c>
      <c r="AJ269" s="25">
        <f t="shared" si="133"/>
        <v>41873</v>
      </c>
      <c r="AK269" s="25" t="str">
        <f t="shared" si="134"/>
        <v>MONA NAYAK</v>
      </c>
      <c r="AL269" s="25" t="str">
        <f t="shared" si="135"/>
        <v/>
      </c>
      <c r="AM269" s="25" t="str">
        <f t="shared" si="136"/>
        <v>POONA RAM NAYAK</v>
      </c>
      <c r="AN269" s="25" t="str">
        <f t="shared" si="137"/>
        <v>SHARDA</v>
      </c>
      <c r="AO269" s="25" t="str">
        <f t="shared" si="138"/>
        <v>F</v>
      </c>
      <c r="AP269" s="25">
        <f t="shared" si="139"/>
        <v>39653</v>
      </c>
      <c r="AQ269" s="25">
        <f t="shared" si="140"/>
        <v>819</v>
      </c>
      <c r="AR269" s="25" t="str">
        <f t="shared" si="141"/>
        <v/>
      </c>
      <c r="AS269" s="25">
        <f t="shared" si="142"/>
        <v>47</v>
      </c>
      <c r="AT269" s="25">
        <f t="shared" si="143"/>
        <v>17</v>
      </c>
      <c r="AU269" s="25" t="str">
        <f t="shared" si="144"/>
        <v>SC</v>
      </c>
      <c r="AV269" s="25" t="str">
        <f t="shared" si="145"/>
        <v>Hindu</v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8</v>
      </c>
      <c r="B270" s="20" t="str">
        <f>IF('S.D. Paste sheet'!B270="","",'S.D. Paste sheet'!B270)</f>
        <v>F</v>
      </c>
      <c r="C270" s="20">
        <f>IF('S.D. Paste sheet'!C270="","",'S.D. Paste sheet'!C270)</f>
        <v>801</v>
      </c>
      <c r="D270" s="20">
        <f>IF('S.D. Paste sheet'!D270="","",'S.D. Paste sheet'!D270)</f>
        <v>44061</v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820</v>
      </c>
      <c r="L270" s="20" t="str">
        <f>IF('S.D. Paste sheet'!L270="","",'S.D. Paste sheet'!L270)</f>
        <v/>
      </c>
      <c r="M270" s="20">
        <f>IF('S.D. Paste sheet'!M270="","",'S.D. Paste sheet'!M270)</f>
        <v>47</v>
      </c>
      <c r="N270" s="20">
        <f>IF('S.D. Paste sheet'!N270="","",'S.D. Paste sheet'!N270)</f>
        <v>27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14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>
        <f>IF(AK270="","",IF(AK270&gt;0,COUNT($AG$2:AG270),""))</f>
        <v>93</v>
      </c>
      <c r="AG270" s="25">
        <f t="shared" si="130"/>
        <v>8</v>
      </c>
      <c r="AH270" s="25" t="str">
        <f t="shared" si="131"/>
        <v>F</v>
      </c>
      <c r="AI270" s="25">
        <f t="shared" si="132"/>
        <v>801</v>
      </c>
      <c r="AJ270" s="25">
        <f t="shared" si="133"/>
        <v>44061</v>
      </c>
      <c r="AK270" s="25" t="str">
        <f t="shared" si="134"/>
        <v>MUSTAK KATHAT</v>
      </c>
      <c r="AL270" s="25" t="str">
        <f t="shared" si="135"/>
        <v/>
      </c>
      <c r="AM270" s="25" t="str">
        <f t="shared" si="136"/>
        <v>MR SABIR KATHAT</v>
      </c>
      <c r="AN270" s="25" t="str">
        <f t="shared" si="137"/>
        <v>MRS JAMILA</v>
      </c>
      <c r="AO270" s="25" t="str">
        <f t="shared" si="138"/>
        <v>M</v>
      </c>
      <c r="AP270" s="25">
        <f t="shared" si="139"/>
        <v>39654</v>
      </c>
      <c r="AQ270" s="25">
        <f t="shared" si="140"/>
        <v>820</v>
      </c>
      <c r="AR270" s="25" t="str">
        <f t="shared" si="141"/>
        <v/>
      </c>
      <c r="AS270" s="25">
        <f t="shared" si="142"/>
        <v>47</v>
      </c>
      <c r="AT270" s="25">
        <f t="shared" si="143"/>
        <v>27</v>
      </c>
      <c r="AU270" s="25" t="str">
        <f t="shared" si="144"/>
        <v>OBC</v>
      </c>
      <c r="AV270" s="25" t="str">
        <f t="shared" si="145"/>
        <v>Muslim</v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8</v>
      </c>
      <c r="B271" s="20" t="str">
        <f>IF('S.D. Paste sheet'!B271="","",'S.D. Paste sheet'!B271)</f>
        <v>F</v>
      </c>
      <c r="C271" s="20">
        <f>IF('S.D. Paste sheet'!C271="","",'S.D. Paste sheet'!C271)</f>
        <v>916</v>
      </c>
      <c r="D271" s="20">
        <f>IF('S.D. Paste sheet'!D271="","",'S.D. Paste sheet'!D271)</f>
        <v>44098</v>
      </c>
      <c r="E271" s="20" t="str">
        <f>IF('S.D. Paste sheet'!E271="","",UPPER('S.D. Paste sheet'!E271))</f>
        <v>NARENDRA CHOUHAN</v>
      </c>
      <c r="F271" s="20" t="str">
        <f>IF('S.D. Paste sheet'!F271="","",'S.D. Paste sheet'!F271)</f>
        <v/>
      </c>
      <c r="G271" s="20" t="str">
        <f>IF('S.D. Paste sheet'!G271="","",UPPER('S.D. Paste sheet'!G271))</f>
        <v>OM PRAKASH</v>
      </c>
      <c r="H271" s="20" t="str">
        <f>IF('S.D. Paste sheet'!H271="","",UPPER('S.D. Paste sheet'!H271))</f>
        <v>CHANDRA DEVI</v>
      </c>
      <c r="I271" s="20" t="str">
        <f>IF('S.D. Paste sheet'!I271="","",'S.D. Paste sheet'!I271)</f>
        <v>M</v>
      </c>
      <c r="J271" s="20">
        <f>IF('S.D. Paste sheet'!J271="","",'S.D. Paste sheet'!J271)</f>
        <v>39752</v>
      </c>
      <c r="K271" s="20">
        <f>IF('S.D. Paste sheet'!K271="","",'S.D. Paste sheet'!K271)</f>
        <v>821</v>
      </c>
      <c r="L271" s="20" t="str">
        <f>IF('S.D. Paste sheet'!L271="","",'S.D. Paste sheet'!L271)</f>
        <v/>
      </c>
      <c r="M271" s="20">
        <f>IF('S.D. Paste sheet'!M271="","",'S.D. Paste sheet'!M271)</f>
        <v>47</v>
      </c>
      <c r="N271" s="20">
        <f>IF('S.D. Paste sheet'!N271="","",'S.D. Paste sheet'!N271)</f>
        <v>28</v>
      </c>
      <c r="O271" s="20" t="str">
        <f>IF('S.D. Paste sheet'!O271="","",'S.D. Paste sheet'!O271)</f>
        <v>OBC</v>
      </c>
      <c r="P271" s="20" t="str">
        <f>IF('S.D. Paste sheet'!P271="","",'S.D. Paste sheet'!P271)</f>
        <v>Hindu</v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>XXXX8392</v>
      </c>
      <c r="U271" s="20" t="str">
        <f>IF('S.D. Paste sheet'!U271="","",'S.D. Paste sheet'!U271)</f>
        <v/>
      </c>
      <c r="V271" s="20">
        <f>IF('S.D. Paste sheet'!V271="","",'S.D. Paste sheet'!V271)</f>
        <v>9950333507</v>
      </c>
      <c r="W271" s="20" t="str">
        <f>IF('S.D. Paste sheet'!W271="","",'S.D. Paste sheet'!W271)</f>
        <v>JODHPUR ROAD ,RAIPUR,BAR,306105</v>
      </c>
      <c r="X271" s="20">
        <f>IF('S.D. Paste sheet'!X271="","",'S.D. Paste sheet'!X271)</f>
        <v>72000</v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>No</v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>
        <f>IF(AK271="","",IF(AK271&gt;0,COUNT($AG$2:AG271),""))</f>
        <v>94</v>
      </c>
      <c r="AG271" s="25">
        <f t="shared" si="130"/>
        <v>8</v>
      </c>
      <c r="AH271" s="25" t="str">
        <f t="shared" si="131"/>
        <v>F</v>
      </c>
      <c r="AI271" s="25">
        <f t="shared" si="132"/>
        <v>916</v>
      </c>
      <c r="AJ271" s="25">
        <f t="shared" si="133"/>
        <v>44098</v>
      </c>
      <c r="AK271" s="25" t="str">
        <f t="shared" si="134"/>
        <v>NARENDRA CHOUHAN</v>
      </c>
      <c r="AL271" s="25" t="str">
        <f t="shared" si="135"/>
        <v/>
      </c>
      <c r="AM271" s="25" t="str">
        <f t="shared" si="136"/>
        <v>OM PRAKASH</v>
      </c>
      <c r="AN271" s="25" t="str">
        <f t="shared" si="137"/>
        <v>CHANDRA DEVI</v>
      </c>
      <c r="AO271" s="25" t="str">
        <f t="shared" si="138"/>
        <v>M</v>
      </c>
      <c r="AP271" s="25">
        <f t="shared" si="139"/>
        <v>39752</v>
      </c>
      <c r="AQ271" s="25">
        <f t="shared" si="140"/>
        <v>821</v>
      </c>
      <c r="AR271" s="25" t="str">
        <f t="shared" si="141"/>
        <v/>
      </c>
      <c r="AS271" s="25">
        <f t="shared" si="142"/>
        <v>47</v>
      </c>
      <c r="AT271" s="25">
        <f t="shared" si="143"/>
        <v>28</v>
      </c>
      <c r="AU271" s="25" t="str">
        <f t="shared" si="144"/>
        <v>OBC</v>
      </c>
      <c r="AV271" s="25" t="str">
        <f t="shared" si="145"/>
        <v>Hindu</v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8</v>
      </c>
      <c r="B272" s="20" t="str">
        <f>IF('S.D. Paste sheet'!B272="","",'S.D. Paste sheet'!B272)</f>
        <v>F</v>
      </c>
      <c r="C272" s="20">
        <f>IF('S.D. Paste sheet'!C272="","",'S.D. Paste sheet'!C272)</f>
        <v>626</v>
      </c>
      <c r="D272" s="20">
        <f>IF('S.D. Paste sheet'!D272="","",'S.D. Paste sheet'!D272)</f>
        <v>42135</v>
      </c>
      <c r="E272" s="20" t="str">
        <f>IF('S.D. Paste sheet'!E272="","",UPPER('S.D. Paste sheet'!E272))</f>
        <v>NISHA MEGHWAL</v>
      </c>
      <c r="F272" s="20" t="str">
        <f>IF('S.D. Paste sheet'!F272="","",'S.D. Paste sheet'!F272)</f>
        <v/>
      </c>
      <c r="G272" s="20" t="str">
        <f>IF('S.D. Paste sheet'!G272="","",UPPER('S.D. Paste sheet'!G272))</f>
        <v>GOVIND LAL</v>
      </c>
      <c r="H272" s="20" t="str">
        <f>IF('S.D. Paste sheet'!H272="","",UPPER('S.D. Paste sheet'!H272))</f>
        <v>KUKLI</v>
      </c>
      <c r="I272" s="20" t="str">
        <f>IF('S.D. Paste sheet'!I272="","",'S.D. Paste sheet'!I272)</f>
        <v>F</v>
      </c>
      <c r="J272" s="20">
        <f>IF('S.D. Paste sheet'!J272="","",'S.D. Paste sheet'!J272)</f>
        <v>39917</v>
      </c>
      <c r="K272" s="20">
        <f>IF('S.D. Paste sheet'!K272="","",'S.D. Paste sheet'!K272)</f>
        <v>822</v>
      </c>
      <c r="L272" s="20" t="str">
        <f>IF('S.D. Paste sheet'!L272="","",'S.D. Paste sheet'!L272)</f>
        <v/>
      </c>
      <c r="M272" s="20">
        <f>IF('S.D. Paste sheet'!M272="","",'S.D. Paste sheet'!M272)</f>
        <v>47</v>
      </c>
      <c r="N272" s="20">
        <f>IF('S.D. Paste sheet'!N272="","",'S.D. Paste sheet'!N272)</f>
        <v>22</v>
      </c>
      <c r="O272" s="20" t="str">
        <f>IF('S.D. Paste sheet'!O272="","",'S.D. Paste sheet'!O272)</f>
        <v>SC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XXXX1474</v>
      </c>
      <c r="U272" s="20" t="str">
        <f>IF('S.D. Paste sheet'!U272="","",'S.D. Paste sheet'!U272)</f>
        <v>VOTZKGX</v>
      </c>
      <c r="V272" s="20">
        <f>IF('S.D. Paste sheet'!V272="","",'S.D. Paste sheet'!V272)</f>
        <v>9660950791</v>
      </c>
      <c r="W272" s="20" t="str">
        <f>IF('S.D. Paste sheet'!W272="","",'S.D. Paste sheet'!W272)</f>
        <v>MEGWALO KA BAS,JAITARAN,NIMAJ,306303</v>
      </c>
      <c r="X272" s="20">
        <f>IF('S.D. Paste sheet'!X272="","",'S.D. Paste sheet'!X272)</f>
        <v>36000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13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>
        <f>IF(AK272="","",IF(AK272&gt;0,COUNT($AG$2:AG272),""))</f>
        <v>95</v>
      </c>
      <c r="AG272" s="25">
        <f t="shared" si="130"/>
        <v>8</v>
      </c>
      <c r="AH272" s="25" t="str">
        <f t="shared" si="131"/>
        <v>F</v>
      </c>
      <c r="AI272" s="25">
        <f t="shared" si="132"/>
        <v>626</v>
      </c>
      <c r="AJ272" s="25">
        <f t="shared" si="133"/>
        <v>42135</v>
      </c>
      <c r="AK272" s="25" t="str">
        <f t="shared" si="134"/>
        <v>NISHA MEGHWAL</v>
      </c>
      <c r="AL272" s="25" t="str">
        <f t="shared" si="135"/>
        <v/>
      </c>
      <c r="AM272" s="25" t="str">
        <f t="shared" si="136"/>
        <v>GOVIND LAL</v>
      </c>
      <c r="AN272" s="25" t="str">
        <f t="shared" si="137"/>
        <v>KUKLI</v>
      </c>
      <c r="AO272" s="25" t="str">
        <f t="shared" si="138"/>
        <v>F</v>
      </c>
      <c r="AP272" s="25">
        <f t="shared" si="139"/>
        <v>39917</v>
      </c>
      <c r="AQ272" s="25">
        <f t="shared" si="140"/>
        <v>822</v>
      </c>
      <c r="AR272" s="25" t="str">
        <f t="shared" si="141"/>
        <v/>
      </c>
      <c r="AS272" s="25">
        <f t="shared" si="142"/>
        <v>47</v>
      </c>
      <c r="AT272" s="25">
        <f t="shared" si="143"/>
        <v>22</v>
      </c>
      <c r="AU272" s="25" t="str">
        <f t="shared" si="144"/>
        <v>SC</v>
      </c>
      <c r="AV272" s="25" t="str">
        <f t="shared" si="145"/>
        <v>Hindu</v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8</v>
      </c>
      <c r="B273" s="20" t="str">
        <f>IF('S.D. Paste sheet'!B273="","",'S.D. Paste sheet'!B273)</f>
        <v>F</v>
      </c>
      <c r="C273" s="20">
        <f>IF('S.D. Paste sheet'!C273="","",'S.D. Paste sheet'!C273)</f>
        <v>802</v>
      </c>
      <c r="D273" s="20">
        <f>IF('S.D. Paste sheet'!D273="","",'S.D. Paste sheet'!D273)</f>
        <v>44061</v>
      </c>
      <c r="E273" s="20" t="str">
        <f>IF('S.D. Paste sheet'!E273="","",UPPER('S.D. Paste sheet'!E273))</f>
        <v>PIYUSH DAGDI</v>
      </c>
      <c r="F273" s="20" t="str">
        <f>IF('S.D. Paste sheet'!F273="","",'S.D. Paste sheet'!F273)</f>
        <v>Late</v>
      </c>
      <c r="G273" s="20" t="str">
        <f>IF('S.D. Paste sheet'!G273="","",UPPER('S.D. Paste sheet'!G273))</f>
        <v>BABULAL DAGDI</v>
      </c>
      <c r="H273" s="20" t="str">
        <f>IF('S.D. Paste sheet'!H273="","",UPPER('S.D. Paste sheet'!H273))</f>
        <v>SHREEKALA DAGDI</v>
      </c>
      <c r="I273" s="20" t="str">
        <f>IF('S.D. Paste sheet'!I273="","",'S.D. Paste sheet'!I273)</f>
        <v>M</v>
      </c>
      <c r="J273" s="20">
        <f>IF('S.D. Paste sheet'!J273="","",'S.D. Paste sheet'!J273)</f>
        <v>39662</v>
      </c>
      <c r="K273" s="20">
        <f>IF('S.D. Paste sheet'!K273="","",'S.D. Paste sheet'!K273)</f>
        <v>823</v>
      </c>
      <c r="L273" s="20" t="str">
        <f>IF('S.D. Paste sheet'!L273="","",'S.D. Paste sheet'!L273)</f>
        <v/>
      </c>
      <c r="M273" s="20">
        <f>IF('S.D. Paste sheet'!M273="","",'S.D. Paste sheet'!M273)</f>
        <v>47</v>
      </c>
      <c r="N273" s="20">
        <f>IF('S.D. Paste sheet'!N273="","",'S.D. Paste sheet'!N273)</f>
        <v>29</v>
      </c>
      <c r="O273" s="20" t="str">
        <f>IF('S.D. Paste sheet'!O273="","",'S.D. Paste sheet'!O273)</f>
        <v>OBC</v>
      </c>
      <c r="P273" s="20" t="str">
        <f>IF('S.D. Paste sheet'!P273="","",'S.D. Paste sheet'!P273)</f>
        <v>Hindu</v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XXXX2456</v>
      </c>
      <c r="U273" s="20" t="str">
        <f>IF('S.D. Paste sheet'!U273="","",'S.D. Paste sheet'!U273)</f>
        <v/>
      </c>
      <c r="V273" s="20">
        <f>IF('S.D. Paste sheet'!V273="","",'S.D. Paste sheet'!V273)</f>
        <v>9351745137</v>
      </c>
      <c r="W273" s="20" t="str">
        <f>IF('S.D. Paste sheet'!W273="","",'S.D. Paste sheet'!W273)</f>
        <v>MEGARDA ROAD,RAIPUR,BAR,306105</v>
      </c>
      <c r="X273" s="20">
        <f>IF('S.D. Paste sheet'!X273="","",'S.D. Paste sheet'!X273)</f>
        <v>636236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>No</v>
      </c>
      <c r="AB273" s="20">
        <f>IF('S.D. Paste sheet'!AB273="","",'S.D. Paste sheet'!AB273)</f>
        <v>14</v>
      </c>
      <c r="AC273" s="20" t="str">
        <f>IF('S.D. Paste sheet'!AC273="","",'S.D. Paste sheet'!AC273)</f>
        <v>None</v>
      </c>
      <c r="AD273" s="20">
        <f>IF('S.D. Paste sheet'!AD273="","",'S.D. Paste sheet'!AD273)</f>
        <v>0</v>
      </c>
      <c r="AE273" s="29"/>
      <c r="AF273">
        <f>IF(AK273="","",IF(AK273&gt;0,COUNT($AG$2:AG273),""))</f>
        <v>96</v>
      </c>
      <c r="AG273" s="25">
        <f t="shared" si="130"/>
        <v>8</v>
      </c>
      <c r="AH273" s="25" t="str">
        <f t="shared" si="131"/>
        <v>F</v>
      </c>
      <c r="AI273" s="25">
        <f t="shared" si="132"/>
        <v>802</v>
      </c>
      <c r="AJ273" s="25">
        <f t="shared" si="133"/>
        <v>44061</v>
      </c>
      <c r="AK273" s="25" t="str">
        <f t="shared" si="134"/>
        <v>PIYUSH DAGDI</v>
      </c>
      <c r="AL273" s="25" t="str">
        <f t="shared" si="135"/>
        <v>Late</v>
      </c>
      <c r="AM273" s="25" t="str">
        <f t="shared" si="136"/>
        <v>BABULAL DAGDI</v>
      </c>
      <c r="AN273" s="25" t="str">
        <f t="shared" si="137"/>
        <v>SHREEKALA DAGDI</v>
      </c>
      <c r="AO273" s="25" t="str">
        <f t="shared" si="138"/>
        <v>M</v>
      </c>
      <c r="AP273" s="25">
        <f t="shared" si="139"/>
        <v>39662</v>
      </c>
      <c r="AQ273" s="25">
        <f t="shared" si="140"/>
        <v>823</v>
      </c>
      <c r="AR273" s="25" t="str">
        <f t="shared" si="141"/>
        <v/>
      </c>
      <c r="AS273" s="25">
        <f t="shared" si="142"/>
        <v>47</v>
      </c>
      <c r="AT273" s="25">
        <f t="shared" si="143"/>
        <v>29</v>
      </c>
      <c r="AU273" s="25" t="str">
        <f t="shared" si="144"/>
        <v>OBC</v>
      </c>
      <c r="AV273" s="25" t="str">
        <f t="shared" si="145"/>
        <v>Hindu</v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8</v>
      </c>
      <c r="B274" s="20" t="str">
        <f>IF('S.D. Paste sheet'!B274="","",'S.D. Paste sheet'!B274)</f>
        <v>F</v>
      </c>
      <c r="C274" s="20">
        <f>IF('S.D. Paste sheet'!C274="","",'S.D. Paste sheet'!C274)</f>
        <v>917</v>
      </c>
      <c r="D274" s="20">
        <f>IF('S.D. Paste sheet'!D274="","",'S.D. Paste sheet'!D274)</f>
        <v>44098</v>
      </c>
      <c r="E274" s="20" t="str">
        <f>IF('S.D. Paste sheet'!E274="","",UPPER('S.D. Paste sheet'!E274))</f>
        <v>PRAMOD GIRI</v>
      </c>
      <c r="F274" s="20" t="str">
        <f>IF('S.D. Paste sheet'!F274="","",'S.D. Paste sheet'!F274)</f>
        <v/>
      </c>
      <c r="G274" s="20" t="str">
        <f>IF('S.D. Paste sheet'!G274="","",UPPER('S.D. Paste sheet'!G274))</f>
        <v>PRAKASH GIRI</v>
      </c>
      <c r="H274" s="20" t="str">
        <f>IF('S.D. Paste sheet'!H274="","",UPPER('S.D. Paste sheet'!H274))</f>
        <v>MANJU DEVI</v>
      </c>
      <c r="I274" s="20" t="str">
        <f>IF('S.D. Paste sheet'!I274="","",'S.D. Paste sheet'!I274)</f>
        <v>M</v>
      </c>
      <c r="J274" s="20">
        <f>IF('S.D. Paste sheet'!J274="","",'S.D. Paste sheet'!J274)</f>
        <v>39177</v>
      </c>
      <c r="K274" s="20">
        <f>IF('S.D. Paste sheet'!K274="","",'S.D. Paste sheet'!K274)</f>
        <v>824</v>
      </c>
      <c r="L274" s="20" t="str">
        <f>IF('S.D. Paste sheet'!L274="","",'S.D. Paste sheet'!L274)</f>
        <v/>
      </c>
      <c r="M274" s="20">
        <f>IF('S.D. Paste sheet'!M274="","",'S.D. Paste sheet'!M274)</f>
        <v>47</v>
      </c>
      <c r="N274" s="20">
        <f>IF('S.D. Paste sheet'!N274="","",'S.D. Paste sheet'!N274)</f>
        <v>30</v>
      </c>
      <c r="O274" s="20" t="str">
        <f>IF('S.D. Paste sheet'!O274="","",'S.D. Paste sheet'!O274)</f>
        <v>OBC</v>
      </c>
      <c r="P274" s="20" t="str">
        <f>IF('S.D. Paste sheet'!P274="","",'S.D. Paste sheet'!P274)</f>
        <v>Hindu</v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XXXX1549</v>
      </c>
      <c r="U274" s="20" t="str">
        <f>IF('S.D. Paste sheet'!U274="","",'S.D. Paste sheet'!U274)</f>
        <v>VHKNOHR</v>
      </c>
      <c r="V274" s="20">
        <f>IF('S.D. Paste sheet'!V274="","",'S.D. Paste sheet'!V274)</f>
        <v>9829969405</v>
      </c>
      <c r="W274" s="20" t="str">
        <f>IF('S.D. Paste sheet'!W274="","",'S.D. Paste sheet'!W274)</f>
        <v>V/P- DEEPAWAS,RAIPUR,RAIPUR,306105</v>
      </c>
      <c r="X274" s="20">
        <f>IF('S.D. Paste sheet'!X274="","",'S.D. Paste sheet'!X274)</f>
        <v>60000</v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>No</v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1</v>
      </c>
      <c r="AE274" s="29"/>
      <c r="AF274">
        <f>IF(AK274="","",IF(AK274&gt;0,COUNT($AG$2:AG274),""))</f>
        <v>97</v>
      </c>
      <c r="AG274" s="25">
        <f t="shared" si="130"/>
        <v>8</v>
      </c>
      <c r="AH274" s="25" t="str">
        <f t="shared" si="131"/>
        <v>F</v>
      </c>
      <c r="AI274" s="25">
        <f t="shared" si="132"/>
        <v>917</v>
      </c>
      <c r="AJ274" s="25">
        <f t="shared" si="133"/>
        <v>44098</v>
      </c>
      <c r="AK274" s="25" t="str">
        <f t="shared" si="134"/>
        <v>PRAMOD GIRI</v>
      </c>
      <c r="AL274" s="25" t="str">
        <f t="shared" si="135"/>
        <v/>
      </c>
      <c r="AM274" s="25" t="str">
        <f t="shared" si="136"/>
        <v>PRAKASH GIRI</v>
      </c>
      <c r="AN274" s="25" t="str">
        <f t="shared" si="137"/>
        <v>MANJU DEVI</v>
      </c>
      <c r="AO274" s="25" t="str">
        <f t="shared" si="138"/>
        <v>M</v>
      </c>
      <c r="AP274" s="25">
        <f t="shared" si="139"/>
        <v>39177</v>
      </c>
      <c r="AQ274" s="25">
        <f t="shared" si="140"/>
        <v>824</v>
      </c>
      <c r="AR274" s="25" t="str">
        <f t="shared" si="141"/>
        <v/>
      </c>
      <c r="AS274" s="25">
        <f t="shared" si="142"/>
        <v>47</v>
      </c>
      <c r="AT274" s="25">
        <f t="shared" si="143"/>
        <v>30</v>
      </c>
      <c r="AU274" s="25" t="str">
        <f t="shared" si="144"/>
        <v>OBC</v>
      </c>
      <c r="AV274" s="25" t="str">
        <f t="shared" si="145"/>
        <v>Hindu</v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8</v>
      </c>
      <c r="B275" s="20" t="str">
        <f>IF('S.D. Paste sheet'!B275="","",'S.D. Paste sheet'!B275)</f>
        <v>F</v>
      </c>
      <c r="C275" s="20">
        <f>IF('S.D. Paste sheet'!C275="","",'S.D. Paste sheet'!C275)</f>
        <v>799</v>
      </c>
      <c r="D275" s="20">
        <f>IF('S.D. Paste sheet'!D275="","",'S.D. Paste sheet'!D275)</f>
        <v>44061</v>
      </c>
      <c r="E275" s="20" t="str">
        <f>IF('S.D. Paste sheet'!E275="","",UPPER('S.D. Paste sheet'!E275))</f>
        <v>PRAVIN KUMAR</v>
      </c>
      <c r="F275" s="20" t="str">
        <f>IF('S.D. Paste sheet'!F275="","",'S.D. Paste sheet'!F275)</f>
        <v/>
      </c>
      <c r="G275" s="20" t="str">
        <f>IF('S.D. Paste sheet'!G275="","",UPPER('S.D. Paste sheet'!G275))</f>
        <v>MANGALA RAM</v>
      </c>
      <c r="H275" s="20" t="str">
        <f>IF('S.D. Paste sheet'!H275="","",UPPER('S.D. Paste sheet'!H275))</f>
        <v>DALI DEVI</v>
      </c>
      <c r="I275" s="20" t="str">
        <f>IF('S.D. Paste sheet'!I275="","",'S.D. Paste sheet'!I275)</f>
        <v>M</v>
      </c>
      <c r="J275" s="20">
        <f>IF('S.D. Paste sheet'!J275="","",'S.D. Paste sheet'!J275)</f>
        <v>40070</v>
      </c>
      <c r="K275" s="20">
        <f>IF('S.D. Paste sheet'!K275="","",'S.D. Paste sheet'!K275)</f>
        <v>825</v>
      </c>
      <c r="L275" s="20" t="str">
        <f>IF('S.D. Paste sheet'!L275="","",'S.D. Paste sheet'!L275)</f>
        <v/>
      </c>
      <c r="M275" s="20">
        <f>IF('S.D. Paste sheet'!M275="","",'S.D. Paste sheet'!M275)</f>
        <v>47</v>
      </c>
      <c r="N275" s="20">
        <f>IF('S.D. Paste sheet'!N275="","",'S.D. Paste sheet'!N275)</f>
        <v>30</v>
      </c>
      <c r="O275" s="20" t="str">
        <f>IF('S.D. Paste sheet'!O275="","",'S.D. Paste sheet'!O275)</f>
        <v>OBC</v>
      </c>
      <c r="P275" s="20" t="str">
        <f>IF('S.D. Paste sheet'!P275="","",'S.D. Paste sheet'!P275)</f>
        <v>Hindu</v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XXXX4077</v>
      </c>
      <c r="U275" s="20" t="str">
        <f>IF('S.D. Paste sheet'!U275="","",'S.D. Paste sheet'!U275)</f>
        <v/>
      </c>
      <c r="V275" s="20">
        <f>IF('S.D. Paste sheet'!V275="","",'S.D. Paste sheet'!V275)</f>
        <v>9571779119</v>
      </c>
      <c r="W275" s="20" t="str">
        <f>IF('S.D. Paste sheet'!W275="","",'S.D. Paste sheet'!W275)</f>
        <v>KEERO KA BAS, BAR,RAIPUR,BAR,306105</v>
      </c>
      <c r="X275" s="20">
        <f>IF('S.D. Paste sheet'!X275="","",'S.D. Paste sheet'!X275)</f>
        <v>260000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>No</v>
      </c>
      <c r="AB275" s="20">
        <f>IF('S.D. Paste sheet'!AB275="","",'S.D. Paste sheet'!AB275)</f>
        <v>13</v>
      </c>
      <c r="AC275" s="20" t="str">
        <f>IF('S.D. Paste sheet'!AC275="","",'S.D. Paste sheet'!AC275)</f>
        <v>None</v>
      </c>
      <c r="AD275" s="20">
        <f>IF('S.D. Paste sheet'!AD275="","",'S.D. Paste sheet'!AD275)</f>
        <v>0</v>
      </c>
      <c r="AE275" s="29"/>
      <c r="AF275">
        <f>IF(AK275="","",IF(AK275&gt;0,COUNT($AG$2:AG275),""))</f>
        <v>98</v>
      </c>
      <c r="AG275" s="25">
        <f t="shared" si="130"/>
        <v>8</v>
      </c>
      <c r="AH275" s="25" t="str">
        <f t="shared" si="131"/>
        <v>F</v>
      </c>
      <c r="AI275" s="25">
        <f t="shared" si="132"/>
        <v>799</v>
      </c>
      <c r="AJ275" s="25">
        <f t="shared" si="133"/>
        <v>44061</v>
      </c>
      <c r="AK275" s="25" t="str">
        <f t="shared" si="134"/>
        <v>PRAVIN KUMAR</v>
      </c>
      <c r="AL275" s="25" t="str">
        <f t="shared" si="135"/>
        <v/>
      </c>
      <c r="AM275" s="25" t="str">
        <f t="shared" si="136"/>
        <v>MANGALA RAM</v>
      </c>
      <c r="AN275" s="25" t="str">
        <f t="shared" si="137"/>
        <v>DALI DEVI</v>
      </c>
      <c r="AO275" s="25" t="str">
        <f t="shared" si="138"/>
        <v>M</v>
      </c>
      <c r="AP275" s="25">
        <f t="shared" si="139"/>
        <v>40070</v>
      </c>
      <c r="AQ275" s="25">
        <f t="shared" si="140"/>
        <v>825</v>
      </c>
      <c r="AR275" s="25" t="str">
        <f t="shared" si="141"/>
        <v/>
      </c>
      <c r="AS275" s="25">
        <f t="shared" si="142"/>
        <v>47</v>
      </c>
      <c r="AT275" s="25">
        <f t="shared" si="143"/>
        <v>30</v>
      </c>
      <c r="AU275" s="25" t="str">
        <f t="shared" si="144"/>
        <v>OBC</v>
      </c>
      <c r="AV275" s="25" t="str">
        <f t="shared" si="145"/>
        <v>Hindu</v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8</v>
      </c>
      <c r="B276" s="20" t="str">
        <f>IF('S.D. Paste sheet'!B276="","",'S.D. Paste sheet'!B276)</f>
        <v>F</v>
      </c>
      <c r="C276" s="20">
        <f>IF('S.D. Paste sheet'!C276="","",'S.D. Paste sheet'!C276)</f>
        <v>798</v>
      </c>
      <c r="D276" s="20">
        <f>IF('S.D. Paste sheet'!D276="","",'S.D. Paste sheet'!D276)</f>
        <v>44061</v>
      </c>
      <c r="E276" s="20" t="str">
        <f>IF('S.D. Paste sheet'!E276="","",UPPER('S.D. Paste sheet'!E276))</f>
        <v>PRERNA KHICHI</v>
      </c>
      <c r="F276" s="20" t="str">
        <f>IF('S.D. Paste sheet'!F276="","",'S.D. Paste sheet'!F276)</f>
        <v/>
      </c>
      <c r="G276" s="20" t="str">
        <f>IF('S.D. Paste sheet'!G276="","",UPPER('S.D. Paste sheet'!G276))</f>
        <v>MAHENDRA SINGH</v>
      </c>
      <c r="H276" s="20" t="str">
        <f>IF('S.D. Paste sheet'!H276="","",UPPER('S.D. Paste sheet'!H276))</f>
        <v>PRIYANKA</v>
      </c>
      <c r="I276" s="20" t="str">
        <f>IF('S.D. Paste sheet'!I276="","",'S.D. Paste sheet'!I276)</f>
        <v>F</v>
      </c>
      <c r="J276" s="20">
        <f>IF('S.D. Paste sheet'!J276="","",'S.D. Paste sheet'!J276)</f>
        <v>40167</v>
      </c>
      <c r="K276" s="20">
        <f>IF('S.D. Paste sheet'!K276="","",'S.D. Paste sheet'!K276)</f>
        <v>826</v>
      </c>
      <c r="L276" s="20" t="str">
        <f>IF('S.D. Paste sheet'!L276="","",'S.D. Paste sheet'!L276)</f>
        <v/>
      </c>
      <c r="M276" s="20">
        <f>IF('S.D. Paste sheet'!M276="","",'S.D. Paste sheet'!M276)</f>
        <v>47</v>
      </c>
      <c r="N276" s="20">
        <f>IF('S.D. Paste sheet'!N276="","",'S.D. Paste sheet'!N276)</f>
        <v>24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XXXX6724</v>
      </c>
      <c r="U276" s="20" t="str">
        <f>IF('S.D. Paste sheet'!U276="","",'S.D. Paste sheet'!U276)</f>
        <v/>
      </c>
      <c r="V276" s="20">
        <f>IF('S.D. Paste sheet'!V276="","",'S.D. Paste sheet'!V276)</f>
        <v>9784367343</v>
      </c>
      <c r="W276" s="20" t="str">
        <f>IF('S.D. Paste sheet'!W276="","",'S.D. Paste sheet'!W276)</f>
        <v>DHOLI DHED , BAR,RAIPUR,BAR,306105</v>
      </c>
      <c r="X276" s="20">
        <f>IF('S.D. Paste sheet'!X276="","",'S.D. Paste sheet'!X276)</f>
        <v>40000</v>
      </c>
      <c r="Y276" s="20" t="str">
        <f>IF('S.D. Paste sheet'!Y276="","",'S.D. Paste sheet'!Y276)</f>
        <v>N</v>
      </c>
      <c r="Z276" s="20" t="str">
        <f>IF('S.D. Paste sheet'!Z276="","",'S.D. Paste sheet'!Z276)</f>
        <v>Y</v>
      </c>
      <c r="AA276" s="20" t="str">
        <f>IF('S.D. Paste sheet'!AA276="","",'S.D. Paste sheet'!AA276)</f>
        <v>No</v>
      </c>
      <c r="AB276" s="20">
        <f>IF('S.D. Paste sheet'!AB276="","",'S.D. Paste sheet'!AB276)</f>
        <v>13</v>
      </c>
      <c r="AC276" s="20" t="str">
        <f>IF('S.D. Paste sheet'!AC276="","",'S.D. Paste sheet'!AC276)</f>
        <v>None</v>
      </c>
      <c r="AD276" s="20">
        <f>IF('S.D. Paste sheet'!AD276="","",'S.D. Paste sheet'!AD276)</f>
        <v>3</v>
      </c>
      <c r="AE276" s="29"/>
      <c r="AF276">
        <f>IF(AK276="","",IF(AK276&gt;0,COUNT($AG$2:AG276),""))</f>
        <v>99</v>
      </c>
      <c r="AG276" s="25">
        <f t="shared" si="130"/>
        <v>8</v>
      </c>
      <c r="AH276" s="25" t="str">
        <f t="shared" si="131"/>
        <v>F</v>
      </c>
      <c r="AI276" s="25">
        <f t="shared" si="132"/>
        <v>798</v>
      </c>
      <c r="AJ276" s="25">
        <f t="shared" si="133"/>
        <v>44061</v>
      </c>
      <c r="AK276" s="25" t="str">
        <f t="shared" si="134"/>
        <v>PRERNA KHICHI</v>
      </c>
      <c r="AL276" s="25" t="str">
        <f t="shared" si="135"/>
        <v/>
      </c>
      <c r="AM276" s="25" t="str">
        <f t="shared" si="136"/>
        <v>MAHENDRA SINGH</v>
      </c>
      <c r="AN276" s="25" t="str">
        <f t="shared" si="137"/>
        <v>PRIYANKA</v>
      </c>
      <c r="AO276" s="25" t="str">
        <f t="shared" si="138"/>
        <v>F</v>
      </c>
      <c r="AP276" s="25">
        <f t="shared" si="139"/>
        <v>40167</v>
      </c>
      <c r="AQ276" s="25">
        <f t="shared" si="140"/>
        <v>826</v>
      </c>
      <c r="AR276" s="25" t="str">
        <f t="shared" si="141"/>
        <v/>
      </c>
      <c r="AS276" s="25">
        <f t="shared" si="142"/>
        <v>47</v>
      </c>
      <c r="AT276" s="25">
        <f t="shared" si="143"/>
        <v>24</v>
      </c>
      <c r="AU276" s="25" t="str">
        <f t="shared" si="144"/>
        <v>OBC</v>
      </c>
      <c r="AV276" s="25" t="str">
        <f t="shared" si="145"/>
        <v>Hindu</v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8</v>
      </c>
      <c r="B277" s="20" t="str">
        <f>IF('S.D. Paste sheet'!B277="","",'S.D. Paste sheet'!B277)</f>
        <v>F</v>
      </c>
      <c r="C277" s="20">
        <f>IF('S.D. Paste sheet'!C277="","",'S.D. Paste sheet'!C277)</f>
        <v>915</v>
      </c>
      <c r="D277" s="20">
        <f>IF('S.D. Paste sheet'!D277="","",'S.D. Paste sheet'!D277)</f>
        <v>44098</v>
      </c>
      <c r="E277" s="20" t="str">
        <f>IF('S.D. Paste sheet'!E277="","",UPPER('S.D. Paste sheet'!E277))</f>
        <v>RENUKA JAMERIYA</v>
      </c>
      <c r="F277" s="20" t="str">
        <f>IF('S.D. Paste sheet'!F277="","",'S.D. Paste sheet'!F277)</f>
        <v/>
      </c>
      <c r="G277" s="20" t="str">
        <f>IF('S.D. Paste sheet'!G277="","",UPPER('S.D. Paste sheet'!G277))</f>
        <v>GAJENDRA DEV</v>
      </c>
      <c r="H277" s="20" t="str">
        <f>IF('S.D. Paste sheet'!H277="","",UPPER('S.D. Paste sheet'!H277))</f>
        <v>VIMLA DEVI</v>
      </c>
      <c r="I277" s="20" t="str">
        <f>IF('S.D. Paste sheet'!I277="","",'S.D. Paste sheet'!I277)</f>
        <v>F</v>
      </c>
      <c r="J277" s="20">
        <f>IF('S.D. Paste sheet'!J277="","",'S.D. Paste sheet'!J277)</f>
        <v>39611</v>
      </c>
      <c r="K277" s="20">
        <f>IF('S.D. Paste sheet'!K277="","",'S.D. Paste sheet'!K277)</f>
        <v>828</v>
      </c>
      <c r="L277" s="20" t="str">
        <f>IF('S.D. Paste sheet'!L277="","",'S.D. Paste sheet'!L277)</f>
        <v/>
      </c>
      <c r="M277" s="20">
        <f>IF('S.D. Paste sheet'!M277="","",'S.D. Paste sheet'!M277)</f>
        <v>47</v>
      </c>
      <c r="N277" s="20">
        <f>IF('S.D. Paste sheet'!N277="","",'S.D. Paste sheet'!N277)</f>
        <v>28</v>
      </c>
      <c r="O277" s="20" t="str">
        <f>IF('S.D. Paste sheet'!O277="","",'S.D. Paste sheet'!O277)</f>
        <v>SC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XXXX1488</v>
      </c>
      <c r="U277" s="20" t="str">
        <f>IF('S.D. Paste sheet'!U277="","",'S.D. Paste sheet'!U277)</f>
        <v/>
      </c>
      <c r="V277" s="20">
        <f>IF('S.D. Paste sheet'!V277="","",'S.D. Paste sheet'!V277)</f>
        <v>9950608352</v>
      </c>
      <c r="W277" s="20" t="str">
        <f>IF('S.D. Paste sheet'!W277="","",'S.D. Paste sheet'!W277)</f>
        <v>MAHAVEER COLONY ,RAIPUR,BAR,306105</v>
      </c>
      <c r="X277" s="20">
        <f>IF('S.D. Paste sheet'!X277="","",'S.D. Paste sheet'!X277)</f>
        <v>72000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14</v>
      </c>
      <c r="AC277" s="20" t="str">
        <f>IF('S.D. Paste sheet'!AC277="","",'S.D. Paste sheet'!AC277)</f>
        <v>None</v>
      </c>
      <c r="AD277" s="20">
        <f>IF('S.D. Paste sheet'!AD277="","",'S.D. Paste sheet'!AD277)</f>
        <v>0</v>
      </c>
      <c r="AE277" s="29"/>
      <c r="AF277">
        <f>IF(AK277="","",IF(AK277&gt;0,COUNT($AG$2:AG277),""))</f>
        <v>100</v>
      </c>
      <c r="AG277" s="25">
        <f t="shared" si="130"/>
        <v>8</v>
      </c>
      <c r="AH277" s="25" t="str">
        <f t="shared" si="131"/>
        <v>F</v>
      </c>
      <c r="AI277" s="25">
        <f t="shared" si="132"/>
        <v>915</v>
      </c>
      <c r="AJ277" s="25">
        <f t="shared" si="133"/>
        <v>44098</v>
      </c>
      <c r="AK277" s="25" t="str">
        <f t="shared" si="134"/>
        <v>RENUKA JAMERIYA</v>
      </c>
      <c r="AL277" s="25" t="str">
        <f t="shared" si="135"/>
        <v/>
      </c>
      <c r="AM277" s="25" t="str">
        <f t="shared" si="136"/>
        <v>GAJENDRA DEV</v>
      </c>
      <c r="AN277" s="25" t="str">
        <f t="shared" si="137"/>
        <v>VIMLA DEVI</v>
      </c>
      <c r="AO277" s="25" t="str">
        <f t="shared" si="138"/>
        <v>F</v>
      </c>
      <c r="AP277" s="25">
        <f t="shared" si="139"/>
        <v>39611</v>
      </c>
      <c r="AQ277" s="25">
        <f t="shared" si="140"/>
        <v>828</v>
      </c>
      <c r="AR277" s="25" t="str">
        <f t="shared" si="141"/>
        <v/>
      </c>
      <c r="AS277" s="25">
        <f t="shared" si="142"/>
        <v>47</v>
      </c>
      <c r="AT277" s="25">
        <f t="shared" si="143"/>
        <v>28</v>
      </c>
      <c r="AU277" s="25" t="str">
        <f t="shared" si="144"/>
        <v>SC</v>
      </c>
      <c r="AV277" s="25" t="str">
        <f t="shared" si="145"/>
        <v>Hindu</v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8</v>
      </c>
      <c r="B278" s="20" t="str">
        <f>IF('S.D. Paste sheet'!B278="","",'S.D. Paste sheet'!B278)</f>
        <v>G</v>
      </c>
      <c r="C278" s="20">
        <f>IF('S.D. Paste sheet'!C278="","",'S.D. Paste sheet'!C278)</f>
        <v>788</v>
      </c>
      <c r="D278" s="20">
        <f>IF('S.D. Paste sheet'!D278="","",'S.D. Paste sheet'!D278)</f>
        <v>44061</v>
      </c>
      <c r="E278" s="20" t="str">
        <f>IF('S.D. Paste sheet'!E278="","",UPPER('S.D. Paste sheet'!E278))</f>
        <v>ROHIT BAGRI</v>
      </c>
      <c r="F278" s="20" t="str">
        <f>IF('S.D. Paste sheet'!F278="","",'S.D. Paste sheet'!F278)</f>
        <v/>
      </c>
      <c r="G278" s="20" t="str">
        <f>IF('S.D. Paste sheet'!G278="","",UPPER('S.D. Paste sheet'!G278))</f>
        <v>RATAN LAL BAGRI</v>
      </c>
      <c r="H278" s="20" t="str">
        <f>IF('S.D. Paste sheet'!H278="","",UPPER('S.D. Paste sheet'!H278))</f>
        <v>PAPPU DEVI</v>
      </c>
      <c r="I278" s="20" t="str">
        <f>IF('S.D. Paste sheet'!I278="","",'S.D. Paste sheet'!I278)</f>
        <v>M</v>
      </c>
      <c r="J278" s="20">
        <f>IF('S.D. Paste sheet'!J278="","",'S.D. Paste sheet'!J278)</f>
        <v>39286</v>
      </c>
      <c r="K278" s="20">
        <f>IF('S.D. Paste sheet'!K278="","",'S.D. Paste sheet'!K278)</f>
        <v>830</v>
      </c>
      <c r="L278" s="20" t="str">
        <f>IF('S.D. Paste sheet'!L278="","",'S.D. Paste sheet'!L278)</f>
        <v/>
      </c>
      <c r="M278" s="20">
        <f>IF('S.D. Paste sheet'!M278="","",'S.D. Paste sheet'!M278)</f>
        <v>47</v>
      </c>
      <c r="N278" s="20">
        <f>IF('S.D. Paste sheet'!N278="","",'S.D. Paste sheet'!N278)</f>
        <v>23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XXXX7539</v>
      </c>
      <c r="U278" s="20" t="str">
        <f>IF('S.D. Paste sheet'!U278="","",'S.D. Paste sheet'!U278)</f>
        <v/>
      </c>
      <c r="V278" s="20">
        <f>IF('S.D. Paste sheet'!V278="","",'S.D. Paste sheet'!V278)</f>
        <v>9928210960</v>
      </c>
      <c r="W278" s="20" t="str">
        <f>IF('S.D. Paste sheet'!W278="","",'S.D. Paste sheet'!W278)</f>
        <v>MEGARDA ROAD,RAIPUR,BAR,306105</v>
      </c>
      <c r="X278" s="20">
        <f>IF('S.D. Paste sheet'!X278="","",'S.D. Paste sheet'!X278)</f>
        <v>48000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15</v>
      </c>
      <c r="AC278" s="20" t="str">
        <f>IF('S.D. Paste sheet'!AC278="","",'S.D. Paste sheet'!AC278)</f>
        <v>None</v>
      </c>
      <c r="AD278" s="20">
        <f>IF('S.D. Paste sheet'!AD278="","",'S.D. Paste sheet'!AD278)</f>
        <v>1</v>
      </c>
      <c r="AE278" s="29"/>
      <c r="AF278">
        <f>IF(AK278="","",IF(AK278&gt;0,COUNT($AG$2:AG278),""))</f>
        <v>101</v>
      </c>
      <c r="AG278" s="25">
        <f t="shared" si="130"/>
        <v>8</v>
      </c>
      <c r="AH278" s="25" t="str">
        <f t="shared" si="131"/>
        <v>G</v>
      </c>
      <c r="AI278" s="25">
        <f t="shared" si="132"/>
        <v>788</v>
      </c>
      <c r="AJ278" s="25">
        <f t="shared" si="133"/>
        <v>44061</v>
      </c>
      <c r="AK278" s="25" t="str">
        <f t="shared" si="134"/>
        <v>ROHIT BAGRI</v>
      </c>
      <c r="AL278" s="25" t="str">
        <f t="shared" si="135"/>
        <v/>
      </c>
      <c r="AM278" s="25" t="str">
        <f t="shared" si="136"/>
        <v>RATAN LAL BAGRI</v>
      </c>
      <c r="AN278" s="25" t="str">
        <f t="shared" si="137"/>
        <v>PAPPU DEVI</v>
      </c>
      <c r="AO278" s="25" t="str">
        <f t="shared" si="138"/>
        <v>M</v>
      </c>
      <c r="AP278" s="25">
        <f t="shared" si="139"/>
        <v>39286</v>
      </c>
      <c r="AQ278" s="25">
        <f t="shared" si="140"/>
        <v>830</v>
      </c>
      <c r="AR278" s="25" t="str">
        <f t="shared" si="141"/>
        <v/>
      </c>
      <c r="AS278" s="25">
        <f t="shared" si="142"/>
        <v>47</v>
      </c>
      <c r="AT278" s="25">
        <f t="shared" si="143"/>
        <v>23</v>
      </c>
      <c r="AU278" s="25" t="str">
        <f t="shared" si="144"/>
        <v>OBC</v>
      </c>
      <c r="AV278" s="25" t="str">
        <f t="shared" si="145"/>
        <v>Hindu</v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8</v>
      </c>
      <c r="B279" s="20" t="str">
        <f>IF('S.D. Paste sheet'!B279="","",'S.D. Paste sheet'!B279)</f>
        <v>G</v>
      </c>
      <c r="C279" s="20">
        <f>IF('S.D. Paste sheet'!C279="","",'S.D. Paste sheet'!C279)</f>
        <v>789</v>
      </c>
      <c r="D279" s="20">
        <f>IF('S.D. Paste sheet'!D279="","",'S.D. Paste sheet'!D279)</f>
        <v>44061</v>
      </c>
      <c r="E279" s="20" t="str">
        <f>IF('S.D. Paste sheet'!E279="","",UPPER('S.D. Paste sheet'!E279))</f>
        <v>SHUBHAM BHATI</v>
      </c>
      <c r="F279" s="20" t="str">
        <f>IF('S.D. Paste sheet'!F279="","",'S.D. Paste sheet'!F279)</f>
        <v/>
      </c>
      <c r="G279" s="20" t="str">
        <f>IF('S.D. Paste sheet'!G279="","",UPPER('S.D. Paste sheet'!G279))</f>
        <v>KANA RAM BHATI</v>
      </c>
      <c r="H279" s="20" t="str">
        <f>IF('S.D. Paste sheet'!H279="","",UPPER('S.D. Paste sheet'!H279))</f>
        <v>KANTA DEVI</v>
      </c>
      <c r="I279" s="20" t="str">
        <f>IF('S.D. Paste sheet'!I279="","",'S.D. Paste sheet'!I279)</f>
        <v>M</v>
      </c>
      <c r="J279" s="20">
        <f>IF('S.D. Paste sheet'!J279="","",'S.D. Paste sheet'!J279)</f>
        <v>39376</v>
      </c>
      <c r="K279" s="20">
        <f>IF('S.D. Paste sheet'!K279="","",'S.D. Paste sheet'!K279)</f>
        <v>831</v>
      </c>
      <c r="L279" s="20" t="str">
        <f>IF('S.D. Paste sheet'!L279="","",'S.D. Paste sheet'!L279)</f>
        <v/>
      </c>
      <c r="M279" s="20">
        <f>IF('S.D. Paste sheet'!M279="","",'S.D. Paste sheet'!M279)</f>
        <v>47</v>
      </c>
      <c r="N279" s="20">
        <f>IF('S.D. Paste sheet'!N279="","",'S.D. Paste sheet'!N279)</f>
        <v>27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XXXX1382</v>
      </c>
      <c r="U279" s="20" t="str">
        <f>IF('S.D. Paste sheet'!U279="","",'S.D. Paste sheet'!U279)</f>
        <v/>
      </c>
      <c r="V279" s="20">
        <f>IF('S.D. Paste sheet'!V279="","",'S.D. Paste sheet'!V279)</f>
        <v>9950084846</v>
      </c>
      <c r="W279" s="20" t="str">
        <f>IF('S.D. Paste sheet'!W279="","",'S.D. Paste sheet'!W279)</f>
        <v>NEW COLONY ,RAIPUR,BAR,306105</v>
      </c>
      <c r="X279" s="20">
        <f>IF('S.D. Paste sheet'!X279="","",'S.D. Paste sheet'!X279)</f>
        <v>108000</v>
      </c>
      <c r="Y279" s="20" t="str">
        <f>IF('S.D. Paste sheet'!Y279="","",'S.D. Paste sheet'!Y279)</f>
        <v>N</v>
      </c>
      <c r="Z279" s="20" t="str">
        <f>IF('S.D. Paste sheet'!Z279="","",'S.D. Paste sheet'!Z279)</f>
        <v>N</v>
      </c>
      <c r="AA279" s="20" t="str">
        <f>IF('S.D. Paste sheet'!AA279="","",'S.D. Paste sheet'!AA279)</f>
        <v>No</v>
      </c>
      <c r="AB279" s="20">
        <f>IF('S.D. Paste sheet'!AB279="","",'S.D. Paste sheet'!AB279)</f>
        <v>15</v>
      </c>
      <c r="AC279" s="20" t="str">
        <f>IF('S.D. Paste sheet'!AC279="","",'S.D. Paste sheet'!AC279)</f>
        <v>None</v>
      </c>
      <c r="AD279" s="20">
        <f>IF('S.D. Paste sheet'!AD279="","",'S.D. Paste sheet'!AD279)</f>
        <v>0</v>
      </c>
      <c r="AE279" s="29"/>
      <c r="AF279">
        <f>IF(AK279="","",IF(AK279&gt;0,COUNT($AG$2:AG279),""))</f>
        <v>102</v>
      </c>
      <c r="AG279" s="25">
        <f t="shared" si="130"/>
        <v>8</v>
      </c>
      <c r="AH279" s="25" t="str">
        <f t="shared" si="131"/>
        <v>G</v>
      </c>
      <c r="AI279" s="25">
        <f t="shared" si="132"/>
        <v>789</v>
      </c>
      <c r="AJ279" s="25">
        <f t="shared" si="133"/>
        <v>44061</v>
      </c>
      <c r="AK279" s="25" t="str">
        <f t="shared" si="134"/>
        <v>SHUBHAM BHATI</v>
      </c>
      <c r="AL279" s="25" t="str">
        <f t="shared" si="135"/>
        <v/>
      </c>
      <c r="AM279" s="25" t="str">
        <f t="shared" si="136"/>
        <v>KANA RAM BHATI</v>
      </c>
      <c r="AN279" s="25" t="str">
        <f t="shared" si="137"/>
        <v>KANTA DEVI</v>
      </c>
      <c r="AO279" s="25" t="str">
        <f t="shared" si="138"/>
        <v>M</v>
      </c>
      <c r="AP279" s="25">
        <f t="shared" si="139"/>
        <v>39376</v>
      </c>
      <c r="AQ279" s="25">
        <f t="shared" si="140"/>
        <v>831</v>
      </c>
      <c r="AR279" s="25" t="str">
        <f t="shared" si="141"/>
        <v/>
      </c>
      <c r="AS279" s="25">
        <f t="shared" si="142"/>
        <v>47</v>
      </c>
      <c r="AT279" s="25">
        <f t="shared" si="143"/>
        <v>27</v>
      </c>
      <c r="AU279" s="25" t="str">
        <f t="shared" si="144"/>
        <v>OBC</v>
      </c>
      <c r="AV279" s="25" t="str">
        <f t="shared" si="145"/>
        <v>Hindu</v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8</v>
      </c>
      <c r="B280" s="20" t="str">
        <f>IF('S.D. Paste sheet'!B280="","",'S.D. Paste sheet'!B280)</f>
        <v>G</v>
      </c>
      <c r="C280" s="20">
        <f>IF('S.D. Paste sheet'!C280="","",'S.D. Paste sheet'!C280)</f>
        <v>380</v>
      </c>
      <c r="D280" s="20">
        <f>IF('S.D. Paste sheet'!D280="","",'S.D. Paste sheet'!D280)</f>
        <v>42195</v>
      </c>
      <c r="E280" s="20" t="str">
        <f>IF('S.D. Paste sheet'!E280="","",UPPER('S.D. Paste sheet'!E280))</f>
        <v>SUHANA BANO</v>
      </c>
      <c r="F280" s="20" t="str">
        <f>IF('S.D. Paste sheet'!F280="","",'S.D. Paste sheet'!F280)</f>
        <v/>
      </c>
      <c r="G280" s="20" t="str">
        <f>IF('S.D. Paste sheet'!G280="","",UPPER('S.D. Paste sheet'!G280))</f>
        <v>RAFIQ SHAH</v>
      </c>
      <c r="H280" s="20" t="str">
        <f>IF('S.D. Paste sheet'!H280="","",UPPER('S.D. Paste sheet'!H280))</f>
        <v>RAHMAT BANO</v>
      </c>
      <c r="I280" s="20" t="str">
        <f>IF('S.D. Paste sheet'!I280="","",'S.D. Paste sheet'!I280)</f>
        <v>F</v>
      </c>
      <c r="J280" s="20">
        <f>IF('S.D. Paste sheet'!J280="","",'S.D. Paste sheet'!J280)</f>
        <v>39877</v>
      </c>
      <c r="K280" s="20">
        <f>IF('S.D. Paste sheet'!K280="","",'S.D. Paste sheet'!K280)</f>
        <v>832</v>
      </c>
      <c r="L280" s="20" t="str">
        <f>IF('S.D. Paste sheet'!L280="","",'S.D. Paste sheet'!L280)</f>
        <v/>
      </c>
      <c r="M280" s="20">
        <f>IF('S.D. Paste sheet'!M280="","",'S.D. Paste sheet'!M280)</f>
        <v>47</v>
      </c>
      <c r="N280" s="20">
        <f>IF('S.D. Paste sheet'!N280="","",'S.D. Paste sheet'!N280)</f>
        <v>28</v>
      </c>
      <c r="O280" s="20" t="str">
        <f>IF('S.D. Paste sheet'!O280="","",'S.D. Paste sheet'!O280)</f>
        <v>OBC</v>
      </c>
      <c r="P280" s="20" t="str">
        <f>IF('S.D. Paste sheet'!P280="","",'S.D. Paste sheet'!P280)</f>
        <v>Muslim</v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XXXX0448</v>
      </c>
      <c r="U280" s="20" t="str">
        <f>IF('S.D. Paste sheet'!U280="","",'S.D. Paste sheet'!U280)</f>
        <v>YWCSWGS</v>
      </c>
      <c r="V280" s="20">
        <f>IF('S.D. Paste sheet'!V280="","",'S.D. Paste sheet'!V280)</f>
        <v>9929211796</v>
      </c>
      <c r="W280" s="20" t="str">
        <f>IF('S.D. Paste sheet'!W280="","",'S.D. Paste sheet'!W280)</f>
        <v>Vyapariyo ka bas,Raipur,Bar,306105</v>
      </c>
      <c r="X280" s="20">
        <f>IF('S.D. Paste sheet'!X280="","",'S.D. Paste sheet'!X280)</f>
        <v>40000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>Yes</v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0</v>
      </c>
      <c r="AE280" s="29"/>
      <c r="AF280">
        <f>IF(AK280="","",IF(AK280&gt;0,COUNT($AG$2:AG280),""))</f>
        <v>103</v>
      </c>
      <c r="AG280" s="25">
        <f t="shared" si="130"/>
        <v>8</v>
      </c>
      <c r="AH280" s="25" t="str">
        <f t="shared" si="131"/>
        <v>G</v>
      </c>
      <c r="AI280" s="25">
        <f t="shared" si="132"/>
        <v>380</v>
      </c>
      <c r="AJ280" s="25">
        <f t="shared" si="133"/>
        <v>42195</v>
      </c>
      <c r="AK280" s="25" t="str">
        <f t="shared" si="134"/>
        <v>SUHANA BANO</v>
      </c>
      <c r="AL280" s="25" t="str">
        <f t="shared" si="135"/>
        <v/>
      </c>
      <c r="AM280" s="25" t="str">
        <f t="shared" si="136"/>
        <v>RAFIQ SHAH</v>
      </c>
      <c r="AN280" s="25" t="str">
        <f t="shared" si="137"/>
        <v>RAHMAT BANO</v>
      </c>
      <c r="AO280" s="25" t="str">
        <f t="shared" si="138"/>
        <v>F</v>
      </c>
      <c r="AP280" s="25">
        <f t="shared" si="139"/>
        <v>39877</v>
      </c>
      <c r="AQ280" s="25">
        <f t="shared" si="140"/>
        <v>832</v>
      </c>
      <c r="AR280" s="25" t="str">
        <f t="shared" si="141"/>
        <v/>
      </c>
      <c r="AS280" s="25">
        <f t="shared" si="142"/>
        <v>47</v>
      </c>
      <c r="AT280" s="25">
        <f t="shared" si="143"/>
        <v>28</v>
      </c>
      <c r="AU280" s="25" t="str">
        <f t="shared" si="144"/>
        <v>OBC</v>
      </c>
      <c r="AV280" s="25" t="str">
        <f t="shared" si="145"/>
        <v>Muslim</v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8</v>
      </c>
      <c r="B281" s="20" t="str">
        <f>IF('S.D. Paste sheet'!B281="","",'S.D. Paste sheet'!B281)</f>
        <v>G</v>
      </c>
      <c r="C281" s="20">
        <f>IF('S.D. Paste sheet'!C281="","",'S.D. Paste sheet'!C281)</f>
        <v>639</v>
      </c>
      <c r="D281" s="20">
        <f>IF('S.D. Paste sheet'!D281="","",'S.D. Paste sheet'!D281)</f>
        <v>43661</v>
      </c>
      <c r="E281" s="20" t="str">
        <f>IF('S.D. Paste sheet'!E281="","",UPPER('S.D. Paste sheet'!E281))</f>
        <v>SUMAN KEER</v>
      </c>
      <c r="F281" s="20" t="str">
        <f>IF('S.D. Paste sheet'!F281="","",'S.D. Paste sheet'!F281)</f>
        <v/>
      </c>
      <c r="G281" s="20" t="str">
        <f>IF('S.D. Paste sheet'!G281="","",UPPER('S.D. Paste sheet'!G281))</f>
        <v>BUDHA RAM KEER</v>
      </c>
      <c r="H281" s="20" t="str">
        <f>IF('S.D. Paste sheet'!H281="","",UPPER('S.D. Paste sheet'!H281))</f>
        <v>LALITA</v>
      </c>
      <c r="I281" s="20" t="str">
        <f>IF('S.D. Paste sheet'!I281="","",'S.D. Paste sheet'!I281)</f>
        <v>F</v>
      </c>
      <c r="J281" s="20">
        <f>IF('S.D. Paste sheet'!J281="","",'S.D. Paste sheet'!J281)</f>
        <v>39630</v>
      </c>
      <c r="K281" s="20">
        <f>IF('S.D. Paste sheet'!K281="","",'S.D. Paste sheet'!K281)</f>
        <v>833</v>
      </c>
      <c r="L281" s="20" t="str">
        <f>IF('S.D. Paste sheet'!L281="","",'S.D. Paste sheet'!L281)</f>
        <v/>
      </c>
      <c r="M281" s="20">
        <f>IF('S.D. Paste sheet'!M281="","",'S.D. Paste sheet'!M281)</f>
        <v>47</v>
      </c>
      <c r="N281" s="20">
        <f>IF('S.D. Paste sheet'!N281="","",'S.D. Paste sheet'!N281)</f>
        <v>23</v>
      </c>
      <c r="O281" s="20" t="str">
        <f>IF('S.D. Paste sheet'!O281="","",'S.D. Paste sheet'!O281)</f>
        <v>OBC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XXXX6055</v>
      </c>
      <c r="U281" s="20" t="str">
        <f>IF('S.D. Paste sheet'!U281="","",'S.D. Paste sheet'!U281)</f>
        <v>YWFFQYK</v>
      </c>
      <c r="V281" s="20">
        <f>IF('S.D. Paste sheet'!V281="","",'S.D. Paste sheet'!V281)</f>
        <v>7568105043</v>
      </c>
      <c r="W281" s="20" t="str">
        <f>IF('S.D. Paste sheet'!W281="","",'S.D. Paste sheet'!W281)</f>
        <v>KEERO KA BASS,BAR,BAR,306105</v>
      </c>
      <c r="X281" s="20">
        <f>IF('S.D. Paste sheet'!X281="","",'S.D. Paste sheet'!X281)</f>
        <v>35000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14</v>
      </c>
      <c r="AC281" s="20" t="str">
        <f>IF('S.D. Paste sheet'!AC281="","",'S.D. Paste sheet'!AC281)</f>
        <v>None</v>
      </c>
      <c r="AD281" s="20">
        <f>IF('S.D. Paste sheet'!AD281="","",'S.D. Paste sheet'!AD281)</f>
        <v>2</v>
      </c>
      <c r="AE281" s="29"/>
      <c r="AF281">
        <f>IF(AK281="","",IF(AK281&gt;0,COUNT($AG$2:AG281),""))</f>
        <v>104</v>
      </c>
      <c r="AG281" s="25">
        <f t="shared" si="130"/>
        <v>8</v>
      </c>
      <c r="AH281" s="25" t="str">
        <f t="shared" si="131"/>
        <v>G</v>
      </c>
      <c r="AI281" s="25">
        <f t="shared" si="132"/>
        <v>639</v>
      </c>
      <c r="AJ281" s="25">
        <f t="shared" si="133"/>
        <v>43661</v>
      </c>
      <c r="AK281" s="25" t="str">
        <f t="shared" si="134"/>
        <v>SUMAN KEER</v>
      </c>
      <c r="AL281" s="25" t="str">
        <f t="shared" si="135"/>
        <v/>
      </c>
      <c r="AM281" s="25" t="str">
        <f t="shared" si="136"/>
        <v>BUDHA RAM KEER</v>
      </c>
      <c r="AN281" s="25" t="str">
        <f t="shared" si="137"/>
        <v>LALITA</v>
      </c>
      <c r="AO281" s="25" t="str">
        <f t="shared" si="138"/>
        <v>F</v>
      </c>
      <c r="AP281" s="25">
        <f t="shared" si="139"/>
        <v>39630</v>
      </c>
      <c r="AQ281" s="25">
        <f t="shared" si="140"/>
        <v>833</v>
      </c>
      <c r="AR281" s="25" t="str">
        <f t="shared" si="141"/>
        <v/>
      </c>
      <c r="AS281" s="25">
        <f t="shared" si="142"/>
        <v>47</v>
      </c>
      <c r="AT281" s="25">
        <f t="shared" si="143"/>
        <v>23</v>
      </c>
      <c r="AU281" s="25" t="str">
        <f t="shared" si="144"/>
        <v>OBC</v>
      </c>
      <c r="AV281" s="25" t="str">
        <f t="shared" si="145"/>
        <v>Hindu</v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8</v>
      </c>
      <c r="B282" s="20" t="str">
        <f>IF('S.D. Paste sheet'!B282="","",'S.D. Paste sheet'!B282)</f>
        <v>G</v>
      </c>
      <c r="C282" s="20">
        <f>IF('S.D. Paste sheet'!C282="","",'S.D. Paste sheet'!C282)</f>
        <v>793</v>
      </c>
      <c r="D282" s="20">
        <f>IF('S.D. Paste sheet'!D282="","",'S.D. Paste sheet'!D282)</f>
        <v>44061</v>
      </c>
      <c r="E282" s="20" t="str">
        <f>IF('S.D. Paste sheet'!E282="","",UPPER('S.D. Paste sheet'!E282))</f>
        <v>SURMA BAGRI</v>
      </c>
      <c r="F282" s="20" t="str">
        <f>IF('S.D. Paste sheet'!F282="","",'S.D. Paste sheet'!F282)</f>
        <v/>
      </c>
      <c r="G282" s="20" t="str">
        <f>IF('S.D. Paste sheet'!G282="","",UPPER('S.D. Paste sheet'!G282))</f>
        <v>BHAGWAN LAL BAGRI</v>
      </c>
      <c r="H282" s="20" t="str">
        <f>IF('S.D. Paste sheet'!H282="","",UPPER('S.D. Paste sheet'!H282))</f>
        <v>MEERA DEVI</v>
      </c>
      <c r="I282" s="20" t="str">
        <f>IF('S.D. Paste sheet'!I282="","",'S.D. Paste sheet'!I282)</f>
        <v>F</v>
      </c>
      <c r="J282" s="20">
        <f>IF('S.D. Paste sheet'!J282="","",'S.D. Paste sheet'!J282)</f>
        <v>39613</v>
      </c>
      <c r="K282" s="20">
        <f>IF('S.D. Paste sheet'!K282="","",'S.D. Paste sheet'!K282)</f>
        <v>834</v>
      </c>
      <c r="L282" s="20" t="str">
        <f>IF('S.D. Paste sheet'!L282="","",'S.D. Paste sheet'!L282)</f>
        <v/>
      </c>
      <c r="M282" s="20">
        <f>IF('S.D. Paste sheet'!M282="","",'S.D. Paste sheet'!M282)</f>
        <v>47</v>
      </c>
      <c r="N282" s="20">
        <f>IF('S.D. Paste sheet'!N282="","",'S.D. Paste sheet'!N282)</f>
        <v>30</v>
      </c>
      <c r="O282" s="20" t="str">
        <f>IF('S.D. Paste sheet'!O282="","",'S.D. Paste sheet'!O282)</f>
        <v>OBC</v>
      </c>
      <c r="P282" s="20" t="str">
        <f>IF('S.D. Paste sheet'!P282="","",'S.D. Paste sheet'!P282)</f>
        <v>Hindu</v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XXXX6529</v>
      </c>
      <c r="U282" s="20" t="str">
        <f>IF('S.D. Paste sheet'!U282="","",'S.D. Paste sheet'!U282)</f>
        <v/>
      </c>
      <c r="V282" s="20">
        <f>IF('S.D. Paste sheet'!V282="","",'S.D. Paste sheet'!V282)</f>
        <v>9784348539</v>
      </c>
      <c r="W282" s="20" t="str">
        <f>IF('S.D. Paste sheet'!W282="","",'S.D. Paste sheet'!W282)</f>
        <v>PALI ROAD,RAIPUR,BAR,306105</v>
      </c>
      <c r="X282" s="20">
        <f>IF('S.D. Paste sheet'!X282="","",'S.D. Paste sheet'!X282)</f>
        <v>25000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>No</v>
      </c>
      <c r="AB282" s="20">
        <f>IF('S.D. Paste sheet'!AB282="","",'S.D. Paste sheet'!AB282)</f>
        <v>14</v>
      </c>
      <c r="AC282" s="20" t="str">
        <f>IF('S.D. Paste sheet'!AC282="","",'S.D. Paste sheet'!AC282)</f>
        <v>None</v>
      </c>
      <c r="AD282" s="20">
        <f>IF('S.D. Paste sheet'!AD282="","",'S.D. Paste sheet'!AD282)</f>
        <v>0</v>
      </c>
      <c r="AE282" s="29"/>
      <c r="AF282">
        <f>IF(AK282="","",IF(AK282&gt;0,COUNT($AG$2:AG282),""))</f>
        <v>105</v>
      </c>
      <c r="AG282" s="25">
        <f t="shared" si="130"/>
        <v>8</v>
      </c>
      <c r="AH282" s="25" t="str">
        <f t="shared" si="131"/>
        <v>G</v>
      </c>
      <c r="AI282" s="25">
        <f t="shared" si="132"/>
        <v>793</v>
      </c>
      <c r="AJ282" s="25">
        <f t="shared" si="133"/>
        <v>44061</v>
      </c>
      <c r="AK282" s="25" t="str">
        <f t="shared" si="134"/>
        <v>SURMA BAGRI</v>
      </c>
      <c r="AL282" s="25" t="str">
        <f t="shared" si="135"/>
        <v/>
      </c>
      <c r="AM282" s="25" t="str">
        <f t="shared" si="136"/>
        <v>BHAGWAN LAL BAGRI</v>
      </c>
      <c r="AN282" s="25" t="str">
        <f t="shared" si="137"/>
        <v>MEERA DEVI</v>
      </c>
      <c r="AO282" s="25" t="str">
        <f t="shared" si="138"/>
        <v>F</v>
      </c>
      <c r="AP282" s="25">
        <f t="shared" si="139"/>
        <v>39613</v>
      </c>
      <c r="AQ282" s="25">
        <f t="shared" si="140"/>
        <v>834</v>
      </c>
      <c r="AR282" s="25" t="str">
        <f t="shared" si="141"/>
        <v/>
      </c>
      <c r="AS282" s="25">
        <f t="shared" si="142"/>
        <v>47</v>
      </c>
      <c r="AT282" s="25">
        <f t="shared" si="143"/>
        <v>30</v>
      </c>
      <c r="AU282" s="25" t="str">
        <f t="shared" si="144"/>
        <v>OBC</v>
      </c>
      <c r="AV282" s="25" t="str">
        <f t="shared" si="145"/>
        <v>Hindu</v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8</v>
      </c>
      <c r="B283" s="20" t="str">
        <f>IF('S.D. Paste sheet'!B283="","",'S.D. Paste sheet'!B283)</f>
        <v>G</v>
      </c>
      <c r="C283" s="20">
        <f>IF('S.D. Paste sheet'!C283="","",'S.D. Paste sheet'!C283)</f>
        <v>792</v>
      </c>
      <c r="D283" s="20">
        <f>IF('S.D. Paste sheet'!D283="","",'S.D. Paste sheet'!D283)</f>
        <v>44061</v>
      </c>
      <c r="E283" s="20" t="str">
        <f>IF('S.D. Paste sheet'!E283="","",UPPER('S.D. Paste sheet'!E283))</f>
        <v>YATIN CHHIPA</v>
      </c>
      <c r="F283" s="20" t="str">
        <f>IF('S.D. Paste sheet'!F283="","",'S.D. Paste sheet'!F283)</f>
        <v/>
      </c>
      <c r="G283" s="20" t="str">
        <f>IF('S.D. Paste sheet'!G283="","",UPPER('S.D. Paste sheet'!G283))</f>
        <v>PRAVIN KUMAR CHHIPA</v>
      </c>
      <c r="H283" s="20" t="str">
        <f>IF('S.D. Paste sheet'!H283="","",UPPER('S.D. Paste sheet'!H283))</f>
        <v>VINITA SARAWAGI</v>
      </c>
      <c r="I283" s="20" t="str">
        <f>IF('S.D. Paste sheet'!I283="","",'S.D. Paste sheet'!I283)</f>
        <v>M</v>
      </c>
      <c r="J283" s="20">
        <f>IF('S.D. Paste sheet'!J283="","",'S.D. Paste sheet'!J283)</f>
        <v>40048</v>
      </c>
      <c r="K283" s="20">
        <f>IF('S.D. Paste sheet'!K283="","",'S.D. Paste sheet'!K283)</f>
        <v>835</v>
      </c>
      <c r="L283" s="20" t="str">
        <f>IF('S.D. Paste sheet'!L283="","",'S.D. Paste sheet'!L283)</f>
        <v/>
      </c>
      <c r="M283" s="20">
        <f>IF('S.D. Paste sheet'!M283="","",'S.D. Paste sheet'!M283)</f>
        <v>47</v>
      </c>
      <c r="N283" s="20">
        <f>IF('S.D. Paste sheet'!N283="","",'S.D. Paste sheet'!N283)</f>
        <v>23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XXXX5056</v>
      </c>
      <c r="U283" s="20" t="str">
        <f>IF('S.D. Paste sheet'!U283="","",'S.D. Paste sheet'!U283)</f>
        <v/>
      </c>
      <c r="V283" s="20">
        <f>IF('S.D. Paste sheet'!V283="","",'S.D. Paste sheet'!V283)</f>
        <v>7014631032</v>
      </c>
      <c r="W283" s="20" t="str">
        <f>IF('S.D. Paste sheet'!W283="","",'S.D. Paste sheet'!W283)</f>
        <v>158,NAIYO KA BAS,R,BAR,306105</v>
      </c>
      <c r="X283" s="20">
        <f>IF('S.D. Paste sheet'!X283="","",'S.D. Paste sheet'!X283)</f>
        <v>480000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13</v>
      </c>
      <c r="AC283" s="20" t="str">
        <f>IF('S.D. Paste sheet'!AC283="","",'S.D. Paste sheet'!AC283)</f>
        <v>None</v>
      </c>
      <c r="AD283" s="20">
        <f>IF('S.D. Paste sheet'!AD283="","",'S.D. Paste sheet'!AD283)</f>
        <v>0</v>
      </c>
      <c r="AE283" s="29"/>
      <c r="AF283">
        <f>IF(AK283="","",IF(AK283&gt;0,COUNT($AG$2:AG283),""))</f>
        <v>106</v>
      </c>
      <c r="AG283" s="25">
        <f t="shared" si="130"/>
        <v>8</v>
      </c>
      <c r="AH283" s="25" t="str">
        <f t="shared" si="131"/>
        <v>G</v>
      </c>
      <c r="AI283" s="25">
        <f t="shared" si="132"/>
        <v>792</v>
      </c>
      <c r="AJ283" s="25">
        <f t="shared" si="133"/>
        <v>44061</v>
      </c>
      <c r="AK283" s="25" t="str">
        <f t="shared" si="134"/>
        <v>YATIN CHHIPA</v>
      </c>
      <c r="AL283" s="25" t="str">
        <f t="shared" si="135"/>
        <v/>
      </c>
      <c r="AM283" s="25" t="str">
        <f t="shared" si="136"/>
        <v>PRAVIN KUMAR CHHIPA</v>
      </c>
      <c r="AN283" s="25" t="str">
        <f t="shared" si="137"/>
        <v>VINITA SARAWAGI</v>
      </c>
      <c r="AO283" s="25" t="str">
        <f t="shared" si="138"/>
        <v>M</v>
      </c>
      <c r="AP283" s="25">
        <f t="shared" si="139"/>
        <v>40048</v>
      </c>
      <c r="AQ283" s="25">
        <f t="shared" si="140"/>
        <v>835</v>
      </c>
      <c r="AR283" s="25" t="str">
        <f t="shared" si="141"/>
        <v/>
      </c>
      <c r="AS283" s="25">
        <f t="shared" si="142"/>
        <v>47</v>
      </c>
      <c r="AT283" s="25">
        <f t="shared" si="143"/>
        <v>23</v>
      </c>
      <c r="AU283" s="25" t="str">
        <f t="shared" si="144"/>
        <v>OBC</v>
      </c>
      <c r="AV283" s="25" t="str">
        <f t="shared" si="145"/>
        <v>Hindu</v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8</v>
      </c>
      <c r="B284" s="20" t="str">
        <f>IF('S.D. Paste sheet'!B284="","",'S.D. Paste sheet'!B284)</f>
        <v>G</v>
      </c>
      <c r="C284" s="20">
        <f>IF('S.D. Paste sheet'!C284="","",'S.D. Paste sheet'!C284)</f>
        <v>296</v>
      </c>
      <c r="D284" s="20">
        <f>IF('S.D. Paste sheet'!D284="","",'S.D. Paste sheet'!D284)</f>
        <v>41873</v>
      </c>
      <c r="E284" s="20" t="str">
        <f>IF('S.D. Paste sheet'!E284="","",UPPER('S.D. Paste sheet'!E284))</f>
        <v>BASANTI DEVI</v>
      </c>
      <c r="F284" s="20" t="str">
        <f>IF('S.D. Paste sheet'!F284="","",'S.D. Paste sheet'!F284)</f>
        <v/>
      </c>
      <c r="G284" s="20" t="str">
        <f>IF('S.D. Paste sheet'!G284="","",UPPER('S.D. Paste sheet'!G284))</f>
        <v>RAMESH MEGHWAL</v>
      </c>
      <c r="H284" s="20" t="str">
        <f>IF('S.D. Paste sheet'!H284="","",UPPER('S.D. Paste sheet'!H284))</f>
        <v>SUKHI DEVI</v>
      </c>
      <c r="I284" s="20" t="str">
        <f>IF('S.D. Paste sheet'!I284="","",'S.D. Paste sheet'!I284)</f>
        <v>F</v>
      </c>
      <c r="J284" s="20">
        <f>IF('S.D. Paste sheet'!J284="","",'S.D. Paste sheet'!J284)</f>
        <v>39519</v>
      </c>
      <c r="K284" s="20">
        <f>IF('S.D. Paste sheet'!K284="","",'S.D. Paste sheet'!K284)</f>
        <v>901</v>
      </c>
      <c r="L284" s="20" t="str">
        <f>IF('S.D. Paste sheet'!L284="","",'S.D. Paste sheet'!L284)</f>
        <v/>
      </c>
      <c r="M284" s="20">
        <f>IF('S.D. Paste sheet'!M284="","",'S.D. Paste sheet'!M284)</f>
        <v>61</v>
      </c>
      <c r="N284" s="20">
        <f>IF('S.D. Paste sheet'!N284="","",'S.D. Paste sheet'!N284)</f>
        <v>28</v>
      </c>
      <c r="O284" s="20" t="str">
        <f>IF('S.D. Paste sheet'!O284="","",'S.D. Paste sheet'!O284)</f>
        <v>SC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XXXX6785</v>
      </c>
      <c r="U284" s="20" t="str">
        <f>IF('S.D. Paste sheet'!U284="","",'S.D. Paste sheet'!U284)</f>
        <v>VONZZTN</v>
      </c>
      <c r="V284" s="20">
        <f>IF('S.D. Paste sheet'!V284="","",'S.D. Paste sheet'!V284)</f>
        <v>8502805427</v>
      </c>
      <c r="W284" s="20" t="str">
        <f>IF('S.D. Paste sheet'!W284="","",'S.D. Paste sheet'!W284)</f>
        <v>Ramdev colony,Raipur,Bar,306105</v>
      </c>
      <c r="X284" s="20">
        <f>IF('S.D. Paste sheet'!X284="","",'S.D. Paste sheet'!X284)</f>
        <v>40000</v>
      </c>
      <c r="Y284" s="20" t="str">
        <f>IF('S.D. Paste sheet'!Y284="","",'S.D. Paste sheet'!Y284)</f>
        <v>N</v>
      </c>
      <c r="Z284" s="20" t="str">
        <f>IF('S.D. Paste sheet'!Z284="","",'S.D. Paste sheet'!Z284)</f>
        <v>Y</v>
      </c>
      <c r="AA284" s="20" t="str">
        <f>IF('S.D. Paste sheet'!AA284="","",'S.D. Paste sheet'!AA284)</f>
        <v>No</v>
      </c>
      <c r="AB284" s="20">
        <f>IF('S.D. Paste sheet'!AB284="","",'S.D. Paste sheet'!AB284)</f>
        <v>14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>
        <f>IF(AK284="","",IF(AK284&gt;0,COUNT($AG$2:AG284),""))</f>
        <v>107</v>
      </c>
      <c r="AG284" s="25">
        <f t="shared" si="130"/>
        <v>8</v>
      </c>
      <c r="AH284" s="25" t="str">
        <f t="shared" si="131"/>
        <v>G</v>
      </c>
      <c r="AI284" s="25">
        <f t="shared" si="132"/>
        <v>296</v>
      </c>
      <c r="AJ284" s="25">
        <f t="shared" si="133"/>
        <v>41873</v>
      </c>
      <c r="AK284" s="25" t="str">
        <f t="shared" si="134"/>
        <v>BASANTI DEVI</v>
      </c>
      <c r="AL284" s="25" t="str">
        <f t="shared" si="135"/>
        <v/>
      </c>
      <c r="AM284" s="25" t="str">
        <f t="shared" si="136"/>
        <v>RAMESH MEGHWAL</v>
      </c>
      <c r="AN284" s="25" t="str">
        <f t="shared" si="137"/>
        <v>SUKHI DEVI</v>
      </c>
      <c r="AO284" s="25" t="str">
        <f t="shared" si="138"/>
        <v>F</v>
      </c>
      <c r="AP284" s="25">
        <f t="shared" si="139"/>
        <v>39519</v>
      </c>
      <c r="AQ284" s="25">
        <f t="shared" si="140"/>
        <v>901</v>
      </c>
      <c r="AR284" s="25" t="str">
        <f t="shared" si="141"/>
        <v/>
      </c>
      <c r="AS284" s="25">
        <f t="shared" si="142"/>
        <v>61</v>
      </c>
      <c r="AT284" s="25">
        <f t="shared" si="143"/>
        <v>28</v>
      </c>
      <c r="AU284" s="25" t="str">
        <f t="shared" si="144"/>
        <v>SC</v>
      </c>
      <c r="AV284" s="25" t="str">
        <f t="shared" si="145"/>
        <v>Hindu</v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8</v>
      </c>
      <c r="B285" s="20" t="str">
        <f>IF('S.D. Paste sheet'!B285="","",'S.D. Paste sheet'!B285)</f>
        <v>G</v>
      </c>
      <c r="C285" s="20">
        <f>IF('S.D. Paste sheet'!C285="","",'S.D. Paste sheet'!C285)</f>
        <v>972</v>
      </c>
      <c r="D285" s="20">
        <f>IF('S.D. Paste sheet'!D285="","",'S.D. Paste sheet'!D285)</f>
        <v>44433</v>
      </c>
      <c r="E285" s="20" t="str">
        <f>IF('S.D. Paste sheet'!E285="","",UPPER('S.D. Paste sheet'!E285))</f>
        <v>BIPASA PARIHAR</v>
      </c>
      <c r="F285" s="20" t="str">
        <f>IF('S.D. Paste sheet'!F285="","",'S.D. Paste sheet'!F285)</f>
        <v/>
      </c>
      <c r="G285" s="20" t="str">
        <f>IF('S.D. Paste sheet'!G285="","",UPPER('S.D. Paste sheet'!G285))</f>
        <v>HIRA LAL PARIHAR</v>
      </c>
      <c r="H285" s="20" t="str">
        <f>IF('S.D. Paste sheet'!H285="","",UPPER('S.D. Paste sheet'!H285))</f>
        <v>MAINA DEVI</v>
      </c>
      <c r="I285" s="20" t="str">
        <f>IF('S.D. Paste sheet'!I285="","",'S.D. Paste sheet'!I285)</f>
        <v>F</v>
      </c>
      <c r="J285" s="20">
        <f>IF('S.D. Paste sheet'!J285="","",'S.D. Paste sheet'!J285)</f>
        <v>38874</v>
      </c>
      <c r="K285" s="20">
        <f>IF('S.D. Paste sheet'!K285="","",'S.D. Paste sheet'!K285)</f>
        <v>902</v>
      </c>
      <c r="L285" s="20" t="str">
        <f>IF('S.D. Paste sheet'!L285="","",'S.D. Paste sheet'!L285)</f>
        <v/>
      </c>
      <c r="M285" s="20">
        <f>IF('S.D. Paste sheet'!M285="","",'S.D. Paste sheet'!M285)</f>
        <v>61</v>
      </c>
      <c r="N285" s="20">
        <f>IF('S.D. Paste sheet'!N285="","",'S.D. Paste sheet'!N285)</f>
        <v>53</v>
      </c>
      <c r="O285" s="20" t="str">
        <f>IF('S.D. Paste sheet'!O285="","",'S.D. Paste sheet'!O285)</f>
        <v>SC</v>
      </c>
      <c r="P285" s="20" t="str">
        <f>IF('S.D. Paste sheet'!P285="","",'S.D. Paste sheet'!P285)</f>
        <v>Hindu</v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XXXX1425</v>
      </c>
      <c r="U285" s="20" t="str">
        <f>IF('S.D. Paste sheet'!U285="","",'S.D. Paste sheet'!U285)</f>
        <v/>
      </c>
      <c r="V285" s="20">
        <f>IF('S.D. Paste sheet'!V285="","",'S.D. Paste sheet'!V285)</f>
        <v>9602369995</v>
      </c>
      <c r="W285" s="20" t="str">
        <f>IF('S.D. Paste sheet'!W285="","",'S.D. Paste sheet'!W285)</f>
        <v>JODHPUR ROAD BAR,RAIPUR,BAR,305106</v>
      </c>
      <c r="X285" s="20">
        <f>IF('S.D. Paste sheet'!X285="","",'S.D. Paste sheet'!X285)</f>
        <v>72000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>No</v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1</v>
      </c>
      <c r="AE285" s="29"/>
      <c r="AF285">
        <f>IF(AK285="","",IF(AK285&gt;0,COUNT($AG$2:AG285),""))</f>
        <v>108</v>
      </c>
      <c r="AG285" s="25">
        <f t="shared" si="130"/>
        <v>8</v>
      </c>
      <c r="AH285" s="25" t="str">
        <f t="shared" si="131"/>
        <v>G</v>
      </c>
      <c r="AI285" s="25">
        <f t="shared" si="132"/>
        <v>972</v>
      </c>
      <c r="AJ285" s="25">
        <f t="shared" si="133"/>
        <v>44433</v>
      </c>
      <c r="AK285" s="25" t="str">
        <f t="shared" si="134"/>
        <v>BIPASA PARIHAR</v>
      </c>
      <c r="AL285" s="25" t="str">
        <f t="shared" si="135"/>
        <v/>
      </c>
      <c r="AM285" s="25" t="str">
        <f t="shared" si="136"/>
        <v>HIRA LAL PARIHAR</v>
      </c>
      <c r="AN285" s="25" t="str">
        <f t="shared" si="137"/>
        <v>MAINA DEVI</v>
      </c>
      <c r="AO285" s="25" t="str">
        <f t="shared" si="138"/>
        <v>F</v>
      </c>
      <c r="AP285" s="25">
        <f t="shared" si="139"/>
        <v>38874</v>
      </c>
      <c r="AQ285" s="25">
        <f t="shared" si="140"/>
        <v>902</v>
      </c>
      <c r="AR285" s="25" t="str">
        <f t="shared" si="141"/>
        <v/>
      </c>
      <c r="AS285" s="25">
        <f t="shared" si="142"/>
        <v>61</v>
      </c>
      <c r="AT285" s="25">
        <f t="shared" si="143"/>
        <v>53</v>
      </c>
      <c r="AU285" s="25" t="str">
        <f t="shared" si="144"/>
        <v>SC</v>
      </c>
      <c r="AV285" s="25" t="str">
        <f t="shared" si="145"/>
        <v>Hindu</v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8</v>
      </c>
      <c r="B286" s="20" t="str">
        <f>IF('S.D. Paste sheet'!B286="","",'S.D. Paste sheet'!B286)</f>
        <v>G</v>
      </c>
      <c r="C286" s="20">
        <f>IF('S.D. Paste sheet'!C286="","",'S.D. Paste sheet'!C286)</f>
        <v>776</v>
      </c>
      <c r="D286" s="20">
        <f>IF('S.D. Paste sheet'!D286="","",'S.D. Paste sheet'!D286)</f>
        <v>44061</v>
      </c>
      <c r="E286" s="20" t="str">
        <f>IF('S.D. Paste sheet'!E286="","",UPPER('S.D. Paste sheet'!E286))</f>
        <v>CHHAVI JANGID</v>
      </c>
      <c r="F286" s="20" t="str">
        <f>IF('S.D. Paste sheet'!F286="","",'S.D. Paste sheet'!F286)</f>
        <v/>
      </c>
      <c r="G286" s="20" t="str">
        <f>IF('S.D. Paste sheet'!G286="","",UPPER('S.D. Paste sheet'!G286))</f>
        <v>RAKESH KUMAR</v>
      </c>
      <c r="H286" s="20" t="str">
        <f>IF('S.D. Paste sheet'!H286="","",UPPER('S.D. Paste sheet'!H286))</f>
        <v>SUNITA DEVI</v>
      </c>
      <c r="I286" s="20" t="str">
        <f>IF('S.D. Paste sheet'!I286="","",'S.D. Paste sheet'!I286)</f>
        <v>F</v>
      </c>
      <c r="J286" s="20">
        <f>IF('S.D. Paste sheet'!J286="","",'S.D. Paste sheet'!J286)</f>
        <v>39714</v>
      </c>
      <c r="K286" s="20">
        <f>IF('S.D. Paste sheet'!K286="","",'S.D. Paste sheet'!K286)</f>
        <v>903</v>
      </c>
      <c r="L286" s="20" t="str">
        <f>IF('S.D. Paste sheet'!L286="","",'S.D. Paste sheet'!L286)</f>
        <v/>
      </c>
      <c r="M286" s="20">
        <f>IF('S.D. Paste sheet'!M286="","",'S.D. Paste sheet'!M286)</f>
        <v>61</v>
      </c>
      <c r="N286" s="20">
        <f>IF('S.D. Paste sheet'!N286="","",'S.D. Paste sheet'!N286)</f>
        <v>51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XXXX3145</v>
      </c>
      <c r="U286" s="20" t="str">
        <f>IF('S.D. Paste sheet'!U286="","",'S.D. Paste sheet'!U286)</f>
        <v/>
      </c>
      <c r="V286" s="20">
        <f>IF('S.D. Paste sheet'!V286="","",'S.D. Paste sheet'!V286)</f>
        <v>9928748282</v>
      </c>
      <c r="W286" s="20" t="str">
        <f>IF('S.D. Paste sheet'!W286="","",'S.D. Paste sheet'!W286)</f>
        <v>BAR,PALI,BAR,306105</v>
      </c>
      <c r="X286" s="20">
        <f>IF('S.D. Paste sheet'!X286="","",'S.D. Paste sheet'!X286)</f>
        <v>600000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14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>
        <f>IF(AK286="","",IF(AK286&gt;0,COUNT($AG$2:AG286),""))</f>
        <v>109</v>
      </c>
      <c r="AG286" s="25">
        <f t="shared" si="130"/>
        <v>8</v>
      </c>
      <c r="AH286" s="25" t="str">
        <f t="shared" si="131"/>
        <v>G</v>
      </c>
      <c r="AI286" s="25">
        <f t="shared" si="132"/>
        <v>776</v>
      </c>
      <c r="AJ286" s="25">
        <f t="shared" si="133"/>
        <v>44061</v>
      </c>
      <c r="AK286" s="25" t="str">
        <f t="shared" si="134"/>
        <v>CHHAVI JANGID</v>
      </c>
      <c r="AL286" s="25" t="str">
        <f t="shared" si="135"/>
        <v/>
      </c>
      <c r="AM286" s="25" t="str">
        <f t="shared" si="136"/>
        <v>RAKESH KUMAR</v>
      </c>
      <c r="AN286" s="25" t="str">
        <f t="shared" si="137"/>
        <v>SUNITA DEVI</v>
      </c>
      <c r="AO286" s="25" t="str">
        <f t="shared" si="138"/>
        <v>F</v>
      </c>
      <c r="AP286" s="25">
        <f t="shared" si="139"/>
        <v>39714</v>
      </c>
      <c r="AQ286" s="25">
        <f t="shared" si="140"/>
        <v>903</v>
      </c>
      <c r="AR286" s="25" t="str">
        <f t="shared" si="141"/>
        <v/>
      </c>
      <c r="AS286" s="25">
        <f t="shared" si="142"/>
        <v>61</v>
      </c>
      <c r="AT286" s="25">
        <f t="shared" si="143"/>
        <v>51</v>
      </c>
      <c r="AU286" s="25" t="str">
        <f t="shared" si="144"/>
        <v>OBC</v>
      </c>
      <c r="AV286" s="25" t="str">
        <f t="shared" si="145"/>
        <v>Hindu</v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8</v>
      </c>
      <c r="B287" s="20" t="str">
        <f>IF('S.D. Paste sheet'!B287="","",'S.D. Paste sheet'!B287)</f>
        <v>G</v>
      </c>
      <c r="C287" s="20">
        <f>IF('S.D. Paste sheet'!C287="","",'S.D. Paste sheet'!C287)</f>
        <v>240</v>
      </c>
      <c r="D287" s="20">
        <f>IF('S.D. Paste sheet'!D287="","",'S.D. Paste sheet'!D287)</f>
        <v>41873</v>
      </c>
      <c r="E287" s="20" t="str">
        <f>IF('S.D. Paste sheet'!E287="","",UPPER('S.D. Paste sheet'!E287))</f>
        <v>DEEPIKA</v>
      </c>
      <c r="F287" s="20" t="str">
        <f>IF('S.D. Paste sheet'!F287="","",'S.D. Paste sheet'!F287)</f>
        <v/>
      </c>
      <c r="G287" s="20" t="str">
        <f>IF('S.D. Paste sheet'!G287="","",UPPER('S.D. Paste sheet'!G287))</f>
        <v>SHANKAR LAL</v>
      </c>
      <c r="H287" s="20" t="str">
        <f>IF('S.D. Paste sheet'!H287="","",UPPER('S.D. Paste sheet'!H287))</f>
        <v>MEEMA DEVI</v>
      </c>
      <c r="I287" s="20" t="str">
        <f>IF('S.D. Paste sheet'!I287="","",'S.D. Paste sheet'!I287)</f>
        <v>F</v>
      </c>
      <c r="J287" s="20">
        <f>IF('S.D. Paste sheet'!J287="","",'S.D. Paste sheet'!J287)</f>
        <v>38587</v>
      </c>
      <c r="K287" s="20">
        <f>IF('S.D. Paste sheet'!K287="","",'S.D. Paste sheet'!K287)</f>
        <v>904</v>
      </c>
      <c r="L287" s="20" t="str">
        <f>IF('S.D. Paste sheet'!L287="","",'S.D. Paste sheet'!L287)</f>
        <v/>
      </c>
      <c r="M287" s="20">
        <f>IF('S.D. Paste sheet'!M287="","",'S.D. Paste sheet'!M287)</f>
        <v>61</v>
      </c>
      <c r="N287" s="20">
        <f>IF('S.D. Paste sheet'!N287="","",'S.D. Paste sheet'!N287)</f>
        <v>56</v>
      </c>
      <c r="O287" s="20" t="str">
        <f>IF('S.D. Paste sheet'!O287="","",'S.D. Paste sheet'!O287)</f>
        <v>OBC</v>
      </c>
      <c r="P287" s="20" t="str">
        <f>IF('S.D. Paste sheet'!P287="","",'S.D. Paste sheet'!P287)</f>
        <v>Hindu</v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XXXX7510</v>
      </c>
      <c r="U287" s="20" t="str">
        <f>IF('S.D. Paste sheet'!U287="","",'S.D. Paste sheet'!U287)</f>
        <v>VBBGVNT</v>
      </c>
      <c r="V287" s="20">
        <f>IF('S.D. Paste sheet'!V287="","",'S.D. Paste sheet'!V287)</f>
        <v>9784723621</v>
      </c>
      <c r="W287" s="20" t="str">
        <f>IF('S.D. Paste sheet'!W287="","",'S.D. Paste sheet'!W287)</f>
        <v>Gehloto ka bera,Raipur,Bar,306105</v>
      </c>
      <c r="X287" s="20">
        <f>IF('S.D. Paste sheet'!X287="","",'S.D. Paste sheet'!X287)</f>
        <v>60000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>No</v>
      </c>
      <c r="AB287" s="20">
        <f>IF('S.D. Paste sheet'!AB287="","",'S.D. Paste sheet'!AB287)</f>
        <v>17</v>
      </c>
      <c r="AC287" s="20" t="str">
        <f>IF('S.D. Paste sheet'!AC287="","",'S.D. Paste sheet'!AC287)</f>
        <v>None</v>
      </c>
      <c r="AD287" s="20">
        <f>IF('S.D. Paste sheet'!AD287="","",'S.D. Paste sheet'!AD287)</f>
        <v>2</v>
      </c>
      <c r="AE287" s="29"/>
      <c r="AF287">
        <f>IF(AK287="","",IF(AK287&gt;0,COUNT($AG$2:AG287),""))</f>
        <v>110</v>
      </c>
      <c r="AG287" s="25">
        <f t="shared" si="130"/>
        <v>8</v>
      </c>
      <c r="AH287" s="25" t="str">
        <f t="shared" si="131"/>
        <v>G</v>
      </c>
      <c r="AI287" s="25">
        <f t="shared" si="132"/>
        <v>240</v>
      </c>
      <c r="AJ287" s="25">
        <f t="shared" si="133"/>
        <v>41873</v>
      </c>
      <c r="AK287" s="25" t="str">
        <f t="shared" si="134"/>
        <v>DEEPIKA</v>
      </c>
      <c r="AL287" s="25" t="str">
        <f t="shared" si="135"/>
        <v/>
      </c>
      <c r="AM287" s="25" t="str">
        <f t="shared" si="136"/>
        <v>SHANKAR LAL</v>
      </c>
      <c r="AN287" s="25" t="str">
        <f t="shared" si="137"/>
        <v>MEEMA DEVI</v>
      </c>
      <c r="AO287" s="25" t="str">
        <f t="shared" si="138"/>
        <v>F</v>
      </c>
      <c r="AP287" s="25">
        <f t="shared" si="139"/>
        <v>38587</v>
      </c>
      <c r="AQ287" s="25">
        <f t="shared" si="140"/>
        <v>904</v>
      </c>
      <c r="AR287" s="25" t="str">
        <f t="shared" si="141"/>
        <v/>
      </c>
      <c r="AS287" s="25">
        <f t="shared" si="142"/>
        <v>61</v>
      </c>
      <c r="AT287" s="25">
        <f t="shared" si="143"/>
        <v>56</v>
      </c>
      <c r="AU287" s="25" t="str">
        <f t="shared" si="144"/>
        <v>OBC</v>
      </c>
      <c r="AV287" s="25" t="str">
        <f t="shared" si="145"/>
        <v>Hindu</v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8</v>
      </c>
      <c r="B288" s="20" t="str">
        <f>IF('S.D. Paste sheet'!B288="","",'S.D. Paste sheet'!B288)</f>
        <v>G</v>
      </c>
      <c r="C288" s="20">
        <f>IF('S.D. Paste sheet'!C288="","",'S.D. Paste sheet'!C288)</f>
        <v>777</v>
      </c>
      <c r="D288" s="20">
        <f>IF('S.D. Paste sheet'!D288="","",'S.D. Paste sheet'!D288)</f>
        <v>44061</v>
      </c>
      <c r="E288" s="20" t="str">
        <f>IF('S.D. Paste sheet'!E288="","",UPPER('S.D. Paste sheet'!E288))</f>
        <v>DEEPIKA BAGRI</v>
      </c>
      <c r="F288" s="20" t="str">
        <f>IF('S.D. Paste sheet'!F288="","",'S.D. Paste sheet'!F288)</f>
        <v/>
      </c>
      <c r="G288" s="20" t="str">
        <f>IF('S.D. Paste sheet'!G288="","",UPPER('S.D. Paste sheet'!G288))</f>
        <v>SATAYANARAYAN</v>
      </c>
      <c r="H288" s="20" t="str">
        <f>IF('S.D. Paste sheet'!H288="","",UPPER('S.D. Paste sheet'!H288))</f>
        <v>PUSHPA</v>
      </c>
      <c r="I288" s="20" t="str">
        <f>IF('S.D. Paste sheet'!I288="","",'S.D. Paste sheet'!I288)</f>
        <v>F</v>
      </c>
      <c r="J288" s="20">
        <f>IF('S.D. Paste sheet'!J288="","",'S.D. Paste sheet'!J288)</f>
        <v>38723</v>
      </c>
      <c r="K288" s="20">
        <f>IF('S.D. Paste sheet'!K288="","",'S.D. Paste sheet'!K288)</f>
        <v>905</v>
      </c>
      <c r="L288" s="20" t="str">
        <f>IF('S.D. Paste sheet'!L288="","",'S.D. Paste sheet'!L288)</f>
        <v/>
      </c>
      <c r="M288" s="20">
        <f>IF('S.D. Paste sheet'!M288="","",'S.D. Paste sheet'!M288)</f>
        <v>61</v>
      </c>
      <c r="N288" s="20">
        <f>IF('S.D. Paste sheet'!N288="","",'S.D. Paste sheet'!N288)</f>
        <v>56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XXXX2300</v>
      </c>
      <c r="U288" s="20" t="str">
        <f>IF('S.D. Paste sheet'!U288="","",'S.D. Paste sheet'!U288)</f>
        <v/>
      </c>
      <c r="V288" s="20">
        <f>IF('S.D. Paste sheet'!V288="","",'S.D. Paste sheet'!V288)</f>
        <v>9143609074</v>
      </c>
      <c r="W288" s="20" t="str">
        <f>IF('S.D. Paste sheet'!W288="","",'S.D. Paste sheet'!W288)</f>
        <v>PALI ROAD,RAIPUR,BAR,306105</v>
      </c>
      <c r="X288" s="20">
        <f>IF('S.D. Paste sheet'!X288="","",'S.D. Paste sheet'!X288)</f>
        <v>120000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16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>
        <f>IF(AK288="","",IF(AK288&gt;0,COUNT($AG$2:AG288),""))</f>
        <v>111</v>
      </c>
      <c r="AG288" s="25">
        <f t="shared" si="130"/>
        <v>8</v>
      </c>
      <c r="AH288" s="25" t="str">
        <f t="shared" si="131"/>
        <v>G</v>
      </c>
      <c r="AI288" s="25">
        <f t="shared" si="132"/>
        <v>777</v>
      </c>
      <c r="AJ288" s="25">
        <f t="shared" si="133"/>
        <v>44061</v>
      </c>
      <c r="AK288" s="25" t="str">
        <f t="shared" si="134"/>
        <v>DEEPIKA BAGRI</v>
      </c>
      <c r="AL288" s="25" t="str">
        <f t="shared" si="135"/>
        <v/>
      </c>
      <c r="AM288" s="25" t="str">
        <f t="shared" si="136"/>
        <v>SATAYANARAYAN</v>
      </c>
      <c r="AN288" s="25" t="str">
        <f t="shared" si="137"/>
        <v>PUSHPA</v>
      </c>
      <c r="AO288" s="25" t="str">
        <f t="shared" si="138"/>
        <v>F</v>
      </c>
      <c r="AP288" s="25">
        <f t="shared" si="139"/>
        <v>38723</v>
      </c>
      <c r="AQ288" s="25">
        <f t="shared" si="140"/>
        <v>905</v>
      </c>
      <c r="AR288" s="25" t="str">
        <f t="shared" si="141"/>
        <v/>
      </c>
      <c r="AS288" s="25">
        <f t="shared" si="142"/>
        <v>61</v>
      </c>
      <c r="AT288" s="25">
        <f t="shared" si="143"/>
        <v>56</v>
      </c>
      <c r="AU288" s="25" t="str">
        <f t="shared" si="144"/>
        <v>OBC</v>
      </c>
      <c r="AV288" s="25" t="str">
        <f t="shared" si="145"/>
        <v>Hindu</v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8</v>
      </c>
      <c r="B289" s="20" t="str">
        <f>IF('S.D. Paste sheet'!B289="","",'S.D. Paste sheet'!B289)</f>
        <v>G</v>
      </c>
      <c r="C289" s="20">
        <f>IF('S.D. Paste sheet'!C289="","",'S.D. Paste sheet'!C289)</f>
        <v>589</v>
      </c>
      <c r="D289" s="20">
        <f>IF('S.D. Paste sheet'!D289="","",'S.D. Paste sheet'!D289)</f>
        <v>43312</v>
      </c>
      <c r="E289" s="20" t="str">
        <f>IF('S.D. Paste sheet'!E289="","",UPPER('S.D. Paste sheet'!E289))</f>
        <v>DIMPAL</v>
      </c>
      <c r="F289" s="20" t="str">
        <f>IF('S.D. Paste sheet'!F289="","",'S.D. Paste sheet'!F289)</f>
        <v/>
      </c>
      <c r="G289" s="20" t="str">
        <f>IF('S.D. Paste sheet'!G289="","",UPPER('S.D. Paste sheet'!G289))</f>
        <v>DHARMARAM</v>
      </c>
      <c r="H289" s="20" t="str">
        <f>IF('S.D. Paste sheet'!H289="","",UPPER('S.D. Paste sheet'!H289))</f>
        <v>KANTA</v>
      </c>
      <c r="I289" s="20" t="str">
        <f>IF('S.D. Paste sheet'!I289="","",'S.D. Paste sheet'!I289)</f>
        <v>F</v>
      </c>
      <c r="J289" s="20">
        <f>IF('S.D. Paste sheet'!J289="","",'S.D. Paste sheet'!J289)</f>
        <v>39148</v>
      </c>
      <c r="K289" s="20">
        <f>IF('S.D. Paste sheet'!K289="","",'S.D. Paste sheet'!K289)</f>
        <v>906</v>
      </c>
      <c r="L289" s="20" t="str">
        <f>IF('S.D. Paste sheet'!L289="","",'S.D. Paste sheet'!L289)</f>
        <v/>
      </c>
      <c r="M289" s="20">
        <f>IF('S.D. Paste sheet'!M289="","",'S.D. Paste sheet'!M289)</f>
        <v>61</v>
      </c>
      <c r="N289" s="20">
        <f>IF('S.D. Paste sheet'!N289="","",'S.D. Paste sheet'!N289)</f>
        <v>59</v>
      </c>
      <c r="O289" s="20" t="str">
        <f>IF('S.D. Paste sheet'!O289="","",'S.D. Paste sheet'!O289)</f>
        <v>OBC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XXXX9096</v>
      </c>
      <c r="U289" s="20" t="str">
        <f>IF('S.D. Paste sheet'!U289="","",'S.D. Paste sheet'!U289)</f>
        <v>VTPZJKP</v>
      </c>
      <c r="V289" s="20">
        <f>IF('S.D. Paste sheet'!V289="","",'S.D. Paste sheet'!V289)</f>
        <v>7568842240</v>
      </c>
      <c r="W289" s="20" t="str">
        <f>IF('S.D. Paste sheet'!W289="","",'S.D. Paste sheet'!W289)</f>
        <v>GANGA SAGAR SANKAR M,AHARAJ KI DHUNI,RAIPUR,BAR,306105</v>
      </c>
      <c r="X289" s="20">
        <f>IF('S.D. Paste sheet'!X289="","",'S.D. Paste sheet'!X289)</f>
        <v>40000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15</v>
      </c>
      <c r="AC289" s="20" t="str">
        <f>IF('S.D. Paste sheet'!AC289="","",'S.D. Paste sheet'!AC289)</f>
        <v>None</v>
      </c>
      <c r="AD289" s="20">
        <f>IF('S.D. Paste sheet'!AD289="","",'S.D. Paste sheet'!AD289)</f>
        <v>2</v>
      </c>
      <c r="AE289" s="29"/>
      <c r="AF289">
        <f>IF(AK289="","",IF(AK289&gt;0,COUNT($AG$2:AG289),""))</f>
        <v>112</v>
      </c>
      <c r="AG289" s="25">
        <f t="shared" si="130"/>
        <v>8</v>
      </c>
      <c r="AH289" s="25" t="str">
        <f t="shared" si="131"/>
        <v>G</v>
      </c>
      <c r="AI289" s="25">
        <f t="shared" si="132"/>
        <v>589</v>
      </c>
      <c r="AJ289" s="25">
        <f t="shared" si="133"/>
        <v>43312</v>
      </c>
      <c r="AK289" s="25" t="str">
        <f t="shared" si="134"/>
        <v>DIMPAL</v>
      </c>
      <c r="AL289" s="25" t="str">
        <f t="shared" si="135"/>
        <v/>
      </c>
      <c r="AM289" s="25" t="str">
        <f t="shared" si="136"/>
        <v>DHARMARAM</v>
      </c>
      <c r="AN289" s="25" t="str">
        <f t="shared" si="137"/>
        <v>KANTA</v>
      </c>
      <c r="AO289" s="25" t="str">
        <f t="shared" si="138"/>
        <v>F</v>
      </c>
      <c r="AP289" s="25">
        <f t="shared" si="139"/>
        <v>39148</v>
      </c>
      <c r="AQ289" s="25">
        <f t="shared" si="140"/>
        <v>906</v>
      </c>
      <c r="AR289" s="25" t="str">
        <f t="shared" si="141"/>
        <v/>
      </c>
      <c r="AS289" s="25">
        <f t="shared" si="142"/>
        <v>61</v>
      </c>
      <c r="AT289" s="25">
        <f t="shared" si="143"/>
        <v>59</v>
      </c>
      <c r="AU289" s="25" t="str">
        <f t="shared" si="144"/>
        <v>OBC</v>
      </c>
      <c r="AV289" s="25" t="str">
        <f t="shared" si="145"/>
        <v>Hindu</v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8</v>
      </c>
      <c r="B290" s="20" t="str">
        <f>IF('S.D. Paste sheet'!B290="","",'S.D. Paste sheet'!B290)</f>
        <v>G</v>
      </c>
      <c r="C290" s="20">
        <f>IF('S.D. Paste sheet'!C290="","",'S.D. Paste sheet'!C290)</f>
        <v>778</v>
      </c>
      <c r="D290" s="20">
        <f>IF('S.D. Paste sheet'!D290="","",'S.D. Paste sheet'!D290)</f>
        <v>44061</v>
      </c>
      <c r="E290" s="20" t="str">
        <f>IF('S.D. Paste sheet'!E290="","",UPPER('S.D. Paste sheet'!E290))</f>
        <v>GAYATRI SOLANKI</v>
      </c>
      <c r="F290" s="20" t="str">
        <f>IF('S.D. Paste sheet'!F290="","",'S.D. Paste sheet'!F290)</f>
        <v/>
      </c>
      <c r="G290" s="20" t="str">
        <f>IF('S.D. Paste sheet'!G290="","",UPPER('S.D. Paste sheet'!G290))</f>
        <v>LAXMINARAYAN</v>
      </c>
      <c r="H290" s="20" t="str">
        <f>IF('S.D. Paste sheet'!H290="","",UPPER('S.D. Paste sheet'!H290))</f>
        <v>SONIYA DEVI</v>
      </c>
      <c r="I290" s="20" t="str">
        <f>IF('S.D. Paste sheet'!I290="","",'S.D. Paste sheet'!I290)</f>
        <v>F</v>
      </c>
      <c r="J290" s="20">
        <f>IF('S.D. Paste sheet'!J290="","",'S.D. Paste sheet'!J290)</f>
        <v>39595</v>
      </c>
      <c r="K290" s="20">
        <f>IF('S.D. Paste sheet'!K290="","",'S.D. Paste sheet'!K290)</f>
        <v>907</v>
      </c>
      <c r="L290" s="20" t="str">
        <f>IF('S.D. Paste sheet'!L290="","",'S.D. Paste sheet'!L290)</f>
        <v/>
      </c>
      <c r="M290" s="20">
        <f>IF('S.D. Paste sheet'!M290="","",'S.D. Paste sheet'!M290)</f>
        <v>61</v>
      </c>
      <c r="N290" s="20">
        <f>IF('S.D. Paste sheet'!N290="","",'S.D. Paste sheet'!N290)</f>
        <v>54</v>
      </c>
      <c r="O290" s="20" t="str">
        <f>IF('S.D. Paste sheet'!O290="","",'S.D. Paste sheet'!O290)</f>
        <v>SC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XXXX0450</v>
      </c>
      <c r="U290" s="20" t="str">
        <f>IF('S.D. Paste sheet'!U290="","",'S.D. Paste sheet'!U290)</f>
        <v>VXGJKPX</v>
      </c>
      <c r="V290" s="20">
        <f>IF('S.D. Paste sheet'!V290="","",'S.D. Paste sheet'!V290)</f>
        <v>9503809615</v>
      </c>
      <c r="W290" s="20" t="str">
        <f>IF('S.D. Paste sheet'!W290="","",'S.D. Paste sheet'!W290)</f>
        <v>RAMDEV NAGAR, JODHPUR ROAD, BAR , PALI,RAIPUR,BAR,306105</v>
      </c>
      <c r="X290" s="20">
        <f>IF('S.D. Paste sheet'!X290="","",'S.D. Paste sheet'!X290)</f>
        <v>96000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14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>
        <f>IF(AK290="","",IF(AK290&gt;0,COUNT($AG$2:AG290),""))</f>
        <v>113</v>
      </c>
      <c r="AG290" s="25">
        <f t="shared" si="130"/>
        <v>8</v>
      </c>
      <c r="AH290" s="25" t="str">
        <f t="shared" si="131"/>
        <v>G</v>
      </c>
      <c r="AI290" s="25">
        <f t="shared" si="132"/>
        <v>778</v>
      </c>
      <c r="AJ290" s="25">
        <f t="shared" si="133"/>
        <v>44061</v>
      </c>
      <c r="AK290" s="25" t="str">
        <f t="shared" si="134"/>
        <v>GAYATRI SOLANKI</v>
      </c>
      <c r="AL290" s="25" t="str">
        <f t="shared" si="135"/>
        <v/>
      </c>
      <c r="AM290" s="25" t="str">
        <f t="shared" si="136"/>
        <v>LAXMINARAYAN</v>
      </c>
      <c r="AN290" s="25" t="str">
        <f t="shared" si="137"/>
        <v>SONIYA DEVI</v>
      </c>
      <c r="AO290" s="25" t="str">
        <f t="shared" si="138"/>
        <v>F</v>
      </c>
      <c r="AP290" s="25">
        <f t="shared" si="139"/>
        <v>39595</v>
      </c>
      <c r="AQ290" s="25">
        <f t="shared" si="140"/>
        <v>907</v>
      </c>
      <c r="AR290" s="25" t="str">
        <f t="shared" si="141"/>
        <v/>
      </c>
      <c r="AS290" s="25">
        <f t="shared" si="142"/>
        <v>61</v>
      </c>
      <c r="AT290" s="25">
        <f t="shared" si="143"/>
        <v>54</v>
      </c>
      <c r="AU290" s="25" t="str">
        <f t="shared" si="144"/>
        <v>SC</v>
      </c>
      <c r="AV290" s="25" t="str">
        <f t="shared" si="145"/>
        <v>Hindu</v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8</v>
      </c>
      <c r="B291" s="20" t="str">
        <f>IF('S.D. Paste sheet'!B291="","",'S.D. Paste sheet'!B291)</f>
        <v>G</v>
      </c>
      <c r="C291" s="20">
        <f>IF('S.D. Paste sheet'!C291="","",'S.D. Paste sheet'!C291)</f>
        <v>975</v>
      </c>
      <c r="D291" s="20">
        <f>IF('S.D. Paste sheet'!D291="","",'S.D. Paste sheet'!D291)</f>
        <v>44434</v>
      </c>
      <c r="E291" s="20" t="str">
        <f>IF('S.D. Paste sheet'!E291="","",UPPER('S.D. Paste sheet'!E291))</f>
        <v>HARSHVARDHAN SINGH RAJAWAT</v>
      </c>
      <c r="F291" s="20" t="str">
        <f>IF('S.D. Paste sheet'!F291="","",'S.D. Paste sheet'!F291)</f>
        <v/>
      </c>
      <c r="G291" s="20" t="str">
        <f>IF('S.D. Paste sheet'!G291="","",UPPER('S.D. Paste sheet'!G291))</f>
        <v>VIKRAM SINGH</v>
      </c>
      <c r="H291" s="20" t="str">
        <f>IF('S.D. Paste sheet'!H291="","",UPPER('S.D. Paste sheet'!H291))</f>
        <v>KIRAN KANWAR</v>
      </c>
      <c r="I291" s="20" t="str">
        <f>IF('S.D. Paste sheet'!I291="","",'S.D. Paste sheet'!I291)</f>
        <v>M</v>
      </c>
      <c r="J291" s="20">
        <f>IF('S.D. Paste sheet'!J291="","",'S.D. Paste sheet'!J291)</f>
        <v>39689</v>
      </c>
      <c r="K291" s="20">
        <f>IF('S.D. Paste sheet'!K291="","",'S.D. Paste sheet'!K291)</f>
        <v>908</v>
      </c>
      <c r="L291" s="20" t="str">
        <f>IF('S.D. Paste sheet'!L291="","",'S.D. Paste sheet'!L291)</f>
        <v/>
      </c>
      <c r="M291" s="20">
        <f>IF('S.D. Paste sheet'!M291="","",'S.D. Paste sheet'!M291)</f>
        <v>61</v>
      </c>
      <c r="N291" s="20">
        <f>IF('S.D. Paste sheet'!N291="","",'S.D. Paste sheet'!N291)</f>
        <v>50</v>
      </c>
      <c r="O291" s="20" t="str">
        <f>IF('S.D. Paste sheet'!O291="","",'S.D. Paste sheet'!O291)</f>
        <v>GEN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XXXX0526</v>
      </c>
      <c r="U291" s="20" t="str">
        <f>IF('S.D. Paste sheet'!U291="","",'S.D. Paste sheet'!U291)</f>
        <v/>
      </c>
      <c r="V291" s="20">
        <f>IF('S.D. Paste sheet'!V291="","",'S.D. Paste sheet'!V291)</f>
        <v>8290262704</v>
      </c>
      <c r="W291" s="20" t="str">
        <f>IF('S.D. Paste sheet'!W291="","",'S.D. Paste sheet'!W291)</f>
        <v>GAYTRI NAGAR RAIPUR ROAD,RAIPUR,BAR,306105</v>
      </c>
      <c r="X291" s="20">
        <f>IF('S.D. Paste sheet'!X291="","",'S.D. Paste sheet'!X291)</f>
        <v>240000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14</v>
      </c>
      <c r="AC291" s="20" t="str">
        <f>IF('S.D. Paste sheet'!AC291="","",'S.D. Paste sheet'!AC291)</f>
        <v>None</v>
      </c>
      <c r="AD291" s="20">
        <f>IF('S.D. Paste sheet'!AD291="","",'S.D. Paste sheet'!AD291)</f>
        <v>3</v>
      </c>
      <c r="AE291" s="29"/>
      <c r="AF291">
        <f>IF(AK291="","",IF(AK291&gt;0,COUNT($AG$2:AG291),""))</f>
        <v>114</v>
      </c>
      <c r="AG291" s="25">
        <f t="shared" si="130"/>
        <v>8</v>
      </c>
      <c r="AH291" s="25" t="str">
        <f t="shared" si="131"/>
        <v>G</v>
      </c>
      <c r="AI291" s="25">
        <f t="shared" si="132"/>
        <v>975</v>
      </c>
      <c r="AJ291" s="25">
        <f t="shared" si="133"/>
        <v>44434</v>
      </c>
      <c r="AK291" s="25" t="str">
        <f t="shared" si="134"/>
        <v>HARSHVARDHAN SINGH RAJAWAT</v>
      </c>
      <c r="AL291" s="25" t="str">
        <f t="shared" si="135"/>
        <v/>
      </c>
      <c r="AM291" s="25" t="str">
        <f t="shared" si="136"/>
        <v>VIKRAM SINGH</v>
      </c>
      <c r="AN291" s="25" t="str">
        <f t="shared" si="137"/>
        <v>KIRAN KANWAR</v>
      </c>
      <c r="AO291" s="25" t="str">
        <f t="shared" si="138"/>
        <v>M</v>
      </c>
      <c r="AP291" s="25">
        <f t="shared" si="139"/>
        <v>39689</v>
      </c>
      <c r="AQ291" s="25">
        <f t="shared" si="140"/>
        <v>908</v>
      </c>
      <c r="AR291" s="25" t="str">
        <f t="shared" si="141"/>
        <v/>
      </c>
      <c r="AS291" s="25">
        <f t="shared" si="142"/>
        <v>61</v>
      </c>
      <c r="AT291" s="25">
        <f t="shared" si="143"/>
        <v>50</v>
      </c>
      <c r="AU291" s="25" t="str">
        <f t="shared" si="144"/>
        <v>GEN</v>
      </c>
      <c r="AV291" s="25" t="str">
        <f t="shared" si="145"/>
        <v>Hindu</v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8</v>
      </c>
      <c r="B292" s="20" t="str">
        <f>IF('S.D. Paste sheet'!B292="","",'S.D. Paste sheet'!B292)</f>
        <v>G</v>
      </c>
      <c r="C292" s="20">
        <f>IF('S.D. Paste sheet'!C292="","",'S.D. Paste sheet'!C292)</f>
        <v>235</v>
      </c>
      <c r="D292" s="20">
        <f>IF('S.D. Paste sheet'!D292="","",'S.D. Paste sheet'!D292)</f>
        <v>41873</v>
      </c>
      <c r="E292" s="20" t="str">
        <f>IF('S.D. Paste sheet'!E292="","",UPPER('S.D. Paste sheet'!E292))</f>
        <v>HEENA BANO</v>
      </c>
      <c r="F292" s="20" t="str">
        <f>IF('S.D. Paste sheet'!F292="","",'S.D. Paste sheet'!F292)</f>
        <v/>
      </c>
      <c r="G292" s="20" t="str">
        <f>IF('S.D. Paste sheet'!G292="","",UPPER('S.D. Paste sheet'!G292))</f>
        <v>LALU KHAN</v>
      </c>
      <c r="H292" s="20" t="str">
        <f>IF('S.D. Paste sheet'!H292="","",UPPER('S.D. Paste sheet'!H292))</f>
        <v>AMINA BANU</v>
      </c>
      <c r="I292" s="20" t="str">
        <f>IF('S.D. Paste sheet'!I292="","",'S.D. Paste sheet'!I292)</f>
        <v>F</v>
      </c>
      <c r="J292" s="20">
        <f>IF('S.D. Paste sheet'!J292="","",'S.D. Paste sheet'!J292)</f>
        <v>39052</v>
      </c>
      <c r="K292" s="20">
        <f>IF('S.D. Paste sheet'!K292="","",'S.D. Paste sheet'!K292)</f>
        <v>909</v>
      </c>
      <c r="L292" s="20" t="str">
        <f>IF('S.D. Paste sheet'!L292="","",'S.D. Paste sheet'!L292)</f>
        <v/>
      </c>
      <c r="M292" s="20">
        <f>IF('S.D. Paste sheet'!M292="","",'S.D. Paste sheet'!M292)</f>
        <v>61</v>
      </c>
      <c r="N292" s="20">
        <f>IF('S.D. Paste sheet'!N292="","",'S.D. Paste sheet'!N292)</f>
        <v>40</v>
      </c>
      <c r="O292" s="20" t="str">
        <f>IF('S.D. Paste sheet'!O292="","",'S.D. Paste sheet'!O292)</f>
        <v>OBC</v>
      </c>
      <c r="P292" s="20" t="str">
        <f>IF('S.D. Paste sheet'!P292="","",'S.D. Paste sheet'!P292)</f>
        <v>Muslim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XXXX5351</v>
      </c>
      <c r="U292" s="20" t="str">
        <f>IF('S.D. Paste sheet'!U292="","",'S.D. Paste sheet'!U292)</f>
        <v>VZXNOJN</v>
      </c>
      <c r="V292" s="20">
        <f>IF('S.D. Paste sheet'!V292="","",'S.D. Paste sheet'!V292)</f>
        <v>8890007371</v>
      </c>
      <c r="W292" s="20" t="str">
        <f>IF('S.D. Paste sheet'!W292="","",'S.D. Paste sheet'!W292)</f>
        <v>miyan magri,RAIPUR,BAR,306105</v>
      </c>
      <c r="X292" s="20">
        <f>IF('S.D. Paste sheet'!X292="","",'S.D. Paste sheet'!X292)</f>
        <v>40000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Yes</v>
      </c>
      <c r="AB292" s="20">
        <f>IF('S.D. Paste sheet'!AB292="","",'S.D. Paste sheet'!AB292)</f>
        <v>16</v>
      </c>
      <c r="AC292" s="20" t="str">
        <f>IF('S.D. Paste sheet'!AC292="","",'S.D. Paste sheet'!AC292)</f>
        <v>None</v>
      </c>
      <c r="AD292" s="20">
        <f>IF('S.D. Paste sheet'!AD292="","",'S.D. Paste sheet'!AD292)</f>
        <v>0</v>
      </c>
      <c r="AE292" s="29"/>
      <c r="AF292">
        <f>IF(AK292="","",IF(AK292&gt;0,COUNT($AG$2:AG292),""))</f>
        <v>115</v>
      </c>
      <c r="AG292" s="25">
        <f t="shared" si="130"/>
        <v>8</v>
      </c>
      <c r="AH292" s="25" t="str">
        <f t="shared" si="131"/>
        <v>G</v>
      </c>
      <c r="AI292" s="25">
        <f t="shared" si="132"/>
        <v>235</v>
      </c>
      <c r="AJ292" s="25">
        <f t="shared" si="133"/>
        <v>41873</v>
      </c>
      <c r="AK292" s="25" t="str">
        <f t="shared" si="134"/>
        <v>HEENA BANO</v>
      </c>
      <c r="AL292" s="25" t="str">
        <f t="shared" si="135"/>
        <v/>
      </c>
      <c r="AM292" s="25" t="str">
        <f t="shared" si="136"/>
        <v>LALU KHAN</v>
      </c>
      <c r="AN292" s="25" t="str">
        <f t="shared" si="137"/>
        <v>AMINA BANU</v>
      </c>
      <c r="AO292" s="25" t="str">
        <f t="shared" si="138"/>
        <v>F</v>
      </c>
      <c r="AP292" s="25">
        <f t="shared" si="139"/>
        <v>39052</v>
      </c>
      <c r="AQ292" s="25">
        <f t="shared" si="140"/>
        <v>909</v>
      </c>
      <c r="AR292" s="25" t="str">
        <f t="shared" si="141"/>
        <v/>
      </c>
      <c r="AS292" s="25">
        <f t="shared" si="142"/>
        <v>61</v>
      </c>
      <c r="AT292" s="25">
        <f t="shared" si="143"/>
        <v>40</v>
      </c>
      <c r="AU292" s="25" t="str">
        <f t="shared" si="144"/>
        <v>OBC</v>
      </c>
      <c r="AV292" s="25" t="str">
        <f t="shared" si="145"/>
        <v>Muslim</v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8</v>
      </c>
      <c r="B293" s="20" t="str">
        <f>IF('S.D. Paste sheet'!B293="","",'S.D. Paste sheet'!B293)</f>
        <v>G</v>
      </c>
      <c r="C293" s="20">
        <f>IF('S.D. Paste sheet'!C293="","",'S.D. Paste sheet'!C293)</f>
        <v>966</v>
      </c>
      <c r="D293" s="20">
        <f>IF('S.D. Paste sheet'!D293="","",'S.D. Paste sheet'!D293)</f>
        <v>44433</v>
      </c>
      <c r="E293" s="20" t="str">
        <f>IF('S.D. Paste sheet'!E293="","",UPPER('S.D. Paste sheet'!E293))</f>
        <v>IRFAN KATHAT</v>
      </c>
      <c r="F293" s="20" t="str">
        <f>IF('S.D. Paste sheet'!F293="","",'S.D. Paste sheet'!F293)</f>
        <v/>
      </c>
      <c r="G293" s="20" t="str">
        <f>IF('S.D. Paste sheet'!G293="","",UPPER('S.D. Paste sheet'!G293))</f>
        <v>VINOD KATHAT</v>
      </c>
      <c r="H293" s="20" t="str">
        <f>IF('S.D. Paste sheet'!H293="","",UPPER('S.D. Paste sheet'!H293))</f>
        <v>AMINA</v>
      </c>
      <c r="I293" s="20" t="str">
        <f>IF('S.D. Paste sheet'!I293="","",'S.D. Paste sheet'!I293)</f>
        <v>M</v>
      </c>
      <c r="J293" s="20">
        <f>IF('S.D. Paste sheet'!J293="","",'S.D. Paste sheet'!J293)</f>
        <v>39301</v>
      </c>
      <c r="K293" s="20">
        <f>IF('S.D. Paste sheet'!K293="","",'S.D. Paste sheet'!K293)</f>
        <v>910</v>
      </c>
      <c r="L293" s="20" t="str">
        <f>IF('S.D. Paste sheet'!L293="","",'S.D. Paste sheet'!L293)</f>
        <v/>
      </c>
      <c r="M293" s="20">
        <f>IF('S.D. Paste sheet'!M293="","",'S.D. Paste sheet'!M293)</f>
        <v>61</v>
      </c>
      <c r="N293" s="20">
        <f>IF('S.D. Paste sheet'!N293="","",'S.D. Paste sheet'!N293)</f>
        <v>52</v>
      </c>
      <c r="O293" s="20" t="str">
        <f>IF('S.D. Paste sheet'!O293="","",'S.D. Paste sheet'!O293)</f>
        <v>OBC</v>
      </c>
      <c r="P293" s="20" t="str">
        <f>IF('S.D. Paste sheet'!P293="","",'S.D. Paste sheet'!P293)</f>
        <v>Muslim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XXXX1286</v>
      </c>
      <c r="U293" s="20" t="str">
        <f>IF('S.D. Paste sheet'!U293="","",'S.D. Paste sheet'!U293)</f>
        <v>VTGHCPP</v>
      </c>
      <c r="V293" s="20">
        <f>IF('S.D. Paste sheet'!V293="","",'S.D. Paste sheet'!V293)</f>
        <v>8769307574</v>
      </c>
      <c r="W293" s="20" t="str">
        <f>IF('S.D. Paste sheet'!W293="","",'S.D. Paste sheet'!W293)</f>
        <v>BINDIHALAR ,SODPURA,RAIPUR,NANANA,306102</v>
      </c>
      <c r="X293" s="20">
        <f>IF('S.D. Paste sheet'!X293="","",'S.D. Paste sheet'!X293)</f>
        <v>350000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Yes</v>
      </c>
      <c r="AB293" s="20">
        <f>IF('S.D. Paste sheet'!AB293="","",'S.D. Paste sheet'!AB293)</f>
        <v>15</v>
      </c>
      <c r="AC293" s="20" t="str">
        <f>IF('S.D. Paste sheet'!AC293="","",'S.D. Paste sheet'!AC293)</f>
        <v>None</v>
      </c>
      <c r="AD293" s="20">
        <f>IF('S.D. Paste sheet'!AD293="","",'S.D. Paste sheet'!AD293)</f>
        <v>15</v>
      </c>
      <c r="AE293" s="29"/>
      <c r="AF293">
        <f>IF(AK293="","",IF(AK293&gt;0,COUNT($AG$2:AG293),""))</f>
        <v>116</v>
      </c>
      <c r="AG293" s="25">
        <f t="shared" si="130"/>
        <v>8</v>
      </c>
      <c r="AH293" s="25" t="str">
        <f t="shared" si="131"/>
        <v>G</v>
      </c>
      <c r="AI293" s="25">
        <f t="shared" si="132"/>
        <v>966</v>
      </c>
      <c r="AJ293" s="25">
        <f t="shared" si="133"/>
        <v>44433</v>
      </c>
      <c r="AK293" s="25" t="str">
        <f t="shared" si="134"/>
        <v>IRFAN KATHAT</v>
      </c>
      <c r="AL293" s="25" t="str">
        <f t="shared" si="135"/>
        <v/>
      </c>
      <c r="AM293" s="25" t="str">
        <f t="shared" si="136"/>
        <v>VINOD KATHAT</v>
      </c>
      <c r="AN293" s="25" t="str">
        <f t="shared" si="137"/>
        <v>AMINA</v>
      </c>
      <c r="AO293" s="25" t="str">
        <f t="shared" si="138"/>
        <v>M</v>
      </c>
      <c r="AP293" s="25">
        <f t="shared" si="139"/>
        <v>39301</v>
      </c>
      <c r="AQ293" s="25">
        <f t="shared" si="140"/>
        <v>910</v>
      </c>
      <c r="AR293" s="25" t="str">
        <f t="shared" si="141"/>
        <v/>
      </c>
      <c r="AS293" s="25">
        <f t="shared" si="142"/>
        <v>61</v>
      </c>
      <c r="AT293" s="25">
        <f t="shared" si="143"/>
        <v>52</v>
      </c>
      <c r="AU293" s="25" t="str">
        <f t="shared" si="144"/>
        <v>OBC</v>
      </c>
      <c r="AV293" s="25" t="str">
        <f t="shared" si="145"/>
        <v>Muslim</v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8</v>
      </c>
      <c r="B294" s="20" t="str">
        <f>IF('S.D. Paste sheet'!B294="","",'S.D. Paste sheet'!B294)</f>
        <v>H</v>
      </c>
      <c r="C294" s="20">
        <f>IF('S.D. Paste sheet'!C294="","",'S.D. Paste sheet'!C294)</f>
        <v>545</v>
      </c>
      <c r="D294" s="20">
        <f>IF('S.D. Paste sheet'!D294="","",'S.D. Paste sheet'!D294)</f>
        <v>43306</v>
      </c>
      <c r="E294" s="20" t="str">
        <f>IF('S.D. Paste sheet'!E294="","",UPPER('S.D. Paste sheet'!E294))</f>
        <v>ISHIKA</v>
      </c>
      <c r="F294" s="20" t="str">
        <f>IF('S.D. Paste sheet'!F294="","",'S.D. Paste sheet'!F294)</f>
        <v/>
      </c>
      <c r="G294" s="20" t="str">
        <f>IF('S.D. Paste sheet'!G294="","",UPPER('S.D. Paste sheet'!G294))</f>
        <v>NAND KISHOR</v>
      </c>
      <c r="H294" s="20" t="str">
        <f>IF('S.D. Paste sheet'!H294="","",UPPER('S.D. Paste sheet'!H294))</f>
        <v>LEELA</v>
      </c>
      <c r="I294" s="20" t="str">
        <f>IF('S.D. Paste sheet'!I294="","",'S.D. Paste sheet'!I294)</f>
        <v>F</v>
      </c>
      <c r="J294" s="20">
        <f>IF('S.D. Paste sheet'!J294="","",'S.D. Paste sheet'!J294)</f>
        <v>39465</v>
      </c>
      <c r="K294" s="20">
        <f>IF('S.D. Paste sheet'!K294="","",'S.D. Paste sheet'!K294)</f>
        <v>911</v>
      </c>
      <c r="L294" s="20" t="str">
        <f>IF('S.D. Paste sheet'!L294="","",'S.D. Paste sheet'!L294)</f>
        <v/>
      </c>
      <c r="M294" s="20">
        <f>IF('S.D. Paste sheet'!M294="","",'S.D. Paste sheet'!M294)</f>
        <v>61</v>
      </c>
      <c r="N294" s="20">
        <f>IF('S.D. Paste sheet'!N294="","",'S.D. Paste sheet'!N294)</f>
        <v>61</v>
      </c>
      <c r="O294" s="20" t="str">
        <f>IF('S.D. Paste sheet'!O294="","",'S.D. Paste sheet'!O294)</f>
        <v>SC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XXXX1981</v>
      </c>
      <c r="U294" s="20" t="str">
        <f>IF('S.D. Paste sheet'!U294="","",'S.D. Paste sheet'!U294)</f>
        <v>YIKOWEC</v>
      </c>
      <c r="V294" s="20">
        <f>IF('S.D. Paste sheet'!V294="","",'S.D. Paste sheet'!V294)</f>
        <v>9268107055</v>
      </c>
      <c r="W294" s="20" t="str">
        <f>IF('S.D. Paste sheet'!W294="","",'S.D. Paste sheet'!W294)</f>
        <v>AYODHYA COLONY BAR,RAIPUR,BAR,306105</v>
      </c>
      <c r="X294" s="20">
        <f>IF('S.D. Paste sheet'!X294="","",'S.D. Paste sheet'!X294)</f>
        <v>36000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14</v>
      </c>
      <c r="AC294" s="20" t="str">
        <f>IF('S.D. Paste sheet'!AC294="","",'S.D. Paste sheet'!AC294)</f>
        <v>None</v>
      </c>
      <c r="AD294" s="20">
        <f>IF('S.D. Paste sheet'!AD294="","",'S.D. Paste sheet'!AD294)</f>
        <v>2</v>
      </c>
      <c r="AE294" s="29"/>
      <c r="AF294">
        <f>IF(AK294="","",IF(AK294&gt;0,COUNT($AG$2:AG294),""))</f>
        <v>117</v>
      </c>
      <c r="AG294" s="25">
        <f t="shared" si="130"/>
        <v>8</v>
      </c>
      <c r="AH294" s="25" t="str">
        <f t="shared" si="131"/>
        <v>H</v>
      </c>
      <c r="AI294" s="25">
        <f t="shared" si="132"/>
        <v>545</v>
      </c>
      <c r="AJ294" s="25">
        <f t="shared" si="133"/>
        <v>43306</v>
      </c>
      <c r="AK294" s="25" t="str">
        <f t="shared" si="134"/>
        <v>ISHIKA</v>
      </c>
      <c r="AL294" s="25" t="str">
        <f t="shared" si="135"/>
        <v/>
      </c>
      <c r="AM294" s="25" t="str">
        <f t="shared" si="136"/>
        <v>NAND KISHOR</v>
      </c>
      <c r="AN294" s="25" t="str">
        <f t="shared" si="137"/>
        <v>LEELA</v>
      </c>
      <c r="AO294" s="25" t="str">
        <f t="shared" si="138"/>
        <v>F</v>
      </c>
      <c r="AP294" s="25">
        <f t="shared" si="139"/>
        <v>39465</v>
      </c>
      <c r="AQ294" s="25">
        <f t="shared" si="140"/>
        <v>911</v>
      </c>
      <c r="AR294" s="25" t="str">
        <f t="shared" si="141"/>
        <v/>
      </c>
      <c r="AS294" s="25">
        <f t="shared" si="142"/>
        <v>61</v>
      </c>
      <c r="AT294" s="25">
        <f t="shared" si="143"/>
        <v>61</v>
      </c>
      <c r="AU294" s="25" t="str">
        <f t="shared" si="144"/>
        <v>SC</v>
      </c>
      <c r="AV294" s="25" t="str">
        <f t="shared" si="145"/>
        <v>Hindu</v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8</v>
      </c>
      <c r="B295" s="20" t="str">
        <f>IF('S.D. Paste sheet'!B295="","",'S.D. Paste sheet'!B295)</f>
        <v>H</v>
      </c>
      <c r="C295" s="20">
        <f>IF('S.D. Paste sheet'!C295="","",'S.D. Paste sheet'!C295)</f>
        <v>781</v>
      </c>
      <c r="D295" s="20">
        <f>IF('S.D. Paste sheet'!D295="","",'S.D. Paste sheet'!D295)</f>
        <v>44061</v>
      </c>
      <c r="E295" s="20" t="str">
        <f>IF('S.D. Paste sheet'!E295="","",UPPER('S.D. Paste sheet'!E295))</f>
        <v>JAI KRISHANA</v>
      </c>
      <c r="F295" s="20" t="str">
        <f>IF('S.D. Paste sheet'!F295="","",'S.D. Paste sheet'!F295)</f>
        <v/>
      </c>
      <c r="G295" s="20" t="str">
        <f>IF('S.D. Paste sheet'!G295="","",UPPER('S.D. Paste sheet'!G295))</f>
        <v>JETHA RAM</v>
      </c>
      <c r="H295" s="20" t="str">
        <f>IF('S.D. Paste sheet'!H295="","",UPPER('S.D. Paste sheet'!H295))</f>
        <v>HEMLATA</v>
      </c>
      <c r="I295" s="20" t="str">
        <f>IF('S.D. Paste sheet'!I295="","",'S.D. Paste sheet'!I295)</f>
        <v>M</v>
      </c>
      <c r="J295" s="20">
        <f>IF('S.D. Paste sheet'!J295="","",'S.D. Paste sheet'!J295)</f>
        <v>38992</v>
      </c>
      <c r="K295" s="20">
        <f>IF('S.D. Paste sheet'!K295="","",'S.D. Paste sheet'!K295)</f>
        <v>912</v>
      </c>
      <c r="L295" s="20" t="str">
        <f>IF('S.D. Paste sheet'!L295="","",'S.D. Paste sheet'!L295)</f>
        <v/>
      </c>
      <c r="M295" s="20">
        <f>IF('S.D. Paste sheet'!M295="","",'S.D. Paste sheet'!M295)</f>
        <v>61</v>
      </c>
      <c r="N295" s="20">
        <f>IF('S.D. Paste sheet'!N295="","",'S.D. Paste sheet'!N295)</f>
        <v>53</v>
      </c>
      <c r="O295" s="20" t="str">
        <f>IF('S.D. Paste sheet'!O295="","",'S.D. Paste sheet'!O295)</f>
        <v>OBC</v>
      </c>
      <c r="P295" s="20" t="str">
        <f>IF('S.D. Paste sheet'!P295="","",'S.D. Paste sheet'!P295)</f>
        <v>Hindu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XXXX8306</v>
      </c>
      <c r="U295" s="20" t="str">
        <f>IF('S.D. Paste sheet'!U295="","",'S.D. Paste sheet'!U295)</f>
        <v>BCFSWCF</v>
      </c>
      <c r="V295" s="20">
        <f>IF('S.D. Paste sheet'!V295="","",'S.D. Paste sheet'!V295)</f>
        <v>9571538585</v>
      </c>
      <c r="W295" s="20" t="str">
        <f>IF('S.D. Paste sheet'!W295="","",'S.D. Paste sheet'!W295)</f>
        <v>MEGHARDA ROAD,RAIPUR,BAR,306105</v>
      </c>
      <c r="X295" s="20">
        <f>IF('S.D. Paste sheet'!X295="","",'S.D. Paste sheet'!X295)</f>
        <v>100000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No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0</v>
      </c>
      <c r="AE295" s="29"/>
      <c r="AF295">
        <f>IF(AK295="","",IF(AK295&gt;0,COUNT($AG$2:AG295),""))</f>
        <v>118</v>
      </c>
      <c r="AG295" s="25">
        <f t="shared" si="130"/>
        <v>8</v>
      </c>
      <c r="AH295" s="25" t="str">
        <f t="shared" si="131"/>
        <v>H</v>
      </c>
      <c r="AI295" s="25">
        <f t="shared" si="132"/>
        <v>781</v>
      </c>
      <c r="AJ295" s="25">
        <f t="shared" si="133"/>
        <v>44061</v>
      </c>
      <c r="AK295" s="25" t="str">
        <f t="shared" si="134"/>
        <v>JAI KRISHANA</v>
      </c>
      <c r="AL295" s="25" t="str">
        <f t="shared" si="135"/>
        <v/>
      </c>
      <c r="AM295" s="25" t="str">
        <f t="shared" si="136"/>
        <v>JETHA RAM</v>
      </c>
      <c r="AN295" s="25" t="str">
        <f t="shared" si="137"/>
        <v>HEMLATA</v>
      </c>
      <c r="AO295" s="25" t="str">
        <f t="shared" si="138"/>
        <v>M</v>
      </c>
      <c r="AP295" s="25">
        <f t="shared" si="139"/>
        <v>38992</v>
      </c>
      <c r="AQ295" s="25">
        <f t="shared" si="140"/>
        <v>912</v>
      </c>
      <c r="AR295" s="25" t="str">
        <f t="shared" si="141"/>
        <v/>
      </c>
      <c r="AS295" s="25">
        <f t="shared" si="142"/>
        <v>61</v>
      </c>
      <c r="AT295" s="25">
        <f t="shared" si="143"/>
        <v>53</v>
      </c>
      <c r="AU295" s="25" t="str">
        <f t="shared" si="144"/>
        <v>OBC</v>
      </c>
      <c r="AV295" s="25" t="str">
        <f t="shared" si="145"/>
        <v>Hindu</v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8</v>
      </c>
      <c r="B296" s="20" t="str">
        <f>IF('S.D. Paste sheet'!B296="","",'S.D. Paste sheet'!B296)</f>
        <v>H</v>
      </c>
      <c r="C296" s="20">
        <f>IF('S.D. Paste sheet'!C296="","",'S.D. Paste sheet'!C296)</f>
        <v>872</v>
      </c>
      <c r="D296" s="20">
        <f>IF('S.D. Paste sheet'!D296="","",'S.D. Paste sheet'!D296)</f>
        <v>42195</v>
      </c>
      <c r="E296" s="20" t="str">
        <f>IF('S.D. Paste sheet'!E296="","",UPPER('S.D. Paste sheet'!E296))</f>
        <v>KAMLESH BHATI</v>
      </c>
      <c r="F296" s="20" t="str">
        <f>IF('S.D. Paste sheet'!F296="","",'S.D. Paste sheet'!F296)</f>
        <v/>
      </c>
      <c r="G296" s="20" t="str">
        <f>IF('S.D. Paste sheet'!G296="","",UPPER('S.D. Paste sheet'!G296))</f>
        <v>OM PRAKASH</v>
      </c>
      <c r="H296" s="20" t="str">
        <f>IF('S.D. Paste sheet'!H296="","",UPPER('S.D. Paste sheet'!H296))</f>
        <v>KANYA DEVI</v>
      </c>
      <c r="I296" s="20" t="str">
        <f>IF('S.D. Paste sheet'!I296="","",'S.D. Paste sheet'!I296)</f>
        <v>M</v>
      </c>
      <c r="J296" s="20">
        <f>IF('S.D. Paste sheet'!J296="","",'S.D. Paste sheet'!J296)</f>
        <v>39215</v>
      </c>
      <c r="K296" s="20">
        <f>IF('S.D. Paste sheet'!K296="","",'S.D. Paste sheet'!K296)</f>
        <v>913</v>
      </c>
      <c r="L296" s="20" t="str">
        <f>IF('S.D. Paste sheet'!L296="","",'S.D. Paste sheet'!L296)</f>
        <v/>
      </c>
      <c r="M296" s="20">
        <f>IF('S.D. Paste sheet'!M296="","",'S.D. Paste sheet'!M296)</f>
        <v>61</v>
      </c>
      <c r="N296" s="20">
        <f>IF('S.D. Paste sheet'!N296="","",'S.D. Paste sheet'!N296)</f>
        <v>59</v>
      </c>
      <c r="O296" s="20" t="str">
        <f>IF('S.D. Paste sheet'!O296="","",'S.D. Paste sheet'!O296)</f>
        <v>OBC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XXXX6515</v>
      </c>
      <c r="U296" s="20">
        <f>IF('S.D. Paste sheet'!U296="","",'S.D. Paste sheet'!U296)</f>
        <v>4728475</v>
      </c>
      <c r="V296" s="20">
        <f>IF('S.D. Paste sheet'!V296="","",'S.D. Paste sheet'!V296)</f>
        <v>9928790822</v>
      </c>
      <c r="W296" s="20" t="str">
        <f>IF('S.D. Paste sheet'!W296="","",'S.D. Paste sheet'!W296)</f>
        <v>dholidhed,raipur,biratiya kala,306105</v>
      </c>
      <c r="X296" s="20">
        <f>IF('S.D. Paste sheet'!X296="","",'S.D. Paste sheet'!X296)</f>
        <v>48000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0.3</v>
      </c>
      <c r="AE296" s="29"/>
      <c r="AF296">
        <f>IF(AK296="","",IF(AK296&gt;0,COUNT($AG$2:AG296),""))</f>
        <v>119</v>
      </c>
      <c r="AG296" s="25">
        <f t="shared" si="130"/>
        <v>8</v>
      </c>
      <c r="AH296" s="25" t="str">
        <f t="shared" si="131"/>
        <v>H</v>
      </c>
      <c r="AI296" s="25">
        <f t="shared" si="132"/>
        <v>872</v>
      </c>
      <c r="AJ296" s="25">
        <f t="shared" si="133"/>
        <v>42195</v>
      </c>
      <c r="AK296" s="25" t="str">
        <f t="shared" si="134"/>
        <v>KAMLESH BHATI</v>
      </c>
      <c r="AL296" s="25" t="str">
        <f t="shared" si="135"/>
        <v/>
      </c>
      <c r="AM296" s="25" t="str">
        <f t="shared" si="136"/>
        <v>OM PRAKASH</v>
      </c>
      <c r="AN296" s="25" t="str">
        <f t="shared" si="137"/>
        <v>KANYA DEVI</v>
      </c>
      <c r="AO296" s="25" t="str">
        <f t="shared" si="138"/>
        <v>M</v>
      </c>
      <c r="AP296" s="25">
        <f t="shared" si="139"/>
        <v>39215</v>
      </c>
      <c r="AQ296" s="25">
        <f t="shared" si="140"/>
        <v>913</v>
      </c>
      <c r="AR296" s="25" t="str">
        <f t="shared" si="141"/>
        <v/>
      </c>
      <c r="AS296" s="25">
        <f t="shared" si="142"/>
        <v>61</v>
      </c>
      <c r="AT296" s="25">
        <f t="shared" si="143"/>
        <v>59</v>
      </c>
      <c r="AU296" s="25" t="str">
        <f t="shared" si="144"/>
        <v>OBC</v>
      </c>
      <c r="AV296" s="25" t="str">
        <f t="shared" si="145"/>
        <v>Hindu</v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8</v>
      </c>
      <c r="B297" s="20" t="str">
        <f>IF('S.D. Paste sheet'!B297="","",'S.D. Paste sheet'!B297)</f>
        <v>H</v>
      </c>
      <c r="C297" s="20">
        <f>IF('S.D. Paste sheet'!C297="","",'S.D. Paste sheet'!C297)</f>
        <v>779</v>
      </c>
      <c r="D297" s="20">
        <f>IF('S.D. Paste sheet'!D297="","",'S.D. Paste sheet'!D297)</f>
        <v>44061</v>
      </c>
      <c r="E297" s="20" t="str">
        <f>IF('S.D. Paste sheet'!E297="","",UPPER('S.D. Paste sheet'!E297))</f>
        <v>KHUSHI CHOUHAN</v>
      </c>
      <c r="F297" s="20" t="str">
        <f>IF('S.D. Paste sheet'!F297="","",'S.D. Paste sheet'!F297)</f>
        <v/>
      </c>
      <c r="G297" s="20" t="str">
        <f>IF('S.D. Paste sheet'!G297="","",UPPER('S.D. Paste sheet'!G297))</f>
        <v>ASHOK CHOUHAN</v>
      </c>
      <c r="H297" s="20" t="str">
        <f>IF('S.D. Paste sheet'!H297="","",UPPER('S.D. Paste sheet'!H297))</f>
        <v>SAHAYATA</v>
      </c>
      <c r="I297" s="20" t="str">
        <f>IF('S.D. Paste sheet'!I297="","",'S.D. Paste sheet'!I297)</f>
        <v>F</v>
      </c>
      <c r="J297" s="20">
        <f>IF('S.D. Paste sheet'!J297="","",'S.D. Paste sheet'!J297)</f>
        <v>39483</v>
      </c>
      <c r="K297" s="20">
        <f>IF('S.D. Paste sheet'!K297="","",'S.D. Paste sheet'!K297)</f>
        <v>914</v>
      </c>
      <c r="L297" s="20" t="str">
        <f>IF('S.D. Paste sheet'!L297="","",'S.D. Paste sheet'!L297)</f>
        <v/>
      </c>
      <c r="M297" s="20">
        <f>IF('S.D. Paste sheet'!M297="","",'S.D. Paste sheet'!M297)</f>
        <v>61</v>
      </c>
      <c r="N297" s="20">
        <f>IF('S.D. Paste sheet'!N297="","",'S.D. Paste sheet'!N297)</f>
        <v>58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XXXX8690</v>
      </c>
      <c r="U297" s="20" t="str">
        <f>IF('S.D. Paste sheet'!U297="","",'S.D. Paste sheet'!U297)</f>
        <v/>
      </c>
      <c r="V297" s="20">
        <f>IF('S.D. Paste sheet'!V297="","",'S.D. Paste sheet'!V297)</f>
        <v>9799821716</v>
      </c>
      <c r="W297" s="20" t="str">
        <f>IF('S.D. Paste sheet'!W297="","",'S.D. Paste sheet'!W297)</f>
        <v>JODHPUR ROAD NEAR BUS STAND,RAIPUR,BAR,306105</v>
      </c>
      <c r="X297" s="20">
        <f>IF('S.D. Paste sheet'!X297="","",'S.D. Paste sheet'!X297)</f>
        <v>240000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14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>
        <f>IF(AK297="","",IF(AK297&gt;0,COUNT($AG$2:AG297),""))</f>
        <v>120</v>
      </c>
      <c r="AG297" s="25">
        <f t="shared" si="130"/>
        <v>8</v>
      </c>
      <c r="AH297" s="25" t="str">
        <f t="shared" si="131"/>
        <v>H</v>
      </c>
      <c r="AI297" s="25">
        <f t="shared" si="132"/>
        <v>779</v>
      </c>
      <c r="AJ297" s="25">
        <f t="shared" si="133"/>
        <v>44061</v>
      </c>
      <c r="AK297" s="25" t="str">
        <f t="shared" si="134"/>
        <v>KHUSHI CHOUHAN</v>
      </c>
      <c r="AL297" s="25" t="str">
        <f t="shared" si="135"/>
        <v/>
      </c>
      <c r="AM297" s="25" t="str">
        <f t="shared" si="136"/>
        <v>ASHOK CHOUHAN</v>
      </c>
      <c r="AN297" s="25" t="str">
        <f t="shared" si="137"/>
        <v>SAHAYATA</v>
      </c>
      <c r="AO297" s="25" t="str">
        <f t="shared" si="138"/>
        <v>F</v>
      </c>
      <c r="AP297" s="25">
        <f t="shared" si="139"/>
        <v>39483</v>
      </c>
      <c r="AQ297" s="25">
        <f t="shared" si="140"/>
        <v>914</v>
      </c>
      <c r="AR297" s="25" t="str">
        <f t="shared" si="141"/>
        <v/>
      </c>
      <c r="AS297" s="25">
        <f t="shared" si="142"/>
        <v>61</v>
      </c>
      <c r="AT297" s="25">
        <f t="shared" si="143"/>
        <v>58</v>
      </c>
      <c r="AU297" s="25" t="str">
        <f t="shared" si="144"/>
        <v>OBC</v>
      </c>
      <c r="AV297" s="25" t="str">
        <f t="shared" si="145"/>
        <v>Hindu</v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8</v>
      </c>
      <c r="B298" s="20" t="str">
        <f>IF('S.D. Paste sheet'!B298="","",'S.D. Paste sheet'!B298)</f>
        <v>H</v>
      </c>
      <c r="C298" s="20">
        <f>IF('S.D. Paste sheet'!C298="","",'S.D. Paste sheet'!C298)</f>
        <v>780</v>
      </c>
      <c r="D298" s="20">
        <f>IF('S.D. Paste sheet'!D298="","",'S.D. Paste sheet'!D298)</f>
        <v>44061</v>
      </c>
      <c r="E298" s="20" t="str">
        <f>IF('S.D. Paste sheet'!E298="","",UPPER('S.D. Paste sheet'!E298))</f>
        <v>KUSHWANT SINGH RATHORE</v>
      </c>
      <c r="F298" s="20" t="str">
        <f>IF('S.D. Paste sheet'!F298="","",'S.D. Paste sheet'!F298)</f>
        <v/>
      </c>
      <c r="G298" s="20" t="str">
        <f>IF('S.D. Paste sheet'!G298="","",UPPER('S.D. Paste sheet'!G298))</f>
        <v>TEJ SINGH RATHORE</v>
      </c>
      <c r="H298" s="20" t="str">
        <f>IF('S.D. Paste sheet'!H298="","",UPPER('S.D. Paste sheet'!H298))</f>
        <v>MAHENDRA KANWAR</v>
      </c>
      <c r="I298" s="20" t="str">
        <f>IF('S.D. Paste sheet'!I298="","",'S.D. Paste sheet'!I298)</f>
        <v>M</v>
      </c>
      <c r="J298" s="20">
        <f>IF('S.D. Paste sheet'!J298="","",'S.D. Paste sheet'!J298)</f>
        <v>39194</v>
      </c>
      <c r="K298" s="20">
        <f>IF('S.D. Paste sheet'!K298="","",'S.D. Paste sheet'!K298)</f>
        <v>915</v>
      </c>
      <c r="L298" s="20" t="str">
        <f>IF('S.D. Paste sheet'!L298="","",'S.D. Paste sheet'!L298)</f>
        <v/>
      </c>
      <c r="M298" s="20">
        <f>IF('S.D. Paste sheet'!M298="","",'S.D. Paste sheet'!M298)</f>
        <v>61</v>
      </c>
      <c r="N298" s="20">
        <f>IF('S.D. Paste sheet'!N298="","",'S.D. Paste sheet'!N298)</f>
        <v>56</v>
      </c>
      <c r="O298" s="20" t="str">
        <f>IF('S.D. Paste sheet'!O298="","",'S.D. Paste sheet'!O298)</f>
        <v>GEN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XXXX6225</v>
      </c>
      <c r="U298" s="20" t="str">
        <f>IF('S.D. Paste sheet'!U298="","",'S.D. Paste sheet'!U298)</f>
        <v/>
      </c>
      <c r="V298" s="20">
        <f>IF('S.D. Paste sheet'!V298="","",'S.D. Paste sheet'!V298)</f>
        <v>9784767049</v>
      </c>
      <c r="W298" s="20" t="str">
        <f>IF('S.D. Paste sheet'!W298="","",'S.D. Paste sheet'!W298)</f>
        <v>THAKUR JI KE MANDIR KE SAMNE DHULKOT,RAIPUR,BAR,306105</v>
      </c>
      <c r="X298" s="20">
        <f>IF('S.D. Paste sheet'!X298="","",'S.D. Paste sheet'!X298)</f>
        <v>120000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15</v>
      </c>
      <c r="AC298" s="20" t="str">
        <f>IF('S.D. Paste sheet'!AC298="","",'S.D. Paste sheet'!AC298)</f>
        <v>None</v>
      </c>
      <c r="AD298" s="20">
        <f>IF('S.D. Paste sheet'!AD298="","",'S.D. Paste sheet'!AD298)</f>
        <v>0</v>
      </c>
      <c r="AE298" s="29"/>
      <c r="AF298">
        <f>IF(AK298="","",IF(AK298&gt;0,COUNT($AG$2:AG298),""))</f>
        <v>121</v>
      </c>
      <c r="AG298" s="25">
        <f t="shared" si="130"/>
        <v>8</v>
      </c>
      <c r="AH298" s="25" t="str">
        <f t="shared" si="131"/>
        <v>H</v>
      </c>
      <c r="AI298" s="25">
        <f t="shared" si="132"/>
        <v>780</v>
      </c>
      <c r="AJ298" s="25">
        <f t="shared" si="133"/>
        <v>44061</v>
      </c>
      <c r="AK298" s="25" t="str">
        <f t="shared" si="134"/>
        <v>KUSHWANT SINGH RATHORE</v>
      </c>
      <c r="AL298" s="25" t="str">
        <f t="shared" si="135"/>
        <v/>
      </c>
      <c r="AM298" s="25" t="str">
        <f t="shared" si="136"/>
        <v>TEJ SINGH RATHORE</v>
      </c>
      <c r="AN298" s="25" t="str">
        <f t="shared" si="137"/>
        <v>MAHENDRA KANWAR</v>
      </c>
      <c r="AO298" s="25" t="str">
        <f t="shared" si="138"/>
        <v>M</v>
      </c>
      <c r="AP298" s="25">
        <f t="shared" si="139"/>
        <v>39194</v>
      </c>
      <c r="AQ298" s="25">
        <f t="shared" si="140"/>
        <v>915</v>
      </c>
      <c r="AR298" s="25" t="str">
        <f t="shared" si="141"/>
        <v/>
      </c>
      <c r="AS298" s="25">
        <f t="shared" si="142"/>
        <v>61</v>
      </c>
      <c r="AT298" s="25">
        <f t="shared" si="143"/>
        <v>56</v>
      </c>
      <c r="AU298" s="25" t="str">
        <f t="shared" si="144"/>
        <v>GEN</v>
      </c>
      <c r="AV298" s="25" t="str">
        <f t="shared" si="145"/>
        <v>Hindu</v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8</v>
      </c>
      <c r="B299" s="20" t="str">
        <f>IF('S.D. Paste sheet'!B299="","",'S.D. Paste sheet'!B299)</f>
        <v>H</v>
      </c>
      <c r="C299" s="20">
        <f>IF('S.D. Paste sheet'!C299="","",'S.D. Paste sheet'!C299)</f>
        <v>974</v>
      </c>
      <c r="D299" s="20">
        <f>IF('S.D. Paste sheet'!D299="","",'S.D. Paste sheet'!D299)</f>
        <v>44434</v>
      </c>
      <c r="E299" s="20" t="str">
        <f>IF('S.D. Paste sheet'!E299="","",UPPER('S.D. Paste sheet'!E299))</f>
        <v>MANISH PAL GURJAR</v>
      </c>
      <c r="F299" s="20" t="str">
        <f>IF('S.D. Paste sheet'!F299="","",'S.D. Paste sheet'!F299)</f>
        <v/>
      </c>
      <c r="G299" s="20" t="str">
        <f>IF('S.D. Paste sheet'!G299="","",UPPER('S.D. Paste sheet'!G299))</f>
        <v>SUKHA RAM</v>
      </c>
      <c r="H299" s="20" t="str">
        <f>IF('S.D. Paste sheet'!H299="","",UPPER('S.D. Paste sheet'!H299))</f>
        <v>SONU</v>
      </c>
      <c r="I299" s="20" t="str">
        <f>IF('S.D. Paste sheet'!I299="","",'S.D. Paste sheet'!I299)</f>
        <v>M</v>
      </c>
      <c r="J299" s="20">
        <f>IF('S.D. Paste sheet'!J299="","",'S.D. Paste sheet'!J299)</f>
        <v>39634</v>
      </c>
      <c r="K299" s="20">
        <f>IF('S.D. Paste sheet'!K299="","",'S.D. Paste sheet'!K299)</f>
        <v>916</v>
      </c>
      <c r="L299" s="20" t="str">
        <f>IF('S.D. Paste sheet'!L299="","",'S.D. Paste sheet'!L299)</f>
        <v/>
      </c>
      <c r="M299" s="20">
        <f>IF('S.D. Paste sheet'!M299="","",'S.D. Paste sheet'!M299)</f>
        <v>61</v>
      </c>
      <c r="N299" s="20">
        <f>IF('S.D. Paste sheet'!N299="","",'S.D. Paste sheet'!N299)</f>
        <v>58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XXXX9731</v>
      </c>
      <c r="U299" s="20" t="str">
        <f>IF('S.D. Paste sheet'!U299="","",'S.D. Paste sheet'!U299)</f>
        <v/>
      </c>
      <c r="V299" s="20">
        <f>IF('S.D. Paste sheet'!V299="","",'S.D. Paste sheet'!V299)</f>
        <v>9928884625</v>
      </c>
      <c r="W299" s="20" t="str">
        <f>IF('S.D. Paste sheet'!W299="","",'S.D. Paste sheet'!W299)</f>
        <v>GUJRO KI DHANI,RAIPUR,JHALA KI CHOKI,306105</v>
      </c>
      <c r="X299" s="20">
        <f>IF('S.D. Paste sheet'!X299="","",'S.D. Paste sheet'!X299)</f>
        <v>60000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14</v>
      </c>
      <c r="AC299" s="20" t="str">
        <f>IF('S.D. Paste sheet'!AC299="","",'S.D. Paste sheet'!AC299)</f>
        <v>None</v>
      </c>
      <c r="AD299" s="20">
        <f>IF('S.D. Paste sheet'!AD299="","",'S.D. Paste sheet'!AD299)</f>
        <v>4</v>
      </c>
      <c r="AE299" s="29"/>
      <c r="AF299">
        <f>IF(AK299="","",IF(AK299&gt;0,COUNT($AG$2:AG299),""))</f>
        <v>122</v>
      </c>
      <c r="AG299" s="25">
        <f t="shared" si="130"/>
        <v>8</v>
      </c>
      <c r="AH299" s="25" t="str">
        <f t="shared" si="131"/>
        <v>H</v>
      </c>
      <c r="AI299" s="25">
        <f t="shared" si="132"/>
        <v>974</v>
      </c>
      <c r="AJ299" s="25">
        <f t="shared" si="133"/>
        <v>44434</v>
      </c>
      <c r="AK299" s="25" t="str">
        <f t="shared" si="134"/>
        <v>MANISH PAL GURJAR</v>
      </c>
      <c r="AL299" s="25" t="str">
        <f t="shared" si="135"/>
        <v/>
      </c>
      <c r="AM299" s="25" t="str">
        <f t="shared" si="136"/>
        <v>SUKHA RAM</v>
      </c>
      <c r="AN299" s="25" t="str">
        <f t="shared" si="137"/>
        <v>SONU</v>
      </c>
      <c r="AO299" s="25" t="str">
        <f t="shared" si="138"/>
        <v>M</v>
      </c>
      <c r="AP299" s="25">
        <f t="shared" si="139"/>
        <v>39634</v>
      </c>
      <c r="AQ299" s="25">
        <f t="shared" si="140"/>
        <v>916</v>
      </c>
      <c r="AR299" s="25" t="str">
        <f t="shared" si="141"/>
        <v/>
      </c>
      <c r="AS299" s="25">
        <f t="shared" si="142"/>
        <v>61</v>
      </c>
      <c r="AT299" s="25">
        <f t="shared" si="143"/>
        <v>58</v>
      </c>
      <c r="AU299" s="25" t="str">
        <f t="shared" si="144"/>
        <v>OBC</v>
      </c>
      <c r="AV299" s="25" t="str">
        <f t="shared" si="145"/>
        <v>Hindu</v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8</v>
      </c>
      <c r="B300" s="20" t="str">
        <f>IF('S.D. Paste sheet'!B300="","",'S.D. Paste sheet'!B300)</f>
        <v>H</v>
      </c>
      <c r="C300" s="20">
        <f>IF('S.D. Paste sheet'!C300="","",'S.D. Paste sheet'!C300)</f>
        <v>969</v>
      </c>
      <c r="D300" s="20">
        <f>IF('S.D. Paste sheet'!D300="","",'S.D. Paste sheet'!D300)</f>
        <v>44433</v>
      </c>
      <c r="E300" s="20" t="str">
        <f>IF('S.D. Paste sheet'!E300="","",UPPER('S.D. Paste sheet'!E300))</f>
        <v>MANISHA BAGRI</v>
      </c>
      <c r="F300" s="20" t="str">
        <f>IF('S.D. Paste sheet'!F300="","",'S.D. Paste sheet'!F300)</f>
        <v/>
      </c>
      <c r="G300" s="20" t="str">
        <f>IF('S.D. Paste sheet'!G300="","",UPPER('S.D. Paste sheet'!G300))</f>
        <v>HUKAMA RAM</v>
      </c>
      <c r="H300" s="20" t="str">
        <f>IF('S.D. Paste sheet'!H300="","",UPPER('S.D. Paste sheet'!H300))</f>
        <v>MAMTA DEVI</v>
      </c>
      <c r="I300" s="20" t="str">
        <f>IF('S.D. Paste sheet'!I300="","",'S.D. Paste sheet'!I300)</f>
        <v>F</v>
      </c>
      <c r="J300" s="20">
        <f>IF('S.D. Paste sheet'!J300="","",'S.D. Paste sheet'!J300)</f>
        <v>38579</v>
      </c>
      <c r="K300" s="20">
        <f>IF('S.D. Paste sheet'!K300="","",'S.D. Paste sheet'!K300)</f>
        <v>917</v>
      </c>
      <c r="L300" s="20" t="str">
        <f>IF('S.D. Paste sheet'!L300="","",'S.D. Paste sheet'!L300)</f>
        <v/>
      </c>
      <c r="M300" s="20">
        <f>IF('S.D. Paste sheet'!M300="","",'S.D. Paste sheet'!M300)</f>
        <v>61</v>
      </c>
      <c r="N300" s="20">
        <f>IF('S.D. Paste sheet'!N300="","",'S.D. Paste sheet'!N300)</f>
        <v>60</v>
      </c>
      <c r="O300" s="20" t="str">
        <f>IF('S.D. Paste sheet'!O300="","",'S.D. Paste sheet'!O300)</f>
        <v>OBC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XXXX8288</v>
      </c>
      <c r="U300" s="20" t="str">
        <f>IF('S.D. Paste sheet'!U300="","",'S.D. Paste sheet'!U300)</f>
        <v/>
      </c>
      <c r="V300" s="20">
        <f>IF('S.D. Paste sheet'!V300="","",'S.D. Paste sheet'!V300)</f>
        <v>9928913916</v>
      </c>
      <c r="W300" s="20" t="str">
        <f>IF('S.D. Paste sheet'!W300="","",'S.D. Paste sheet'!W300)</f>
        <v>lambigal,RAIPUR,RAIL MAGRA,306105</v>
      </c>
      <c r="X300" s="20">
        <f>IF('S.D. Paste sheet'!X300="","",'S.D. Paste sheet'!X300)</f>
        <v>96000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17</v>
      </c>
      <c r="AC300" s="20" t="str">
        <f>IF('S.D. Paste sheet'!AC300="","",'S.D. Paste sheet'!AC300)</f>
        <v>None</v>
      </c>
      <c r="AD300" s="20">
        <f>IF('S.D. Paste sheet'!AD300="","",'S.D. Paste sheet'!AD300)</f>
        <v>2</v>
      </c>
      <c r="AE300" s="29"/>
      <c r="AF300">
        <f>IF(AK300="","",IF(AK300&gt;0,COUNT($AG$2:AG300),""))</f>
        <v>123</v>
      </c>
      <c r="AG300" s="25">
        <f t="shared" si="130"/>
        <v>8</v>
      </c>
      <c r="AH300" s="25" t="str">
        <f t="shared" si="131"/>
        <v>H</v>
      </c>
      <c r="AI300" s="25">
        <f t="shared" si="132"/>
        <v>969</v>
      </c>
      <c r="AJ300" s="25">
        <f t="shared" si="133"/>
        <v>44433</v>
      </c>
      <c r="AK300" s="25" t="str">
        <f t="shared" si="134"/>
        <v>MANISHA BAGRI</v>
      </c>
      <c r="AL300" s="25" t="str">
        <f t="shared" si="135"/>
        <v/>
      </c>
      <c r="AM300" s="25" t="str">
        <f t="shared" si="136"/>
        <v>HUKAMA RAM</v>
      </c>
      <c r="AN300" s="25" t="str">
        <f t="shared" si="137"/>
        <v>MAMTA DEVI</v>
      </c>
      <c r="AO300" s="25" t="str">
        <f t="shared" si="138"/>
        <v>F</v>
      </c>
      <c r="AP300" s="25">
        <f t="shared" si="139"/>
        <v>38579</v>
      </c>
      <c r="AQ300" s="25">
        <f t="shared" si="140"/>
        <v>917</v>
      </c>
      <c r="AR300" s="25" t="str">
        <f t="shared" si="141"/>
        <v/>
      </c>
      <c r="AS300" s="25">
        <f t="shared" si="142"/>
        <v>61</v>
      </c>
      <c r="AT300" s="25">
        <f t="shared" si="143"/>
        <v>60</v>
      </c>
      <c r="AU300" s="25" t="str">
        <f t="shared" si="144"/>
        <v>OBC</v>
      </c>
      <c r="AV300" s="25" t="str">
        <f t="shared" si="145"/>
        <v>Hindu</v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8</v>
      </c>
      <c r="B301" s="20" t="str">
        <f>IF('S.D. Paste sheet'!B301="","",'S.D. Paste sheet'!B301)</f>
        <v>H</v>
      </c>
      <c r="C301" s="20">
        <f>IF('S.D. Paste sheet'!C301="","",'S.D. Paste sheet'!C301)</f>
        <v>434</v>
      </c>
      <c r="D301" s="20">
        <f>IF('S.D. Paste sheet'!D301="","",'S.D. Paste sheet'!D301)</f>
        <v>42557</v>
      </c>
      <c r="E301" s="20" t="str">
        <f>IF('S.D. Paste sheet'!E301="","",UPPER('S.D. Paste sheet'!E301))</f>
        <v>MEENU</v>
      </c>
      <c r="F301" s="20" t="str">
        <f>IF('S.D. Paste sheet'!F301="","",'S.D. Paste sheet'!F301)</f>
        <v/>
      </c>
      <c r="G301" s="20" t="str">
        <f>IF('S.D. Paste sheet'!G301="","",UPPER('S.D. Paste sheet'!G301))</f>
        <v>SHANKAR LAL</v>
      </c>
      <c r="H301" s="20" t="str">
        <f>IF('S.D. Paste sheet'!H301="","",UPPER('S.D. Paste sheet'!H301))</f>
        <v>MAYA</v>
      </c>
      <c r="I301" s="20" t="str">
        <f>IF('S.D. Paste sheet'!I301="","",'S.D. Paste sheet'!I301)</f>
        <v>F</v>
      </c>
      <c r="J301" s="20">
        <f>IF('S.D. Paste sheet'!J301="","",'S.D. Paste sheet'!J301)</f>
        <v>38967</v>
      </c>
      <c r="K301" s="20">
        <f>IF('S.D. Paste sheet'!K301="","",'S.D. Paste sheet'!K301)</f>
        <v>918</v>
      </c>
      <c r="L301" s="20" t="str">
        <f>IF('S.D. Paste sheet'!L301="","",'S.D. Paste sheet'!L301)</f>
        <v/>
      </c>
      <c r="M301" s="20">
        <f>IF('S.D. Paste sheet'!M301="","",'S.D. Paste sheet'!M301)</f>
        <v>61</v>
      </c>
      <c r="N301" s="20">
        <f>IF('S.D. Paste sheet'!N301="","",'S.D. Paste sheet'!N301)</f>
        <v>32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XXXX9242</v>
      </c>
      <c r="U301" s="20" t="str">
        <f>IF('S.D. Paste sheet'!U301="","",'S.D. Paste sheet'!U301)</f>
        <v>VXGNXWV</v>
      </c>
      <c r="V301" s="20">
        <f>IF('S.D. Paste sheet'!V301="","",'S.D. Paste sheet'!V301)</f>
        <v>9799382577</v>
      </c>
      <c r="W301" s="20" t="str">
        <f>IF('S.D. Paste sheet'!W301="","",'S.D. Paste sheet'!W301)</f>
        <v>NAI COLONY BAR,RAIPUR,BAR,306105</v>
      </c>
      <c r="X301" s="20">
        <f>IF('S.D. Paste sheet'!X301="","",'S.D. Paste sheet'!X301)</f>
        <v>42000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16</v>
      </c>
      <c r="AC301" s="20" t="str">
        <f>IF('S.D. Paste sheet'!AC301="","",'S.D. Paste sheet'!AC301)</f>
        <v>None</v>
      </c>
      <c r="AD301" s="20">
        <f>IF('S.D. Paste sheet'!AD301="","",'S.D. Paste sheet'!AD301)</f>
        <v>0</v>
      </c>
      <c r="AE301" s="29"/>
      <c r="AF301">
        <f>IF(AK301="","",IF(AK301&gt;0,COUNT($AG$2:AG301),""))</f>
        <v>124</v>
      </c>
      <c r="AG301" s="25">
        <f t="shared" si="130"/>
        <v>8</v>
      </c>
      <c r="AH301" s="25" t="str">
        <f t="shared" si="131"/>
        <v>H</v>
      </c>
      <c r="AI301" s="25">
        <f t="shared" si="132"/>
        <v>434</v>
      </c>
      <c r="AJ301" s="25">
        <f t="shared" si="133"/>
        <v>42557</v>
      </c>
      <c r="AK301" s="25" t="str">
        <f t="shared" si="134"/>
        <v>MEENU</v>
      </c>
      <c r="AL301" s="25" t="str">
        <f t="shared" si="135"/>
        <v/>
      </c>
      <c r="AM301" s="25" t="str">
        <f t="shared" si="136"/>
        <v>SHANKAR LAL</v>
      </c>
      <c r="AN301" s="25" t="str">
        <f t="shared" si="137"/>
        <v>MAYA</v>
      </c>
      <c r="AO301" s="25" t="str">
        <f t="shared" si="138"/>
        <v>F</v>
      </c>
      <c r="AP301" s="25">
        <f t="shared" si="139"/>
        <v>38967</v>
      </c>
      <c r="AQ301" s="25">
        <f t="shared" si="140"/>
        <v>918</v>
      </c>
      <c r="AR301" s="25" t="str">
        <f t="shared" si="141"/>
        <v/>
      </c>
      <c r="AS301" s="25">
        <f t="shared" si="142"/>
        <v>61</v>
      </c>
      <c r="AT301" s="25">
        <f t="shared" si="143"/>
        <v>32</v>
      </c>
      <c r="AU301" s="25" t="str">
        <f t="shared" si="144"/>
        <v>OBC</v>
      </c>
      <c r="AV301" s="25" t="str">
        <f t="shared" si="145"/>
        <v>Hindu</v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8</v>
      </c>
      <c r="B302" s="20" t="str">
        <f>IF('S.D. Paste sheet'!B302="","",'S.D. Paste sheet'!B302)</f>
        <v>H</v>
      </c>
      <c r="C302" s="20">
        <f>IF('S.D. Paste sheet'!C302="","",'S.D. Paste sheet'!C302)</f>
        <v>379</v>
      </c>
      <c r="D302" s="20">
        <f>IF('S.D. Paste sheet'!D302="","",'S.D. Paste sheet'!D302)</f>
        <v>42195</v>
      </c>
      <c r="E302" s="20" t="str">
        <f>IF('S.D. Paste sheet'!E302="","",UPPER('S.D. Paste sheet'!E302))</f>
        <v>MUSKAN BANO</v>
      </c>
      <c r="F302" s="20" t="str">
        <f>IF('S.D. Paste sheet'!F302="","",'S.D. Paste sheet'!F302)</f>
        <v/>
      </c>
      <c r="G302" s="20" t="str">
        <f>IF('S.D. Paste sheet'!G302="","",UPPER('S.D. Paste sheet'!G302))</f>
        <v>RAFIQ SHAH</v>
      </c>
      <c r="H302" s="20" t="str">
        <f>IF('S.D. Paste sheet'!H302="","",UPPER('S.D. Paste sheet'!H302))</f>
        <v>RAHMAT BANO</v>
      </c>
      <c r="I302" s="20" t="str">
        <f>IF('S.D. Paste sheet'!I302="","",'S.D. Paste sheet'!I302)</f>
        <v>F</v>
      </c>
      <c r="J302" s="20">
        <f>IF('S.D. Paste sheet'!J302="","",'S.D. Paste sheet'!J302)</f>
        <v>39083</v>
      </c>
      <c r="K302" s="20">
        <f>IF('S.D. Paste sheet'!K302="","",'S.D. Paste sheet'!K302)</f>
        <v>919</v>
      </c>
      <c r="L302" s="20" t="str">
        <f>IF('S.D. Paste sheet'!L302="","",'S.D. Paste sheet'!L302)</f>
        <v/>
      </c>
      <c r="M302" s="20">
        <f>IF('S.D. Paste sheet'!M302="","",'S.D. Paste sheet'!M302)</f>
        <v>61</v>
      </c>
      <c r="N302" s="20">
        <f>IF('S.D. Paste sheet'!N302="","",'S.D. Paste sheet'!N302)</f>
        <v>45</v>
      </c>
      <c r="O302" s="20" t="str">
        <f>IF('S.D. Paste sheet'!O302="","",'S.D. Paste sheet'!O302)</f>
        <v>OBC</v>
      </c>
      <c r="P302" s="20" t="str">
        <f>IF('S.D. Paste sheet'!P302="","",'S.D. Paste sheet'!P302)</f>
        <v>Muslim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XXXX8596</v>
      </c>
      <c r="U302" s="20" t="str">
        <f>IF('S.D. Paste sheet'!U302="","",'S.D. Paste sheet'!U302)</f>
        <v>YWCSWGS</v>
      </c>
      <c r="V302" s="20">
        <f>IF('S.D. Paste sheet'!V302="","",'S.D. Paste sheet'!V302)</f>
        <v>9929211796</v>
      </c>
      <c r="W302" s="20" t="str">
        <f>IF('S.D. Paste sheet'!W302="","",'S.D. Paste sheet'!W302)</f>
        <v>Panchayat ke pichhe,RAIPUR,BAR,306105</v>
      </c>
      <c r="X302" s="20">
        <f>IF('S.D. Paste sheet'!X302="","",'S.D. Paste sheet'!X302)</f>
        <v>36000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Yes</v>
      </c>
      <c r="AB302" s="20">
        <f>IF('S.D. Paste sheet'!AB302="","",'S.D. Paste sheet'!AB302)</f>
        <v>15</v>
      </c>
      <c r="AC302" s="20" t="str">
        <f>IF('S.D. Paste sheet'!AC302="","",'S.D. Paste sheet'!AC302)</f>
        <v>None</v>
      </c>
      <c r="AD302" s="20">
        <f>IF('S.D. Paste sheet'!AD302="","",'S.D. Paste sheet'!AD302)</f>
        <v>0</v>
      </c>
      <c r="AE302" s="29"/>
      <c r="AF302">
        <f>IF(AK302="","",IF(AK302&gt;0,COUNT($AG$2:AG302),""))</f>
        <v>125</v>
      </c>
      <c r="AG302" s="25">
        <f t="shared" si="130"/>
        <v>8</v>
      </c>
      <c r="AH302" s="25" t="str">
        <f t="shared" si="131"/>
        <v>H</v>
      </c>
      <c r="AI302" s="25">
        <f t="shared" si="132"/>
        <v>379</v>
      </c>
      <c r="AJ302" s="25">
        <f t="shared" si="133"/>
        <v>42195</v>
      </c>
      <c r="AK302" s="25" t="str">
        <f t="shared" si="134"/>
        <v>MUSKAN BANO</v>
      </c>
      <c r="AL302" s="25" t="str">
        <f t="shared" si="135"/>
        <v/>
      </c>
      <c r="AM302" s="25" t="str">
        <f t="shared" si="136"/>
        <v>RAFIQ SHAH</v>
      </c>
      <c r="AN302" s="25" t="str">
        <f t="shared" si="137"/>
        <v>RAHMAT BANO</v>
      </c>
      <c r="AO302" s="25" t="str">
        <f t="shared" si="138"/>
        <v>F</v>
      </c>
      <c r="AP302" s="25">
        <f t="shared" si="139"/>
        <v>39083</v>
      </c>
      <c r="AQ302" s="25">
        <f t="shared" si="140"/>
        <v>919</v>
      </c>
      <c r="AR302" s="25" t="str">
        <f t="shared" si="141"/>
        <v/>
      </c>
      <c r="AS302" s="25">
        <f t="shared" si="142"/>
        <v>61</v>
      </c>
      <c r="AT302" s="25">
        <f t="shared" si="143"/>
        <v>45</v>
      </c>
      <c r="AU302" s="25" t="str">
        <f t="shared" si="144"/>
        <v>OBC</v>
      </c>
      <c r="AV302" s="25" t="str">
        <f t="shared" si="145"/>
        <v>Muslim</v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8</v>
      </c>
      <c r="B303" s="20" t="str">
        <f>IF('S.D. Paste sheet'!B303="","",'S.D. Paste sheet'!B303)</f>
        <v>H</v>
      </c>
      <c r="C303" s="20">
        <f>IF('S.D. Paste sheet'!C303="","",'S.D. Paste sheet'!C303)</f>
        <v>239</v>
      </c>
      <c r="D303" s="20">
        <f>IF('S.D. Paste sheet'!D303="","",'S.D. Paste sheet'!D303)</f>
        <v>41873</v>
      </c>
      <c r="E303" s="20" t="str">
        <f>IF('S.D. Paste sheet'!E303="","",UPPER('S.D. Paste sheet'!E303))</f>
        <v>PRIYANKA</v>
      </c>
      <c r="F303" s="20" t="str">
        <f>IF('S.D. Paste sheet'!F303="","",'S.D. Paste sheet'!F303)</f>
        <v/>
      </c>
      <c r="G303" s="20" t="str">
        <f>IF('S.D. Paste sheet'!G303="","",UPPER('S.D. Paste sheet'!G303))</f>
        <v>SHANKAR LAL</v>
      </c>
      <c r="H303" s="20" t="str">
        <f>IF('S.D. Paste sheet'!H303="","",UPPER('S.D. Paste sheet'!H303))</f>
        <v>MEEMA DEVI</v>
      </c>
      <c r="I303" s="20" t="str">
        <f>IF('S.D. Paste sheet'!I303="","",'S.D. Paste sheet'!I303)</f>
        <v>F</v>
      </c>
      <c r="J303" s="20">
        <f>IF('S.D. Paste sheet'!J303="","",'S.D. Paste sheet'!J303)</f>
        <v>39596</v>
      </c>
      <c r="K303" s="20">
        <f>IF('S.D. Paste sheet'!K303="","",'S.D. Paste sheet'!K303)</f>
        <v>920</v>
      </c>
      <c r="L303" s="20" t="str">
        <f>IF('S.D. Paste sheet'!L303="","",'S.D. Paste sheet'!L303)</f>
        <v/>
      </c>
      <c r="M303" s="20">
        <f>IF('S.D. Paste sheet'!M303="","",'S.D. Paste sheet'!M303)</f>
        <v>61</v>
      </c>
      <c r="N303" s="20">
        <f>IF('S.D. Paste sheet'!N303="","",'S.D. Paste sheet'!N303)</f>
        <v>55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XXXX7351</v>
      </c>
      <c r="U303" s="20" t="str">
        <f>IF('S.D. Paste sheet'!U303="","",'S.D. Paste sheet'!U303)</f>
        <v>VBBGVNT</v>
      </c>
      <c r="V303" s="20">
        <f>IF('S.D. Paste sheet'!V303="","",'S.D. Paste sheet'!V303)</f>
        <v>9784723621</v>
      </c>
      <c r="W303" s="20" t="str">
        <f>IF('S.D. Paste sheet'!W303="","",'S.D. Paste sheet'!W303)</f>
        <v>Gehloto ka Bera,RAIPUR,BAR,306105</v>
      </c>
      <c r="X303" s="20">
        <f>IF('S.D. Paste sheet'!X303="","",'S.D. Paste sheet'!X303)</f>
        <v>60000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14</v>
      </c>
      <c r="AC303" s="20" t="str">
        <f>IF('S.D. Paste sheet'!AC303="","",'S.D. Paste sheet'!AC303)</f>
        <v>None</v>
      </c>
      <c r="AD303" s="20">
        <f>IF('S.D. Paste sheet'!AD303="","",'S.D. Paste sheet'!AD303)</f>
        <v>2</v>
      </c>
      <c r="AE303" s="29"/>
      <c r="AF303">
        <f>IF(AK303="","",IF(AK303&gt;0,COUNT($AG$2:AG303),""))</f>
        <v>126</v>
      </c>
      <c r="AG303" s="25">
        <f t="shared" si="130"/>
        <v>8</v>
      </c>
      <c r="AH303" s="25" t="str">
        <f t="shared" si="131"/>
        <v>H</v>
      </c>
      <c r="AI303" s="25">
        <f t="shared" si="132"/>
        <v>239</v>
      </c>
      <c r="AJ303" s="25">
        <f t="shared" si="133"/>
        <v>41873</v>
      </c>
      <c r="AK303" s="25" t="str">
        <f t="shared" si="134"/>
        <v>PRIYANKA</v>
      </c>
      <c r="AL303" s="25" t="str">
        <f t="shared" si="135"/>
        <v/>
      </c>
      <c r="AM303" s="25" t="str">
        <f t="shared" si="136"/>
        <v>SHANKAR LAL</v>
      </c>
      <c r="AN303" s="25" t="str">
        <f t="shared" si="137"/>
        <v>MEEMA DEVI</v>
      </c>
      <c r="AO303" s="25" t="str">
        <f t="shared" si="138"/>
        <v>F</v>
      </c>
      <c r="AP303" s="25">
        <f t="shared" si="139"/>
        <v>39596</v>
      </c>
      <c r="AQ303" s="25">
        <f t="shared" si="140"/>
        <v>920</v>
      </c>
      <c r="AR303" s="25" t="str">
        <f t="shared" si="141"/>
        <v/>
      </c>
      <c r="AS303" s="25">
        <f t="shared" si="142"/>
        <v>61</v>
      </c>
      <c r="AT303" s="25">
        <f t="shared" si="143"/>
        <v>55</v>
      </c>
      <c r="AU303" s="25" t="str">
        <f t="shared" si="144"/>
        <v>OBC</v>
      </c>
      <c r="AV303" s="25" t="str">
        <f t="shared" si="145"/>
        <v>Hindu</v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8</v>
      </c>
      <c r="B304" s="20" t="str">
        <f>IF('S.D. Paste sheet'!B304="","",'S.D. Paste sheet'!B304)</f>
        <v>H</v>
      </c>
      <c r="C304" s="20">
        <f>IF('S.D. Paste sheet'!C304="","",'S.D. Paste sheet'!C304)</f>
        <v>870</v>
      </c>
      <c r="D304" s="20">
        <f>IF('S.D. Paste sheet'!D304="","",'S.D. Paste sheet'!D304)</f>
        <v>44081</v>
      </c>
      <c r="E304" s="20" t="str">
        <f>IF('S.D. Paste sheet'!E304="","",UPPER('S.D. Paste sheet'!E304))</f>
        <v>RAVINDRA BAGRI</v>
      </c>
      <c r="F304" s="20" t="str">
        <f>IF('S.D. Paste sheet'!F304="","",'S.D. Paste sheet'!F304)</f>
        <v/>
      </c>
      <c r="G304" s="20" t="str">
        <f>IF('S.D. Paste sheet'!G304="","",UPPER('S.D. Paste sheet'!G304))</f>
        <v>OMPRAKASH</v>
      </c>
      <c r="H304" s="20" t="str">
        <f>IF('S.D. Paste sheet'!H304="","",UPPER('S.D. Paste sheet'!H304))</f>
        <v>MANJU DEVI</v>
      </c>
      <c r="I304" s="20" t="str">
        <f>IF('S.D. Paste sheet'!I304="","",'S.D. Paste sheet'!I304)</f>
        <v>M</v>
      </c>
      <c r="J304" s="20">
        <f>IF('S.D. Paste sheet'!J304="","",'S.D. Paste sheet'!J304)</f>
        <v>39249</v>
      </c>
      <c r="K304" s="20">
        <f>IF('S.D. Paste sheet'!K304="","",'S.D. Paste sheet'!K304)</f>
        <v>923</v>
      </c>
      <c r="L304" s="20" t="str">
        <f>IF('S.D. Paste sheet'!L304="","",'S.D. Paste sheet'!L304)</f>
        <v/>
      </c>
      <c r="M304" s="20">
        <f>IF('S.D. Paste sheet'!M304="","",'S.D. Paste sheet'!M304)</f>
        <v>61</v>
      </c>
      <c r="N304" s="20">
        <f>IF('S.D. Paste sheet'!N304="","",'S.D. Paste sheet'!N304)</f>
        <v>53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XXXX0686</v>
      </c>
      <c r="U304" s="20" t="str">
        <f>IF('S.D. Paste sheet'!U304="","",'S.D. Paste sheet'!U304)</f>
        <v>YBKBEKB</v>
      </c>
      <c r="V304" s="20">
        <f>IF('S.D. Paste sheet'!V304="","",'S.D. Paste sheet'!V304)</f>
        <v>9509672925</v>
      </c>
      <c r="W304" s="20" t="str">
        <f>IF('S.D. Paste sheet'!W304="","",'S.D. Paste sheet'!W304)</f>
        <v>RAIL MAGARA ,RAIPUR,V-P BAR,306105</v>
      </c>
      <c r="X304" s="20">
        <f>IF('S.D. Paste sheet'!X304="","",'S.D. Paste sheet'!X304)</f>
        <v>72000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>
        <f>IF(AK304="","",IF(AK304&gt;0,COUNT($AG$2:AG304),""))</f>
        <v>127</v>
      </c>
      <c r="AG304" s="25">
        <f t="shared" si="130"/>
        <v>8</v>
      </c>
      <c r="AH304" s="25" t="str">
        <f t="shared" si="131"/>
        <v>H</v>
      </c>
      <c r="AI304" s="25">
        <f t="shared" si="132"/>
        <v>870</v>
      </c>
      <c r="AJ304" s="25">
        <f t="shared" si="133"/>
        <v>44081</v>
      </c>
      <c r="AK304" s="25" t="str">
        <f t="shared" si="134"/>
        <v>RAVINDRA BAGRI</v>
      </c>
      <c r="AL304" s="25" t="str">
        <f t="shared" si="135"/>
        <v/>
      </c>
      <c r="AM304" s="25" t="str">
        <f t="shared" si="136"/>
        <v>OMPRAKASH</v>
      </c>
      <c r="AN304" s="25" t="str">
        <f t="shared" si="137"/>
        <v>MANJU DEVI</v>
      </c>
      <c r="AO304" s="25" t="str">
        <f t="shared" si="138"/>
        <v>M</v>
      </c>
      <c r="AP304" s="25">
        <f t="shared" si="139"/>
        <v>39249</v>
      </c>
      <c r="AQ304" s="25">
        <f t="shared" si="140"/>
        <v>923</v>
      </c>
      <c r="AR304" s="25" t="str">
        <f t="shared" si="141"/>
        <v/>
      </c>
      <c r="AS304" s="25">
        <f t="shared" si="142"/>
        <v>61</v>
      </c>
      <c r="AT304" s="25">
        <f t="shared" si="143"/>
        <v>53</v>
      </c>
      <c r="AU304" s="25" t="str">
        <f t="shared" si="144"/>
        <v>OBC</v>
      </c>
      <c r="AV304" s="25" t="str">
        <f t="shared" si="145"/>
        <v>Hindu</v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8</v>
      </c>
      <c r="B305" s="20" t="str">
        <f>IF('S.D. Paste sheet'!B305="","",'S.D. Paste sheet'!B305)</f>
        <v>H</v>
      </c>
      <c r="C305" s="20">
        <f>IF('S.D. Paste sheet'!C305="","",'S.D. Paste sheet'!C305)</f>
        <v>238</v>
      </c>
      <c r="D305" s="20">
        <f>IF('S.D. Paste sheet'!D305="","",'S.D. Paste sheet'!D305)</f>
        <v>41873</v>
      </c>
      <c r="E305" s="20" t="str">
        <f>IF('S.D. Paste sheet'!E305="","",UPPER('S.D. Paste sheet'!E305))</f>
        <v>SHAHANAJ BANO</v>
      </c>
      <c r="F305" s="20" t="str">
        <f>IF('S.D. Paste sheet'!F305="","",'S.D. Paste sheet'!F305)</f>
        <v/>
      </c>
      <c r="G305" s="20" t="str">
        <f>IF('S.D. Paste sheet'!G305="","",UPPER('S.D. Paste sheet'!G305))</f>
        <v>SULTAN KHAN</v>
      </c>
      <c r="H305" s="20" t="str">
        <f>IF('S.D. Paste sheet'!H305="","",UPPER('S.D. Paste sheet'!H305))</f>
        <v>RAJIYA BANO</v>
      </c>
      <c r="I305" s="20" t="str">
        <f>IF('S.D. Paste sheet'!I305="","",'S.D. Paste sheet'!I305)</f>
        <v>F</v>
      </c>
      <c r="J305" s="20">
        <f>IF('S.D. Paste sheet'!J305="","",'S.D. Paste sheet'!J305)</f>
        <v>39212</v>
      </c>
      <c r="K305" s="20">
        <f>IF('S.D. Paste sheet'!K305="","",'S.D. Paste sheet'!K305)</f>
        <v>924</v>
      </c>
      <c r="L305" s="20" t="str">
        <f>IF('S.D. Paste sheet'!L305="","",'S.D. Paste sheet'!L305)</f>
        <v/>
      </c>
      <c r="M305" s="20">
        <f>IF('S.D. Paste sheet'!M305="","",'S.D. Paste sheet'!M305)</f>
        <v>61</v>
      </c>
      <c r="N305" s="20">
        <f>IF('S.D. Paste sheet'!N305="","",'S.D. Paste sheet'!N305)</f>
        <v>49</v>
      </c>
      <c r="O305" s="20" t="str">
        <f>IF('S.D. Paste sheet'!O305="","",'S.D. Paste sheet'!O305)</f>
        <v>OBC</v>
      </c>
      <c r="P305" s="20" t="str">
        <f>IF('S.D. Paste sheet'!P305="","",'S.D. Paste sheet'!P305)</f>
        <v>Muslim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XXXX9240</v>
      </c>
      <c r="U305" s="20" t="str">
        <f>IF('S.D. Paste sheet'!U305="","",'S.D. Paste sheet'!U305)</f>
        <v>VTZCHGP</v>
      </c>
      <c r="V305" s="20">
        <f>IF('S.D. Paste sheet'!V305="","",'S.D. Paste sheet'!V305)</f>
        <v>8769895820</v>
      </c>
      <c r="W305" s="20" t="str">
        <f>IF('S.D. Paste sheet'!W305="","",'S.D. Paste sheet'!W305)</f>
        <v>Miyan magri,Raipur,Bar,306105</v>
      </c>
      <c r="X305" s="20">
        <f>IF('S.D. Paste sheet'!X305="","",'S.D. Paste sheet'!X305)</f>
        <v>36000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Yes</v>
      </c>
      <c r="AB305" s="20">
        <f>IF('S.D. Paste sheet'!AB305="","",'S.D. Paste sheet'!AB305)</f>
        <v>15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>
        <f>IF(AK305="","",IF(AK305&gt;0,COUNT($AG$2:AG305),""))</f>
        <v>128</v>
      </c>
      <c r="AG305" s="25">
        <f t="shared" si="130"/>
        <v>8</v>
      </c>
      <c r="AH305" s="25" t="str">
        <f t="shared" si="131"/>
        <v>H</v>
      </c>
      <c r="AI305" s="25">
        <f t="shared" si="132"/>
        <v>238</v>
      </c>
      <c r="AJ305" s="25">
        <f t="shared" si="133"/>
        <v>41873</v>
      </c>
      <c r="AK305" s="25" t="str">
        <f t="shared" si="134"/>
        <v>SHAHANAJ BANO</v>
      </c>
      <c r="AL305" s="25" t="str">
        <f t="shared" si="135"/>
        <v/>
      </c>
      <c r="AM305" s="25" t="str">
        <f t="shared" si="136"/>
        <v>SULTAN KHAN</v>
      </c>
      <c r="AN305" s="25" t="str">
        <f t="shared" si="137"/>
        <v>RAJIYA BANO</v>
      </c>
      <c r="AO305" s="25" t="str">
        <f t="shared" si="138"/>
        <v>F</v>
      </c>
      <c r="AP305" s="25">
        <f t="shared" si="139"/>
        <v>39212</v>
      </c>
      <c r="AQ305" s="25">
        <f t="shared" si="140"/>
        <v>924</v>
      </c>
      <c r="AR305" s="25" t="str">
        <f t="shared" si="141"/>
        <v/>
      </c>
      <c r="AS305" s="25">
        <f t="shared" si="142"/>
        <v>61</v>
      </c>
      <c r="AT305" s="25">
        <f t="shared" si="143"/>
        <v>49</v>
      </c>
      <c r="AU305" s="25" t="str">
        <f t="shared" si="144"/>
        <v>OBC</v>
      </c>
      <c r="AV305" s="25" t="str">
        <f t="shared" si="145"/>
        <v>Muslim</v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8</v>
      </c>
      <c r="B306" s="20" t="str">
        <f>IF('S.D. Paste sheet'!B306="","",'S.D. Paste sheet'!B306)</f>
        <v>H</v>
      </c>
      <c r="C306" s="20">
        <f>IF('S.D. Paste sheet'!C306="","",'S.D. Paste sheet'!C306)</f>
        <v>782</v>
      </c>
      <c r="D306" s="20">
        <f>IF('S.D. Paste sheet'!D306="","",'S.D. Paste sheet'!D306)</f>
        <v>44061</v>
      </c>
      <c r="E306" s="20" t="str">
        <f>IF('S.D. Paste sheet'!E306="","",UPPER('S.D. Paste sheet'!E306))</f>
        <v>SUJIT CHOUHAN</v>
      </c>
      <c r="F306" s="20" t="str">
        <f>IF('S.D. Paste sheet'!F306="","",'S.D. Paste sheet'!F306)</f>
        <v/>
      </c>
      <c r="G306" s="20" t="str">
        <f>IF('S.D. Paste sheet'!G306="","",UPPER('S.D. Paste sheet'!G306))</f>
        <v>LAXMI CHAND MALI</v>
      </c>
      <c r="H306" s="20" t="str">
        <f>IF('S.D. Paste sheet'!H306="","",UPPER('S.D. Paste sheet'!H306))</f>
        <v>MADHURI</v>
      </c>
      <c r="I306" s="20" t="str">
        <f>IF('S.D. Paste sheet'!I306="","",'S.D. Paste sheet'!I306)</f>
        <v>M</v>
      </c>
      <c r="J306" s="20">
        <f>IF('S.D. Paste sheet'!J306="","",'S.D. Paste sheet'!J306)</f>
        <v>39274</v>
      </c>
      <c r="K306" s="20">
        <f>IF('S.D. Paste sheet'!K306="","",'S.D. Paste sheet'!K306)</f>
        <v>925</v>
      </c>
      <c r="L306" s="20" t="str">
        <f>IF('S.D. Paste sheet'!L306="","",'S.D. Paste sheet'!L306)</f>
        <v/>
      </c>
      <c r="M306" s="20">
        <f>IF('S.D. Paste sheet'!M306="","",'S.D. Paste sheet'!M306)</f>
        <v>61</v>
      </c>
      <c r="N306" s="20">
        <f>IF('S.D. Paste sheet'!N306="","",'S.D. Paste sheet'!N306)</f>
        <v>59</v>
      </c>
      <c r="O306" s="20" t="str">
        <f>IF('S.D. Paste sheet'!O306="","",'S.D. Paste sheet'!O306)</f>
        <v>OBC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XXXX0496</v>
      </c>
      <c r="U306" s="20" t="str">
        <f>IF('S.D. Paste sheet'!U306="","",'S.D. Paste sheet'!U306)</f>
        <v/>
      </c>
      <c r="V306" s="20">
        <f>IF('S.D. Paste sheet'!V306="","",'S.D. Paste sheet'!V306)</f>
        <v>9030166438</v>
      </c>
      <c r="W306" s="20" t="str">
        <f>IF('S.D. Paste sheet'!W306="","",'S.D. Paste sheet'!W306)</f>
        <v>JODHPUR ROAD,RAIPUR,BAR,306105</v>
      </c>
      <c r="X306" s="20">
        <f>IF('S.D. Paste sheet'!X306="","",'S.D. Paste sheet'!X306)</f>
        <v>85000</v>
      </c>
      <c r="Y306" s="20" t="str">
        <f>IF('S.D. Paste sheet'!Y306="","",'S.D. Paste sheet'!Y306)</f>
        <v>N</v>
      </c>
      <c r="Z306" s="20" t="str">
        <f>IF('S.D. Paste sheet'!Z306="","",'S.D. Paste sheet'!Z306)</f>
        <v>N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0</v>
      </c>
      <c r="AE306" s="29"/>
      <c r="AF306">
        <f>IF(AK306="","",IF(AK306&gt;0,COUNT($AG$2:AG306),""))</f>
        <v>129</v>
      </c>
      <c r="AG306" s="25">
        <f t="shared" si="130"/>
        <v>8</v>
      </c>
      <c r="AH306" s="25" t="str">
        <f t="shared" si="131"/>
        <v>H</v>
      </c>
      <c r="AI306" s="25">
        <f t="shared" si="132"/>
        <v>782</v>
      </c>
      <c r="AJ306" s="25">
        <f t="shared" si="133"/>
        <v>44061</v>
      </c>
      <c r="AK306" s="25" t="str">
        <f t="shared" si="134"/>
        <v>SUJIT CHOUHAN</v>
      </c>
      <c r="AL306" s="25" t="str">
        <f t="shared" si="135"/>
        <v/>
      </c>
      <c r="AM306" s="25" t="str">
        <f t="shared" si="136"/>
        <v>LAXMI CHAND MALI</v>
      </c>
      <c r="AN306" s="25" t="str">
        <f t="shared" si="137"/>
        <v>MADHURI</v>
      </c>
      <c r="AO306" s="25" t="str">
        <f t="shared" si="138"/>
        <v>M</v>
      </c>
      <c r="AP306" s="25">
        <f t="shared" si="139"/>
        <v>39274</v>
      </c>
      <c r="AQ306" s="25">
        <f t="shared" si="140"/>
        <v>925</v>
      </c>
      <c r="AR306" s="25" t="str">
        <f t="shared" si="141"/>
        <v/>
      </c>
      <c r="AS306" s="25">
        <f t="shared" si="142"/>
        <v>61</v>
      </c>
      <c r="AT306" s="25">
        <f t="shared" si="143"/>
        <v>59</v>
      </c>
      <c r="AU306" s="25" t="str">
        <f t="shared" si="144"/>
        <v>OBC</v>
      </c>
      <c r="AV306" s="25" t="str">
        <f t="shared" si="145"/>
        <v>Hindu</v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8</v>
      </c>
      <c r="B307" s="20" t="str">
        <f>IF('S.D. Paste sheet'!B307="","",'S.D. Paste sheet'!B307)</f>
        <v>H</v>
      </c>
      <c r="C307" s="20">
        <f>IF('S.D. Paste sheet'!C307="","",'S.D. Paste sheet'!C307)</f>
        <v>783</v>
      </c>
      <c r="D307" s="20">
        <f>IF('S.D. Paste sheet'!D307="","",'S.D. Paste sheet'!D307)</f>
        <v>44061</v>
      </c>
      <c r="E307" s="20" t="str">
        <f>IF('S.D. Paste sheet'!E307="","",UPPER('S.D. Paste sheet'!E307))</f>
        <v>SURYAPRATAP SINGH</v>
      </c>
      <c r="F307" s="20" t="str">
        <f>IF('S.D. Paste sheet'!F307="","",'S.D. Paste sheet'!F307)</f>
        <v/>
      </c>
      <c r="G307" s="20" t="str">
        <f>IF('S.D. Paste sheet'!G307="","",UPPER('S.D. Paste sheet'!G307))</f>
        <v>HIMMAT SINGH</v>
      </c>
      <c r="H307" s="20" t="str">
        <f>IF('S.D. Paste sheet'!H307="","",UPPER('S.D. Paste sheet'!H307))</f>
        <v>REKHA KANWAR</v>
      </c>
      <c r="I307" s="20" t="str">
        <f>IF('S.D. Paste sheet'!I307="","",'S.D. Paste sheet'!I307)</f>
        <v>M</v>
      </c>
      <c r="J307" s="20">
        <f>IF('S.D. Paste sheet'!J307="","",'S.D. Paste sheet'!J307)</f>
        <v>40088</v>
      </c>
      <c r="K307" s="20">
        <f>IF('S.D. Paste sheet'!K307="","",'S.D. Paste sheet'!K307)</f>
        <v>926</v>
      </c>
      <c r="L307" s="20" t="str">
        <f>IF('S.D. Paste sheet'!L307="","",'S.D. Paste sheet'!L307)</f>
        <v/>
      </c>
      <c r="M307" s="20">
        <f>IF('S.D. Paste sheet'!M307="","",'S.D. Paste sheet'!M307)</f>
        <v>61</v>
      </c>
      <c r="N307" s="20">
        <f>IF('S.D. Paste sheet'!N307="","",'S.D. Paste sheet'!N307)</f>
        <v>59</v>
      </c>
      <c r="O307" s="20" t="str">
        <f>IF('S.D. Paste sheet'!O307="","",'S.D. Paste sheet'!O307)</f>
        <v>GEN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XXXX6382</v>
      </c>
      <c r="U307" s="20" t="str">
        <f>IF('S.D. Paste sheet'!U307="","",'S.D. Paste sheet'!U307)</f>
        <v/>
      </c>
      <c r="V307" s="20">
        <f>IF('S.D. Paste sheet'!V307="","",'S.D. Paste sheet'!V307)</f>
        <v>9667572269</v>
      </c>
      <c r="W307" s="20" t="str">
        <f>IF('S.D. Paste sheet'!W307="","",'S.D. Paste sheet'!W307)</f>
        <v>HAJIWAS,RAIPUR,BAR,306105</v>
      </c>
      <c r="X307" s="20">
        <f>IF('S.D. Paste sheet'!X307="","",'S.D. Paste sheet'!X307)</f>
        <v>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13</v>
      </c>
      <c r="AC307" s="20" t="str">
        <f>IF('S.D. Paste sheet'!AC307="","",'S.D. Paste sheet'!AC307)</f>
        <v>None</v>
      </c>
      <c r="AD307" s="20">
        <f>IF('S.D. Paste sheet'!AD307="","",'S.D. Paste sheet'!AD307)</f>
        <v>0</v>
      </c>
      <c r="AE307" s="29"/>
      <c r="AF307">
        <f>IF(AK307="","",IF(AK307&gt;0,COUNT($AG$2:AG307),""))</f>
        <v>130</v>
      </c>
      <c r="AG307" s="25">
        <f t="shared" si="130"/>
        <v>8</v>
      </c>
      <c r="AH307" s="25" t="str">
        <f t="shared" si="131"/>
        <v>H</v>
      </c>
      <c r="AI307" s="25">
        <f t="shared" si="132"/>
        <v>783</v>
      </c>
      <c r="AJ307" s="25">
        <f t="shared" si="133"/>
        <v>44061</v>
      </c>
      <c r="AK307" s="25" t="str">
        <f t="shared" si="134"/>
        <v>SURYAPRATAP SINGH</v>
      </c>
      <c r="AL307" s="25" t="str">
        <f t="shared" si="135"/>
        <v/>
      </c>
      <c r="AM307" s="25" t="str">
        <f t="shared" si="136"/>
        <v>HIMMAT SINGH</v>
      </c>
      <c r="AN307" s="25" t="str">
        <f t="shared" si="137"/>
        <v>REKHA KANWAR</v>
      </c>
      <c r="AO307" s="25" t="str">
        <f t="shared" si="138"/>
        <v>M</v>
      </c>
      <c r="AP307" s="25">
        <f t="shared" si="139"/>
        <v>40088</v>
      </c>
      <c r="AQ307" s="25">
        <f t="shared" si="140"/>
        <v>926</v>
      </c>
      <c r="AR307" s="25" t="str">
        <f t="shared" si="141"/>
        <v/>
      </c>
      <c r="AS307" s="25">
        <f t="shared" si="142"/>
        <v>61</v>
      </c>
      <c r="AT307" s="25">
        <f t="shared" si="143"/>
        <v>59</v>
      </c>
      <c r="AU307" s="25" t="str">
        <f t="shared" si="144"/>
        <v>GEN</v>
      </c>
      <c r="AV307" s="25" t="str">
        <f t="shared" si="145"/>
        <v>Hindu</v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8</v>
      </c>
      <c r="B308" s="20" t="str">
        <f>IF('S.D. Paste sheet'!B308="","",'S.D. Paste sheet'!B308)</f>
        <v>H</v>
      </c>
      <c r="C308" s="20">
        <f>IF('S.D. Paste sheet'!C308="","",'S.D. Paste sheet'!C308)</f>
        <v>334</v>
      </c>
      <c r="D308" s="20">
        <f>IF('S.D. Paste sheet'!D308="","",'S.D. Paste sheet'!D308)</f>
        <v>42138</v>
      </c>
      <c r="E308" s="20" t="str">
        <f>IF('S.D. Paste sheet'!E308="","",UPPER('S.D. Paste sheet'!E308))</f>
        <v>TANISHA PARIHAR</v>
      </c>
      <c r="F308" s="20" t="str">
        <f>IF('S.D. Paste sheet'!F308="","",'S.D. Paste sheet'!F308)</f>
        <v/>
      </c>
      <c r="G308" s="20" t="str">
        <f>IF('S.D. Paste sheet'!G308="","",UPPER('S.D. Paste sheet'!G308))</f>
        <v>ASHOK PARIHAR</v>
      </c>
      <c r="H308" s="20" t="str">
        <f>IF('S.D. Paste sheet'!H308="","",UPPER('S.D. Paste sheet'!H308))</f>
        <v>TARA DEVI</v>
      </c>
      <c r="I308" s="20" t="str">
        <f>IF('S.D. Paste sheet'!I308="","",'S.D. Paste sheet'!I308)</f>
        <v>F</v>
      </c>
      <c r="J308" s="20">
        <f>IF('S.D. Paste sheet'!J308="","",'S.D. Paste sheet'!J308)</f>
        <v>39668</v>
      </c>
      <c r="K308" s="20">
        <f>IF('S.D. Paste sheet'!K308="","",'S.D. Paste sheet'!K308)</f>
        <v>927</v>
      </c>
      <c r="L308" s="20" t="str">
        <f>IF('S.D. Paste sheet'!L308="","",'S.D. Paste sheet'!L308)</f>
        <v/>
      </c>
      <c r="M308" s="20">
        <f>IF('S.D. Paste sheet'!M308="","",'S.D. Paste sheet'!M308)</f>
        <v>61</v>
      </c>
      <c r="N308" s="20">
        <f>IF('S.D. Paste sheet'!N308="","",'S.D. Paste sheet'!N308)</f>
        <v>57</v>
      </c>
      <c r="O308" s="20" t="str">
        <f>IF('S.D. Paste sheet'!O308="","",'S.D. Paste sheet'!O308)</f>
        <v>SC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XXXX8337</v>
      </c>
      <c r="U308" s="20" t="str">
        <f>IF('S.D. Paste sheet'!U308="","",'S.D. Paste sheet'!U308)</f>
        <v>YFBKIMB</v>
      </c>
      <c r="V308" s="20">
        <f>IF('S.D. Paste sheet'!V308="","",'S.D. Paste sheet'!V308)</f>
        <v>7073147187</v>
      </c>
      <c r="W308" s="20" t="str">
        <f>IF('S.D. Paste sheet'!W308="","",'S.D. Paste sheet'!W308)</f>
        <v>Meghwalo ka bas,Raipur,Bar,306105</v>
      </c>
      <c r="X308" s="20">
        <f>IF('S.D. Paste sheet'!X308="","",'S.D. Paste sheet'!X308)</f>
        <v>50000</v>
      </c>
      <c r="Y308" s="20" t="str">
        <f>IF('S.D. Paste sheet'!Y308="","",'S.D. Paste sheet'!Y308)</f>
        <v>N</v>
      </c>
      <c r="Z308" s="20" t="str">
        <f>IF('S.D. Paste sheet'!Z308="","",'S.D. Paste sheet'!Z308)</f>
        <v>Y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None</v>
      </c>
      <c r="AD308" s="20">
        <f>IF('S.D. Paste sheet'!AD308="","",'S.D. Paste sheet'!AD308)</f>
        <v>1</v>
      </c>
      <c r="AE308" s="29"/>
      <c r="AF308">
        <f>IF(AK308="","",IF(AK308&gt;0,COUNT($AG$2:AG308),""))</f>
        <v>131</v>
      </c>
      <c r="AG308" s="25">
        <f t="shared" si="130"/>
        <v>8</v>
      </c>
      <c r="AH308" s="25" t="str">
        <f t="shared" si="131"/>
        <v>H</v>
      </c>
      <c r="AI308" s="25">
        <f t="shared" si="132"/>
        <v>334</v>
      </c>
      <c r="AJ308" s="25">
        <f t="shared" si="133"/>
        <v>42138</v>
      </c>
      <c r="AK308" s="25" t="str">
        <f t="shared" si="134"/>
        <v>TANISHA PARIHAR</v>
      </c>
      <c r="AL308" s="25" t="str">
        <f t="shared" si="135"/>
        <v/>
      </c>
      <c r="AM308" s="25" t="str">
        <f t="shared" si="136"/>
        <v>ASHOK PARIHAR</v>
      </c>
      <c r="AN308" s="25" t="str">
        <f t="shared" si="137"/>
        <v>TARA DEVI</v>
      </c>
      <c r="AO308" s="25" t="str">
        <f t="shared" si="138"/>
        <v>F</v>
      </c>
      <c r="AP308" s="25">
        <f t="shared" si="139"/>
        <v>39668</v>
      </c>
      <c r="AQ308" s="25">
        <f t="shared" si="140"/>
        <v>927</v>
      </c>
      <c r="AR308" s="25" t="str">
        <f t="shared" si="141"/>
        <v/>
      </c>
      <c r="AS308" s="25">
        <f t="shared" si="142"/>
        <v>61</v>
      </c>
      <c r="AT308" s="25">
        <f t="shared" si="143"/>
        <v>57</v>
      </c>
      <c r="AU308" s="25" t="str">
        <f t="shared" si="144"/>
        <v>SC</v>
      </c>
      <c r="AV308" s="25" t="str">
        <f t="shared" si="145"/>
        <v>Hindu</v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8</v>
      </c>
      <c r="B309" s="20" t="str">
        <f>IF('S.D. Paste sheet'!B309="","",'S.D. Paste sheet'!B309)</f>
        <v>H</v>
      </c>
      <c r="C309" s="20">
        <f>IF('S.D. Paste sheet'!C309="","",'S.D. Paste sheet'!C309)</f>
        <v>973</v>
      </c>
      <c r="D309" s="20">
        <f>IF('S.D. Paste sheet'!D309="","",'S.D. Paste sheet'!D309)</f>
        <v>44433</v>
      </c>
      <c r="E309" s="20" t="str">
        <f>IF('S.D. Paste sheet'!E309="","",UPPER('S.D. Paste sheet'!E309))</f>
        <v>TARA GEHLOT</v>
      </c>
      <c r="F309" s="20" t="str">
        <f>IF('S.D. Paste sheet'!F309="","",'S.D. Paste sheet'!F309)</f>
        <v>Late</v>
      </c>
      <c r="G309" s="20" t="str">
        <f>IF('S.D. Paste sheet'!G309="","",UPPER('S.D. Paste sheet'!G309))</f>
        <v>LATE ASHOK GEHLOT</v>
      </c>
      <c r="H309" s="20" t="str">
        <f>IF('S.D. Paste sheet'!H309="","",UPPER('S.D. Paste sheet'!H309))</f>
        <v>SANTOSH DEVI</v>
      </c>
      <c r="I309" s="20" t="str">
        <f>IF('S.D. Paste sheet'!I309="","",'S.D. Paste sheet'!I309)</f>
        <v>F</v>
      </c>
      <c r="J309" s="20">
        <f>IF('S.D. Paste sheet'!J309="","",'S.D. Paste sheet'!J309)</f>
        <v>38932</v>
      </c>
      <c r="K309" s="20">
        <f>IF('S.D. Paste sheet'!K309="","",'S.D. Paste sheet'!K309)</f>
        <v>928</v>
      </c>
      <c r="L309" s="20" t="str">
        <f>IF('S.D. Paste sheet'!L309="","",'S.D. Paste sheet'!L309)</f>
        <v/>
      </c>
      <c r="M309" s="20">
        <f>IF('S.D. Paste sheet'!M309="","",'S.D. Paste sheet'!M309)</f>
        <v>61</v>
      </c>
      <c r="N309" s="20">
        <f>IF('S.D. Paste sheet'!N309="","",'S.D. Paste sheet'!N309)</f>
        <v>58</v>
      </c>
      <c r="O309" s="20" t="str">
        <f>IF('S.D. Paste sheet'!O309="","",'S.D. Paste sheet'!O309)</f>
        <v>OBC</v>
      </c>
      <c r="P309" s="20" t="str">
        <f>IF('S.D. Paste sheet'!P309="","",'S.D. Paste sheet'!P309)</f>
        <v>Hindu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XXXX3349</v>
      </c>
      <c r="U309" s="20">
        <f>IF('S.D. Paste sheet'!U309="","",'S.D. Paste sheet'!U309)</f>
        <v>4724347</v>
      </c>
      <c r="V309" s="20">
        <f>IF('S.D. Paste sheet'!V309="","",'S.D. Paste sheet'!V309)</f>
        <v>9484839914</v>
      </c>
      <c r="W309" s="20" t="str">
        <f>IF('S.D. Paste sheet'!W309="","",'S.D. Paste sheet'!W309)</f>
        <v>GUJRO KA BAS MAIN MARKET,RAIPUR,BAR,306105</v>
      </c>
      <c r="X309" s="20">
        <f>IF('S.D. Paste sheet'!X309="","",'S.D. Paste sheet'!X309)</f>
        <v>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No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1</v>
      </c>
      <c r="AE309" s="29"/>
      <c r="AF309">
        <f>IF(AK309="","",IF(AK309&gt;0,COUNT($AG$2:AG309),""))</f>
        <v>132</v>
      </c>
      <c r="AG309" s="25">
        <f t="shared" si="130"/>
        <v>8</v>
      </c>
      <c r="AH309" s="25" t="str">
        <f t="shared" si="131"/>
        <v>H</v>
      </c>
      <c r="AI309" s="25">
        <f t="shared" si="132"/>
        <v>973</v>
      </c>
      <c r="AJ309" s="25">
        <f t="shared" si="133"/>
        <v>44433</v>
      </c>
      <c r="AK309" s="25" t="str">
        <f t="shared" si="134"/>
        <v>TARA GEHLOT</v>
      </c>
      <c r="AL309" s="25" t="str">
        <f t="shared" si="135"/>
        <v>Late</v>
      </c>
      <c r="AM309" s="25" t="str">
        <f t="shared" si="136"/>
        <v>LATE ASHOK GEHLOT</v>
      </c>
      <c r="AN309" s="25" t="str">
        <f t="shared" si="137"/>
        <v>SANTOSH DEVI</v>
      </c>
      <c r="AO309" s="25" t="str">
        <f t="shared" si="138"/>
        <v>F</v>
      </c>
      <c r="AP309" s="25">
        <f t="shared" si="139"/>
        <v>38932</v>
      </c>
      <c r="AQ309" s="25">
        <f t="shared" si="140"/>
        <v>928</v>
      </c>
      <c r="AR309" s="25" t="str">
        <f t="shared" si="141"/>
        <v/>
      </c>
      <c r="AS309" s="25">
        <f t="shared" si="142"/>
        <v>61</v>
      </c>
      <c r="AT309" s="25">
        <f t="shared" si="143"/>
        <v>58</v>
      </c>
      <c r="AU309" s="25" t="str">
        <f t="shared" si="144"/>
        <v>OBC</v>
      </c>
      <c r="AV309" s="25" t="str">
        <f t="shared" si="145"/>
        <v>Hindu</v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8</v>
      </c>
      <c r="B310" s="20" t="str">
        <f>IF('S.D. Paste sheet'!B310="","",'S.D. Paste sheet'!B310)</f>
        <v>H</v>
      </c>
      <c r="C310" s="20">
        <f>IF('S.D. Paste sheet'!C310="","",'S.D. Paste sheet'!C310)</f>
        <v>970</v>
      </c>
      <c r="D310" s="20">
        <f>IF('S.D. Paste sheet'!D310="","",'S.D. Paste sheet'!D310)</f>
        <v>44433</v>
      </c>
      <c r="E310" s="20" t="str">
        <f>IF('S.D. Paste sheet'!E310="","",UPPER('S.D. Paste sheet'!E310))</f>
        <v>TRILOK DEWASI</v>
      </c>
      <c r="F310" s="20" t="str">
        <f>IF('S.D. Paste sheet'!F310="","",'S.D. Paste sheet'!F310)</f>
        <v/>
      </c>
      <c r="G310" s="20" t="str">
        <f>IF('S.D. Paste sheet'!G310="","",UPPER('S.D. Paste sheet'!G310))</f>
        <v>GUNA RAM</v>
      </c>
      <c r="H310" s="20" t="str">
        <f>IF('S.D. Paste sheet'!H310="","",UPPER('S.D. Paste sheet'!H310))</f>
        <v>SUKHIYA DEVI</v>
      </c>
      <c r="I310" s="20" t="str">
        <f>IF('S.D. Paste sheet'!I310="","",'S.D. Paste sheet'!I310)</f>
        <v>M</v>
      </c>
      <c r="J310" s="20">
        <f>IF('S.D. Paste sheet'!J310="","",'S.D. Paste sheet'!J310)</f>
        <v>39181</v>
      </c>
      <c r="K310" s="20">
        <f>IF('S.D. Paste sheet'!K310="","",'S.D. Paste sheet'!K310)</f>
        <v>929</v>
      </c>
      <c r="L310" s="20" t="str">
        <f>IF('S.D. Paste sheet'!L310="","",'S.D. Paste sheet'!L310)</f>
        <v/>
      </c>
      <c r="M310" s="20">
        <f>IF('S.D. Paste sheet'!M310="","",'S.D. Paste sheet'!M310)</f>
        <v>61</v>
      </c>
      <c r="N310" s="20">
        <f>IF('S.D. Paste sheet'!N310="","",'S.D. Paste sheet'!N310)</f>
        <v>53</v>
      </c>
      <c r="O310" s="20" t="str">
        <f>IF('S.D. Paste sheet'!O310="","",'S.D. Paste sheet'!O310)</f>
        <v>SBC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XXXX1852</v>
      </c>
      <c r="U310" s="20" t="str">
        <f>IF('S.D. Paste sheet'!U310="","",'S.D. Paste sheet'!U310)</f>
        <v/>
      </c>
      <c r="V310" s="20">
        <f>IF('S.D. Paste sheet'!V310="","",'S.D. Paste sheet'!V310)</f>
        <v>6367041718</v>
      </c>
      <c r="W310" s="20" t="str">
        <f>IF('S.D. Paste sheet'!W310="","",'S.D. Paste sheet'!W310)</f>
        <v>dewasiyo ka vas ,RAIPUR,BIRANTIYA KHURD,305106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N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4</v>
      </c>
      <c r="AE310" s="29"/>
      <c r="AF310">
        <f>IF(AK310="","",IF(AK310&gt;0,COUNT($AG$2:AG310),""))</f>
        <v>133</v>
      </c>
      <c r="AG310" s="25">
        <f t="shared" si="130"/>
        <v>8</v>
      </c>
      <c r="AH310" s="25" t="str">
        <f t="shared" si="131"/>
        <v>H</v>
      </c>
      <c r="AI310" s="25">
        <f t="shared" si="132"/>
        <v>970</v>
      </c>
      <c r="AJ310" s="25">
        <f t="shared" si="133"/>
        <v>44433</v>
      </c>
      <c r="AK310" s="25" t="str">
        <f t="shared" si="134"/>
        <v>TRILOK DEWASI</v>
      </c>
      <c r="AL310" s="25" t="str">
        <f t="shared" si="135"/>
        <v/>
      </c>
      <c r="AM310" s="25" t="str">
        <f t="shared" si="136"/>
        <v>GUNA RAM</v>
      </c>
      <c r="AN310" s="25" t="str">
        <f t="shared" si="137"/>
        <v>SUKHIYA DEVI</v>
      </c>
      <c r="AO310" s="25" t="str">
        <f t="shared" si="138"/>
        <v>M</v>
      </c>
      <c r="AP310" s="25">
        <f t="shared" si="139"/>
        <v>39181</v>
      </c>
      <c r="AQ310" s="25">
        <f t="shared" si="140"/>
        <v>929</v>
      </c>
      <c r="AR310" s="25" t="str">
        <f t="shared" si="141"/>
        <v/>
      </c>
      <c r="AS310" s="25">
        <f t="shared" si="142"/>
        <v>61</v>
      </c>
      <c r="AT310" s="25">
        <f t="shared" si="143"/>
        <v>53</v>
      </c>
      <c r="AU310" s="25" t="str">
        <f t="shared" si="144"/>
        <v>SBC</v>
      </c>
      <c r="AV310" s="25" t="str">
        <f t="shared" si="145"/>
        <v>Hindu</v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8</v>
      </c>
      <c r="B311" s="20" t="str">
        <f>IF('S.D. Paste sheet'!B311="","",'S.D. Paste sheet'!B311)</f>
        <v>H</v>
      </c>
      <c r="C311" s="20">
        <f>IF('S.D. Paste sheet'!C311="","",'S.D. Paste sheet'!C311)</f>
        <v>784</v>
      </c>
      <c r="D311" s="20">
        <f>IF('S.D. Paste sheet'!D311="","",'S.D. Paste sheet'!D311)</f>
        <v>42248</v>
      </c>
      <c r="E311" s="20" t="str">
        <f>IF('S.D. Paste sheet'!E311="","",UPPER('S.D. Paste sheet'!E311))</f>
        <v>VARSHA SAINI</v>
      </c>
      <c r="F311" s="20" t="str">
        <f>IF('S.D. Paste sheet'!F311="","",'S.D. Paste sheet'!F311)</f>
        <v/>
      </c>
      <c r="G311" s="20" t="str">
        <f>IF('S.D. Paste sheet'!G311="","",UPPER('S.D. Paste sheet'!G311))</f>
        <v>SAMPAT RAJ</v>
      </c>
      <c r="H311" s="20" t="str">
        <f>IF('S.D. Paste sheet'!H311="","",UPPER('S.D. Paste sheet'!H311))</f>
        <v>MUNNI DEVI</v>
      </c>
      <c r="I311" s="20" t="str">
        <f>IF('S.D. Paste sheet'!I311="","",'S.D. Paste sheet'!I311)</f>
        <v>F</v>
      </c>
      <c r="J311" s="20">
        <f>IF('S.D. Paste sheet'!J311="","",'S.D. Paste sheet'!J311)</f>
        <v>39849</v>
      </c>
      <c r="K311" s="20">
        <f>IF('S.D. Paste sheet'!K311="","",'S.D. Paste sheet'!K311)</f>
        <v>930</v>
      </c>
      <c r="L311" s="20" t="str">
        <f>IF('S.D. Paste sheet'!L311="","",'S.D. Paste sheet'!L311)</f>
        <v/>
      </c>
      <c r="M311" s="20">
        <f>IF('S.D. Paste sheet'!M311="","",'S.D. Paste sheet'!M311)</f>
        <v>61</v>
      </c>
      <c r="N311" s="20">
        <f>IF('S.D. Paste sheet'!N311="","",'S.D. Paste sheet'!N311)</f>
        <v>60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XXXX5448</v>
      </c>
      <c r="U311" s="20" t="str">
        <f>IF('S.D. Paste sheet'!U311="","",'S.D. Paste sheet'!U311)</f>
        <v/>
      </c>
      <c r="V311" s="20">
        <f>IF('S.D. Paste sheet'!V311="","",'S.D. Paste sheet'!V311)</f>
        <v>9929297169</v>
      </c>
      <c r="W311" s="20" t="str">
        <f>IF('S.D. Paste sheet'!W311="","",'S.D. Paste sheet'!W311)</f>
        <v>DAGDIYO KA BADIYA RAILMAGARA,RAIPUR,BAR,306105</v>
      </c>
      <c r="X311" s="20">
        <f>IF('S.D. Paste sheet'!X311="","",'S.D. Paste sheet'!X311)</f>
        <v>60000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13</v>
      </c>
      <c r="AC311" s="20" t="str">
        <f>IF('S.D. Paste sheet'!AC311="","",'S.D. Paste sheet'!AC311)</f>
        <v>BulBul</v>
      </c>
      <c r="AD311" s="20">
        <f>IF('S.D. Paste sheet'!AD311="","",'S.D. Paste sheet'!AD311)</f>
        <v>2</v>
      </c>
      <c r="AE311" s="29"/>
      <c r="AF311">
        <f>IF(AK311="","",IF(AK311&gt;0,COUNT($AG$2:AG311),""))</f>
        <v>134</v>
      </c>
      <c r="AG311" s="25">
        <f t="shared" si="130"/>
        <v>8</v>
      </c>
      <c r="AH311" s="25" t="str">
        <f t="shared" si="131"/>
        <v>H</v>
      </c>
      <c r="AI311" s="25">
        <f t="shared" si="132"/>
        <v>784</v>
      </c>
      <c r="AJ311" s="25">
        <f t="shared" si="133"/>
        <v>42248</v>
      </c>
      <c r="AK311" s="25" t="str">
        <f t="shared" si="134"/>
        <v>VARSHA SAINI</v>
      </c>
      <c r="AL311" s="25" t="str">
        <f t="shared" si="135"/>
        <v/>
      </c>
      <c r="AM311" s="25" t="str">
        <f t="shared" si="136"/>
        <v>SAMPAT RAJ</v>
      </c>
      <c r="AN311" s="25" t="str">
        <f t="shared" si="137"/>
        <v>MUNNI DEVI</v>
      </c>
      <c r="AO311" s="25" t="str">
        <f t="shared" si="138"/>
        <v>F</v>
      </c>
      <c r="AP311" s="25">
        <f t="shared" si="139"/>
        <v>39849</v>
      </c>
      <c r="AQ311" s="25">
        <f t="shared" si="140"/>
        <v>930</v>
      </c>
      <c r="AR311" s="25" t="str">
        <f t="shared" si="141"/>
        <v/>
      </c>
      <c r="AS311" s="25">
        <f t="shared" si="142"/>
        <v>61</v>
      </c>
      <c r="AT311" s="25">
        <f t="shared" si="143"/>
        <v>60</v>
      </c>
      <c r="AU311" s="25" t="str">
        <f t="shared" si="144"/>
        <v>OBC</v>
      </c>
      <c r="AV311" s="25" t="str">
        <f t="shared" si="145"/>
        <v>Hindu</v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 ht="30">
      <c r="A312" s="20">
        <f>IF('S.D. Paste sheet'!A312="","",'S.D. Paste sheet'!A312)</f>
        <v>8</v>
      </c>
      <c r="B312" s="20" t="str">
        <f>IF('S.D. Paste sheet'!B312="","",'S.D. Paste sheet'!B312)</f>
        <v>H</v>
      </c>
      <c r="C312" s="20">
        <f>IF('S.D. Paste sheet'!C312="","",'S.D. Paste sheet'!C312)</f>
        <v>967</v>
      </c>
      <c r="D312" s="20">
        <f>IF('S.D. Paste sheet'!D312="","",'S.D. Paste sheet'!D312)</f>
        <v>44433</v>
      </c>
      <c r="E312" s="20" t="str">
        <f>IF('S.D. Paste sheet'!E312="","",UPPER('S.D. Paste sheet'!E312))</f>
        <v>VIKRAM KATHAT</v>
      </c>
      <c r="F312" s="20" t="str">
        <f>IF('S.D. Paste sheet'!F312="","",'S.D. Paste sheet'!F312)</f>
        <v/>
      </c>
      <c r="G312" s="20" t="str">
        <f>IF('S.D. Paste sheet'!G312="","",UPPER('S.D. Paste sheet'!G312))</f>
        <v>BAHADUR KATHAT</v>
      </c>
      <c r="H312" s="20" t="str">
        <f>IF('S.D. Paste sheet'!H312="","",UPPER('S.D. Paste sheet'!H312))</f>
        <v>LEELA BANU</v>
      </c>
      <c r="I312" s="20" t="str">
        <f>IF('S.D. Paste sheet'!I312="","",'S.D. Paste sheet'!I312)</f>
        <v>M</v>
      </c>
      <c r="J312" s="20">
        <f>IF('S.D. Paste sheet'!J312="","",'S.D. Paste sheet'!J312)</f>
        <v>39169</v>
      </c>
      <c r="K312" s="20">
        <f>IF('S.D. Paste sheet'!K312="","",'S.D. Paste sheet'!K312)</f>
        <v>931</v>
      </c>
      <c r="L312" s="20" t="str">
        <f>IF('S.D. Paste sheet'!L312="","",'S.D. Paste sheet'!L312)</f>
        <v/>
      </c>
      <c r="M312" s="20">
        <f>IF('S.D. Paste sheet'!M312="","",'S.D. Paste sheet'!M312)</f>
        <v>61</v>
      </c>
      <c r="N312" s="20">
        <f>IF('S.D. Paste sheet'!N312="","",'S.D. Paste sheet'!N312)</f>
        <v>48</v>
      </c>
      <c r="O312" s="20" t="str">
        <f>IF('S.D. Paste sheet'!O312="","",'S.D. Paste sheet'!O312)</f>
        <v>OBC</v>
      </c>
      <c r="P312" s="20" t="str">
        <f>IF('S.D. Paste sheet'!P312="","",'S.D. Paste sheet'!P312)</f>
        <v>Muslim</v>
      </c>
      <c r="Q312" s="20" t="str">
        <f>IF('S.D. Paste sheet'!Q312="","",'S.D. Paste sheet'!Q312)</f>
        <v/>
      </c>
      <c r="R312" s="20" t="str">
        <f>IF('S.D. Paste sheet'!R312="","",'S.D. Paste sheet'!R312)</f>
        <v>MAHATMA GANDHI GOVT. SCHOOL BAR (214110)</v>
      </c>
      <c r="S312" s="20">
        <f>IF('S.D. Paste sheet'!S312="","",'S.D. Paste sheet'!S312)</f>
        <v>8200204302</v>
      </c>
      <c r="T312" s="20" t="str">
        <f>IF('S.D. Paste sheet'!T312="","",'S.D. Paste sheet'!T312)</f>
        <v>XXXX0432</v>
      </c>
      <c r="U312" s="20" t="str">
        <f>IF('S.D. Paste sheet'!U312="","",'S.D. Paste sheet'!U312)</f>
        <v/>
      </c>
      <c r="V312" s="20">
        <f>IF('S.D. Paste sheet'!V312="","",'S.D. Paste sheet'!V312)</f>
        <v>9602550078</v>
      </c>
      <c r="W312" s="20" t="str">
        <f>IF('S.D. Paste sheet'!W312="","",'S.D. Paste sheet'!W312)</f>
        <v>CHANDA MATA KA BHALA,RAIPUR,BIRATIYA KHURD,306105</v>
      </c>
      <c r="X312" s="20">
        <f>IF('S.D. Paste sheet'!X312="","",'S.D. Paste sheet'!X312)</f>
        <v>72000</v>
      </c>
      <c r="Y312" s="20" t="str">
        <f>IF('S.D. Paste sheet'!Y312="","",'S.D. Paste sheet'!Y312)</f>
        <v>N</v>
      </c>
      <c r="Z312" s="20" t="str">
        <f>IF('S.D. Paste sheet'!Z312="","",'S.D. Paste sheet'!Z312)</f>
        <v>N</v>
      </c>
      <c r="AA312" s="20" t="str">
        <f>IF('S.D. Paste sheet'!AA312="","",'S.D. Paste sheet'!AA312)</f>
        <v>Yes</v>
      </c>
      <c r="AB312" s="20">
        <f>IF('S.D. Paste sheet'!AB312="","",'S.D. Paste sheet'!AB312)</f>
        <v>15</v>
      </c>
      <c r="AC312" s="20" t="str">
        <f>IF('S.D. Paste sheet'!AC312="","",'S.D. Paste sheet'!AC312)</f>
        <v>None</v>
      </c>
      <c r="AD312" s="20">
        <f>IF('S.D. Paste sheet'!AD312="","",'S.D. Paste sheet'!AD312)</f>
        <v>5</v>
      </c>
      <c r="AE312" s="29"/>
      <c r="AF312">
        <f>IF(AK312="","",IF(AK312&gt;0,COUNT($AG$2:AG312),""))</f>
        <v>135</v>
      </c>
      <c r="AG312" s="25">
        <f t="shared" si="130"/>
        <v>8</v>
      </c>
      <c r="AH312" s="25" t="str">
        <f t="shared" si="131"/>
        <v>H</v>
      </c>
      <c r="AI312" s="25">
        <f t="shared" si="132"/>
        <v>967</v>
      </c>
      <c r="AJ312" s="25">
        <f t="shared" si="133"/>
        <v>44433</v>
      </c>
      <c r="AK312" s="25" t="str">
        <f t="shared" si="134"/>
        <v>VIKRAM KATHAT</v>
      </c>
      <c r="AL312" s="25" t="str">
        <f t="shared" si="135"/>
        <v/>
      </c>
      <c r="AM312" s="25" t="str">
        <f t="shared" si="136"/>
        <v>BAHADUR KATHAT</v>
      </c>
      <c r="AN312" s="25" t="str">
        <f t="shared" si="137"/>
        <v>LEELA BANU</v>
      </c>
      <c r="AO312" s="25" t="str">
        <f t="shared" si="138"/>
        <v>M</v>
      </c>
      <c r="AP312" s="25">
        <f t="shared" si="139"/>
        <v>39169</v>
      </c>
      <c r="AQ312" s="25">
        <f t="shared" si="140"/>
        <v>931</v>
      </c>
      <c r="AR312" s="25" t="str">
        <f t="shared" si="141"/>
        <v/>
      </c>
      <c r="AS312" s="25">
        <f t="shared" si="142"/>
        <v>61</v>
      </c>
      <c r="AT312" s="25">
        <f t="shared" si="143"/>
        <v>48</v>
      </c>
      <c r="AU312" s="25" t="str">
        <f t="shared" si="144"/>
        <v>OBC</v>
      </c>
      <c r="AV312" s="25" t="str">
        <f t="shared" si="145"/>
        <v>Muslim</v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 ht="30">
      <c r="A313" s="20">
        <f>IF('S.D. Paste sheet'!A313="","",'S.D. Paste sheet'!A313)</f>
        <v>8</v>
      </c>
      <c r="B313" s="20" t="str">
        <f>IF('S.D. Paste sheet'!B313="","",'S.D. Paste sheet'!B313)</f>
        <v>H</v>
      </c>
      <c r="C313" s="20">
        <f>IF('S.D. Paste sheet'!C313="","",'S.D. Paste sheet'!C313)</f>
        <v>234</v>
      </c>
      <c r="D313" s="20">
        <f>IF('S.D. Paste sheet'!D313="","",'S.D. Paste sheet'!D313)</f>
        <v>41873</v>
      </c>
      <c r="E313" s="20" t="str">
        <f>IF('S.D. Paste sheet'!E313="","",UPPER('S.D. Paste sheet'!E313))</f>
        <v>VINITA</v>
      </c>
      <c r="F313" s="20" t="str">
        <f>IF('S.D. Paste sheet'!F313="","",'S.D. Paste sheet'!F313)</f>
        <v/>
      </c>
      <c r="G313" s="20" t="str">
        <f>IF('S.D. Paste sheet'!G313="","",UPPER('S.D. Paste sheet'!G313))</f>
        <v>BHERARAM</v>
      </c>
      <c r="H313" s="20" t="str">
        <f>IF('S.D. Paste sheet'!H313="","",UPPER('S.D. Paste sheet'!H313))</f>
        <v>SANTOSH</v>
      </c>
      <c r="I313" s="20" t="str">
        <f>IF('S.D. Paste sheet'!I313="","",'S.D. Paste sheet'!I313)</f>
        <v>F</v>
      </c>
      <c r="J313" s="20">
        <f>IF('S.D. Paste sheet'!J313="","",'S.D. Paste sheet'!J313)</f>
        <v>39492</v>
      </c>
      <c r="K313" s="20">
        <f>IF('S.D. Paste sheet'!K313="","",'S.D. Paste sheet'!K313)</f>
        <v>932</v>
      </c>
      <c r="L313" s="20" t="str">
        <f>IF('S.D. Paste sheet'!L313="","",'S.D. Paste sheet'!L313)</f>
        <v/>
      </c>
      <c r="M313" s="20">
        <f>IF('S.D. Paste sheet'!M313="","",'S.D. Paste sheet'!M313)</f>
        <v>61</v>
      </c>
      <c r="N313" s="20">
        <f>IF('S.D. Paste sheet'!N313="","",'S.D. Paste sheet'!N313)</f>
        <v>57</v>
      </c>
      <c r="O313" s="20" t="str">
        <f>IF('S.D. Paste sheet'!O313="","",'S.D. Paste sheet'!O313)</f>
        <v>SC</v>
      </c>
      <c r="P313" s="20" t="str">
        <f>IF('S.D. Paste sheet'!P313="","",'S.D. Paste sheet'!P313)</f>
        <v>Hindu</v>
      </c>
      <c r="Q313" s="20" t="str">
        <f>IF('S.D. Paste sheet'!Q313="","",'S.D. Paste sheet'!Q313)</f>
        <v/>
      </c>
      <c r="R313" s="20" t="str">
        <f>IF('S.D. Paste sheet'!R313="","",'S.D. Paste sheet'!R313)</f>
        <v>MAHATMA GANDHI GOVT. SCHOOL BAR (214110)</v>
      </c>
      <c r="S313" s="20">
        <f>IF('S.D. Paste sheet'!S313="","",'S.D. Paste sheet'!S313)</f>
        <v>8200204302</v>
      </c>
      <c r="T313" s="20" t="str">
        <f>IF('S.D. Paste sheet'!T313="","",'S.D. Paste sheet'!T313)</f>
        <v>XXXX0142</v>
      </c>
      <c r="U313" s="20" t="str">
        <f>IF('S.D. Paste sheet'!U313="","",'S.D. Paste sheet'!U313)</f>
        <v>YAMKGWO</v>
      </c>
      <c r="V313" s="20">
        <f>IF('S.D. Paste sheet'!V313="","",'S.D. Paste sheet'!V313)</f>
        <v>8890416616</v>
      </c>
      <c r="W313" s="20" t="str">
        <f>IF('S.D. Paste sheet'!W313="","",'S.D. Paste sheet'!W313)</f>
        <v>Vyapariyo ka bas,Raipur,Bar,306105</v>
      </c>
      <c r="X313" s="20">
        <f>IF('S.D. Paste sheet'!X313="","",'S.D. Paste sheet'!X313)</f>
        <v>48000</v>
      </c>
      <c r="Y313" s="20" t="str">
        <f>IF('S.D. Paste sheet'!Y313="","",'S.D. Paste sheet'!Y313)</f>
        <v>N</v>
      </c>
      <c r="Z313" s="20" t="str">
        <f>IF('S.D. Paste sheet'!Z313="","",'S.D. Paste sheet'!Z313)</f>
        <v>Y</v>
      </c>
      <c r="AA313" s="20" t="str">
        <f>IF('S.D. Paste sheet'!AA313="","",'S.D. Paste sheet'!AA313)</f>
        <v>No</v>
      </c>
      <c r="AB313" s="20">
        <f>IF('S.D. Paste sheet'!AB313="","",'S.D. Paste sheet'!AB313)</f>
        <v>14</v>
      </c>
      <c r="AC313" s="20" t="str">
        <f>IF('S.D. Paste sheet'!AC313="","",'S.D. Paste sheet'!AC313)</f>
        <v>None</v>
      </c>
      <c r="AD313" s="20">
        <f>IF('S.D. Paste sheet'!AD313="","",'S.D. Paste sheet'!AD313)</f>
        <v>0</v>
      </c>
      <c r="AE313" s="29"/>
      <c r="AF313">
        <f>IF(AK313="","",IF(AK313&gt;0,COUNT($AG$2:AG313),""))</f>
        <v>136</v>
      </c>
      <c r="AG313" s="25">
        <f t="shared" si="130"/>
        <v>8</v>
      </c>
      <c r="AH313" s="25" t="str">
        <f t="shared" si="131"/>
        <v>H</v>
      </c>
      <c r="AI313" s="25">
        <f t="shared" si="132"/>
        <v>234</v>
      </c>
      <c r="AJ313" s="25">
        <f t="shared" si="133"/>
        <v>41873</v>
      </c>
      <c r="AK313" s="25" t="str">
        <f t="shared" si="134"/>
        <v>VINITA</v>
      </c>
      <c r="AL313" s="25" t="str">
        <f t="shared" si="135"/>
        <v/>
      </c>
      <c r="AM313" s="25" t="str">
        <f t="shared" si="136"/>
        <v>BHERARAM</v>
      </c>
      <c r="AN313" s="25" t="str">
        <f t="shared" si="137"/>
        <v>SANTOSH</v>
      </c>
      <c r="AO313" s="25" t="str">
        <f t="shared" si="138"/>
        <v>F</v>
      </c>
      <c r="AP313" s="25">
        <f t="shared" si="139"/>
        <v>39492</v>
      </c>
      <c r="AQ313" s="25">
        <f t="shared" si="140"/>
        <v>932</v>
      </c>
      <c r="AR313" s="25" t="str">
        <f t="shared" si="141"/>
        <v/>
      </c>
      <c r="AS313" s="25">
        <f t="shared" si="142"/>
        <v>61</v>
      </c>
      <c r="AT313" s="25">
        <f t="shared" si="143"/>
        <v>57</v>
      </c>
      <c r="AU313" s="25" t="str">
        <f t="shared" si="144"/>
        <v>SC</v>
      </c>
      <c r="AV313" s="25" t="str">
        <f t="shared" si="145"/>
        <v>Hindu</v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 ht="30">
      <c r="A314" s="20">
        <f>IF('S.D. Paste sheet'!A314="","",'S.D. Paste sheet'!A314)</f>
        <v>8</v>
      </c>
      <c r="B314" s="20" t="str">
        <f>IF('S.D. Paste sheet'!B314="","",'S.D. Paste sheet'!B314)</f>
        <v>H</v>
      </c>
      <c r="C314" s="20">
        <f>IF('S.D. Paste sheet'!C314="","",'S.D. Paste sheet'!C314)</f>
        <v>968</v>
      </c>
      <c r="D314" s="20">
        <f>IF('S.D. Paste sheet'!D314="","",'S.D. Paste sheet'!D314)</f>
        <v>44433</v>
      </c>
      <c r="E314" s="20" t="str">
        <f>IF('S.D. Paste sheet'!E314="","",UPPER('S.D. Paste sheet'!E314))</f>
        <v>VINOD BAGRI</v>
      </c>
      <c r="F314" s="20" t="str">
        <f>IF('S.D. Paste sheet'!F314="","",'S.D. Paste sheet'!F314)</f>
        <v/>
      </c>
      <c r="G314" s="20" t="str">
        <f>IF('S.D. Paste sheet'!G314="","",UPPER('S.D. Paste sheet'!G314))</f>
        <v>HUKAMA RAM</v>
      </c>
      <c r="H314" s="20" t="str">
        <f>IF('S.D. Paste sheet'!H314="","",UPPER('S.D. Paste sheet'!H314))</f>
        <v>MAMTA DEVI</v>
      </c>
      <c r="I314" s="20" t="str">
        <f>IF('S.D. Paste sheet'!I314="","",'S.D. Paste sheet'!I314)</f>
        <v>M</v>
      </c>
      <c r="J314" s="20">
        <f>IF('S.D. Paste sheet'!J314="","",'S.D. Paste sheet'!J314)</f>
        <v>38242</v>
      </c>
      <c r="K314" s="20">
        <f>IF('S.D. Paste sheet'!K314="","",'S.D. Paste sheet'!K314)</f>
        <v>933</v>
      </c>
      <c r="L314" s="20" t="str">
        <f>IF('S.D. Paste sheet'!L314="","",'S.D. Paste sheet'!L314)</f>
        <v/>
      </c>
      <c r="M314" s="20">
        <f>IF('S.D. Paste sheet'!M314="","",'S.D. Paste sheet'!M314)</f>
        <v>61</v>
      </c>
      <c r="N314" s="20">
        <f>IF('S.D. Paste sheet'!N314="","",'S.D. Paste sheet'!N314)</f>
        <v>58</v>
      </c>
      <c r="O314" s="20" t="str">
        <f>IF('S.D. Paste sheet'!O314="","",'S.D. Paste sheet'!O314)</f>
        <v>OBC</v>
      </c>
      <c r="P314" s="20" t="str">
        <f>IF('S.D. Paste sheet'!P314="","",'S.D. Paste sheet'!P314)</f>
        <v>Hindu</v>
      </c>
      <c r="Q314" s="20" t="str">
        <f>IF('S.D. Paste sheet'!Q314="","",'S.D. Paste sheet'!Q314)</f>
        <v/>
      </c>
      <c r="R314" s="20" t="str">
        <f>IF('S.D. Paste sheet'!R314="","",'S.D. Paste sheet'!R314)</f>
        <v>MAHATMA GANDHI GOVT. SCHOOL BAR (214110)</v>
      </c>
      <c r="S314" s="20">
        <f>IF('S.D. Paste sheet'!S314="","",'S.D. Paste sheet'!S314)</f>
        <v>8200204302</v>
      </c>
      <c r="T314" s="20" t="str">
        <f>IF('S.D. Paste sheet'!T314="","",'S.D. Paste sheet'!T314)</f>
        <v>XXXX2835</v>
      </c>
      <c r="U314" s="20" t="str">
        <f>IF('S.D. Paste sheet'!U314="","",'S.D. Paste sheet'!U314)</f>
        <v/>
      </c>
      <c r="V314" s="20">
        <f>IF('S.D. Paste sheet'!V314="","",'S.D. Paste sheet'!V314)</f>
        <v>9414609075</v>
      </c>
      <c r="W314" s="20" t="str">
        <f>IF('S.D. Paste sheet'!W314="","",'S.D. Paste sheet'!W314)</f>
        <v>BERA LAMBI GAL,RAIPUR,RAIL MAGRA ,306105</v>
      </c>
      <c r="X314" s="20">
        <f>IF('S.D. Paste sheet'!X314="","",'S.D. Paste sheet'!X314)</f>
        <v>96000</v>
      </c>
      <c r="Y314" s="20" t="str">
        <f>IF('S.D. Paste sheet'!Y314="","",'S.D. Paste sheet'!Y314)</f>
        <v>N</v>
      </c>
      <c r="Z314" s="20" t="str">
        <f>IF('S.D. Paste sheet'!Z314="","",'S.D. Paste sheet'!Z314)</f>
        <v>N</v>
      </c>
      <c r="AA314" s="20" t="str">
        <f>IF('S.D. Paste sheet'!AA314="","",'S.D. Paste sheet'!AA314)</f>
        <v>No</v>
      </c>
      <c r="AB314" s="20">
        <f>IF('S.D. Paste sheet'!AB314="","",'S.D. Paste sheet'!AB314)</f>
        <v>18</v>
      </c>
      <c r="AC314" s="20" t="str">
        <f>IF('S.D. Paste sheet'!AC314="","",'S.D. Paste sheet'!AC314)</f>
        <v>None</v>
      </c>
      <c r="AD314" s="20">
        <f>IF('S.D. Paste sheet'!AD314="","",'S.D. Paste sheet'!AD314)</f>
        <v>2</v>
      </c>
      <c r="AE314" s="29"/>
      <c r="AF314">
        <f>IF(AK314="","",IF(AK314&gt;0,COUNT($AG$2:AG314),""))</f>
        <v>137</v>
      </c>
      <c r="AG314" s="25">
        <f t="shared" si="130"/>
        <v>8</v>
      </c>
      <c r="AH314" s="25" t="str">
        <f t="shared" si="131"/>
        <v>H</v>
      </c>
      <c r="AI314" s="25">
        <f t="shared" si="132"/>
        <v>968</v>
      </c>
      <c r="AJ314" s="25">
        <f t="shared" si="133"/>
        <v>44433</v>
      </c>
      <c r="AK314" s="25" t="str">
        <f t="shared" si="134"/>
        <v>VINOD BAGRI</v>
      </c>
      <c r="AL314" s="25" t="str">
        <f t="shared" si="135"/>
        <v/>
      </c>
      <c r="AM314" s="25" t="str">
        <f t="shared" si="136"/>
        <v>HUKAMA RAM</v>
      </c>
      <c r="AN314" s="25" t="str">
        <f t="shared" si="137"/>
        <v>MAMTA DEVI</v>
      </c>
      <c r="AO314" s="25" t="str">
        <f t="shared" si="138"/>
        <v>M</v>
      </c>
      <c r="AP314" s="25">
        <f t="shared" si="139"/>
        <v>38242</v>
      </c>
      <c r="AQ314" s="25">
        <f t="shared" si="140"/>
        <v>933</v>
      </c>
      <c r="AR314" s="25" t="str">
        <f t="shared" si="141"/>
        <v/>
      </c>
      <c r="AS314" s="25">
        <f t="shared" si="142"/>
        <v>61</v>
      </c>
      <c r="AT314" s="25">
        <f t="shared" si="143"/>
        <v>58</v>
      </c>
      <c r="AU314" s="25" t="str">
        <f t="shared" si="144"/>
        <v>OBC</v>
      </c>
      <c r="AV314" s="25" t="str">
        <f t="shared" si="145"/>
        <v>Hindu</v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 ht="30">
      <c r="A315" s="20">
        <f>IF('S.D. Paste sheet'!A315="","",'S.D. Paste sheet'!A315)</f>
        <v>8</v>
      </c>
      <c r="B315" s="20" t="str">
        <f>IF('S.D. Paste sheet'!B315="","",'S.D. Paste sheet'!B315)</f>
        <v>A</v>
      </c>
      <c r="C315" s="20">
        <f>IF('S.D. Paste sheet'!C315="","",'S.D. Paste sheet'!C315)</f>
        <v>718</v>
      </c>
      <c r="D315" s="20">
        <f>IF('S.D. Paste sheet'!D315="","",'S.D. Paste sheet'!D315)</f>
        <v>42928</v>
      </c>
      <c r="E315" s="20" t="str">
        <f>IF('S.D. Paste sheet'!E315="","",UPPER('S.D. Paste sheet'!E315))</f>
        <v>AASHA</v>
      </c>
      <c r="F315" s="20" t="str">
        <f>IF('S.D. Paste sheet'!F315="","",'S.D. Paste sheet'!F315)</f>
        <v/>
      </c>
      <c r="G315" s="20" t="str">
        <f>IF('S.D. Paste sheet'!G315="","",UPPER('S.D. Paste sheet'!G315))</f>
        <v>JAGDISH</v>
      </c>
      <c r="H315" s="20" t="str">
        <f>IF('S.D. Paste sheet'!H315="","",UPPER('S.D. Paste sheet'!H315))</f>
        <v>HANSA DEVI</v>
      </c>
      <c r="I315" s="20" t="str">
        <f>IF('S.D. Paste sheet'!I315="","",'S.D. Paste sheet'!I315)</f>
        <v>F</v>
      </c>
      <c r="J315" s="20">
        <f>IF('S.D. Paste sheet'!J315="","",'S.D. Paste sheet'!J315)</f>
        <v>39356</v>
      </c>
      <c r="K315" s="20">
        <f>IF('S.D. Paste sheet'!K315="","",'S.D. Paste sheet'!K315)</f>
        <v>1001</v>
      </c>
      <c r="L315" s="20" t="str">
        <f>IF('S.D. Paste sheet'!L315="","",'S.D. Paste sheet'!L315)</f>
        <v/>
      </c>
      <c r="M315" s="20">
        <f>IF('S.D. Paste sheet'!M315="","",'S.D. Paste sheet'!M315)</f>
        <v>81</v>
      </c>
      <c r="N315" s="20">
        <f>IF('S.D. Paste sheet'!N315="","",'S.D. Paste sheet'!N315)</f>
        <v>70</v>
      </c>
      <c r="O315" s="20" t="str">
        <f>IF('S.D. Paste sheet'!O315="","",'S.D. Paste sheet'!O315)</f>
        <v>SC</v>
      </c>
      <c r="P315" s="20" t="str">
        <f>IF('S.D. Paste sheet'!P315="","",'S.D. Paste sheet'!P315)</f>
        <v>Hindu</v>
      </c>
      <c r="Q315" s="20" t="str">
        <f>IF('S.D. Paste sheet'!Q315="","",'S.D. Paste sheet'!Q315)</f>
        <v/>
      </c>
      <c r="R315" s="20" t="str">
        <f>IF('S.D. Paste sheet'!R315="","",'S.D. Paste sheet'!R315)</f>
        <v>MAHATMA GANDHI GOVT. SCHOOL BAR (214110)</v>
      </c>
      <c r="S315" s="20">
        <f>IF('S.D. Paste sheet'!S315="","",'S.D. Paste sheet'!S315)</f>
        <v>8200204302</v>
      </c>
      <c r="T315" s="20" t="str">
        <f>IF('S.D. Paste sheet'!T315="","",'S.D. Paste sheet'!T315)</f>
        <v>XXXX1055</v>
      </c>
      <c r="U315" s="20" t="str">
        <f>IF('S.D. Paste sheet'!U315="","",'S.D. Paste sheet'!U315)</f>
        <v/>
      </c>
      <c r="V315" s="20">
        <f>IF('S.D. Paste sheet'!V315="","",'S.D. Paste sheet'!V315)</f>
        <v>7742013212</v>
      </c>
      <c r="W315" s="20" t="str">
        <f>IF('S.D. Paste sheet'!W315="","",'S.D. Paste sheet'!W315)</f>
        <v>BERA CHARNIYA ,RAIPUR,KUSHALPURA,306105</v>
      </c>
      <c r="X315" s="20">
        <f>IF('S.D. Paste sheet'!X315="","",'S.D. Paste sheet'!X315)</f>
        <v>42000</v>
      </c>
      <c r="Y315" s="20" t="str">
        <f>IF('S.D. Paste sheet'!Y315="","",'S.D. Paste sheet'!Y315)</f>
        <v>N</v>
      </c>
      <c r="Z315" s="20" t="str">
        <f>IF('S.D. Paste sheet'!Z315="","",'S.D. Paste sheet'!Z315)</f>
        <v>N</v>
      </c>
      <c r="AA315" s="20" t="str">
        <f>IF('S.D. Paste sheet'!AA315="","",'S.D. Paste sheet'!AA315)</f>
        <v>No</v>
      </c>
      <c r="AB315" s="20">
        <f>IF('S.D. Paste sheet'!AB315="","",'S.D. Paste sheet'!AB315)</f>
        <v>15</v>
      </c>
      <c r="AC315" s="20" t="str">
        <f>IF('S.D. Paste sheet'!AC315="","",'S.D. Paste sheet'!AC315)</f>
        <v>None</v>
      </c>
      <c r="AD315" s="20">
        <f>IF('S.D. Paste sheet'!AD315="","",'S.D. Paste sheet'!AD315)</f>
        <v>16</v>
      </c>
      <c r="AE315" s="29"/>
      <c r="AF315">
        <f>IF(AK315="","",IF(AK315&gt;0,COUNT($AG$2:AG315),""))</f>
        <v>138</v>
      </c>
      <c r="AG315" s="25">
        <f t="shared" si="130"/>
        <v>8</v>
      </c>
      <c r="AH315" s="25" t="str">
        <f t="shared" si="131"/>
        <v>A</v>
      </c>
      <c r="AI315" s="25">
        <f t="shared" si="132"/>
        <v>718</v>
      </c>
      <c r="AJ315" s="25">
        <f t="shared" si="133"/>
        <v>42928</v>
      </c>
      <c r="AK315" s="25" t="str">
        <f t="shared" si="134"/>
        <v>AASHA</v>
      </c>
      <c r="AL315" s="25" t="str">
        <f t="shared" si="135"/>
        <v/>
      </c>
      <c r="AM315" s="25" t="str">
        <f t="shared" si="136"/>
        <v>JAGDISH</v>
      </c>
      <c r="AN315" s="25" t="str">
        <f t="shared" si="137"/>
        <v>HANSA DEVI</v>
      </c>
      <c r="AO315" s="25" t="str">
        <f t="shared" si="138"/>
        <v>F</v>
      </c>
      <c r="AP315" s="25">
        <f t="shared" si="139"/>
        <v>39356</v>
      </c>
      <c r="AQ315" s="25">
        <f t="shared" si="140"/>
        <v>1001</v>
      </c>
      <c r="AR315" s="25" t="str">
        <f t="shared" si="141"/>
        <v/>
      </c>
      <c r="AS315" s="25">
        <f t="shared" si="142"/>
        <v>81</v>
      </c>
      <c r="AT315" s="25">
        <f t="shared" si="143"/>
        <v>70</v>
      </c>
      <c r="AU315" s="25" t="str">
        <f t="shared" si="144"/>
        <v>SC</v>
      </c>
      <c r="AV315" s="25" t="str">
        <f t="shared" si="145"/>
        <v>Hindu</v>
      </c>
      <c r="AX315">
        <f>IF(BC315="","",IF(BC315&gt;0,COUNT($AY$2:AY315),""))</f>
        <v>19</v>
      </c>
      <c r="AY315" s="25">
        <f t="shared" si="146"/>
        <v>8</v>
      </c>
      <c r="AZ315" s="25" t="str">
        <f t="shared" si="147"/>
        <v>A</v>
      </c>
      <c r="BA315" s="25">
        <f t="shared" si="148"/>
        <v>718</v>
      </c>
      <c r="BB315" s="25">
        <f t="shared" si="149"/>
        <v>42928</v>
      </c>
      <c r="BC315" s="25" t="str">
        <f t="shared" si="150"/>
        <v>AASHA</v>
      </c>
      <c r="BD315" s="25" t="str">
        <f t="shared" si="151"/>
        <v/>
      </c>
      <c r="BE315" s="25" t="str">
        <f t="shared" si="152"/>
        <v>JAGDISH</v>
      </c>
      <c r="BF315" s="25" t="str">
        <f t="shared" si="153"/>
        <v>HANSA DEVI</v>
      </c>
      <c r="BG315" s="25" t="str">
        <f t="shared" si="154"/>
        <v>F</v>
      </c>
      <c r="BH315" s="25">
        <f t="shared" si="155"/>
        <v>39356</v>
      </c>
      <c r="BI315" s="25">
        <f t="shared" si="156"/>
        <v>1001</v>
      </c>
      <c r="BJ315" s="25" t="str">
        <f t="shared" si="157"/>
        <v/>
      </c>
      <c r="BK315" s="25">
        <f t="shared" si="158"/>
        <v>81</v>
      </c>
      <c r="BL315" s="25">
        <f t="shared" si="159"/>
        <v>70</v>
      </c>
      <c r="BM315" s="25" t="str">
        <f t="shared" si="160"/>
        <v>SC</v>
      </c>
      <c r="BN315" s="25" t="str">
        <f t="shared" si="161"/>
        <v>Hindu</v>
      </c>
    </row>
    <row r="316" spans="1:66" ht="30">
      <c r="A316" s="20">
        <f>IF('S.D. Paste sheet'!A316="","",'S.D. Paste sheet'!A316)</f>
        <v>8</v>
      </c>
      <c r="B316" s="20" t="str">
        <f>IF('S.D. Paste sheet'!B316="","",'S.D. Paste sheet'!B316)</f>
        <v>A</v>
      </c>
      <c r="C316" s="20">
        <f>IF('S.D. Paste sheet'!C316="","",'S.D. Paste sheet'!C316)</f>
        <v>454</v>
      </c>
      <c r="D316" s="20">
        <f>IF('S.D. Paste sheet'!D316="","",'S.D. Paste sheet'!D316)</f>
        <v>42759</v>
      </c>
      <c r="E316" s="20" t="str">
        <f>IF('S.D. Paste sheet'!E316="","",UPPER('S.D. Paste sheet'!E316))</f>
        <v>BHAWNA MEGHWAL</v>
      </c>
      <c r="F316" s="20" t="str">
        <f>IF('S.D. Paste sheet'!F316="","",'S.D. Paste sheet'!F316)</f>
        <v/>
      </c>
      <c r="G316" s="20" t="str">
        <f>IF('S.D. Paste sheet'!G316="","",UPPER('S.D. Paste sheet'!G316))</f>
        <v>PRAHLAD RAM</v>
      </c>
      <c r="H316" s="20" t="str">
        <f>IF('S.D. Paste sheet'!H316="","",UPPER('S.D. Paste sheet'!H316))</f>
        <v>SOHANI DEVI</v>
      </c>
      <c r="I316" s="20" t="str">
        <f>IF('S.D. Paste sheet'!I316="","",'S.D. Paste sheet'!I316)</f>
        <v>F</v>
      </c>
      <c r="J316" s="20">
        <f>IF('S.D. Paste sheet'!J316="","",'S.D. Paste sheet'!J316)</f>
        <v>38663</v>
      </c>
      <c r="K316" s="20">
        <f>IF('S.D. Paste sheet'!K316="","",'S.D. Paste sheet'!K316)</f>
        <v>1002</v>
      </c>
      <c r="L316" s="20" t="str">
        <f>IF('S.D. Paste sheet'!L316="","",'S.D. Paste sheet'!L316)</f>
        <v/>
      </c>
      <c r="M316" s="20">
        <f>IF('S.D. Paste sheet'!M316="","",'S.D. Paste sheet'!M316)</f>
        <v>81</v>
      </c>
      <c r="N316" s="20">
        <f>IF('S.D. Paste sheet'!N316="","",'S.D. Paste sheet'!N316)</f>
        <v>43</v>
      </c>
      <c r="O316" s="20" t="str">
        <f>IF('S.D. Paste sheet'!O316="","",'S.D. Paste sheet'!O316)</f>
        <v>SC</v>
      </c>
      <c r="P316" s="20" t="str">
        <f>IF('S.D. Paste sheet'!P316="","",'S.D. Paste sheet'!P316)</f>
        <v>Hindu</v>
      </c>
      <c r="Q316" s="20" t="str">
        <f>IF('S.D. Paste sheet'!Q316="","",'S.D. Paste sheet'!Q316)</f>
        <v/>
      </c>
      <c r="R316" s="20" t="str">
        <f>IF('S.D. Paste sheet'!R316="","",'S.D. Paste sheet'!R316)</f>
        <v>MAHATMA GANDHI GOVT. SCHOOL BAR (214110)</v>
      </c>
      <c r="S316" s="20">
        <f>IF('S.D. Paste sheet'!S316="","",'S.D. Paste sheet'!S316)</f>
        <v>8200204302</v>
      </c>
      <c r="T316" s="20" t="str">
        <f>IF('S.D. Paste sheet'!T316="","",'S.D. Paste sheet'!T316)</f>
        <v>XXXX4355</v>
      </c>
      <c r="U316" s="20" t="str">
        <f>IF('S.D. Paste sheet'!U316="","",'S.D. Paste sheet'!U316)</f>
        <v>YDFWFWS</v>
      </c>
      <c r="V316" s="20">
        <f>IF('S.D. Paste sheet'!V316="","",'S.D. Paste sheet'!V316)</f>
        <v>8290157262</v>
      </c>
      <c r="W316" s="20" t="str">
        <f>IF('S.D. Paste sheet'!W316="","",'S.D. Paste sheet'!W316)</f>
        <v>MEGHWALO KA BAS BAR,RAIPUR,BAR,306105</v>
      </c>
      <c r="X316" s="20">
        <f>IF('S.D. Paste sheet'!X316="","",'S.D. Paste sheet'!X316)</f>
        <v>40000</v>
      </c>
      <c r="Y316" s="20" t="str">
        <f>IF('S.D. Paste sheet'!Y316="","",'S.D. Paste sheet'!Y316)</f>
        <v>N</v>
      </c>
      <c r="Z316" s="20" t="str">
        <f>IF('S.D. Paste sheet'!Z316="","",'S.D. Paste sheet'!Z316)</f>
        <v>N</v>
      </c>
      <c r="AA316" s="20" t="str">
        <f>IF('S.D. Paste sheet'!AA316="","",'S.D. Paste sheet'!AA316)</f>
        <v>No</v>
      </c>
      <c r="AB316" s="20">
        <f>IF('S.D. Paste sheet'!AB316="","",'S.D. Paste sheet'!AB316)</f>
        <v>17</v>
      </c>
      <c r="AC316" s="20" t="str">
        <f>IF('S.D. Paste sheet'!AC316="","",'S.D. Paste sheet'!AC316)</f>
        <v>None</v>
      </c>
      <c r="AD316" s="20">
        <f>IF('S.D. Paste sheet'!AD316="","",'S.D. Paste sheet'!AD316)</f>
        <v>1</v>
      </c>
      <c r="AE316" s="29"/>
      <c r="AF316">
        <f>IF(AK316="","",IF(AK316&gt;0,COUNT($AG$2:AG316),""))</f>
        <v>139</v>
      </c>
      <c r="AG316" s="25">
        <f t="shared" si="130"/>
        <v>8</v>
      </c>
      <c r="AH316" s="25" t="str">
        <f t="shared" si="131"/>
        <v>A</v>
      </c>
      <c r="AI316" s="25">
        <f t="shared" si="132"/>
        <v>454</v>
      </c>
      <c r="AJ316" s="25">
        <f t="shared" si="133"/>
        <v>42759</v>
      </c>
      <c r="AK316" s="25" t="str">
        <f t="shared" si="134"/>
        <v>BHAWNA MEGHWAL</v>
      </c>
      <c r="AL316" s="25" t="str">
        <f t="shared" si="135"/>
        <v/>
      </c>
      <c r="AM316" s="25" t="str">
        <f t="shared" si="136"/>
        <v>PRAHLAD RAM</v>
      </c>
      <c r="AN316" s="25" t="str">
        <f t="shared" si="137"/>
        <v>SOHANI DEVI</v>
      </c>
      <c r="AO316" s="25" t="str">
        <f t="shared" si="138"/>
        <v>F</v>
      </c>
      <c r="AP316" s="25">
        <f t="shared" si="139"/>
        <v>38663</v>
      </c>
      <c r="AQ316" s="25">
        <f t="shared" si="140"/>
        <v>1002</v>
      </c>
      <c r="AR316" s="25" t="str">
        <f t="shared" si="141"/>
        <v/>
      </c>
      <c r="AS316" s="25">
        <f t="shared" si="142"/>
        <v>81</v>
      </c>
      <c r="AT316" s="25">
        <f t="shared" si="143"/>
        <v>43</v>
      </c>
      <c r="AU316" s="25" t="str">
        <f t="shared" si="144"/>
        <v>SC</v>
      </c>
      <c r="AV316" s="25" t="str">
        <f t="shared" si="145"/>
        <v>Hindu</v>
      </c>
      <c r="AX316">
        <f>IF(BC316="","",IF(BC316&gt;0,COUNT($AY$2:AY316),""))</f>
        <v>20</v>
      </c>
      <c r="AY316" s="25">
        <f t="shared" si="146"/>
        <v>8</v>
      </c>
      <c r="AZ316" s="25" t="str">
        <f t="shared" si="147"/>
        <v>A</v>
      </c>
      <c r="BA316" s="25">
        <f t="shared" si="148"/>
        <v>454</v>
      </c>
      <c r="BB316" s="25">
        <f t="shared" si="149"/>
        <v>42759</v>
      </c>
      <c r="BC316" s="25" t="str">
        <f t="shared" si="150"/>
        <v>BHAWNA MEGHWAL</v>
      </c>
      <c r="BD316" s="25" t="str">
        <f t="shared" si="151"/>
        <v/>
      </c>
      <c r="BE316" s="25" t="str">
        <f t="shared" si="152"/>
        <v>PRAHLAD RAM</v>
      </c>
      <c r="BF316" s="25" t="str">
        <f t="shared" si="153"/>
        <v>SOHANI DEVI</v>
      </c>
      <c r="BG316" s="25" t="str">
        <f t="shared" si="154"/>
        <v>F</v>
      </c>
      <c r="BH316" s="25">
        <f t="shared" si="155"/>
        <v>38663</v>
      </c>
      <c r="BI316" s="25">
        <f t="shared" si="156"/>
        <v>1002</v>
      </c>
      <c r="BJ316" s="25" t="str">
        <f t="shared" si="157"/>
        <v/>
      </c>
      <c r="BK316" s="25">
        <f t="shared" si="158"/>
        <v>81</v>
      </c>
      <c r="BL316" s="25">
        <f t="shared" si="159"/>
        <v>43</v>
      </c>
      <c r="BM316" s="25" t="str">
        <f t="shared" si="160"/>
        <v>SC</v>
      </c>
      <c r="BN316" s="25" t="str">
        <f t="shared" si="161"/>
        <v>Hindu</v>
      </c>
    </row>
    <row r="317" spans="1:66" ht="30">
      <c r="A317" s="20">
        <f>IF('S.D. Paste sheet'!A317="","",'S.D. Paste sheet'!A317)</f>
        <v>8</v>
      </c>
      <c r="B317" s="20" t="str">
        <f>IF('S.D. Paste sheet'!B317="","",'S.D. Paste sheet'!B317)</f>
        <v>A</v>
      </c>
      <c r="C317" s="20">
        <f>IF('S.D. Paste sheet'!C317="","",'S.D. Paste sheet'!C317)</f>
        <v>976</v>
      </c>
      <c r="D317" s="20">
        <f>IF('S.D. Paste sheet'!D317="","",'S.D. Paste sheet'!D317)</f>
        <v>43284</v>
      </c>
      <c r="E317" s="20" t="str">
        <f>IF('S.D. Paste sheet'!E317="","",UPPER('S.D. Paste sheet'!E317))</f>
        <v>BHUMIKA</v>
      </c>
      <c r="F317" s="20" t="str">
        <f>IF('S.D. Paste sheet'!F317="","",'S.D. Paste sheet'!F317)</f>
        <v/>
      </c>
      <c r="G317" s="20" t="str">
        <f>IF('S.D. Paste sheet'!G317="","",UPPER('S.D. Paste sheet'!G317))</f>
        <v>MADAN LAL GARG</v>
      </c>
      <c r="H317" s="20" t="str">
        <f>IF('S.D. Paste sheet'!H317="","",UPPER('S.D. Paste sheet'!H317))</f>
        <v>PINKI DEVI</v>
      </c>
      <c r="I317" s="20" t="str">
        <f>IF('S.D. Paste sheet'!I317="","",'S.D. Paste sheet'!I317)</f>
        <v>F</v>
      </c>
      <c r="J317" s="20">
        <f>IF('S.D. Paste sheet'!J317="","",'S.D. Paste sheet'!J317)</f>
        <v>39420</v>
      </c>
      <c r="K317" s="20">
        <f>IF('S.D. Paste sheet'!K317="","",'S.D. Paste sheet'!K317)</f>
        <v>1045</v>
      </c>
      <c r="L317" s="20" t="str">
        <f>IF('S.D. Paste sheet'!L317="","",'S.D. Paste sheet'!L317)</f>
        <v/>
      </c>
      <c r="M317" s="20">
        <f>IF('S.D. Paste sheet'!M317="","",'S.D. Paste sheet'!M317)</f>
        <v>81</v>
      </c>
      <c r="N317" s="20">
        <f>IF('S.D. Paste sheet'!N317="","",'S.D. Paste sheet'!N317)</f>
        <v>32</v>
      </c>
      <c r="O317" s="20" t="str">
        <f>IF('S.D. Paste sheet'!O317="","",'S.D. Paste sheet'!O317)</f>
        <v>SC</v>
      </c>
      <c r="P317" s="20" t="str">
        <f>IF('S.D. Paste sheet'!P317="","",'S.D. Paste sheet'!P317)</f>
        <v>Hindu</v>
      </c>
      <c r="Q317" s="20" t="str">
        <f>IF('S.D. Paste sheet'!Q317="","",'S.D. Paste sheet'!Q317)</f>
        <v/>
      </c>
      <c r="R317" s="20" t="str">
        <f>IF('S.D. Paste sheet'!R317="","",'S.D. Paste sheet'!R317)</f>
        <v>MAHATMA GANDHI GOVT. SCHOOL BAR (214110)</v>
      </c>
      <c r="S317" s="20">
        <f>IF('S.D. Paste sheet'!S317="","",'S.D. Paste sheet'!S317)</f>
        <v>8200204302</v>
      </c>
      <c r="T317" s="20" t="str">
        <f>IF('S.D. Paste sheet'!T317="","",'S.D. Paste sheet'!T317)</f>
        <v>XXXX5972</v>
      </c>
      <c r="U317" s="20" t="str">
        <f>IF('S.D. Paste sheet'!U317="","",'S.D. Paste sheet'!U317)</f>
        <v>VSGZJHP</v>
      </c>
      <c r="V317" s="20">
        <f>IF('S.D. Paste sheet'!V317="","",'S.D. Paste sheet'!V317)</f>
        <v>9251124538</v>
      </c>
      <c r="W317" s="20" t="str">
        <f>IF('S.D. Paste sheet'!W317="","",'S.D. Paste sheet'!W317)</f>
        <v>bar,Raipur,Bar,306105</v>
      </c>
      <c r="X317" s="20">
        <f>IF('S.D. Paste sheet'!X317="","",'S.D. Paste sheet'!X317)</f>
        <v>36000</v>
      </c>
      <c r="Y317" s="20" t="str">
        <f>IF('S.D. Paste sheet'!Y317="","",'S.D. Paste sheet'!Y317)</f>
        <v>N</v>
      </c>
      <c r="Z317" s="20" t="str">
        <f>IF('S.D. Paste sheet'!Z317="","",'S.D. Paste sheet'!Z317)</f>
        <v>N</v>
      </c>
      <c r="AA317" s="20" t="str">
        <f>IF('S.D. Paste sheet'!AA317="","",'S.D. Paste sheet'!AA317)</f>
        <v>No</v>
      </c>
      <c r="AB317" s="20">
        <f>IF('S.D. Paste sheet'!AB317="","",'S.D. Paste sheet'!AB317)</f>
        <v>15</v>
      </c>
      <c r="AC317" s="20" t="str">
        <f>IF('S.D. Paste sheet'!AC317="","",'S.D. Paste sheet'!AC317)</f>
        <v>None</v>
      </c>
      <c r="AD317" s="20">
        <f>IF('S.D. Paste sheet'!AD317="","",'S.D. Paste sheet'!AD317)</f>
        <v>1</v>
      </c>
      <c r="AE317" s="29"/>
      <c r="AF317">
        <f>IF(AK317="","",IF(AK317&gt;0,COUNT($AG$2:AG317),""))</f>
        <v>140</v>
      </c>
      <c r="AG317" s="25">
        <f t="shared" si="130"/>
        <v>8</v>
      </c>
      <c r="AH317" s="25" t="str">
        <f t="shared" si="131"/>
        <v>A</v>
      </c>
      <c r="AI317" s="25">
        <f t="shared" si="132"/>
        <v>976</v>
      </c>
      <c r="AJ317" s="25">
        <f t="shared" si="133"/>
        <v>43284</v>
      </c>
      <c r="AK317" s="25" t="str">
        <f t="shared" si="134"/>
        <v>BHUMIKA</v>
      </c>
      <c r="AL317" s="25" t="str">
        <f t="shared" si="135"/>
        <v/>
      </c>
      <c r="AM317" s="25" t="str">
        <f t="shared" si="136"/>
        <v>MADAN LAL GARG</v>
      </c>
      <c r="AN317" s="25" t="str">
        <f t="shared" si="137"/>
        <v>PINKI DEVI</v>
      </c>
      <c r="AO317" s="25" t="str">
        <f t="shared" si="138"/>
        <v>F</v>
      </c>
      <c r="AP317" s="25">
        <f t="shared" si="139"/>
        <v>39420</v>
      </c>
      <c r="AQ317" s="25">
        <f t="shared" si="140"/>
        <v>1045</v>
      </c>
      <c r="AR317" s="25" t="str">
        <f t="shared" si="141"/>
        <v/>
      </c>
      <c r="AS317" s="25">
        <f t="shared" si="142"/>
        <v>81</v>
      </c>
      <c r="AT317" s="25">
        <f t="shared" si="143"/>
        <v>32</v>
      </c>
      <c r="AU317" s="25" t="str">
        <f t="shared" si="144"/>
        <v>SC</v>
      </c>
      <c r="AV317" s="25" t="str">
        <f t="shared" si="145"/>
        <v>Hindu</v>
      </c>
      <c r="AX317">
        <f>IF(BC317="","",IF(BC317&gt;0,COUNT($AY$2:AY317),""))</f>
        <v>21</v>
      </c>
      <c r="AY317" s="25">
        <f t="shared" si="146"/>
        <v>8</v>
      </c>
      <c r="AZ317" s="25" t="str">
        <f t="shared" si="147"/>
        <v>A</v>
      </c>
      <c r="BA317" s="25">
        <f t="shared" si="148"/>
        <v>976</v>
      </c>
      <c r="BB317" s="25">
        <f t="shared" si="149"/>
        <v>43284</v>
      </c>
      <c r="BC317" s="25" t="str">
        <f t="shared" si="150"/>
        <v>BHUMIKA</v>
      </c>
      <c r="BD317" s="25" t="str">
        <f t="shared" si="151"/>
        <v/>
      </c>
      <c r="BE317" s="25" t="str">
        <f t="shared" si="152"/>
        <v>MADAN LAL GARG</v>
      </c>
      <c r="BF317" s="25" t="str">
        <f t="shared" si="153"/>
        <v>PINKI DEVI</v>
      </c>
      <c r="BG317" s="25" t="str">
        <f t="shared" si="154"/>
        <v>F</v>
      </c>
      <c r="BH317" s="25">
        <f t="shared" si="155"/>
        <v>39420</v>
      </c>
      <c r="BI317" s="25">
        <f t="shared" si="156"/>
        <v>1045</v>
      </c>
      <c r="BJ317" s="25" t="str">
        <f t="shared" si="157"/>
        <v/>
      </c>
      <c r="BK317" s="25">
        <f t="shared" si="158"/>
        <v>81</v>
      </c>
      <c r="BL317" s="25">
        <f t="shared" si="159"/>
        <v>32</v>
      </c>
      <c r="BM317" s="25" t="str">
        <f t="shared" si="160"/>
        <v>SC</v>
      </c>
      <c r="BN317" s="25" t="str">
        <f t="shared" si="161"/>
        <v>Hindu</v>
      </c>
    </row>
    <row r="318" spans="1:66" ht="30">
      <c r="A318" s="20">
        <f>IF('S.D. Paste sheet'!A318="","",'S.D. Paste sheet'!A318)</f>
        <v>8</v>
      </c>
      <c r="B318" s="20" t="str">
        <f>IF('S.D. Paste sheet'!B318="","",'S.D. Paste sheet'!B318)</f>
        <v>A</v>
      </c>
      <c r="C318" s="20">
        <f>IF('S.D. Paste sheet'!C318="","",'S.D. Paste sheet'!C318)</f>
        <v>221</v>
      </c>
      <c r="D318" s="20">
        <f>IF('S.D. Paste sheet'!D318="","",'S.D. Paste sheet'!D318)</f>
        <v>41873</v>
      </c>
      <c r="E318" s="20" t="str">
        <f>IF('S.D. Paste sheet'!E318="","",UPPER('S.D. Paste sheet'!E318))</f>
        <v>DALI DEVI</v>
      </c>
      <c r="F318" s="20" t="str">
        <f>IF('S.D. Paste sheet'!F318="","",'S.D. Paste sheet'!F318)</f>
        <v/>
      </c>
      <c r="G318" s="20" t="str">
        <f>IF('S.D. Paste sheet'!G318="","",UPPER('S.D. Paste sheet'!G318))</f>
        <v>SHIV LAL</v>
      </c>
      <c r="H318" s="20" t="str">
        <f>IF('S.D. Paste sheet'!H318="","",UPPER('S.D. Paste sheet'!H318))</f>
        <v>INDRA DEVI</v>
      </c>
      <c r="I318" s="20" t="str">
        <f>IF('S.D. Paste sheet'!I318="","",'S.D. Paste sheet'!I318)</f>
        <v>F</v>
      </c>
      <c r="J318" s="20">
        <f>IF('S.D. Paste sheet'!J318="","",'S.D. Paste sheet'!J318)</f>
        <v>38916</v>
      </c>
      <c r="K318" s="20">
        <f>IF('S.D. Paste sheet'!K318="","",'S.D. Paste sheet'!K318)</f>
        <v>1003</v>
      </c>
      <c r="L318" s="20" t="str">
        <f>IF('S.D. Paste sheet'!L318="","",'S.D. Paste sheet'!L318)</f>
        <v/>
      </c>
      <c r="M318" s="20">
        <f>IF('S.D. Paste sheet'!M318="","",'S.D. Paste sheet'!M318)</f>
        <v>81</v>
      </c>
      <c r="N318" s="20">
        <f>IF('S.D. Paste sheet'!N318="","",'S.D. Paste sheet'!N318)</f>
        <v>19</v>
      </c>
      <c r="O318" s="20" t="str">
        <f>IF('S.D. Paste sheet'!O318="","",'S.D. Paste sheet'!O318)</f>
        <v>SBC</v>
      </c>
      <c r="P318" s="20" t="str">
        <f>IF('S.D. Paste sheet'!P318="","",'S.D. Paste sheet'!P318)</f>
        <v>Hindu</v>
      </c>
      <c r="Q318" s="20" t="str">
        <f>IF('S.D. Paste sheet'!Q318="","",'S.D. Paste sheet'!Q318)</f>
        <v/>
      </c>
      <c r="R318" s="20" t="str">
        <f>IF('S.D. Paste sheet'!R318="","",'S.D. Paste sheet'!R318)</f>
        <v>MAHATMA GANDHI GOVT. SCHOOL BAR (214110)</v>
      </c>
      <c r="S318" s="20">
        <f>IF('S.D. Paste sheet'!S318="","",'S.D. Paste sheet'!S318)</f>
        <v>8200204302</v>
      </c>
      <c r="T318" s="20" t="str">
        <f>IF('S.D. Paste sheet'!T318="","",'S.D. Paste sheet'!T318)</f>
        <v>XXXX3889</v>
      </c>
      <c r="U318" s="20" t="str">
        <f>IF('S.D. Paste sheet'!U318="","",'S.D. Paste sheet'!U318)</f>
        <v>YSOMGEB</v>
      </c>
      <c r="V318" s="20">
        <f>IF('S.D. Paste sheet'!V318="","",'S.D. Paste sheet'!V318)</f>
        <v>9001371661</v>
      </c>
      <c r="W318" s="20" t="str">
        <f>IF('S.D. Paste sheet'!W318="","",'S.D. Paste sheet'!W318)</f>
        <v>gurjaro ka mohalla,Raipur,Bar,306105</v>
      </c>
      <c r="X318" s="20">
        <f>IF('S.D. Paste sheet'!X318="","",'S.D. Paste sheet'!X318)</f>
        <v>42000</v>
      </c>
      <c r="Y318" s="20" t="str">
        <f>IF('S.D. Paste sheet'!Y318="","",'S.D. Paste sheet'!Y318)</f>
        <v>N</v>
      </c>
      <c r="Z318" s="20" t="str">
        <f>IF('S.D. Paste sheet'!Z318="","",'S.D. Paste sheet'!Z318)</f>
        <v>N</v>
      </c>
      <c r="AA318" s="20" t="str">
        <f>IF('S.D. Paste sheet'!AA318="","",'S.D. Paste sheet'!AA318)</f>
        <v>No</v>
      </c>
      <c r="AB318" s="20">
        <f>IF('S.D. Paste sheet'!AB318="","",'S.D. Paste sheet'!AB318)</f>
        <v>16</v>
      </c>
      <c r="AC318" s="20" t="str">
        <f>IF('S.D. Paste sheet'!AC318="","",'S.D. Paste sheet'!AC318)</f>
        <v>None</v>
      </c>
      <c r="AD318" s="20">
        <f>IF('S.D. Paste sheet'!AD318="","",'S.D. Paste sheet'!AD318)</f>
        <v>1</v>
      </c>
      <c r="AE318" s="29"/>
      <c r="AF318">
        <f>IF(AK318="","",IF(AK318&gt;0,COUNT($AG$2:AG318),""))</f>
        <v>141</v>
      </c>
      <c r="AG318" s="25">
        <f t="shared" si="130"/>
        <v>8</v>
      </c>
      <c r="AH318" s="25" t="str">
        <f t="shared" si="131"/>
        <v>A</v>
      </c>
      <c r="AI318" s="25">
        <f t="shared" si="132"/>
        <v>221</v>
      </c>
      <c r="AJ318" s="25">
        <f t="shared" si="133"/>
        <v>41873</v>
      </c>
      <c r="AK318" s="25" t="str">
        <f t="shared" si="134"/>
        <v>DALI DEVI</v>
      </c>
      <c r="AL318" s="25" t="str">
        <f t="shared" si="135"/>
        <v/>
      </c>
      <c r="AM318" s="25" t="str">
        <f t="shared" si="136"/>
        <v>SHIV LAL</v>
      </c>
      <c r="AN318" s="25" t="str">
        <f t="shared" si="137"/>
        <v>INDRA DEVI</v>
      </c>
      <c r="AO318" s="25" t="str">
        <f t="shared" si="138"/>
        <v>F</v>
      </c>
      <c r="AP318" s="25">
        <f t="shared" si="139"/>
        <v>38916</v>
      </c>
      <c r="AQ318" s="25">
        <f t="shared" si="140"/>
        <v>1003</v>
      </c>
      <c r="AR318" s="25" t="str">
        <f t="shared" si="141"/>
        <v/>
      </c>
      <c r="AS318" s="25">
        <f t="shared" si="142"/>
        <v>81</v>
      </c>
      <c r="AT318" s="25">
        <f t="shared" si="143"/>
        <v>19</v>
      </c>
      <c r="AU318" s="25" t="str">
        <f t="shared" si="144"/>
        <v>SBC</v>
      </c>
      <c r="AV318" s="25" t="str">
        <f t="shared" si="145"/>
        <v>Hindu</v>
      </c>
      <c r="AX318">
        <f>IF(BC318="","",IF(BC318&gt;0,COUNT($AY$2:AY318),""))</f>
        <v>22</v>
      </c>
      <c r="AY318" s="25">
        <f t="shared" si="146"/>
        <v>8</v>
      </c>
      <c r="AZ318" s="25" t="str">
        <f t="shared" si="147"/>
        <v>A</v>
      </c>
      <c r="BA318" s="25">
        <f t="shared" si="148"/>
        <v>221</v>
      </c>
      <c r="BB318" s="25">
        <f t="shared" si="149"/>
        <v>41873</v>
      </c>
      <c r="BC318" s="25" t="str">
        <f t="shared" si="150"/>
        <v>DALI DEVI</v>
      </c>
      <c r="BD318" s="25" t="str">
        <f t="shared" si="151"/>
        <v/>
      </c>
      <c r="BE318" s="25" t="str">
        <f t="shared" si="152"/>
        <v>SHIV LAL</v>
      </c>
      <c r="BF318" s="25" t="str">
        <f t="shared" si="153"/>
        <v>INDRA DEVI</v>
      </c>
      <c r="BG318" s="25" t="str">
        <f t="shared" si="154"/>
        <v>F</v>
      </c>
      <c r="BH318" s="25">
        <f t="shared" si="155"/>
        <v>38916</v>
      </c>
      <c r="BI318" s="25">
        <f t="shared" si="156"/>
        <v>1003</v>
      </c>
      <c r="BJ318" s="25" t="str">
        <f t="shared" si="157"/>
        <v/>
      </c>
      <c r="BK318" s="25">
        <f t="shared" si="158"/>
        <v>81</v>
      </c>
      <c r="BL318" s="25">
        <f t="shared" si="159"/>
        <v>19</v>
      </c>
      <c r="BM318" s="25" t="str">
        <f t="shared" si="160"/>
        <v>SBC</v>
      </c>
      <c r="BN318" s="25" t="str">
        <f t="shared" si="161"/>
        <v>Hindu</v>
      </c>
    </row>
    <row r="319" spans="1:66" ht="30">
      <c r="A319" s="20">
        <f>IF('S.D. Paste sheet'!A319="","",'S.D. Paste sheet'!A319)</f>
        <v>8</v>
      </c>
      <c r="B319" s="20" t="str">
        <f>IF('S.D. Paste sheet'!B319="","",'S.D. Paste sheet'!B319)</f>
        <v>A</v>
      </c>
      <c r="C319" s="20">
        <f>IF('S.D. Paste sheet'!C319="","",'S.D. Paste sheet'!C319)</f>
        <v>729</v>
      </c>
      <c r="D319" s="20">
        <f>IF('S.D. Paste sheet'!D319="","",'S.D. Paste sheet'!D319)</f>
        <v>42917</v>
      </c>
      <c r="E319" s="20" t="str">
        <f>IF('S.D. Paste sheet'!E319="","",UPPER('S.D. Paste sheet'!E319))</f>
        <v>DEEPIKA</v>
      </c>
      <c r="F319" s="20" t="str">
        <f>IF('S.D. Paste sheet'!F319="","",'S.D. Paste sheet'!F319)</f>
        <v/>
      </c>
      <c r="G319" s="20" t="str">
        <f>IF('S.D. Paste sheet'!G319="","",UPPER('S.D. Paste sheet'!G319))</f>
        <v>SHARWAN DEWASI</v>
      </c>
      <c r="H319" s="20" t="str">
        <f>IF('S.D. Paste sheet'!H319="","",UPPER('S.D. Paste sheet'!H319))</f>
        <v>MUNNY DEVI</v>
      </c>
      <c r="I319" s="20" t="str">
        <f>IF('S.D. Paste sheet'!I319="","",'S.D. Paste sheet'!I319)</f>
        <v>F</v>
      </c>
      <c r="J319" s="20">
        <f>IF('S.D. Paste sheet'!J319="","",'S.D. Paste sheet'!J319)</f>
        <v>38908</v>
      </c>
      <c r="K319" s="20">
        <f>IF('S.D. Paste sheet'!K319="","",'S.D. Paste sheet'!K319)</f>
        <v>1004</v>
      </c>
      <c r="L319" s="20" t="str">
        <f>IF('S.D. Paste sheet'!L319="","",'S.D. Paste sheet'!L319)</f>
        <v/>
      </c>
      <c r="M319" s="20">
        <f>IF('S.D. Paste sheet'!M319="","",'S.D. Paste sheet'!M319)</f>
        <v>81</v>
      </c>
      <c r="N319" s="20">
        <f>IF('S.D. Paste sheet'!N319="","",'S.D. Paste sheet'!N319)</f>
        <v>30</v>
      </c>
      <c r="O319" s="20" t="str">
        <f>IF('S.D. Paste sheet'!O319="","",'S.D. Paste sheet'!O319)</f>
        <v>OBC</v>
      </c>
      <c r="P319" s="20" t="str">
        <f>IF('S.D. Paste sheet'!P319="","",'S.D. Paste sheet'!P319)</f>
        <v>Hindu</v>
      </c>
      <c r="Q319" s="20" t="str">
        <f>IF('S.D. Paste sheet'!Q319="","",'S.D. Paste sheet'!Q319)</f>
        <v/>
      </c>
      <c r="R319" s="20" t="str">
        <f>IF('S.D. Paste sheet'!R319="","",'S.D. Paste sheet'!R319)</f>
        <v>MAHATMA GANDHI GOVT. SCHOOL BAR (214110)</v>
      </c>
      <c r="S319" s="20">
        <f>IF('S.D. Paste sheet'!S319="","",'S.D. Paste sheet'!S319)</f>
        <v>8200204302</v>
      </c>
      <c r="T319" s="20" t="str">
        <f>IF('S.D. Paste sheet'!T319="","",'S.D. Paste sheet'!T319)</f>
        <v>XXXX1338</v>
      </c>
      <c r="U319" s="20" t="str">
        <f>IF('S.D. Paste sheet'!U319="","",'S.D. Paste sheet'!U319)</f>
        <v/>
      </c>
      <c r="V319" s="20">
        <f>IF('S.D. Paste sheet'!V319="","",'S.D. Paste sheet'!V319)</f>
        <v>7976073841</v>
      </c>
      <c r="W319" s="20" t="str">
        <f>IF('S.D. Paste sheet'!W319="","",'S.D. Paste sheet'!W319)</f>
        <v>KHOKHARI,RAIPUR,RAIPUR,306105</v>
      </c>
      <c r="X319" s="20">
        <f>IF('S.D. Paste sheet'!X319="","",'S.D. Paste sheet'!X319)</f>
        <v>35000</v>
      </c>
      <c r="Y319" s="20" t="str">
        <f>IF('S.D. Paste sheet'!Y319="","",'S.D. Paste sheet'!Y319)</f>
        <v>N</v>
      </c>
      <c r="Z319" s="20" t="str">
        <f>IF('S.D. Paste sheet'!Z319="","",'S.D. Paste sheet'!Z319)</f>
        <v>N</v>
      </c>
      <c r="AA319" s="20" t="str">
        <f>IF('S.D. Paste sheet'!AA319="","",'S.D. Paste sheet'!AA319)</f>
        <v>No</v>
      </c>
      <c r="AB319" s="20">
        <f>IF('S.D. Paste sheet'!AB319="","",'S.D. Paste sheet'!AB319)</f>
        <v>16</v>
      </c>
      <c r="AC319" s="20" t="str">
        <f>IF('S.D. Paste sheet'!AC319="","",'S.D. Paste sheet'!AC319)</f>
        <v>None</v>
      </c>
      <c r="AD319" s="20">
        <f>IF('S.D. Paste sheet'!AD319="","",'S.D. Paste sheet'!AD319)</f>
        <v>15</v>
      </c>
      <c r="AE319" s="29"/>
      <c r="AF319">
        <f>IF(AK319="","",IF(AK319&gt;0,COUNT($AG$2:AG319),""))</f>
        <v>142</v>
      </c>
      <c r="AG319" s="25">
        <f t="shared" si="130"/>
        <v>8</v>
      </c>
      <c r="AH319" s="25" t="str">
        <f t="shared" si="131"/>
        <v>A</v>
      </c>
      <c r="AI319" s="25">
        <f t="shared" si="132"/>
        <v>729</v>
      </c>
      <c r="AJ319" s="25">
        <f t="shared" si="133"/>
        <v>42917</v>
      </c>
      <c r="AK319" s="25" t="str">
        <f t="shared" si="134"/>
        <v>DEEPIKA</v>
      </c>
      <c r="AL319" s="25" t="str">
        <f t="shared" si="135"/>
        <v/>
      </c>
      <c r="AM319" s="25" t="str">
        <f t="shared" si="136"/>
        <v>SHARWAN DEWASI</v>
      </c>
      <c r="AN319" s="25" t="str">
        <f t="shared" si="137"/>
        <v>MUNNY DEVI</v>
      </c>
      <c r="AO319" s="25" t="str">
        <f t="shared" si="138"/>
        <v>F</v>
      </c>
      <c r="AP319" s="25">
        <f t="shared" si="139"/>
        <v>38908</v>
      </c>
      <c r="AQ319" s="25">
        <f t="shared" si="140"/>
        <v>1004</v>
      </c>
      <c r="AR319" s="25" t="str">
        <f t="shared" si="141"/>
        <v/>
      </c>
      <c r="AS319" s="25">
        <f t="shared" si="142"/>
        <v>81</v>
      </c>
      <c r="AT319" s="25">
        <f t="shared" si="143"/>
        <v>30</v>
      </c>
      <c r="AU319" s="25" t="str">
        <f t="shared" si="144"/>
        <v>OBC</v>
      </c>
      <c r="AV319" s="25" t="str">
        <f t="shared" si="145"/>
        <v>Hindu</v>
      </c>
      <c r="AX319">
        <f>IF(BC319="","",IF(BC319&gt;0,COUNT($AY$2:AY319),""))</f>
        <v>23</v>
      </c>
      <c r="AY319" s="25">
        <f t="shared" si="146"/>
        <v>8</v>
      </c>
      <c r="AZ319" s="25" t="str">
        <f t="shared" si="147"/>
        <v>A</v>
      </c>
      <c r="BA319" s="25">
        <f t="shared" si="148"/>
        <v>729</v>
      </c>
      <c r="BB319" s="25">
        <f t="shared" si="149"/>
        <v>42917</v>
      </c>
      <c r="BC319" s="25" t="str">
        <f t="shared" si="150"/>
        <v>DEEPIKA</v>
      </c>
      <c r="BD319" s="25" t="str">
        <f t="shared" si="151"/>
        <v/>
      </c>
      <c r="BE319" s="25" t="str">
        <f t="shared" si="152"/>
        <v>SHARWAN DEWASI</v>
      </c>
      <c r="BF319" s="25" t="str">
        <f t="shared" si="153"/>
        <v>MUNNY DEVI</v>
      </c>
      <c r="BG319" s="25" t="str">
        <f t="shared" si="154"/>
        <v>F</v>
      </c>
      <c r="BH319" s="25">
        <f t="shared" si="155"/>
        <v>38908</v>
      </c>
      <c r="BI319" s="25">
        <f t="shared" si="156"/>
        <v>1004</v>
      </c>
      <c r="BJ319" s="25" t="str">
        <f t="shared" si="157"/>
        <v/>
      </c>
      <c r="BK319" s="25">
        <f t="shared" si="158"/>
        <v>81</v>
      </c>
      <c r="BL319" s="25">
        <f t="shared" si="159"/>
        <v>30</v>
      </c>
      <c r="BM319" s="25" t="str">
        <f t="shared" si="160"/>
        <v>OBC</v>
      </c>
      <c r="BN319" s="25" t="str">
        <f t="shared" si="161"/>
        <v>Hindu</v>
      </c>
    </row>
    <row r="320" spans="1:66" ht="30">
      <c r="A320" s="20">
        <f>IF('S.D. Paste sheet'!A320="","",'S.D. Paste sheet'!A320)</f>
        <v>8</v>
      </c>
      <c r="B320" s="20" t="str">
        <f>IF('S.D. Paste sheet'!B320="","",'S.D. Paste sheet'!B320)</f>
        <v>A</v>
      </c>
      <c r="C320" s="20">
        <f>IF('S.D. Paste sheet'!C320="","",'S.D. Paste sheet'!C320)</f>
        <v>518</v>
      </c>
      <c r="D320" s="20">
        <f>IF('S.D. Paste sheet'!D320="","",'S.D. Paste sheet'!D320)</f>
        <v>42928</v>
      </c>
      <c r="E320" s="20" t="str">
        <f>IF('S.D. Paste sheet'!E320="","",UPPER('S.D. Paste sheet'!E320))</f>
        <v>DIMPLE</v>
      </c>
      <c r="F320" s="20" t="str">
        <f>IF('S.D. Paste sheet'!F320="","",'S.D. Paste sheet'!F320)</f>
        <v>Late</v>
      </c>
      <c r="G320" s="20" t="str">
        <f>IF('S.D. Paste sheet'!G320="","",UPPER('S.D. Paste sheet'!G320))</f>
        <v>BHUNDA RAM</v>
      </c>
      <c r="H320" s="20" t="str">
        <f>IF('S.D. Paste sheet'!H320="","",UPPER('S.D. Paste sheet'!H320))</f>
        <v>SEETA DEVI</v>
      </c>
      <c r="I320" s="20" t="str">
        <f>IF('S.D. Paste sheet'!I320="","",'S.D. Paste sheet'!I320)</f>
        <v>F</v>
      </c>
      <c r="J320" s="20">
        <f>IF('S.D. Paste sheet'!J320="","",'S.D. Paste sheet'!J320)</f>
        <v>39267</v>
      </c>
      <c r="K320" s="20">
        <f>IF('S.D. Paste sheet'!K320="","",'S.D. Paste sheet'!K320)</f>
        <v>1005</v>
      </c>
      <c r="L320" s="20" t="str">
        <f>IF('S.D. Paste sheet'!L320="","",'S.D. Paste sheet'!L320)</f>
        <v/>
      </c>
      <c r="M320" s="20">
        <f>IF('S.D. Paste sheet'!M320="","",'S.D. Paste sheet'!M320)</f>
        <v>81</v>
      </c>
      <c r="N320" s="20">
        <f>IF('S.D. Paste sheet'!N320="","",'S.D. Paste sheet'!N320)</f>
        <v>72</v>
      </c>
      <c r="O320" s="20" t="str">
        <f>IF('S.D. Paste sheet'!O320="","",'S.D. Paste sheet'!O320)</f>
        <v>SC</v>
      </c>
      <c r="P320" s="20" t="str">
        <f>IF('S.D. Paste sheet'!P320="","",'S.D. Paste sheet'!P320)</f>
        <v>Hindu</v>
      </c>
      <c r="Q320" s="20" t="str">
        <f>IF('S.D. Paste sheet'!Q320="","",'S.D. Paste sheet'!Q320)</f>
        <v/>
      </c>
      <c r="R320" s="20" t="str">
        <f>IF('S.D. Paste sheet'!R320="","",'S.D. Paste sheet'!R320)</f>
        <v>MAHATMA GANDHI GOVT. SCHOOL BAR (214110)</v>
      </c>
      <c r="S320" s="20">
        <f>IF('S.D. Paste sheet'!S320="","",'S.D. Paste sheet'!S320)</f>
        <v>8200204302</v>
      </c>
      <c r="T320" s="20" t="str">
        <f>IF('S.D. Paste sheet'!T320="","",'S.D. Paste sheet'!T320)</f>
        <v>XXXX8356</v>
      </c>
      <c r="U320" s="20" t="str">
        <f>IF('S.D. Paste sheet'!U320="","",'S.D. Paste sheet'!U320)</f>
        <v>VOSRJCR</v>
      </c>
      <c r="V320" s="20">
        <f>IF('S.D. Paste sheet'!V320="","",'S.D. Paste sheet'!V320)</f>
        <v>9602218138</v>
      </c>
      <c r="W320" s="20" t="str">
        <f>IF('S.D. Paste sheet'!W320="","",'S.D. Paste sheet'!W320)</f>
        <v>RAMDEV COLONY BAR,RAIPUR,BAR,306105</v>
      </c>
      <c r="X320" s="20">
        <f>IF('S.D. Paste sheet'!X320="","",'S.D. Paste sheet'!X320)</f>
        <v>72000</v>
      </c>
      <c r="Y320" s="20" t="str">
        <f>IF('S.D. Paste sheet'!Y320="","",'S.D. Paste sheet'!Y320)</f>
        <v>N</v>
      </c>
      <c r="Z320" s="20" t="str">
        <f>IF('S.D. Paste sheet'!Z320="","",'S.D. Paste sheet'!Z320)</f>
        <v>N</v>
      </c>
      <c r="AA320" s="20" t="str">
        <f>IF('S.D. Paste sheet'!AA320="","",'S.D. Paste sheet'!AA320)</f>
        <v>No</v>
      </c>
      <c r="AB320" s="20">
        <f>IF('S.D. Paste sheet'!AB320="","",'S.D. Paste sheet'!AB320)</f>
        <v>15</v>
      </c>
      <c r="AC320" s="20" t="str">
        <f>IF('S.D. Paste sheet'!AC320="","",'S.D. Paste sheet'!AC320)</f>
        <v>None</v>
      </c>
      <c r="AD320" s="20">
        <f>IF('S.D. Paste sheet'!AD320="","",'S.D. Paste sheet'!AD320)</f>
        <v>0</v>
      </c>
      <c r="AE320" s="29"/>
      <c r="AF320">
        <f>IF(AK320="","",IF(AK320&gt;0,COUNT($AG$2:AG320),""))</f>
        <v>143</v>
      </c>
      <c r="AG320" s="25">
        <f t="shared" si="130"/>
        <v>8</v>
      </c>
      <c r="AH320" s="25" t="str">
        <f t="shared" si="131"/>
        <v>A</v>
      </c>
      <c r="AI320" s="25">
        <f t="shared" si="132"/>
        <v>518</v>
      </c>
      <c r="AJ320" s="25">
        <f t="shared" si="133"/>
        <v>42928</v>
      </c>
      <c r="AK320" s="25" t="str">
        <f t="shared" si="134"/>
        <v>DIMPLE</v>
      </c>
      <c r="AL320" s="25" t="str">
        <f t="shared" si="135"/>
        <v>Late</v>
      </c>
      <c r="AM320" s="25" t="str">
        <f t="shared" si="136"/>
        <v>BHUNDA RAM</v>
      </c>
      <c r="AN320" s="25" t="str">
        <f t="shared" si="137"/>
        <v>SEETA DEVI</v>
      </c>
      <c r="AO320" s="25" t="str">
        <f t="shared" si="138"/>
        <v>F</v>
      </c>
      <c r="AP320" s="25">
        <f t="shared" si="139"/>
        <v>39267</v>
      </c>
      <c r="AQ320" s="25">
        <f t="shared" si="140"/>
        <v>1005</v>
      </c>
      <c r="AR320" s="25" t="str">
        <f t="shared" si="141"/>
        <v/>
      </c>
      <c r="AS320" s="25">
        <f t="shared" si="142"/>
        <v>81</v>
      </c>
      <c r="AT320" s="25">
        <f t="shared" si="143"/>
        <v>72</v>
      </c>
      <c r="AU320" s="25" t="str">
        <f t="shared" si="144"/>
        <v>SC</v>
      </c>
      <c r="AV320" s="25" t="str">
        <f t="shared" si="145"/>
        <v>Hindu</v>
      </c>
      <c r="AX320">
        <f>IF(BC320="","",IF(BC320&gt;0,COUNT($AY$2:AY320),""))</f>
        <v>24</v>
      </c>
      <c r="AY320" s="25">
        <f t="shared" si="146"/>
        <v>8</v>
      </c>
      <c r="AZ320" s="25" t="str">
        <f t="shared" si="147"/>
        <v>A</v>
      </c>
      <c r="BA320" s="25">
        <f t="shared" si="148"/>
        <v>518</v>
      </c>
      <c r="BB320" s="25">
        <f t="shared" si="149"/>
        <v>42928</v>
      </c>
      <c r="BC320" s="25" t="str">
        <f t="shared" si="150"/>
        <v>DIMPLE</v>
      </c>
      <c r="BD320" s="25" t="str">
        <f t="shared" si="151"/>
        <v>Late</v>
      </c>
      <c r="BE320" s="25" t="str">
        <f t="shared" si="152"/>
        <v>BHUNDA RAM</v>
      </c>
      <c r="BF320" s="25" t="str">
        <f t="shared" si="153"/>
        <v>SEETA DEVI</v>
      </c>
      <c r="BG320" s="25" t="str">
        <f t="shared" si="154"/>
        <v>F</v>
      </c>
      <c r="BH320" s="25">
        <f t="shared" si="155"/>
        <v>39267</v>
      </c>
      <c r="BI320" s="25">
        <f t="shared" si="156"/>
        <v>1005</v>
      </c>
      <c r="BJ320" s="25" t="str">
        <f t="shared" si="157"/>
        <v/>
      </c>
      <c r="BK320" s="25">
        <f t="shared" si="158"/>
        <v>81</v>
      </c>
      <c r="BL320" s="25">
        <f t="shared" si="159"/>
        <v>72</v>
      </c>
      <c r="BM320" s="25" t="str">
        <f t="shared" si="160"/>
        <v>SC</v>
      </c>
      <c r="BN320" s="25" t="str">
        <f t="shared" si="161"/>
        <v>Hindu</v>
      </c>
    </row>
    <row r="321" spans="1:66" ht="30">
      <c r="A321" s="20">
        <f>IF('S.D. Paste sheet'!A321="","",'S.D. Paste sheet'!A321)</f>
        <v>8</v>
      </c>
      <c r="B321" s="20" t="str">
        <f>IF('S.D. Paste sheet'!B321="","",'S.D. Paste sheet'!B321)</f>
        <v>A</v>
      </c>
      <c r="C321" s="20">
        <f>IF('S.D. Paste sheet'!C321="","",'S.D. Paste sheet'!C321)</f>
        <v>866</v>
      </c>
      <c r="D321" s="20">
        <f>IF('S.D. Paste sheet'!D321="","",'S.D. Paste sheet'!D321)</f>
        <v>43654</v>
      </c>
      <c r="E321" s="20" t="str">
        <f>IF('S.D. Paste sheet'!E321="","",UPPER('S.D. Paste sheet'!E321))</f>
        <v>DIVYA</v>
      </c>
      <c r="F321" s="20" t="str">
        <f>IF('S.D. Paste sheet'!F321="","",'S.D. Paste sheet'!F321)</f>
        <v/>
      </c>
      <c r="G321" s="20" t="str">
        <f>IF('S.D. Paste sheet'!G321="","",UPPER('S.D. Paste sheet'!G321))</f>
        <v>NARAYAN SINGH</v>
      </c>
      <c r="H321" s="20" t="str">
        <f>IF('S.D. Paste sheet'!H321="","",UPPER('S.D. Paste sheet'!H321))</f>
        <v>NAINA DEVI</v>
      </c>
      <c r="I321" s="20" t="str">
        <f>IF('S.D. Paste sheet'!I321="","",'S.D. Paste sheet'!I321)</f>
        <v>F</v>
      </c>
      <c r="J321" s="20">
        <f>IF('S.D. Paste sheet'!J321="","",'S.D. Paste sheet'!J321)</f>
        <v>38740</v>
      </c>
      <c r="K321" s="20">
        <f>IF('S.D. Paste sheet'!K321="","",'S.D. Paste sheet'!K321)</f>
        <v>1006</v>
      </c>
      <c r="L321" s="20" t="str">
        <f>IF('S.D. Paste sheet'!L321="","",'S.D. Paste sheet'!L321)</f>
        <v/>
      </c>
      <c r="M321" s="20">
        <f>IF('S.D. Paste sheet'!M321="","",'S.D. Paste sheet'!M321)</f>
        <v>81</v>
      </c>
      <c r="N321" s="20">
        <f>IF('S.D. Paste sheet'!N321="","",'S.D. Paste sheet'!N321)</f>
        <v>59</v>
      </c>
      <c r="O321" s="20" t="str">
        <f>IF('S.D. Paste sheet'!O321="","",'S.D. Paste sheet'!O321)</f>
        <v>OBC</v>
      </c>
      <c r="P321" s="20" t="str">
        <f>IF('S.D. Paste sheet'!P321="","",'S.D. Paste sheet'!P321)</f>
        <v>Hindu</v>
      </c>
      <c r="Q321" s="20" t="str">
        <f>IF('S.D. Paste sheet'!Q321="","",'S.D. Paste sheet'!Q321)</f>
        <v/>
      </c>
      <c r="R321" s="20" t="str">
        <f>IF('S.D. Paste sheet'!R321="","",'S.D. Paste sheet'!R321)</f>
        <v>MAHATMA GANDHI GOVT. SCHOOL BAR (214110)</v>
      </c>
      <c r="S321" s="20">
        <f>IF('S.D. Paste sheet'!S321="","",'S.D. Paste sheet'!S321)</f>
        <v>8200204302</v>
      </c>
      <c r="T321" s="20" t="str">
        <f>IF('S.D. Paste sheet'!T321="","",'S.D. Paste sheet'!T321)</f>
        <v>XXXX9075</v>
      </c>
      <c r="U321" s="20" t="str">
        <f>IF('S.D. Paste sheet'!U321="","",'S.D. Paste sheet'!U321)</f>
        <v>VRRNXSP</v>
      </c>
      <c r="V321" s="20">
        <f>IF('S.D. Paste sheet'!V321="","",'S.D. Paste sheet'!V321)</f>
        <v>7568996429</v>
      </c>
      <c r="W321" s="20" t="str">
        <f>IF('S.D. Paste sheet'!W321="","",'S.D. Paste sheet'!W321)</f>
        <v>KANUJA,RAIPUR,KANUJA,306102</v>
      </c>
      <c r="X321" s="20">
        <f>IF('S.D. Paste sheet'!X321="","",'S.D. Paste sheet'!X321)</f>
        <v>40000</v>
      </c>
      <c r="Y321" s="20" t="str">
        <f>IF('S.D. Paste sheet'!Y321="","",'S.D. Paste sheet'!Y321)</f>
        <v>N</v>
      </c>
      <c r="Z321" s="20" t="str">
        <f>IF('S.D. Paste sheet'!Z321="","",'S.D. Paste sheet'!Z321)</f>
        <v>Y</v>
      </c>
      <c r="AA321" s="20" t="str">
        <f>IF('S.D. Paste sheet'!AA321="","",'S.D. Paste sheet'!AA321)</f>
        <v>No</v>
      </c>
      <c r="AB321" s="20">
        <f>IF('S.D. Paste sheet'!AB321="","",'S.D. Paste sheet'!AB321)</f>
        <v>16</v>
      </c>
      <c r="AC321" s="20" t="str">
        <f>IF('S.D. Paste sheet'!AC321="","",'S.D. Paste sheet'!AC321)</f>
        <v>None</v>
      </c>
      <c r="AD321" s="20">
        <f>IF('S.D. Paste sheet'!AD321="","",'S.D. Paste sheet'!AD321)</f>
        <v>2</v>
      </c>
      <c r="AE321" s="29"/>
      <c r="AF321">
        <f>IF(AK321="","",IF(AK321&gt;0,COUNT($AG$2:AG321),""))</f>
        <v>144</v>
      </c>
      <c r="AG321" s="25">
        <f t="shared" si="130"/>
        <v>8</v>
      </c>
      <c r="AH321" s="25" t="str">
        <f t="shared" si="131"/>
        <v>A</v>
      </c>
      <c r="AI321" s="25">
        <f t="shared" si="132"/>
        <v>866</v>
      </c>
      <c r="AJ321" s="25">
        <f t="shared" si="133"/>
        <v>43654</v>
      </c>
      <c r="AK321" s="25" t="str">
        <f t="shared" si="134"/>
        <v>DIVYA</v>
      </c>
      <c r="AL321" s="25" t="str">
        <f t="shared" si="135"/>
        <v/>
      </c>
      <c r="AM321" s="25" t="str">
        <f t="shared" si="136"/>
        <v>NARAYAN SINGH</v>
      </c>
      <c r="AN321" s="25" t="str">
        <f t="shared" si="137"/>
        <v>NAINA DEVI</v>
      </c>
      <c r="AO321" s="25" t="str">
        <f t="shared" si="138"/>
        <v>F</v>
      </c>
      <c r="AP321" s="25">
        <f t="shared" si="139"/>
        <v>38740</v>
      </c>
      <c r="AQ321" s="25">
        <f t="shared" si="140"/>
        <v>1006</v>
      </c>
      <c r="AR321" s="25" t="str">
        <f t="shared" si="141"/>
        <v/>
      </c>
      <c r="AS321" s="25">
        <f t="shared" si="142"/>
        <v>81</v>
      </c>
      <c r="AT321" s="25">
        <f t="shared" si="143"/>
        <v>59</v>
      </c>
      <c r="AU321" s="25" t="str">
        <f t="shared" si="144"/>
        <v>OBC</v>
      </c>
      <c r="AV321" s="25" t="str">
        <f t="shared" si="145"/>
        <v>Hindu</v>
      </c>
      <c r="AX321">
        <f>IF(BC321="","",IF(BC321&gt;0,COUNT($AY$2:AY321),""))</f>
        <v>25</v>
      </c>
      <c r="AY321" s="25">
        <f t="shared" si="146"/>
        <v>8</v>
      </c>
      <c r="AZ321" s="25" t="str">
        <f t="shared" si="147"/>
        <v>A</v>
      </c>
      <c r="BA321" s="25">
        <f t="shared" si="148"/>
        <v>866</v>
      </c>
      <c r="BB321" s="25">
        <f t="shared" si="149"/>
        <v>43654</v>
      </c>
      <c r="BC321" s="25" t="str">
        <f t="shared" si="150"/>
        <v>DIVYA</v>
      </c>
      <c r="BD321" s="25" t="str">
        <f t="shared" si="151"/>
        <v/>
      </c>
      <c r="BE321" s="25" t="str">
        <f t="shared" si="152"/>
        <v>NARAYAN SINGH</v>
      </c>
      <c r="BF321" s="25" t="str">
        <f t="shared" si="153"/>
        <v>NAINA DEVI</v>
      </c>
      <c r="BG321" s="25" t="str">
        <f t="shared" si="154"/>
        <v>F</v>
      </c>
      <c r="BH321" s="25">
        <f t="shared" si="155"/>
        <v>38740</v>
      </c>
      <c r="BI321" s="25">
        <f t="shared" si="156"/>
        <v>1006</v>
      </c>
      <c r="BJ321" s="25" t="str">
        <f t="shared" si="157"/>
        <v/>
      </c>
      <c r="BK321" s="25">
        <f t="shared" si="158"/>
        <v>81</v>
      </c>
      <c r="BL321" s="25">
        <f t="shared" si="159"/>
        <v>59</v>
      </c>
      <c r="BM321" s="25" t="str">
        <f t="shared" si="160"/>
        <v>OBC</v>
      </c>
      <c r="BN321" s="25" t="str">
        <f t="shared" si="161"/>
        <v>Hindu</v>
      </c>
    </row>
    <row r="322" spans="1:66" ht="30">
      <c r="A322" s="20">
        <f>IF('S.D. Paste sheet'!A322="","",'S.D. Paste sheet'!A322)</f>
        <v>8</v>
      </c>
      <c r="B322" s="20" t="str">
        <f>IF('S.D. Paste sheet'!B322="","",'S.D. Paste sheet'!B322)</f>
        <v>A</v>
      </c>
      <c r="C322" s="20">
        <f>IF('S.D. Paste sheet'!C322="","",'S.D. Paste sheet'!C322)</f>
        <v>544</v>
      </c>
      <c r="D322" s="20">
        <f>IF('S.D. Paste sheet'!D322="","",'S.D. Paste sheet'!D322)</f>
        <v>43229</v>
      </c>
      <c r="E322" s="20" t="str">
        <f>IF('S.D. Paste sheet'!E322="","",UPPER('S.D. Paste sheet'!E322))</f>
        <v>GEETANJALI</v>
      </c>
      <c r="F322" s="20" t="str">
        <f>IF('S.D. Paste sheet'!F322="","",'S.D. Paste sheet'!F322)</f>
        <v/>
      </c>
      <c r="G322" s="20" t="str">
        <f>IF('S.D. Paste sheet'!G322="","",UPPER('S.D. Paste sheet'!G322))</f>
        <v>NANDKISHOR</v>
      </c>
      <c r="H322" s="20" t="str">
        <f>IF('S.D. Paste sheet'!H322="","",UPPER('S.D. Paste sheet'!H322))</f>
        <v>LEELA</v>
      </c>
      <c r="I322" s="20" t="str">
        <f>IF('S.D. Paste sheet'!I322="","",'S.D. Paste sheet'!I322)</f>
        <v>F</v>
      </c>
      <c r="J322" s="20">
        <f>IF('S.D. Paste sheet'!J322="","",'S.D. Paste sheet'!J322)</f>
        <v>38939</v>
      </c>
      <c r="K322" s="20">
        <f>IF('S.D. Paste sheet'!K322="","",'S.D. Paste sheet'!K322)</f>
        <v>1007</v>
      </c>
      <c r="L322" s="20" t="str">
        <f>IF('S.D. Paste sheet'!L322="","",'S.D. Paste sheet'!L322)</f>
        <v/>
      </c>
      <c r="M322" s="20">
        <f>IF('S.D. Paste sheet'!M322="","",'S.D. Paste sheet'!M322)</f>
        <v>81</v>
      </c>
      <c r="N322" s="20">
        <f>IF('S.D. Paste sheet'!N322="","",'S.D. Paste sheet'!N322)</f>
        <v>80</v>
      </c>
      <c r="O322" s="20" t="str">
        <f>IF('S.D. Paste sheet'!O322="","",'S.D. Paste sheet'!O322)</f>
        <v>SC</v>
      </c>
      <c r="P322" s="20" t="str">
        <f>IF('S.D. Paste sheet'!P322="","",'S.D. Paste sheet'!P322)</f>
        <v>Hindu</v>
      </c>
      <c r="Q322" s="20" t="str">
        <f>IF('S.D. Paste sheet'!Q322="","",'S.D. Paste sheet'!Q322)</f>
        <v/>
      </c>
      <c r="R322" s="20" t="str">
        <f>IF('S.D. Paste sheet'!R322="","",'S.D. Paste sheet'!R322)</f>
        <v>MAHATMA GANDHI GOVT. SCHOOL BAR (214110)</v>
      </c>
      <c r="S322" s="20">
        <f>IF('S.D. Paste sheet'!S322="","",'S.D. Paste sheet'!S322)</f>
        <v>8200204302</v>
      </c>
      <c r="T322" s="20" t="str">
        <f>IF('S.D. Paste sheet'!T322="","",'S.D. Paste sheet'!T322)</f>
        <v>XXXX9955</v>
      </c>
      <c r="U322" s="20" t="str">
        <f>IF('S.D. Paste sheet'!U322="","",'S.D. Paste sheet'!U322)</f>
        <v>YIKOWEC</v>
      </c>
      <c r="V322" s="20">
        <f>IF('S.D. Paste sheet'!V322="","",'S.D. Paste sheet'!V322)</f>
        <v>9268107055</v>
      </c>
      <c r="W322" s="20" t="str">
        <f>IF('S.D. Paste sheet'!W322="","",'S.D. Paste sheet'!W322)</f>
        <v>AYDHYA KAALNI BAR,RAIPUR,BAR,306105</v>
      </c>
      <c r="X322" s="20">
        <f>IF('S.D. Paste sheet'!X322="","",'S.D. Paste sheet'!X322)</f>
        <v>36000</v>
      </c>
      <c r="Y322" s="20" t="str">
        <f>IF('S.D. Paste sheet'!Y322="","",'S.D. Paste sheet'!Y322)</f>
        <v>N</v>
      </c>
      <c r="Z322" s="20" t="str">
        <f>IF('S.D. Paste sheet'!Z322="","",'S.D. Paste sheet'!Z322)</f>
        <v>N</v>
      </c>
      <c r="AA322" s="20" t="str">
        <f>IF('S.D. Paste sheet'!AA322="","",'S.D. Paste sheet'!AA322)</f>
        <v>No</v>
      </c>
      <c r="AB322" s="20">
        <f>IF('S.D. Paste sheet'!AB322="","",'S.D. Paste sheet'!AB322)</f>
        <v>16</v>
      </c>
      <c r="AC322" s="20" t="str">
        <f>IF('S.D. Paste sheet'!AC322="","",'S.D. Paste sheet'!AC322)</f>
        <v>None</v>
      </c>
      <c r="AD322" s="20">
        <f>IF('S.D. Paste sheet'!AD322="","",'S.D. Paste sheet'!AD322)</f>
        <v>0</v>
      </c>
      <c r="AE322" s="29"/>
      <c r="AF322">
        <f>IF(AK322="","",IF(AK322&gt;0,COUNT($AG$2:AG322),""))</f>
        <v>145</v>
      </c>
      <c r="AG322" s="25">
        <f t="shared" si="130"/>
        <v>8</v>
      </c>
      <c r="AH322" s="25" t="str">
        <f t="shared" si="131"/>
        <v>A</v>
      </c>
      <c r="AI322" s="25">
        <f t="shared" si="132"/>
        <v>544</v>
      </c>
      <c r="AJ322" s="25">
        <f t="shared" si="133"/>
        <v>43229</v>
      </c>
      <c r="AK322" s="25" t="str">
        <f t="shared" si="134"/>
        <v>GEETANJALI</v>
      </c>
      <c r="AL322" s="25" t="str">
        <f t="shared" si="135"/>
        <v/>
      </c>
      <c r="AM322" s="25" t="str">
        <f t="shared" si="136"/>
        <v>NANDKISHOR</v>
      </c>
      <c r="AN322" s="25" t="str">
        <f t="shared" si="137"/>
        <v>LEELA</v>
      </c>
      <c r="AO322" s="25" t="str">
        <f t="shared" si="138"/>
        <v>F</v>
      </c>
      <c r="AP322" s="25">
        <f t="shared" si="139"/>
        <v>38939</v>
      </c>
      <c r="AQ322" s="25">
        <f t="shared" si="140"/>
        <v>1007</v>
      </c>
      <c r="AR322" s="25" t="str">
        <f t="shared" si="141"/>
        <v/>
      </c>
      <c r="AS322" s="25">
        <f t="shared" si="142"/>
        <v>81</v>
      </c>
      <c r="AT322" s="25">
        <f t="shared" si="143"/>
        <v>80</v>
      </c>
      <c r="AU322" s="25" t="str">
        <f t="shared" si="144"/>
        <v>SC</v>
      </c>
      <c r="AV322" s="25" t="str">
        <f t="shared" si="145"/>
        <v>Hindu</v>
      </c>
      <c r="AX322">
        <f>IF(BC322="","",IF(BC322&gt;0,COUNT($AY$2:AY322),""))</f>
        <v>26</v>
      </c>
      <c r="AY322" s="25">
        <f t="shared" si="146"/>
        <v>8</v>
      </c>
      <c r="AZ322" s="25" t="str">
        <f t="shared" si="147"/>
        <v>A</v>
      </c>
      <c r="BA322" s="25">
        <f t="shared" si="148"/>
        <v>544</v>
      </c>
      <c r="BB322" s="25">
        <f t="shared" si="149"/>
        <v>43229</v>
      </c>
      <c r="BC322" s="25" t="str">
        <f t="shared" si="150"/>
        <v>GEETANJALI</v>
      </c>
      <c r="BD322" s="25" t="str">
        <f t="shared" si="151"/>
        <v/>
      </c>
      <c r="BE322" s="25" t="str">
        <f t="shared" si="152"/>
        <v>NANDKISHOR</v>
      </c>
      <c r="BF322" s="25" t="str">
        <f t="shared" si="153"/>
        <v>LEELA</v>
      </c>
      <c r="BG322" s="25" t="str">
        <f t="shared" si="154"/>
        <v>F</v>
      </c>
      <c r="BH322" s="25">
        <f t="shared" si="155"/>
        <v>38939</v>
      </c>
      <c r="BI322" s="25">
        <f t="shared" si="156"/>
        <v>1007</v>
      </c>
      <c r="BJ322" s="25" t="str">
        <f t="shared" si="157"/>
        <v/>
      </c>
      <c r="BK322" s="25">
        <f t="shared" si="158"/>
        <v>81</v>
      </c>
      <c r="BL322" s="25">
        <f t="shared" si="159"/>
        <v>80</v>
      </c>
      <c r="BM322" s="25" t="str">
        <f t="shared" si="160"/>
        <v>SC</v>
      </c>
      <c r="BN322" s="25" t="str">
        <f t="shared" si="161"/>
        <v>Hindu</v>
      </c>
    </row>
    <row r="323" spans="1:66" ht="30">
      <c r="A323" s="20">
        <f>IF('S.D. Paste sheet'!A323="","",'S.D. Paste sheet'!A323)</f>
        <v>8</v>
      </c>
      <c r="B323" s="20" t="str">
        <f>IF('S.D. Paste sheet'!B323="","",'S.D. Paste sheet'!B323)</f>
        <v>A</v>
      </c>
      <c r="C323" s="20">
        <f>IF('S.D. Paste sheet'!C323="","",'S.D. Paste sheet'!C323)</f>
        <v>224</v>
      </c>
      <c r="D323" s="20">
        <f>IF('S.D. Paste sheet'!D323="","",'S.D. Paste sheet'!D323)</f>
        <v>41873</v>
      </c>
      <c r="E323" s="20" t="str">
        <f>IF('S.D. Paste sheet'!E323="","",UPPER('S.D. Paste sheet'!E323))</f>
        <v>HEMLATA BAGRI</v>
      </c>
      <c r="F323" s="20" t="str">
        <f>IF('S.D. Paste sheet'!F323="","",'S.D. Paste sheet'!F323)</f>
        <v/>
      </c>
      <c r="G323" s="20" t="str">
        <f>IF('S.D. Paste sheet'!G323="","",UPPER('S.D. Paste sheet'!G323))</f>
        <v>OM PRAKASH BAGRI</v>
      </c>
      <c r="H323" s="20" t="str">
        <f>IF('S.D. Paste sheet'!H323="","",UPPER('S.D. Paste sheet'!H323))</f>
        <v>INDRA DEVI</v>
      </c>
      <c r="I323" s="20" t="str">
        <f>IF('S.D. Paste sheet'!I323="","",'S.D. Paste sheet'!I323)</f>
        <v>F</v>
      </c>
      <c r="J323" s="20">
        <f>IF('S.D. Paste sheet'!J323="","",'S.D. Paste sheet'!J323)</f>
        <v>38537</v>
      </c>
      <c r="K323" s="20">
        <f>IF('S.D. Paste sheet'!K323="","",'S.D. Paste sheet'!K323)</f>
        <v>1008</v>
      </c>
      <c r="L323" s="20" t="str">
        <f>IF('S.D. Paste sheet'!L323="","",'S.D. Paste sheet'!L323)</f>
        <v/>
      </c>
      <c r="M323" s="20">
        <f>IF('S.D. Paste sheet'!M323="","",'S.D. Paste sheet'!M323)</f>
        <v>81</v>
      </c>
      <c r="N323" s="20">
        <f>IF('S.D. Paste sheet'!N323="","",'S.D. Paste sheet'!N323)</f>
        <v>75</v>
      </c>
      <c r="O323" s="20" t="str">
        <f>IF('S.D. Paste sheet'!O323="","",'S.D. Paste sheet'!O323)</f>
        <v>OBC</v>
      </c>
      <c r="P323" s="20" t="str">
        <f>IF('S.D. Paste sheet'!P323="","",'S.D. Paste sheet'!P323)</f>
        <v>Hindu</v>
      </c>
      <c r="Q323" s="20" t="str">
        <f>IF('S.D. Paste sheet'!Q323="","",'S.D. Paste sheet'!Q323)</f>
        <v/>
      </c>
      <c r="R323" s="20" t="str">
        <f>IF('S.D. Paste sheet'!R323="","",'S.D. Paste sheet'!R323)</f>
        <v>MAHATMA GANDHI GOVT. SCHOOL BAR (214110)</v>
      </c>
      <c r="S323" s="20">
        <f>IF('S.D. Paste sheet'!S323="","",'S.D. Paste sheet'!S323)</f>
        <v>8200204302</v>
      </c>
      <c r="T323" s="20" t="str">
        <f>IF('S.D. Paste sheet'!T323="","",'S.D. Paste sheet'!T323)</f>
        <v>XXXX9972</v>
      </c>
      <c r="U323" s="20" t="str">
        <f>IF('S.D. Paste sheet'!U323="","",'S.D. Paste sheet'!U323)</f>
        <v>VVXOBOJ</v>
      </c>
      <c r="V323" s="20">
        <f>IF('S.D. Paste sheet'!V323="","",'S.D. Paste sheet'!V323)</f>
        <v>9196809136</v>
      </c>
      <c r="W323" s="20" t="str">
        <f>IF('S.D. Paste sheet'!W323="","",'S.D. Paste sheet'!W323)</f>
        <v>Redayi bera,Raipur,Bar,306105</v>
      </c>
      <c r="X323" s="20">
        <f>IF('S.D. Paste sheet'!X323="","",'S.D. Paste sheet'!X323)</f>
        <v>36000</v>
      </c>
      <c r="Y323" s="20" t="str">
        <f>IF('S.D. Paste sheet'!Y323="","",'S.D. Paste sheet'!Y323)</f>
        <v>N</v>
      </c>
      <c r="Z323" s="20" t="str">
        <f>IF('S.D. Paste sheet'!Z323="","",'S.D. Paste sheet'!Z323)</f>
        <v>N</v>
      </c>
      <c r="AA323" s="20" t="str">
        <f>IF('S.D. Paste sheet'!AA323="","",'S.D. Paste sheet'!AA323)</f>
        <v>No</v>
      </c>
      <c r="AB323" s="20">
        <f>IF('S.D. Paste sheet'!AB323="","",'S.D. Paste sheet'!AB323)</f>
        <v>17</v>
      </c>
      <c r="AC323" s="20" t="str">
        <f>IF('S.D. Paste sheet'!AC323="","",'S.D. Paste sheet'!AC323)</f>
        <v>None</v>
      </c>
      <c r="AD323" s="20">
        <f>IF('S.D. Paste sheet'!AD323="","",'S.D. Paste sheet'!AD323)</f>
        <v>3</v>
      </c>
      <c r="AE323" s="29"/>
      <c r="AF323">
        <f>IF(AK323="","",IF(AK323&gt;0,COUNT($AG$2:AG323),""))</f>
        <v>146</v>
      </c>
      <c r="AG323" s="25">
        <f t="shared" ref="AG323:AG386" si="163">IF(AND($AJ$1=8,$A323=8),A323,"")</f>
        <v>8</v>
      </c>
      <c r="AH323" s="25" t="str">
        <f t="shared" ref="AH323:AH386" si="164">IF(AND($AJ$1=8,$A323=8),B323,"")</f>
        <v>A</v>
      </c>
      <c r="AI323" s="25">
        <f t="shared" ref="AI323:AI386" si="165">IF(AND($AJ$1=8,$A323=8),C323,"")</f>
        <v>224</v>
      </c>
      <c r="AJ323" s="25">
        <f t="shared" ref="AJ323:AJ386" si="166">IF(AND($AJ$1=8,$A323=8),D323,"")</f>
        <v>41873</v>
      </c>
      <c r="AK323" s="25" t="str">
        <f t="shared" ref="AK323:AK386" si="167">IF(AND($AJ$1=8,$A323=8),E323,"")</f>
        <v>HEMLATA BAGRI</v>
      </c>
      <c r="AL323" s="25" t="str">
        <f t="shared" ref="AL323:AL386" si="168">IF(AND($AJ$1=8,$A323=8),F323,"")</f>
        <v/>
      </c>
      <c r="AM323" s="25" t="str">
        <f t="shared" ref="AM323:AM386" si="169">IF(AND($AJ$1=8,$A323=8),G323,"")</f>
        <v>OM PRAKASH BAGRI</v>
      </c>
      <c r="AN323" s="25" t="str">
        <f t="shared" ref="AN323:AN386" si="170">IF(AND($AJ$1=8,$A323=8),H323,"")</f>
        <v>INDRA DEVI</v>
      </c>
      <c r="AO323" s="25" t="str">
        <f t="shared" ref="AO323:AO386" si="171">IF(AND($AJ$1=8,$A323=8),I323,"")</f>
        <v>F</v>
      </c>
      <c r="AP323" s="25">
        <f t="shared" ref="AP323:AP386" si="172">IF(AND($AJ$1=8,$A323=8),J323,"")</f>
        <v>38537</v>
      </c>
      <c r="AQ323" s="25">
        <f t="shared" ref="AQ323:AQ386" si="173">IF(AND($AJ$1=8,$A323=8),K323,"")</f>
        <v>1008</v>
      </c>
      <c r="AR323" s="25" t="str">
        <f t="shared" ref="AR323:AR386" si="174">IF(AND($AJ$1=8,$A323=8),L323,"")</f>
        <v/>
      </c>
      <c r="AS323" s="25">
        <f t="shared" ref="AS323:AS386" si="175">IF(AND($AJ$1=8,$A323=8),M323,"")</f>
        <v>81</v>
      </c>
      <c r="AT323" s="25">
        <f t="shared" ref="AT323:AT386" si="176">IF(AND($AJ$1=8,$A323=8),N323,"")</f>
        <v>75</v>
      </c>
      <c r="AU323" s="25" t="str">
        <f t="shared" ref="AU323:AU386" si="177">IF(AND($AJ$1=8,$A323=8),O323,"")</f>
        <v>OBC</v>
      </c>
      <c r="AV323" s="25" t="str">
        <f t="shared" ref="AV323:AV386" si="178">IF(AND($AJ$1=8,$A323=8),P323,"")</f>
        <v>Hindu</v>
      </c>
      <c r="AX323">
        <f>IF(BC323="","",IF(BC323&gt;0,COUNT($AY$2:AY323),""))</f>
        <v>27</v>
      </c>
      <c r="AY323" s="25">
        <f t="shared" ref="AY323:AY386" si="179">IF(AND($BB$1=8,$A323=8,$BC$1=B323),A323,"")</f>
        <v>8</v>
      </c>
      <c r="AZ323" s="25" t="str">
        <f t="shared" ref="AZ323:AZ386" si="180">IF(AND($BB$1=8,$A323=8,$BC$1=$B323),B323,"")</f>
        <v>A</v>
      </c>
      <c r="BA323" s="25">
        <f t="shared" ref="BA323:BA386" si="181">IF(AND($BB$1=8,$A323=8,$BC$1=$B323),C323,"")</f>
        <v>224</v>
      </c>
      <c r="BB323" s="25">
        <f t="shared" ref="BB323:BB386" si="182">IF(AND($BB$1=8,$A323=8,$BC$1=$B323),D323,"")</f>
        <v>41873</v>
      </c>
      <c r="BC323" s="25" t="str">
        <f t="shared" ref="BC323:BC386" si="183">IF(AND($BB$1=8,$A323=8,$BC$1=$B323),E323,"")</f>
        <v>HEMLATA BAGRI</v>
      </c>
      <c r="BD323" s="25" t="str">
        <f t="shared" ref="BD323:BD386" si="184">IF(AND($BB$1=8,$A323=8,$BC$1=$B323),F323,"")</f>
        <v/>
      </c>
      <c r="BE323" s="25" t="str">
        <f t="shared" ref="BE323:BE386" si="185">IF(AND($BB$1=8,$A323=8,$BC$1=$B323),G323,"")</f>
        <v>OM PRAKASH BAGRI</v>
      </c>
      <c r="BF323" s="25" t="str">
        <f t="shared" ref="BF323:BF386" si="186">IF(AND($BB$1=8,$A323=8,$BC$1=$B323),H323,"")</f>
        <v>INDRA DEVI</v>
      </c>
      <c r="BG323" s="25" t="str">
        <f t="shared" ref="BG323:BG386" si="187">IF(AND($BB$1=8,$A323=8,$BC$1=$B323),I323,"")</f>
        <v>F</v>
      </c>
      <c r="BH323" s="25">
        <f t="shared" ref="BH323:BH386" si="188">IF(AND($BB$1=8,$A323=8,$BC$1=$B323),J323,"")</f>
        <v>38537</v>
      </c>
      <c r="BI323" s="25">
        <f t="shared" ref="BI323:BI386" si="189">IF(AND($BB$1=8,$A323=8,$BC$1=$B323),K323,"")</f>
        <v>1008</v>
      </c>
      <c r="BJ323" s="25" t="str">
        <f t="shared" ref="BJ323:BJ386" si="190">IF(AND($BB$1=8,$A323=8,$BC$1=$B323),L323,"")</f>
        <v/>
      </c>
      <c r="BK323" s="25">
        <f t="shared" ref="BK323:BK386" si="191">IF(AND($BB$1=8,$A323=8,$BC$1=$B323),M323,"")</f>
        <v>81</v>
      </c>
      <c r="BL323" s="25">
        <f t="shared" ref="BL323:BL386" si="192">IF(AND($BB$1=8,$A323=8,$BC$1=$B323),N323,"")</f>
        <v>75</v>
      </c>
      <c r="BM323" s="25" t="str">
        <f t="shared" ref="BM323:BM386" si="193">IF(AND($BB$1=8,$A323=8,$BC$1=$B323),O323,"")</f>
        <v>OBC</v>
      </c>
      <c r="BN323" s="25" t="str">
        <f t="shared" ref="BN323:BN386" si="194">IF(AND($BB$1=8,$A323=8,$BC$1=$B323),P323,"")</f>
        <v>Hindu</v>
      </c>
    </row>
    <row r="324" spans="1:66" ht="30">
      <c r="A324" s="20">
        <f>IF('S.D. Paste sheet'!A324="","",'S.D. Paste sheet'!A324)</f>
        <v>8</v>
      </c>
      <c r="B324" s="20" t="str">
        <f>IF('S.D. Paste sheet'!B324="","",'S.D. Paste sheet'!B324)</f>
        <v>A</v>
      </c>
      <c r="C324" s="20">
        <f>IF('S.D. Paste sheet'!C324="","",'S.D. Paste sheet'!C324)</f>
        <v>726</v>
      </c>
      <c r="D324" s="20">
        <f>IF('S.D. Paste sheet'!D324="","",'S.D. Paste sheet'!D324)</f>
        <v>43283</v>
      </c>
      <c r="E324" s="20" t="str">
        <f>IF('S.D. Paste sheet'!E324="","",UPPER('S.D. Paste sheet'!E324))</f>
        <v>KANCHAN</v>
      </c>
      <c r="F324" s="20" t="str">
        <f>IF('S.D. Paste sheet'!F324="","",'S.D. Paste sheet'!F324)</f>
        <v/>
      </c>
      <c r="G324" s="20" t="str">
        <f>IF('S.D. Paste sheet'!G324="","",UPPER('S.D. Paste sheet'!G324))</f>
        <v>HADMAN RAM</v>
      </c>
      <c r="H324" s="20" t="str">
        <f>IF('S.D. Paste sheet'!H324="","",UPPER('S.D. Paste sheet'!H324))</f>
        <v>BALI DEVI</v>
      </c>
      <c r="I324" s="20" t="str">
        <f>IF('S.D. Paste sheet'!I324="","",'S.D. Paste sheet'!I324)</f>
        <v>F</v>
      </c>
      <c r="J324" s="20">
        <f>IF('S.D. Paste sheet'!J324="","",'S.D. Paste sheet'!J324)</f>
        <v>38902</v>
      </c>
      <c r="K324" s="20">
        <f>IF('S.D. Paste sheet'!K324="","",'S.D. Paste sheet'!K324)</f>
        <v>1009</v>
      </c>
      <c r="L324" s="20" t="str">
        <f>IF('S.D. Paste sheet'!L324="","",'S.D. Paste sheet'!L324)</f>
        <v/>
      </c>
      <c r="M324" s="20">
        <f>IF('S.D. Paste sheet'!M324="","",'S.D. Paste sheet'!M324)</f>
        <v>81</v>
      </c>
      <c r="N324" s="20">
        <f>IF('S.D. Paste sheet'!N324="","",'S.D. Paste sheet'!N324)</f>
        <v>60</v>
      </c>
      <c r="O324" s="20" t="str">
        <f>IF('S.D. Paste sheet'!O324="","",'S.D. Paste sheet'!O324)</f>
        <v>OBC</v>
      </c>
      <c r="P324" s="20" t="str">
        <f>IF('S.D. Paste sheet'!P324="","",'S.D. Paste sheet'!P324)</f>
        <v>Hindu</v>
      </c>
      <c r="Q324" s="20" t="str">
        <f>IF('S.D. Paste sheet'!Q324="","",'S.D. Paste sheet'!Q324)</f>
        <v/>
      </c>
      <c r="R324" s="20" t="str">
        <f>IF('S.D. Paste sheet'!R324="","",'S.D. Paste sheet'!R324)</f>
        <v>MAHATMA GANDHI GOVT. SCHOOL BAR (214110)</v>
      </c>
      <c r="S324" s="20">
        <f>IF('S.D. Paste sheet'!S324="","",'S.D. Paste sheet'!S324)</f>
        <v>8200204302</v>
      </c>
      <c r="T324" s="20" t="str">
        <f>IF('S.D. Paste sheet'!T324="","",'S.D. Paste sheet'!T324)</f>
        <v>XXXX4585</v>
      </c>
      <c r="U324" s="20" t="str">
        <f>IF('S.D. Paste sheet'!U324="","",'S.D. Paste sheet'!U324)</f>
        <v/>
      </c>
      <c r="V324" s="20">
        <f>IF('S.D. Paste sheet'!V324="","",'S.D. Paste sheet'!V324)</f>
        <v>9784469617</v>
      </c>
      <c r="W324" s="20" t="str">
        <f>IF('S.D. Paste sheet'!W324="","",'S.D. Paste sheet'!W324)</f>
        <v>KHOKHARI,RAIPUR,KHOKHARI,306102</v>
      </c>
      <c r="X324" s="20">
        <f>IF('S.D. Paste sheet'!X324="","",'S.D. Paste sheet'!X324)</f>
        <v>48000</v>
      </c>
      <c r="Y324" s="20" t="str">
        <f>IF('S.D. Paste sheet'!Y324="","",'S.D. Paste sheet'!Y324)</f>
        <v>N</v>
      </c>
      <c r="Z324" s="20" t="str">
        <f>IF('S.D. Paste sheet'!Z324="","",'S.D. Paste sheet'!Z324)</f>
        <v>N</v>
      </c>
      <c r="AA324" s="20" t="str">
        <f>IF('S.D. Paste sheet'!AA324="","",'S.D. Paste sheet'!AA324)</f>
        <v>No</v>
      </c>
      <c r="AB324" s="20">
        <f>IF('S.D. Paste sheet'!AB324="","",'S.D. Paste sheet'!AB324)</f>
        <v>16</v>
      </c>
      <c r="AC324" s="20" t="str">
        <f>IF('S.D. Paste sheet'!AC324="","",'S.D. Paste sheet'!AC324)</f>
        <v>None</v>
      </c>
      <c r="AD324" s="20">
        <f>IF('S.D. Paste sheet'!AD324="","",'S.D. Paste sheet'!AD324)</f>
        <v>15</v>
      </c>
      <c r="AE324" s="29"/>
      <c r="AF324">
        <f>IF(AK324="","",IF(AK324&gt;0,COUNT($AG$2:AG324),""))</f>
        <v>147</v>
      </c>
      <c r="AG324" s="25">
        <f t="shared" si="163"/>
        <v>8</v>
      </c>
      <c r="AH324" s="25" t="str">
        <f t="shared" si="164"/>
        <v>A</v>
      </c>
      <c r="AI324" s="25">
        <f t="shared" si="165"/>
        <v>726</v>
      </c>
      <c r="AJ324" s="25">
        <f t="shared" si="166"/>
        <v>43283</v>
      </c>
      <c r="AK324" s="25" t="str">
        <f t="shared" si="167"/>
        <v>KANCHAN</v>
      </c>
      <c r="AL324" s="25" t="str">
        <f t="shared" si="168"/>
        <v/>
      </c>
      <c r="AM324" s="25" t="str">
        <f t="shared" si="169"/>
        <v>HADMAN RAM</v>
      </c>
      <c r="AN324" s="25" t="str">
        <f t="shared" si="170"/>
        <v>BALI DEVI</v>
      </c>
      <c r="AO324" s="25" t="str">
        <f t="shared" si="171"/>
        <v>F</v>
      </c>
      <c r="AP324" s="25">
        <f t="shared" si="172"/>
        <v>38902</v>
      </c>
      <c r="AQ324" s="25">
        <f t="shared" si="173"/>
        <v>1009</v>
      </c>
      <c r="AR324" s="25" t="str">
        <f t="shared" si="174"/>
        <v/>
      </c>
      <c r="AS324" s="25">
        <f t="shared" si="175"/>
        <v>81</v>
      </c>
      <c r="AT324" s="25">
        <f t="shared" si="176"/>
        <v>60</v>
      </c>
      <c r="AU324" s="25" t="str">
        <f t="shared" si="177"/>
        <v>OBC</v>
      </c>
      <c r="AV324" s="25" t="str">
        <f t="shared" si="178"/>
        <v>Hindu</v>
      </c>
      <c r="AX324">
        <f>IF(BC324="","",IF(BC324&gt;0,COUNT($AY$2:AY324),""))</f>
        <v>28</v>
      </c>
      <c r="AY324" s="25">
        <f t="shared" si="179"/>
        <v>8</v>
      </c>
      <c r="AZ324" s="25" t="str">
        <f t="shared" si="180"/>
        <v>A</v>
      </c>
      <c r="BA324" s="25">
        <f t="shared" si="181"/>
        <v>726</v>
      </c>
      <c r="BB324" s="25">
        <f t="shared" si="182"/>
        <v>43283</v>
      </c>
      <c r="BC324" s="25" t="str">
        <f t="shared" si="183"/>
        <v>KANCHAN</v>
      </c>
      <c r="BD324" s="25" t="str">
        <f t="shared" si="184"/>
        <v/>
      </c>
      <c r="BE324" s="25" t="str">
        <f t="shared" si="185"/>
        <v>HADMAN RAM</v>
      </c>
      <c r="BF324" s="25" t="str">
        <f t="shared" si="186"/>
        <v>BALI DEVI</v>
      </c>
      <c r="BG324" s="25" t="str">
        <f t="shared" si="187"/>
        <v>F</v>
      </c>
      <c r="BH324" s="25">
        <f t="shared" si="188"/>
        <v>38902</v>
      </c>
      <c r="BI324" s="25">
        <f t="shared" si="189"/>
        <v>1009</v>
      </c>
      <c r="BJ324" s="25" t="str">
        <f t="shared" si="190"/>
        <v/>
      </c>
      <c r="BK324" s="25">
        <f t="shared" si="191"/>
        <v>81</v>
      </c>
      <c r="BL324" s="25">
        <f t="shared" si="192"/>
        <v>60</v>
      </c>
      <c r="BM324" s="25" t="str">
        <f t="shared" si="193"/>
        <v>OBC</v>
      </c>
      <c r="BN324" s="25" t="str">
        <f t="shared" si="194"/>
        <v>Hindu</v>
      </c>
    </row>
    <row r="325" spans="1:66" ht="30">
      <c r="A325" s="20">
        <f>IF('S.D. Paste sheet'!A325="","",'S.D. Paste sheet'!A325)</f>
        <v>8</v>
      </c>
      <c r="B325" s="20" t="str">
        <f>IF('S.D. Paste sheet'!B325="","",'S.D. Paste sheet'!B325)</f>
        <v>A</v>
      </c>
      <c r="C325" s="20">
        <f>IF('S.D. Paste sheet'!C325="","",'S.D. Paste sheet'!C325)</f>
        <v>912</v>
      </c>
      <c r="D325" s="20">
        <f>IF('S.D. Paste sheet'!D325="","",'S.D. Paste sheet'!D325)</f>
        <v>42569</v>
      </c>
      <c r="E325" s="20" t="str">
        <f>IF('S.D. Paste sheet'!E325="","",UPPER('S.D. Paste sheet'!E325))</f>
        <v>KANCHAN</v>
      </c>
      <c r="F325" s="20" t="str">
        <f>IF('S.D. Paste sheet'!F325="","",'S.D. Paste sheet'!F325)</f>
        <v/>
      </c>
      <c r="G325" s="20" t="str">
        <f>IF('S.D. Paste sheet'!G325="","",UPPER('S.D. Paste sheet'!G325))</f>
        <v>SUAA LAL</v>
      </c>
      <c r="H325" s="20" t="str">
        <f>IF('S.D. Paste sheet'!H325="","",UPPER('S.D. Paste sheet'!H325))</f>
        <v>MAINA DEVI</v>
      </c>
      <c r="I325" s="20" t="str">
        <f>IF('S.D. Paste sheet'!I325="","",'S.D. Paste sheet'!I325)</f>
        <v>F</v>
      </c>
      <c r="J325" s="20">
        <f>IF('S.D. Paste sheet'!J325="","",'S.D. Paste sheet'!J325)</f>
        <v>38893</v>
      </c>
      <c r="K325" s="20">
        <f>IF('S.D. Paste sheet'!K325="","",'S.D. Paste sheet'!K325)</f>
        <v>1010</v>
      </c>
      <c r="L325" s="20" t="str">
        <f>IF('S.D. Paste sheet'!L325="","",'S.D. Paste sheet'!L325)</f>
        <v/>
      </c>
      <c r="M325" s="20">
        <f>IF('S.D. Paste sheet'!M325="","",'S.D. Paste sheet'!M325)</f>
        <v>81</v>
      </c>
      <c r="N325" s="20">
        <f>IF('S.D. Paste sheet'!N325="","",'S.D. Paste sheet'!N325)</f>
        <v>55</v>
      </c>
      <c r="O325" s="20" t="str">
        <f>IF('S.D. Paste sheet'!O325="","",'S.D. Paste sheet'!O325)</f>
        <v>SC</v>
      </c>
      <c r="P325" s="20" t="str">
        <f>IF('S.D. Paste sheet'!P325="","",'S.D. Paste sheet'!P325)</f>
        <v>Hindu</v>
      </c>
      <c r="Q325" s="20" t="str">
        <f>IF('S.D. Paste sheet'!Q325="","",'S.D. Paste sheet'!Q325)</f>
        <v/>
      </c>
      <c r="R325" s="20" t="str">
        <f>IF('S.D. Paste sheet'!R325="","",'S.D. Paste sheet'!R325)</f>
        <v>MAHATMA GANDHI GOVT. SCHOOL BAR (214110)</v>
      </c>
      <c r="S325" s="20">
        <f>IF('S.D. Paste sheet'!S325="","",'S.D. Paste sheet'!S325)</f>
        <v>8200204302</v>
      </c>
      <c r="T325" s="20" t="str">
        <f>IF('S.D. Paste sheet'!T325="","",'S.D. Paste sheet'!T325)</f>
        <v>XXXX1392</v>
      </c>
      <c r="U325" s="20" t="str">
        <f>IF('S.D. Paste sheet'!U325="","",'S.D. Paste sheet'!U325)</f>
        <v/>
      </c>
      <c r="V325" s="20">
        <f>IF('S.D. Paste sheet'!V325="","",'S.D. Paste sheet'!V325)</f>
        <v>9929899824</v>
      </c>
      <c r="W325" s="20" t="str">
        <f>IF('S.D. Paste sheet'!W325="","",'S.D. Paste sheet'!W325)</f>
        <v>HARIPUR,RAIPUR,HARIPUR,306105</v>
      </c>
      <c r="X325" s="20">
        <f>IF('S.D. Paste sheet'!X325="","",'S.D. Paste sheet'!X325)</f>
        <v>60000</v>
      </c>
      <c r="Y325" s="20" t="str">
        <f>IF('S.D. Paste sheet'!Y325="","",'S.D. Paste sheet'!Y325)</f>
        <v>N</v>
      </c>
      <c r="Z325" s="20" t="str">
        <f>IF('S.D. Paste sheet'!Z325="","",'S.D. Paste sheet'!Z325)</f>
        <v>Y</v>
      </c>
      <c r="AA325" s="20" t="str">
        <f>IF('S.D. Paste sheet'!AA325="","",'S.D. Paste sheet'!AA325)</f>
        <v>No</v>
      </c>
      <c r="AB325" s="20">
        <f>IF('S.D. Paste sheet'!AB325="","",'S.D. Paste sheet'!AB325)</f>
        <v>16</v>
      </c>
      <c r="AC325" s="20" t="str">
        <f>IF('S.D. Paste sheet'!AC325="","",'S.D. Paste sheet'!AC325)</f>
        <v>None</v>
      </c>
      <c r="AD325" s="20">
        <f>IF('S.D. Paste sheet'!AD325="","",'S.D. Paste sheet'!AD325)</f>
        <v>1</v>
      </c>
      <c r="AE325" s="29"/>
      <c r="AF325">
        <f>IF(AK325="","",IF(AK325&gt;0,COUNT($AG$2:AG325),""))</f>
        <v>148</v>
      </c>
      <c r="AG325" s="25">
        <f t="shared" si="163"/>
        <v>8</v>
      </c>
      <c r="AH325" s="25" t="str">
        <f t="shared" si="164"/>
        <v>A</v>
      </c>
      <c r="AI325" s="25">
        <f t="shared" si="165"/>
        <v>912</v>
      </c>
      <c r="AJ325" s="25">
        <f t="shared" si="166"/>
        <v>42569</v>
      </c>
      <c r="AK325" s="25" t="str">
        <f t="shared" si="167"/>
        <v>KANCHAN</v>
      </c>
      <c r="AL325" s="25" t="str">
        <f t="shared" si="168"/>
        <v/>
      </c>
      <c r="AM325" s="25" t="str">
        <f t="shared" si="169"/>
        <v>SUAA LAL</v>
      </c>
      <c r="AN325" s="25" t="str">
        <f t="shared" si="170"/>
        <v>MAINA DEVI</v>
      </c>
      <c r="AO325" s="25" t="str">
        <f t="shared" si="171"/>
        <v>F</v>
      </c>
      <c r="AP325" s="25">
        <f t="shared" si="172"/>
        <v>38893</v>
      </c>
      <c r="AQ325" s="25">
        <f t="shared" si="173"/>
        <v>1010</v>
      </c>
      <c r="AR325" s="25" t="str">
        <f t="shared" si="174"/>
        <v/>
      </c>
      <c r="AS325" s="25">
        <f t="shared" si="175"/>
        <v>81</v>
      </c>
      <c r="AT325" s="25">
        <f t="shared" si="176"/>
        <v>55</v>
      </c>
      <c r="AU325" s="25" t="str">
        <f t="shared" si="177"/>
        <v>SC</v>
      </c>
      <c r="AV325" s="25" t="str">
        <f t="shared" si="178"/>
        <v>Hindu</v>
      </c>
      <c r="AX325">
        <f>IF(BC325="","",IF(BC325&gt;0,COUNT($AY$2:AY325),""))</f>
        <v>29</v>
      </c>
      <c r="AY325" s="25">
        <f t="shared" si="179"/>
        <v>8</v>
      </c>
      <c r="AZ325" s="25" t="str">
        <f t="shared" si="180"/>
        <v>A</v>
      </c>
      <c r="BA325" s="25">
        <f t="shared" si="181"/>
        <v>912</v>
      </c>
      <c r="BB325" s="25">
        <f t="shared" si="182"/>
        <v>42569</v>
      </c>
      <c r="BC325" s="25" t="str">
        <f t="shared" si="183"/>
        <v>KANCHAN</v>
      </c>
      <c r="BD325" s="25" t="str">
        <f t="shared" si="184"/>
        <v/>
      </c>
      <c r="BE325" s="25" t="str">
        <f t="shared" si="185"/>
        <v>SUAA LAL</v>
      </c>
      <c r="BF325" s="25" t="str">
        <f t="shared" si="186"/>
        <v>MAINA DEVI</v>
      </c>
      <c r="BG325" s="25" t="str">
        <f t="shared" si="187"/>
        <v>F</v>
      </c>
      <c r="BH325" s="25">
        <f t="shared" si="188"/>
        <v>38893</v>
      </c>
      <c r="BI325" s="25">
        <f t="shared" si="189"/>
        <v>1010</v>
      </c>
      <c r="BJ325" s="25" t="str">
        <f t="shared" si="190"/>
        <v/>
      </c>
      <c r="BK325" s="25">
        <f t="shared" si="191"/>
        <v>81</v>
      </c>
      <c r="BL325" s="25">
        <f t="shared" si="192"/>
        <v>55</v>
      </c>
      <c r="BM325" s="25" t="str">
        <f t="shared" si="193"/>
        <v>SC</v>
      </c>
      <c r="BN325" s="25" t="str">
        <f t="shared" si="194"/>
        <v>Hindu</v>
      </c>
    </row>
    <row r="326" spans="1:66" ht="30">
      <c r="A326" s="20">
        <f>IF('S.D. Paste sheet'!A326="","",'S.D. Paste sheet'!A326)</f>
        <v>8</v>
      </c>
      <c r="B326" s="20" t="str">
        <f>IF('S.D. Paste sheet'!B326="","",'S.D. Paste sheet'!B326)</f>
        <v>A</v>
      </c>
      <c r="C326" s="20">
        <f>IF('S.D. Paste sheet'!C326="","",'S.D. Paste sheet'!C326)</f>
        <v>869</v>
      </c>
      <c r="D326" s="20">
        <f>IF('S.D. Paste sheet'!D326="","",'S.D. Paste sheet'!D326)</f>
        <v>42919</v>
      </c>
      <c r="E326" s="20" t="str">
        <f>IF('S.D. Paste sheet'!E326="","",UPPER('S.D. Paste sheet'!E326))</f>
        <v>KANWRAI</v>
      </c>
      <c r="F326" s="20" t="str">
        <f>IF('S.D. Paste sheet'!F326="","",'S.D. Paste sheet'!F326)</f>
        <v/>
      </c>
      <c r="G326" s="20" t="str">
        <f>IF('S.D. Paste sheet'!G326="","",UPPER('S.D. Paste sheet'!G326))</f>
        <v>BHAGWAN RAM</v>
      </c>
      <c r="H326" s="20" t="str">
        <f>IF('S.D. Paste sheet'!H326="","",UPPER('S.D. Paste sheet'!H326))</f>
        <v>INDRA DEVI</v>
      </c>
      <c r="I326" s="20" t="str">
        <f>IF('S.D. Paste sheet'!I326="","",'S.D. Paste sheet'!I326)</f>
        <v>F</v>
      </c>
      <c r="J326" s="20">
        <f>IF('S.D. Paste sheet'!J326="","",'S.D. Paste sheet'!J326)</f>
        <v>39511</v>
      </c>
      <c r="K326" s="20">
        <f>IF('S.D. Paste sheet'!K326="","",'S.D. Paste sheet'!K326)</f>
        <v>1011</v>
      </c>
      <c r="L326" s="20" t="str">
        <f>IF('S.D. Paste sheet'!L326="","",'S.D. Paste sheet'!L326)</f>
        <v/>
      </c>
      <c r="M326" s="20">
        <f>IF('S.D. Paste sheet'!M326="","",'S.D. Paste sheet'!M326)</f>
        <v>81</v>
      </c>
      <c r="N326" s="20">
        <f>IF('S.D. Paste sheet'!N326="","",'S.D. Paste sheet'!N326)</f>
        <v>77</v>
      </c>
      <c r="O326" s="20" t="str">
        <f>IF('S.D. Paste sheet'!O326="","",'S.D. Paste sheet'!O326)</f>
        <v>SC</v>
      </c>
      <c r="P326" s="20" t="str">
        <f>IF('S.D. Paste sheet'!P326="","",'S.D. Paste sheet'!P326)</f>
        <v>Hindu</v>
      </c>
      <c r="Q326" s="20" t="str">
        <f>IF('S.D. Paste sheet'!Q326="","",'S.D. Paste sheet'!Q326)</f>
        <v/>
      </c>
      <c r="R326" s="20" t="str">
        <f>IF('S.D. Paste sheet'!R326="","",'S.D. Paste sheet'!R326)</f>
        <v>MAHATMA GANDHI GOVT. SCHOOL BAR (214110)</v>
      </c>
      <c r="S326" s="20">
        <f>IF('S.D. Paste sheet'!S326="","",'S.D. Paste sheet'!S326)</f>
        <v>8200204302</v>
      </c>
      <c r="T326" s="20" t="str">
        <f>IF('S.D. Paste sheet'!T326="","",'S.D. Paste sheet'!T326)</f>
        <v>XXXX6167</v>
      </c>
      <c r="U326" s="20" t="str">
        <f>IF('S.D. Paste sheet'!U326="","",'S.D. Paste sheet'!U326)</f>
        <v/>
      </c>
      <c r="V326" s="20">
        <f>IF('S.D. Paste sheet'!V326="","",'S.D. Paste sheet'!V326)</f>
        <v>7568281466</v>
      </c>
      <c r="W326" s="20" t="str">
        <f>IF('S.D. Paste sheet'!W326="","",'S.D. Paste sheet'!W326)</f>
        <v>VILLAGE LASANI,JAITARAN,LASANI,306302</v>
      </c>
      <c r="X326" s="20">
        <f>IF('S.D. Paste sheet'!X326="","",'S.D. Paste sheet'!X326)</f>
        <v>36000</v>
      </c>
      <c r="Y326" s="20" t="str">
        <f>IF('S.D. Paste sheet'!Y326="","",'S.D. Paste sheet'!Y326)</f>
        <v>N</v>
      </c>
      <c r="Z326" s="20" t="str">
        <f>IF('S.D. Paste sheet'!Z326="","",'S.D. Paste sheet'!Z326)</f>
        <v>N</v>
      </c>
      <c r="AA326" s="20" t="str">
        <f>IF('S.D. Paste sheet'!AA326="","",'S.D. Paste sheet'!AA326)</f>
        <v>No</v>
      </c>
      <c r="AB326" s="20">
        <f>IF('S.D. Paste sheet'!AB326="","",'S.D. Paste sheet'!AB326)</f>
        <v>14</v>
      </c>
      <c r="AC326" s="20" t="str">
        <f>IF('S.D. Paste sheet'!AC326="","",'S.D. Paste sheet'!AC326)</f>
        <v>None</v>
      </c>
      <c r="AD326" s="20">
        <f>IF('S.D. Paste sheet'!AD326="","",'S.D. Paste sheet'!AD326)</f>
        <v>15</v>
      </c>
      <c r="AE326" s="29"/>
      <c r="AF326">
        <f>IF(AK326="","",IF(AK326&gt;0,COUNT($AG$2:AG326),""))</f>
        <v>149</v>
      </c>
      <c r="AG326" s="25">
        <f t="shared" si="163"/>
        <v>8</v>
      </c>
      <c r="AH326" s="25" t="str">
        <f t="shared" si="164"/>
        <v>A</v>
      </c>
      <c r="AI326" s="25">
        <f t="shared" si="165"/>
        <v>869</v>
      </c>
      <c r="AJ326" s="25">
        <f t="shared" si="166"/>
        <v>42919</v>
      </c>
      <c r="AK326" s="25" t="str">
        <f t="shared" si="167"/>
        <v>KANWRAI</v>
      </c>
      <c r="AL326" s="25" t="str">
        <f t="shared" si="168"/>
        <v/>
      </c>
      <c r="AM326" s="25" t="str">
        <f t="shared" si="169"/>
        <v>BHAGWAN RAM</v>
      </c>
      <c r="AN326" s="25" t="str">
        <f t="shared" si="170"/>
        <v>INDRA DEVI</v>
      </c>
      <c r="AO326" s="25" t="str">
        <f t="shared" si="171"/>
        <v>F</v>
      </c>
      <c r="AP326" s="25">
        <f t="shared" si="172"/>
        <v>39511</v>
      </c>
      <c r="AQ326" s="25">
        <f t="shared" si="173"/>
        <v>1011</v>
      </c>
      <c r="AR326" s="25" t="str">
        <f t="shared" si="174"/>
        <v/>
      </c>
      <c r="AS326" s="25">
        <f t="shared" si="175"/>
        <v>81</v>
      </c>
      <c r="AT326" s="25">
        <f t="shared" si="176"/>
        <v>77</v>
      </c>
      <c r="AU326" s="25" t="str">
        <f t="shared" si="177"/>
        <v>SC</v>
      </c>
      <c r="AV326" s="25" t="str">
        <f t="shared" si="178"/>
        <v>Hindu</v>
      </c>
      <c r="AX326">
        <f>IF(BC326="","",IF(BC326&gt;0,COUNT($AY$2:AY326),""))</f>
        <v>30</v>
      </c>
      <c r="AY326" s="25">
        <f t="shared" si="179"/>
        <v>8</v>
      </c>
      <c r="AZ326" s="25" t="str">
        <f t="shared" si="180"/>
        <v>A</v>
      </c>
      <c r="BA326" s="25">
        <f t="shared" si="181"/>
        <v>869</v>
      </c>
      <c r="BB326" s="25">
        <f t="shared" si="182"/>
        <v>42919</v>
      </c>
      <c r="BC326" s="25" t="str">
        <f t="shared" si="183"/>
        <v>KANWRAI</v>
      </c>
      <c r="BD326" s="25" t="str">
        <f t="shared" si="184"/>
        <v/>
      </c>
      <c r="BE326" s="25" t="str">
        <f t="shared" si="185"/>
        <v>BHAGWAN RAM</v>
      </c>
      <c r="BF326" s="25" t="str">
        <f t="shared" si="186"/>
        <v>INDRA DEVI</v>
      </c>
      <c r="BG326" s="25" t="str">
        <f t="shared" si="187"/>
        <v>F</v>
      </c>
      <c r="BH326" s="25">
        <f t="shared" si="188"/>
        <v>39511</v>
      </c>
      <c r="BI326" s="25">
        <f t="shared" si="189"/>
        <v>1011</v>
      </c>
      <c r="BJ326" s="25" t="str">
        <f t="shared" si="190"/>
        <v/>
      </c>
      <c r="BK326" s="25">
        <f t="shared" si="191"/>
        <v>81</v>
      </c>
      <c r="BL326" s="25">
        <f t="shared" si="192"/>
        <v>77</v>
      </c>
      <c r="BM326" s="25" t="str">
        <f t="shared" si="193"/>
        <v>SC</v>
      </c>
      <c r="BN326" s="25" t="str">
        <f t="shared" si="194"/>
        <v>Hindu</v>
      </c>
    </row>
    <row r="327" spans="1:66" ht="30">
      <c r="A327" s="20">
        <f>IF('S.D. Paste sheet'!A327="","",'S.D. Paste sheet'!A327)</f>
        <v>10</v>
      </c>
      <c r="B327" s="20" t="str">
        <f>IF('S.D. Paste sheet'!B327="","",'S.D. Paste sheet'!B327)</f>
        <v>A</v>
      </c>
      <c r="C327" s="20">
        <f>IF('S.D. Paste sheet'!C327="","",'S.D. Paste sheet'!C327)</f>
        <v>864</v>
      </c>
      <c r="D327" s="20">
        <f>IF('S.D. Paste sheet'!D327="","",'S.D. Paste sheet'!D327)</f>
        <v>41110</v>
      </c>
      <c r="E327" s="20" t="str">
        <f>IF('S.D. Paste sheet'!E327="","",UPPER('S.D. Paste sheet'!E327))</f>
        <v>KAVITA CHOUHAN</v>
      </c>
      <c r="F327" s="20" t="str">
        <f>IF('S.D. Paste sheet'!F327="","",'S.D. Paste sheet'!F327)</f>
        <v/>
      </c>
      <c r="G327" s="20" t="str">
        <f>IF('S.D. Paste sheet'!G327="","",UPPER('S.D. Paste sheet'!G327))</f>
        <v>RAJU RAM CHOUHAN</v>
      </c>
      <c r="H327" s="20" t="str">
        <f>IF('S.D. Paste sheet'!H327="","",UPPER('S.D. Paste sheet'!H327))</f>
        <v>PATASI DEVI</v>
      </c>
      <c r="I327" s="20" t="str">
        <f>IF('S.D. Paste sheet'!I327="","",'S.D. Paste sheet'!I327)</f>
        <v>F</v>
      </c>
      <c r="J327" s="20">
        <f>IF('S.D. Paste sheet'!J327="","",'S.D. Paste sheet'!J327)</f>
        <v>39083</v>
      </c>
      <c r="K327" s="20">
        <f>IF('S.D. Paste sheet'!K327="","",'S.D. Paste sheet'!K327)</f>
        <v>1012</v>
      </c>
      <c r="L327" s="20" t="str">
        <f>IF('S.D. Paste sheet'!L327="","",'S.D. Paste sheet'!L327)</f>
        <v/>
      </c>
      <c r="M327" s="20">
        <f>IF('S.D. Paste sheet'!M327="","",'S.D. Paste sheet'!M327)</f>
        <v>81</v>
      </c>
      <c r="N327" s="20">
        <f>IF('S.D. Paste sheet'!N327="","",'S.D. Paste sheet'!N327)</f>
        <v>65</v>
      </c>
      <c r="O327" s="20" t="str">
        <f>IF('S.D. Paste sheet'!O327="","",'S.D. Paste sheet'!O327)</f>
        <v>OBC</v>
      </c>
      <c r="P327" s="20" t="str">
        <f>IF('S.D. Paste sheet'!P327="","",'S.D. Paste sheet'!P327)</f>
        <v>Hindu</v>
      </c>
      <c r="Q327" s="20" t="str">
        <f>IF('S.D. Paste sheet'!Q327="","",'S.D. Paste sheet'!Q327)</f>
        <v/>
      </c>
      <c r="R327" s="20" t="str">
        <f>IF('S.D. Paste sheet'!R327="","",'S.D. Paste sheet'!R327)</f>
        <v>MAHATMA GANDHI GOVT. SCHOOL BAR (214110)</v>
      </c>
      <c r="S327" s="20">
        <f>IF('S.D. Paste sheet'!S327="","",'S.D. Paste sheet'!S327)</f>
        <v>8200204302</v>
      </c>
      <c r="T327" s="20" t="str">
        <f>IF('S.D. Paste sheet'!T327="","",'S.D. Paste sheet'!T327)</f>
        <v>XXXX4660</v>
      </c>
      <c r="U327" s="20" t="str">
        <f>IF('S.D. Paste sheet'!U327="","",'S.D. Paste sheet'!U327)</f>
        <v/>
      </c>
      <c r="V327" s="20">
        <f>IF('S.D. Paste sheet'!V327="","",'S.D. Paste sheet'!V327)</f>
        <v>8769354250</v>
      </c>
      <c r="W327" s="20" t="str">
        <f>IF('S.D. Paste sheet'!W327="","",'S.D. Paste sheet'!W327)</f>
        <v>DHOLIDHED,RAIPUR,DHOLIDHED,306105</v>
      </c>
      <c r="X327" s="20">
        <f>IF('S.D. Paste sheet'!X327="","",'S.D. Paste sheet'!X327)</f>
        <v>48000</v>
      </c>
      <c r="Y327" s="20" t="str">
        <f>IF('S.D. Paste sheet'!Y327="","",'S.D. Paste sheet'!Y327)</f>
        <v>N</v>
      </c>
      <c r="Z327" s="20" t="str">
        <f>IF('S.D. Paste sheet'!Z327="","",'S.D. Paste sheet'!Z327)</f>
        <v>Y</v>
      </c>
      <c r="AA327" s="20" t="str">
        <f>IF('S.D. Paste sheet'!AA327="","",'S.D. Paste sheet'!AA327)</f>
        <v>No</v>
      </c>
      <c r="AB327" s="20">
        <f>IF('S.D. Paste sheet'!AB327="","",'S.D. Paste sheet'!AB327)</f>
        <v>15</v>
      </c>
      <c r="AC327" s="20" t="str">
        <f>IF('S.D. Paste sheet'!AC327="","",'S.D. Paste sheet'!AC327)</f>
        <v>None</v>
      </c>
      <c r="AD327" s="20">
        <f>IF('S.D. Paste sheet'!AD327="","",'S.D. Paste sheet'!AD327)</f>
        <v>0.5</v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 ht="30">
      <c r="A328" s="20">
        <f>IF('S.D. Paste sheet'!A328="","",'S.D. Paste sheet'!A328)</f>
        <v>10</v>
      </c>
      <c r="B328" s="20" t="str">
        <f>IF('S.D. Paste sheet'!B328="","",'S.D. Paste sheet'!B328)</f>
        <v>A</v>
      </c>
      <c r="C328" s="20">
        <f>IF('S.D. Paste sheet'!C328="","",'S.D. Paste sheet'!C328)</f>
        <v>279</v>
      </c>
      <c r="D328" s="20">
        <f>IF('S.D. Paste sheet'!D328="","",'S.D. Paste sheet'!D328)</f>
        <v>41873</v>
      </c>
      <c r="E328" s="20" t="str">
        <f>IF('S.D. Paste sheet'!E328="","",UPPER('S.D. Paste sheet'!E328))</f>
        <v>KHUSHBOO</v>
      </c>
      <c r="F328" s="20" t="str">
        <f>IF('S.D. Paste sheet'!F328="","",'S.D. Paste sheet'!F328)</f>
        <v/>
      </c>
      <c r="G328" s="20" t="str">
        <f>IF('S.D. Paste sheet'!G328="","",UPPER('S.D. Paste sheet'!G328))</f>
        <v>RAMESH MEGHWAL</v>
      </c>
      <c r="H328" s="20" t="str">
        <f>IF('S.D. Paste sheet'!H328="","",UPPER('S.D. Paste sheet'!H328))</f>
        <v>SUKHI DEVI</v>
      </c>
      <c r="I328" s="20" t="str">
        <f>IF('S.D. Paste sheet'!I328="","",'S.D. Paste sheet'!I328)</f>
        <v>F</v>
      </c>
      <c r="J328" s="20">
        <f>IF('S.D. Paste sheet'!J328="","",'S.D. Paste sheet'!J328)</f>
        <v>38924</v>
      </c>
      <c r="K328" s="20">
        <f>IF('S.D. Paste sheet'!K328="","",'S.D. Paste sheet'!K328)</f>
        <v>1013</v>
      </c>
      <c r="L328" s="20" t="str">
        <f>IF('S.D. Paste sheet'!L328="","",'S.D. Paste sheet'!L328)</f>
        <v/>
      </c>
      <c r="M328" s="20">
        <f>IF('S.D. Paste sheet'!M328="","",'S.D. Paste sheet'!M328)</f>
        <v>81</v>
      </c>
      <c r="N328" s="20">
        <f>IF('S.D. Paste sheet'!N328="","",'S.D. Paste sheet'!N328)</f>
        <v>46</v>
      </c>
      <c r="O328" s="20" t="str">
        <f>IF('S.D. Paste sheet'!O328="","",'S.D. Paste sheet'!O328)</f>
        <v>SC</v>
      </c>
      <c r="P328" s="20" t="str">
        <f>IF('S.D. Paste sheet'!P328="","",'S.D. Paste sheet'!P328)</f>
        <v>Hindu</v>
      </c>
      <c r="Q328" s="20" t="str">
        <f>IF('S.D. Paste sheet'!Q328="","",'S.D. Paste sheet'!Q328)</f>
        <v/>
      </c>
      <c r="R328" s="20" t="str">
        <f>IF('S.D. Paste sheet'!R328="","",'S.D. Paste sheet'!R328)</f>
        <v>MAHATMA GANDHI GOVT. SCHOOL BAR (214110)</v>
      </c>
      <c r="S328" s="20">
        <f>IF('S.D. Paste sheet'!S328="","",'S.D. Paste sheet'!S328)</f>
        <v>8200204302</v>
      </c>
      <c r="T328" s="20" t="str">
        <f>IF('S.D. Paste sheet'!T328="","",'S.D. Paste sheet'!T328)</f>
        <v>XXXX0764</v>
      </c>
      <c r="U328" s="20" t="str">
        <f>IF('S.D. Paste sheet'!U328="","",'S.D. Paste sheet'!U328)</f>
        <v>VONZZTN</v>
      </c>
      <c r="V328" s="20">
        <f>IF('S.D. Paste sheet'!V328="","",'S.D. Paste sheet'!V328)</f>
        <v>9187698492</v>
      </c>
      <c r="W328" s="20" t="str">
        <f>IF('S.D. Paste sheet'!W328="","",'S.D. Paste sheet'!W328)</f>
        <v>Ramdev colony,Raipur,Bar,306105</v>
      </c>
      <c r="X328" s="20">
        <f>IF('S.D. Paste sheet'!X328="","",'S.D. Paste sheet'!X328)</f>
        <v>36000</v>
      </c>
      <c r="Y328" s="20" t="str">
        <f>IF('S.D. Paste sheet'!Y328="","",'S.D. Paste sheet'!Y328)</f>
        <v>N</v>
      </c>
      <c r="Z328" s="20" t="str">
        <f>IF('S.D. Paste sheet'!Z328="","",'S.D. Paste sheet'!Z328)</f>
        <v>N</v>
      </c>
      <c r="AA328" s="20" t="str">
        <f>IF('S.D. Paste sheet'!AA328="","",'S.D. Paste sheet'!AA328)</f>
        <v>No</v>
      </c>
      <c r="AB328" s="20">
        <f>IF('S.D. Paste sheet'!AB328="","",'S.D. Paste sheet'!AB328)</f>
        <v>16</v>
      </c>
      <c r="AC328" s="20" t="str">
        <f>IF('S.D. Paste sheet'!AC328="","",'S.D. Paste sheet'!AC328)</f>
        <v>None</v>
      </c>
      <c r="AD328" s="20">
        <f>IF('S.D. Paste sheet'!AD328="","",'S.D. Paste sheet'!AD328)</f>
        <v>0</v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 ht="30">
      <c r="A329" s="20">
        <f>IF('S.D. Paste sheet'!A329="","",'S.D. Paste sheet'!A329)</f>
        <v>10</v>
      </c>
      <c r="B329" s="20" t="str">
        <f>IF('S.D. Paste sheet'!B329="","",'S.D. Paste sheet'!B329)</f>
        <v>A</v>
      </c>
      <c r="C329" s="20">
        <f>IF('S.D. Paste sheet'!C329="","",'S.D. Paste sheet'!C329)</f>
        <v>977</v>
      </c>
      <c r="D329" s="20">
        <f>IF('S.D. Paste sheet'!D329="","",'S.D. Paste sheet'!D329)</f>
        <v>44477</v>
      </c>
      <c r="E329" s="20" t="str">
        <f>IF('S.D. Paste sheet'!E329="","",UPPER('S.D. Paste sheet'!E329))</f>
        <v>LAXITA CHOUHAN</v>
      </c>
      <c r="F329" s="20" t="str">
        <f>IF('S.D. Paste sheet'!F329="","",'S.D. Paste sheet'!F329)</f>
        <v/>
      </c>
      <c r="G329" s="20" t="str">
        <f>IF('S.D. Paste sheet'!G329="","",UPPER('S.D. Paste sheet'!G329))</f>
        <v>PANCHU RAM</v>
      </c>
      <c r="H329" s="20" t="str">
        <f>IF('S.D. Paste sheet'!H329="","",UPPER('S.D. Paste sheet'!H329))</f>
        <v>PUSHPA DEVI</v>
      </c>
      <c r="I329" s="20" t="str">
        <f>IF('S.D. Paste sheet'!I329="","",'S.D. Paste sheet'!I329)</f>
        <v>F</v>
      </c>
      <c r="J329" s="20">
        <f>IF('S.D. Paste sheet'!J329="","",'S.D. Paste sheet'!J329)</f>
        <v>38897</v>
      </c>
      <c r="K329" s="20">
        <f>IF('S.D. Paste sheet'!K329="","",'S.D. Paste sheet'!K329)</f>
        <v>1046</v>
      </c>
      <c r="L329" s="20" t="str">
        <f>IF('S.D. Paste sheet'!L329="","",'S.D. Paste sheet'!L329)</f>
        <v/>
      </c>
      <c r="M329" s="20">
        <f>IF('S.D. Paste sheet'!M329="","",'S.D. Paste sheet'!M329)</f>
        <v>81</v>
      </c>
      <c r="N329" s="20">
        <f>IF('S.D. Paste sheet'!N329="","",'S.D. Paste sheet'!N329)</f>
        <v>43</v>
      </c>
      <c r="O329" s="20" t="str">
        <f>IF('S.D. Paste sheet'!O329="","",'S.D. Paste sheet'!O329)</f>
        <v>OBC</v>
      </c>
      <c r="P329" s="20" t="str">
        <f>IF('S.D. Paste sheet'!P329="","",'S.D. Paste sheet'!P329)</f>
        <v>Hindu</v>
      </c>
      <c r="Q329" s="20" t="str">
        <f>IF('S.D. Paste sheet'!Q329="","",'S.D. Paste sheet'!Q329)</f>
        <v/>
      </c>
      <c r="R329" s="20" t="str">
        <f>IF('S.D. Paste sheet'!R329="","",'S.D. Paste sheet'!R329)</f>
        <v>MAHATMA GANDHI GOVT. SCHOOL BAR (214110)</v>
      </c>
      <c r="S329" s="20">
        <f>IF('S.D. Paste sheet'!S329="","",'S.D. Paste sheet'!S329)</f>
        <v>8200204302</v>
      </c>
      <c r="T329" s="20" t="str">
        <f>IF('S.D. Paste sheet'!T329="","",'S.D. Paste sheet'!T329)</f>
        <v>XXXX2402</v>
      </c>
      <c r="U329" s="20" t="str">
        <f>IF('S.D. Paste sheet'!U329="","",'S.D. Paste sheet'!U329)</f>
        <v/>
      </c>
      <c r="V329" s="20">
        <f>IF('S.D. Paste sheet'!V329="","",'S.D. Paste sheet'!V329)</f>
        <v>9950493872</v>
      </c>
      <c r="W329" s="20" t="str">
        <f>IF('S.D. Paste sheet'!W329="","",'S.D. Paste sheet'!W329)</f>
        <v>Bera - Dhimari , Jodhpur Road ,Bar,Raipur,Bar,306105</v>
      </c>
      <c r="X329" s="20">
        <f>IF('S.D. Paste sheet'!X329="","",'S.D. Paste sheet'!X329)</f>
        <v>40000</v>
      </c>
      <c r="Y329" s="20" t="str">
        <f>IF('S.D. Paste sheet'!Y329="","",'S.D. Paste sheet'!Y329)</f>
        <v>N</v>
      </c>
      <c r="Z329" s="20" t="str">
        <f>IF('S.D. Paste sheet'!Z329="","",'S.D. Paste sheet'!Z329)</f>
        <v>N</v>
      </c>
      <c r="AA329" s="20" t="str">
        <f>IF('S.D. Paste sheet'!AA329="","",'S.D. Paste sheet'!AA329)</f>
        <v>No</v>
      </c>
      <c r="AB329" s="20">
        <f>IF('S.D. Paste sheet'!AB329="","",'S.D. Paste sheet'!AB329)</f>
        <v>16</v>
      </c>
      <c r="AC329" s="20" t="str">
        <f>IF('S.D. Paste sheet'!AC329="","",'S.D. Paste sheet'!AC329)</f>
        <v>None</v>
      </c>
      <c r="AD329" s="20">
        <f>IF('S.D. Paste sheet'!AD329="","",'S.D. Paste sheet'!AD329)</f>
        <v>1</v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 ht="30">
      <c r="A330" s="20">
        <f>IF('S.D. Paste sheet'!A330="","",'S.D. Paste sheet'!A330)</f>
        <v>10</v>
      </c>
      <c r="B330" s="20" t="str">
        <f>IF('S.D. Paste sheet'!B330="","",'S.D. Paste sheet'!B330)</f>
        <v>A</v>
      </c>
      <c r="C330" s="20">
        <f>IF('S.D. Paste sheet'!C330="","",'S.D. Paste sheet'!C330)</f>
        <v>873</v>
      </c>
      <c r="D330" s="20">
        <f>IF('S.D. Paste sheet'!D330="","",'S.D. Paste sheet'!D330)</f>
        <v>42552</v>
      </c>
      <c r="E330" s="20" t="str">
        <f>IF('S.D. Paste sheet'!E330="","",UPPER('S.D. Paste sheet'!E330))</f>
        <v>MANJU</v>
      </c>
      <c r="F330" s="20" t="str">
        <f>IF('S.D. Paste sheet'!F330="","",'S.D. Paste sheet'!F330)</f>
        <v/>
      </c>
      <c r="G330" s="20" t="str">
        <f>IF('S.D. Paste sheet'!G330="","",UPPER('S.D. Paste sheet'!G330))</f>
        <v>GORDHAN LAL</v>
      </c>
      <c r="H330" s="20" t="str">
        <f>IF('S.D. Paste sheet'!H330="","",UPPER('S.D. Paste sheet'!H330))</f>
        <v>SANTOSH</v>
      </c>
      <c r="I330" s="20" t="str">
        <f>IF('S.D. Paste sheet'!I330="","",'S.D. Paste sheet'!I330)</f>
        <v>F</v>
      </c>
      <c r="J330" s="20">
        <f>IF('S.D. Paste sheet'!J330="","",'S.D. Paste sheet'!J330)</f>
        <v>38708</v>
      </c>
      <c r="K330" s="20">
        <f>IF('S.D. Paste sheet'!K330="","",'S.D. Paste sheet'!K330)</f>
        <v>1014</v>
      </c>
      <c r="L330" s="20" t="str">
        <f>IF('S.D. Paste sheet'!L330="","",'S.D. Paste sheet'!L330)</f>
        <v/>
      </c>
      <c r="M330" s="20">
        <f>IF('S.D. Paste sheet'!M330="","",'S.D. Paste sheet'!M330)</f>
        <v>81</v>
      </c>
      <c r="N330" s="20">
        <f>IF('S.D. Paste sheet'!N330="","",'S.D. Paste sheet'!N330)</f>
        <v>70</v>
      </c>
      <c r="O330" s="20" t="str">
        <f>IF('S.D. Paste sheet'!O330="","",'S.D. Paste sheet'!O330)</f>
        <v>SC</v>
      </c>
      <c r="P330" s="20" t="str">
        <f>IF('S.D. Paste sheet'!P330="","",'S.D. Paste sheet'!P330)</f>
        <v>Hindu</v>
      </c>
      <c r="Q330" s="20" t="str">
        <f>IF('S.D. Paste sheet'!Q330="","",'S.D. Paste sheet'!Q330)</f>
        <v/>
      </c>
      <c r="R330" s="20" t="str">
        <f>IF('S.D. Paste sheet'!R330="","",'S.D. Paste sheet'!R330)</f>
        <v>MAHATMA GANDHI GOVT. SCHOOL BAR (214110)</v>
      </c>
      <c r="S330" s="20">
        <f>IF('S.D. Paste sheet'!S330="","",'S.D. Paste sheet'!S330)</f>
        <v>8200204302</v>
      </c>
      <c r="T330" s="20" t="str">
        <f>IF('S.D. Paste sheet'!T330="","",'S.D. Paste sheet'!T330)</f>
        <v>XXXX4583</v>
      </c>
      <c r="U330" s="20" t="str">
        <f>IF('S.D. Paste sheet'!U330="","",'S.D. Paste sheet'!U330)</f>
        <v/>
      </c>
      <c r="V330" s="20">
        <f>IF('S.D. Paste sheet'!V330="","",'S.D. Paste sheet'!V330)</f>
        <v>9929031954</v>
      </c>
      <c r="W330" s="20" t="str">
        <f>IF('S.D. Paste sheet'!W330="","",'S.D. Paste sheet'!W330)</f>
        <v>BAORIYA KA BAS ,RAIPUR,VILLAGE PIPLIYA KALA,306105</v>
      </c>
      <c r="X330" s="20">
        <f>IF('S.D. Paste sheet'!X330="","",'S.D. Paste sheet'!X330)</f>
        <v>48000</v>
      </c>
      <c r="Y330" s="20" t="str">
        <f>IF('S.D. Paste sheet'!Y330="","",'S.D. Paste sheet'!Y330)</f>
        <v>N</v>
      </c>
      <c r="Z330" s="20" t="str">
        <f>IF('S.D. Paste sheet'!Z330="","",'S.D. Paste sheet'!Z330)</f>
        <v>N</v>
      </c>
      <c r="AA330" s="20" t="str">
        <f>IF('S.D. Paste sheet'!AA330="","",'S.D. Paste sheet'!AA330)</f>
        <v>No</v>
      </c>
      <c r="AB330" s="20">
        <f>IF('S.D. Paste sheet'!AB330="","",'S.D. Paste sheet'!AB330)</f>
        <v>17</v>
      </c>
      <c r="AC330" s="20" t="str">
        <f>IF('S.D. Paste sheet'!AC330="","",'S.D. Paste sheet'!AC330)</f>
        <v>None</v>
      </c>
      <c r="AD330" s="20">
        <f>IF('S.D. Paste sheet'!AD330="","",'S.D. Paste sheet'!AD330)</f>
        <v>10</v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 ht="30">
      <c r="A331" s="20">
        <f>IF('S.D. Paste sheet'!A331="","",'S.D. Paste sheet'!A331)</f>
        <v>10</v>
      </c>
      <c r="B331" s="20" t="str">
        <f>IF('S.D. Paste sheet'!B331="","",'S.D. Paste sheet'!B331)</f>
        <v>A</v>
      </c>
      <c r="C331" s="20">
        <f>IF('S.D. Paste sheet'!C331="","",'S.D. Paste sheet'!C331)</f>
        <v>717</v>
      </c>
      <c r="D331" s="20">
        <f>IF('S.D. Paste sheet'!D331="","",'S.D. Paste sheet'!D331)</f>
        <v>41038</v>
      </c>
      <c r="E331" s="20" t="str">
        <f>IF('S.D. Paste sheet'!E331="","",UPPER('S.D. Paste sheet'!E331))</f>
        <v>MUSKAN</v>
      </c>
      <c r="F331" s="20" t="str">
        <f>IF('S.D. Paste sheet'!F331="","",'S.D. Paste sheet'!F331)</f>
        <v/>
      </c>
      <c r="G331" s="20" t="str">
        <f>IF('S.D. Paste sheet'!G331="","",UPPER('S.D. Paste sheet'!G331))</f>
        <v>GANESH RAM</v>
      </c>
      <c r="H331" s="20" t="str">
        <f>IF('S.D. Paste sheet'!H331="","",UPPER('S.D. Paste sheet'!H331))</f>
        <v>RADHA DEVI</v>
      </c>
      <c r="I331" s="20" t="str">
        <f>IF('S.D. Paste sheet'!I331="","",'S.D. Paste sheet'!I331)</f>
        <v>F</v>
      </c>
      <c r="J331" s="20">
        <f>IF('S.D. Paste sheet'!J331="","",'S.D. Paste sheet'!J331)</f>
        <v>38858</v>
      </c>
      <c r="K331" s="20">
        <f>IF('S.D. Paste sheet'!K331="","",'S.D. Paste sheet'!K331)</f>
        <v>1015</v>
      </c>
      <c r="L331" s="20" t="str">
        <f>IF('S.D. Paste sheet'!L331="","",'S.D. Paste sheet'!L331)</f>
        <v/>
      </c>
      <c r="M331" s="20">
        <f>IF('S.D. Paste sheet'!M331="","",'S.D. Paste sheet'!M331)</f>
        <v>81</v>
      </c>
      <c r="N331" s="20">
        <f>IF('S.D. Paste sheet'!N331="","",'S.D. Paste sheet'!N331)</f>
        <v>73</v>
      </c>
      <c r="O331" s="20" t="str">
        <f>IF('S.D. Paste sheet'!O331="","",'S.D. Paste sheet'!O331)</f>
        <v>SC</v>
      </c>
      <c r="P331" s="20" t="str">
        <f>IF('S.D. Paste sheet'!P331="","",'S.D. Paste sheet'!P331)</f>
        <v>Hindu</v>
      </c>
      <c r="Q331" s="20" t="str">
        <f>IF('S.D. Paste sheet'!Q331="","",'S.D. Paste sheet'!Q331)</f>
        <v/>
      </c>
      <c r="R331" s="20" t="str">
        <f>IF('S.D. Paste sheet'!R331="","",'S.D. Paste sheet'!R331)</f>
        <v>MAHATMA GANDHI GOVT. SCHOOL BAR (214110)</v>
      </c>
      <c r="S331" s="20">
        <f>IF('S.D. Paste sheet'!S331="","",'S.D. Paste sheet'!S331)</f>
        <v>8200204302</v>
      </c>
      <c r="T331" s="20" t="str">
        <f>IF('S.D. Paste sheet'!T331="","",'S.D. Paste sheet'!T331)</f>
        <v>XXXX7365</v>
      </c>
      <c r="U331" s="20" t="str">
        <f>IF('S.D. Paste sheet'!U331="","",'S.D. Paste sheet'!U331)</f>
        <v/>
      </c>
      <c r="V331" s="20">
        <f>IF('S.D. Paste sheet'!V331="","",'S.D. Paste sheet'!V331)</f>
        <v>9950959734</v>
      </c>
      <c r="W331" s="20" t="str">
        <f>IF('S.D. Paste sheet'!W331="","",'S.D. Paste sheet'!W331)</f>
        <v>RAMAWAS,JAWAJA,RAMAWAS, POST- JALIYA-1,305901</v>
      </c>
      <c r="X331" s="20">
        <f>IF('S.D. Paste sheet'!X331="","",'S.D. Paste sheet'!X331)</f>
        <v>45000</v>
      </c>
      <c r="Y331" s="20" t="str">
        <f>IF('S.D. Paste sheet'!Y331="","",'S.D. Paste sheet'!Y331)</f>
        <v>N</v>
      </c>
      <c r="Z331" s="20" t="str">
        <f>IF('S.D. Paste sheet'!Z331="","",'S.D. Paste sheet'!Z331)</f>
        <v>Y</v>
      </c>
      <c r="AA331" s="20" t="str">
        <f>IF('S.D. Paste sheet'!AA331="","",'S.D. Paste sheet'!AA331)</f>
        <v>No</v>
      </c>
      <c r="AB331" s="20">
        <f>IF('S.D. Paste sheet'!AB331="","",'S.D. Paste sheet'!AB331)</f>
        <v>16</v>
      </c>
      <c r="AC331" s="20" t="str">
        <f>IF('S.D. Paste sheet'!AC331="","",'S.D. Paste sheet'!AC331)</f>
        <v>None</v>
      </c>
      <c r="AD331" s="20">
        <f>IF('S.D. Paste sheet'!AD331="","",'S.D. Paste sheet'!AD331)</f>
        <v>0</v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 ht="30">
      <c r="A332" s="20">
        <f>IF('S.D. Paste sheet'!A332="","",'S.D. Paste sheet'!A332)</f>
        <v>10</v>
      </c>
      <c r="B332" s="20" t="str">
        <f>IF('S.D. Paste sheet'!B332="","",'S.D. Paste sheet'!B332)</f>
        <v>A</v>
      </c>
      <c r="C332" s="20">
        <f>IF('S.D. Paste sheet'!C332="","",'S.D. Paste sheet'!C332)</f>
        <v>857</v>
      </c>
      <c r="D332" s="20">
        <f>IF('S.D. Paste sheet'!D332="","",'S.D. Paste sheet'!D332)</f>
        <v>42917</v>
      </c>
      <c r="E332" s="20" t="str">
        <f>IF('S.D. Paste sheet'!E332="","",UPPER('S.D. Paste sheet'!E332))</f>
        <v>NEETA KUMARI</v>
      </c>
      <c r="F332" s="20" t="str">
        <f>IF('S.D. Paste sheet'!F332="","",'S.D. Paste sheet'!F332)</f>
        <v/>
      </c>
      <c r="G332" s="20" t="str">
        <f>IF('S.D. Paste sheet'!G332="","",UPPER('S.D. Paste sheet'!G332))</f>
        <v>BHANWAR SINGH</v>
      </c>
      <c r="H332" s="20" t="str">
        <f>IF('S.D. Paste sheet'!H332="","",UPPER('S.D. Paste sheet'!H332))</f>
        <v>AASHA DEVI</v>
      </c>
      <c r="I332" s="20" t="str">
        <f>IF('S.D. Paste sheet'!I332="","",'S.D. Paste sheet'!I332)</f>
        <v>F</v>
      </c>
      <c r="J332" s="20">
        <f>IF('S.D. Paste sheet'!J332="","",'S.D. Paste sheet'!J332)</f>
        <v>39280</v>
      </c>
      <c r="K332" s="20">
        <f>IF('S.D. Paste sheet'!K332="","",'S.D. Paste sheet'!K332)</f>
        <v>1016</v>
      </c>
      <c r="L332" s="20" t="str">
        <f>IF('S.D. Paste sheet'!L332="","",'S.D. Paste sheet'!L332)</f>
        <v/>
      </c>
      <c r="M332" s="20">
        <f>IF('S.D. Paste sheet'!M332="","",'S.D. Paste sheet'!M332)</f>
        <v>81</v>
      </c>
      <c r="N332" s="20">
        <f>IF('S.D. Paste sheet'!N332="","",'S.D. Paste sheet'!N332)</f>
        <v>63</v>
      </c>
      <c r="O332" s="20" t="str">
        <f>IF('S.D. Paste sheet'!O332="","",'S.D. Paste sheet'!O332)</f>
        <v>OBC</v>
      </c>
      <c r="P332" s="20" t="str">
        <f>IF('S.D. Paste sheet'!P332="","",'S.D. Paste sheet'!P332)</f>
        <v>Hindu</v>
      </c>
      <c r="Q332" s="20" t="str">
        <f>IF('S.D. Paste sheet'!Q332="","",'S.D. Paste sheet'!Q332)</f>
        <v/>
      </c>
      <c r="R332" s="20" t="str">
        <f>IF('S.D. Paste sheet'!R332="","",'S.D. Paste sheet'!R332)</f>
        <v>MAHATMA GANDHI GOVT. SCHOOL BAR (214110)</v>
      </c>
      <c r="S332" s="20">
        <f>IF('S.D. Paste sheet'!S332="","",'S.D. Paste sheet'!S332)</f>
        <v>8200204302</v>
      </c>
      <c r="T332" s="20" t="str">
        <f>IF('S.D. Paste sheet'!T332="","",'S.D. Paste sheet'!T332)</f>
        <v>XXXX1629</v>
      </c>
      <c r="U332" s="20" t="str">
        <f>IF('S.D. Paste sheet'!U332="","",'S.D. Paste sheet'!U332)</f>
        <v/>
      </c>
      <c r="V332" s="20">
        <f>IF('S.D. Paste sheet'!V332="","",'S.D. Paste sheet'!V332)</f>
        <v>9828355445</v>
      </c>
      <c r="W332" s="20" t="str">
        <f>IF('S.D. Paste sheet'!W332="","",'S.D. Paste sheet'!W332)</f>
        <v>BELOLA KA BADIYA,RAIPUR,RAIPUR,306105</v>
      </c>
      <c r="X332" s="20">
        <f>IF('S.D. Paste sheet'!X332="","",'S.D. Paste sheet'!X332)</f>
        <v>36000</v>
      </c>
      <c r="Y332" s="20" t="str">
        <f>IF('S.D. Paste sheet'!Y332="","",'S.D. Paste sheet'!Y332)</f>
        <v>N</v>
      </c>
      <c r="Z332" s="20" t="str">
        <f>IF('S.D. Paste sheet'!Z332="","",'S.D. Paste sheet'!Z332)</f>
        <v>N</v>
      </c>
      <c r="AA332" s="20" t="str">
        <f>IF('S.D. Paste sheet'!AA332="","",'S.D. Paste sheet'!AA332)</f>
        <v>No</v>
      </c>
      <c r="AB332" s="20">
        <f>IF('S.D. Paste sheet'!AB332="","",'S.D. Paste sheet'!AB332)</f>
        <v>15</v>
      </c>
      <c r="AC332" s="20" t="str">
        <f>IF('S.D. Paste sheet'!AC332="","",'S.D. Paste sheet'!AC332)</f>
        <v>None</v>
      </c>
      <c r="AD332" s="20">
        <f>IF('S.D. Paste sheet'!AD332="","",'S.D. Paste sheet'!AD332)</f>
        <v>15</v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 ht="30">
      <c r="A333" s="20">
        <f>IF('S.D. Paste sheet'!A333="","",'S.D. Paste sheet'!A333)</f>
        <v>10</v>
      </c>
      <c r="B333" s="20" t="str">
        <f>IF('S.D. Paste sheet'!B333="","",'S.D. Paste sheet'!B333)</f>
        <v>A</v>
      </c>
      <c r="C333" s="20">
        <f>IF('S.D. Paste sheet'!C333="","",'S.D. Paste sheet'!C333)</f>
        <v>722</v>
      </c>
      <c r="D333" s="20">
        <f>IF('S.D. Paste sheet'!D333="","",'S.D. Paste sheet'!D333)</f>
        <v>44057</v>
      </c>
      <c r="E333" s="20" t="str">
        <f>IF('S.D. Paste sheet'!E333="","",UPPER('S.D. Paste sheet'!E333))</f>
        <v>NIRALI TANWAR</v>
      </c>
      <c r="F333" s="20" t="str">
        <f>IF('S.D. Paste sheet'!F333="","",'S.D. Paste sheet'!F333)</f>
        <v/>
      </c>
      <c r="G333" s="20" t="str">
        <f>IF('S.D. Paste sheet'!G333="","",UPPER('S.D. Paste sheet'!G333))</f>
        <v>HEMA RAM</v>
      </c>
      <c r="H333" s="20" t="str">
        <f>IF('S.D. Paste sheet'!H333="","",UPPER('S.D. Paste sheet'!H333))</f>
        <v>LEELA DEVI</v>
      </c>
      <c r="I333" s="20" t="str">
        <f>IF('S.D. Paste sheet'!I333="","",'S.D. Paste sheet'!I333)</f>
        <v>F</v>
      </c>
      <c r="J333" s="20">
        <f>IF('S.D. Paste sheet'!J333="","",'S.D. Paste sheet'!J333)</f>
        <v>38089</v>
      </c>
      <c r="K333" s="20">
        <f>IF('S.D. Paste sheet'!K333="","",'S.D. Paste sheet'!K333)</f>
        <v>1017</v>
      </c>
      <c r="L333" s="20" t="str">
        <f>IF('S.D. Paste sheet'!L333="","",'S.D. Paste sheet'!L333)</f>
        <v/>
      </c>
      <c r="M333" s="20">
        <f>IF('S.D. Paste sheet'!M333="","",'S.D. Paste sheet'!M333)</f>
        <v>81</v>
      </c>
      <c r="N333" s="20">
        <f>IF('S.D. Paste sheet'!N333="","",'S.D. Paste sheet'!N333)</f>
        <v>76</v>
      </c>
      <c r="O333" s="20" t="str">
        <f>IF('S.D. Paste sheet'!O333="","",'S.D. Paste sheet'!O333)</f>
        <v>SC</v>
      </c>
      <c r="P333" s="20" t="str">
        <f>IF('S.D. Paste sheet'!P333="","",'S.D. Paste sheet'!P333)</f>
        <v>Hindu</v>
      </c>
      <c r="Q333" s="20" t="str">
        <f>IF('S.D. Paste sheet'!Q333="","",'S.D. Paste sheet'!Q333)</f>
        <v/>
      </c>
      <c r="R333" s="20" t="str">
        <f>IF('S.D. Paste sheet'!R333="","",'S.D. Paste sheet'!R333)</f>
        <v>MAHATMA GANDHI GOVT. SCHOOL BAR (214110)</v>
      </c>
      <c r="S333" s="20">
        <f>IF('S.D. Paste sheet'!S333="","",'S.D. Paste sheet'!S333)</f>
        <v>8200204302</v>
      </c>
      <c r="T333" s="20" t="str">
        <f>IF('S.D. Paste sheet'!T333="","",'S.D. Paste sheet'!T333)</f>
        <v>XXXX1958</v>
      </c>
      <c r="U333" s="20" t="str">
        <f>IF('S.D. Paste sheet'!U333="","",'S.D. Paste sheet'!U333)</f>
        <v>bhsjosv</v>
      </c>
      <c r="V333" s="20">
        <f>IF('S.D. Paste sheet'!V333="","",'S.D. Paste sheet'!V333)</f>
        <v>9784027849</v>
      </c>
      <c r="W333" s="20" t="str">
        <f>IF('S.D. Paste sheet'!W333="","",'S.D. Paste sheet'!W333)</f>
        <v>MEGHWAL VAS ,RAIPUR,BAR,306105</v>
      </c>
      <c r="X333" s="20">
        <f>IF('S.D. Paste sheet'!X333="","",'S.D. Paste sheet'!X333)</f>
        <v>36000</v>
      </c>
      <c r="Y333" s="20" t="str">
        <f>IF('S.D. Paste sheet'!Y333="","",'S.D. Paste sheet'!Y333)</f>
        <v>N</v>
      </c>
      <c r="Z333" s="20" t="str">
        <f>IF('S.D. Paste sheet'!Z333="","",'S.D. Paste sheet'!Z333)</f>
        <v>N</v>
      </c>
      <c r="AA333" s="20" t="str">
        <f>IF('S.D. Paste sheet'!AA333="","",'S.D. Paste sheet'!AA333)</f>
        <v>No</v>
      </c>
      <c r="AB333" s="20">
        <f>IF('S.D. Paste sheet'!AB333="","",'S.D. Paste sheet'!AB333)</f>
        <v>18</v>
      </c>
      <c r="AC333" s="20" t="str">
        <f>IF('S.D. Paste sheet'!AC333="","",'S.D. Paste sheet'!AC333)</f>
        <v>None</v>
      </c>
      <c r="AD333" s="20">
        <f>IF('S.D. Paste sheet'!AD333="","",'S.D. Paste sheet'!AD333)</f>
        <v>2</v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 ht="30">
      <c r="A334" s="20">
        <f>IF('S.D. Paste sheet'!A334="","",'S.D. Paste sheet'!A334)</f>
        <v>10</v>
      </c>
      <c r="B334" s="20" t="str">
        <f>IF('S.D. Paste sheet'!B334="","",'S.D. Paste sheet'!B334)</f>
        <v>A</v>
      </c>
      <c r="C334" s="20">
        <f>IF('S.D. Paste sheet'!C334="","",'S.D. Paste sheet'!C334)</f>
        <v>515</v>
      </c>
      <c r="D334" s="20">
        <f>IF('S.D. Paste sheet'!D334="","",'S.D. Paste sheet'!D334)</f>
        <v>42924</v>
      </c>
      <c r="E334" s="20" t="str">
        <f>IF('S.D. Paste sheet'!E334="","",UPPER('S.D. Paste sheet'!E334))</f>
        <v>NITIKA PARIHAR</v>
      </c>
      <c r="F334" s="20" t="str">
        <f>IF('S.D. Paste sheet'!F334="","",'S.D. Paste sheet'!F334)</f>
        <v/>
      </c>
      <c r="G334" s="20" t="str">
        <f>IF('S.D. Paste sheet'!G334="","",UPPER('S.D. Paste sheet'!G334))</f>
        <v>MAHESH KUMAR</v>
      </c>
      <c r="H334" s="20" t="str">
        <f>IF('S.D. Paste sheet'!H334="","",UPPER('S.D. Paste sheet'!H334))</f>
        <v>SANTOSH PARIHAR</v>
      </c>
      <c r="I334" s="20" t="str">
        <f>IF('S.D. Paste sheet'!I334="","",'S.D. Paste sheet'!I334)</f>
        <v>F</v>
      </c>
      <c r="J334" s="20">
        <f>IF('S.D. Paste sheet'!J334="","",'S.D. Paste sheet'!J334)</f>
        <v>39238</v>
      </c>
      <c r="K334" s="20">
        <f>IF('S.D. Paste sheet'!K334="","",'S.D. Paste sheet'!K334)</f>
        <v>1018</v>
      </c>
      <c r="L334" s="20" t="str">
        <f>IF('S.D. Paste sheet'!L334="","",'S.D. Paste sheet'!L334)</f>
        <v/>
      </c>
      <c r="M334" s="20">
        <f>IF('S.D. Paste sheet'!M334="","",'S.D. Paste sheet'!M334)</f>
        <v>81</v>
      </c>
      <c r="N334" s="20">
        <f>IF('S.D. Paste sheet'!N334="","",'S.D. Paste sheet'!N334)</f>
        <v>65</v>
      </c>
      <c r="O334" s="20" t="str">
        <f>IF('S.D. Paste sheet'!O334="","",'S.D. Paste sheet'!O334)</f>
        <v>SC</v>
      </c>
      <c r="P334" s="20" t="str">
        <f>IF('S.D. Paste sheet'!P334="","",'S.D. Paste sheet'!P334)</f>
        <v>Hindu</v>
      </c>
      <c r="Q334" s="20" t="str">
        <f>IF('S.D. Paste sheet'!Q334="","",'S.D. Paste sheet'!Q334)</f>
        <v/>
      </c>
      <c r="R334" s="20" t="str">
        <f>IF('S.D. Paste sheet'!R334="","",'S.D. Paste sheet'!R334)</f>
        <v>MAHATMA GANDHI GOVT. SCHOOL BAR (214110)</v>
      </c>
      <c r="S334" s="20">
        <f>IF('S.D. Paste sheet'!S334="","",'S.D. Paste sheet'!S334)</f>
        <v>8200204302</v>
      </c>
      <c r="T334" s="20" t="str">
        <f>IF('S.D. Paste sheet'!T334="","",'S.D. Paste sheet'!T334)</f>
        <v>XXXX9721</v>
      </c>
      <c r="U334" s="20" t="str">
        <f>IF('S.D. Paste sheet'!U334="","",'S.D. Paste sheet'!U334)</f>
        <v>VZJCZSJ</v>
      </c>
      <c r="V334" s="20">
        <f>IF('S.D. Paste sheet'!V334="","",'S.D. Paste sheet'!V334)</f>
        <v>9828552701</v>
      </c>
      <c r="W334" s="20" t="str">
        <f>IF('S.D. Paste sheet'!W334="","",'S.D. Paste sheet'!W334)</f>
        <v>MEGVALO KA MOHALLA,JAITARAN,NIMAJ,306303</v>
      </c>
      <c r="X334" s="20">
        <f>IF('S.D. Paste sheet'!X334="","",'S.D. Paste sheet'!X334)</f>
        <v>36000</v>
      </c>
      <c r="Y334" s="20" t="str">
        <f>IF('S.D. Paste sheet'!Y334="","",'S.D. Paste sheet'!Y334)</f>
        <v>N</v>
      </c>
      <c r="Z334" s="20" t="str">
        <f>IF('S.D. Paste sheet'!Z334="","",'S.D. Paste sheet'!Z334)</f>
        <v>N</v>
      </c>
      <c r="AA334" s="20" t="str">
        <f>IF('S.D. Paste sheet'!AA334="","",'S.D. Paste sheet'!AA334)</f>
        <v>No</v>
      </c>
      <c r="AB334" s="20">
        <f>IF('S.D. Paste sheet'!AB334="","",'S.D. Paste sheet'!AB334)</f>
        <v>15</v>
      </c>
      <c r="AC334" s="20" t="str">
        <f>IF('S.D. Paste sheet'!AC334="","",'S.D. Paste sheet'!AC334)</f>
        <v>None</v>
      </c>
      <c r="AD334" s="20">
        <f>IF('S.D. Paste sheet'!AD334="","",'S.D. Paste sheet'!AD334)</f>
        <v>3</v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 ht="30">
      <c r="A335" s="20">
        <f>IF('S.D. Paste sheet'!A335="","",'S.D. Paste sheet'!A335)</f>
        <v>10</v>
      </c>
      <c r="B335" s="20" t="str">
        <f>IF('S.D. Paste sheet'!B335="","",'S.D. Paste sheet'!B335)</f>
        <v>A</v>
      </c>
      <c r="C335" s="20">
        <f>IF('S.D. Paste sheet'!C335="","",'S.D. Paste sheet'!C335)</f>
        <v>222</v>
      </c>
      <c r="D335" s="20">
        <f>IF('S.D. Paste sheet'!D335="","",'S.D. Paste sheet'!D335)</f>
        <v>41873</v>
      </c>
      <c r="E335" s="20" t="str">
        <f>IF('S.D. Paste sheet'!E335="","",UPPER('S.D. Paste sheet'!E335))</f>
        <v>PAPPU DEVI</v>
      </c>
      <c r="F335" s="20" t="str">
        <f>IF('S.D. Paste sheet'!F335="","",'S.D. Paste sheet'!F335)</f>
        <v/>
      </c>
      <c r="G335" s="20" t="str">
        <f>IF('S.D. Paste sheet'!G335="","",UPPER('S.D. Paste sheet'!G335))</f>
        <v>SHIV LAL</v>
      </c>
      <c r="H335" s="20" t="str">
        <f>IF('S.D. Paste sheet'!H335="","",UPPER('S.D. Paste sheet'!H335))</f>
        <v>INDRA DEVI</v>
      </c>
      <c r="I335" s="20" t="str">
        <f>IF('S.D. Paste sheet'!I335="","",'S.D. Paste sheet'!I335)</f>
        <v>F</v>
      </c>
      <c r="J335" s="20">
        <f>IF('S.D. Paste sheet'!J335="","",'S.D. Paste sheet'!J335)</f>
        <v>38336</v>
      </c>
      <c r="K335" s="20">
        <f>IF('S.D. Paste sheet'!K335="","",'S.D. Paste sheet'!K335)</f>
        <v>1019</v>
      </c>
      <c r="L335" s="20" t="str">
        <f>IF('S.D. Paste sheet'!L335="","",'S.D. Paste sheet'!L335)</f>
        <v/>
      </c>
      <c r="M335" s="20">
        <f>IF('S.D. Paste sheet'!M335="","",'S.D. Paste sheet'!M335)</f>
        <v>81</v>
      </c>
      <c r="N335" s="20">
        <f>IF('S.D. Paste sheet'!N335="","",'S.D. Paste sheet'!N335)</f>
        <v>16</v>
      </c>
      <c r="O335" s="20" t="str">
        <f>IF('S.D. Paste sheet'!O335="","",'S.D. Paste sheet'!O335)</f>
        <v>SBC</v>
      </c>
      <c r="P335" s="20" t="str">
        <f>IF('S.D. Paste sheet'!P335="","",'S.D. Paste sheet'!P335)</f>
        <v>Hindu</v>
      </c>
      <c r="Q335" s="20" t="str">
        <f>IF('S.D. Paste sheet'!Q335="","",'S.D. Paste sheet'!Q335)</f>
        <v/>
      </c>
      <c r="R335" s="20" t="str">
        <f>IF('S.D. Paste sheet'!R335="","",'S.D. Paste sheet'!R335)</f>
        <v>MAHATMA GANDHI GOVT. SCHOOL BAR (214110)</v>
      </c>
      <c r="S335" s="20">
        <f>IF('S.D. Paste sheet'!S335="","",'S.D. Paste sheet'!S335)</f>
        <v>8200204302</v>
      </c>
      <c r="T335" s="20" t="str">
        <f>IF('S.D. Paste sheet'!T335="","",'S.D. Paste sheet'!T335)</f>
        <v>XXXX3346</v>
      </c>
      <c r="U335" s="20" t="str">
        <f>IF('S.D. Paste sheet'!U335="","",'S.D. Paste sheet'!U335)</f>
        <v>YSOMGEB</v>
      </c>
      <c r="V335" s="20">
        <f>IF('S.D. Paste sheet'!V335="","",'S.D. Paste sheet'!V335)</f>
        <v>9001371661</v>
      </c>
      <c r="W335" s="20" t="str">
        <f>IF('S.D. Paste sheet'!W335="","",'S.D. Paste sheet'!W335)</f>
        <v>gurjaro ka mohalla,Raipur,Bar,306105</v>
      </c>
      <c r="X335" s="20">
        <f>IF('S.D. Paste sheet'!X335="","",'S.D. Paste sheet'!X335)</f>
        <v>36000</v>
      </c>
      <c r="Y335" s="20" t="str">
        <f>IF('S.D. Paste sheet'!Y335="","",'S.D. Paste sheet'!Y335)</f>
        <v>N</v>
      </c>
      <c r="Z335" s="20" t="str">
        <f>IF('S.D. Paste sheet'!Z335="","",'S.D. Paste sheet'!Z335)</f>
        <v>N</v>
      </c>
      <c r="AA335" s="20" t="str">
        <f>IF('S.D. Paste sheet'!AA335="","",'S.D. Paste sheet'!AA335)</f>
        <v>No</v>
      </c>
      <c r="AB335" s="20">
        <f>IF('S.D. Paste sheet'!AB335="","",'S.D. Paste sheet'!AB335)</f>
        <v>18</v>
      </c>
      <c r="AC335" s="20" t="str">
        <f>IF('S.D. Paste sheet'!AC335="","",'S.D. Paste sheet'!AC335)</f>
        <v>None</v>
      </c>
      <c r="AD335" s="20">
        <f>IF('S.D. Paste sheet'!AD335="","",'S.D. Paste sheet'!AD335)</f>
        <v>1</v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 ht="30">
      <c r="A336" s="20">
        <f>IF('S.D. Paste sheet'!A336="","",'S.D. Paste sheet'!A336)</f>
        <v>10</v>
      </c>
      <c r="B336" s="20" t="str">
        <f>IF('S.D. Paste sheet'!B336="","",'S.D. Paste sheet'!B336)</f>
        <v>A</v>
      </c>
      <c r="C336" s="20">
        <f>IF('S.D. Paste sheet'!C336="","",'S.D. Paste sheet'!C336)</f>
        <v>861</v>
      </c>
      <c r="D336" s="20">
        <f>IF('S.D. Paste sheet'!D336="","",'S.D. Paste sheet'!D336)</f>
        <v>41096</v>
      </c>
      <c r="E336" s="20" t="str">
        <f>IF('S.D. Paste sheet'!E336="","",UPPER('S.D. Paste sheet'!E336))</f>
        <v>PAYAL</v>
      </c>
      <c r="F336" s="20" t="str">
        <f>IF('S.D. Paste sheet'!F336="","",'S.D. Paste sheet'!F336)</f>
        <v/>
      </c>
      <c r="G336" s="20" t="str">
        <f>IF('S.D. Paste sheet'!G336="","",UPPER('S.D. Paste sheet'!G336))</f>
        <v>NORAT MAL</v>
      </c>
      <c r="H336" s="20" t="str">
        <f>IF('S.D. Paste sheet'!H336="","",UPPER('S.D. Paste sheet'!H336))</f>
        <v>MANJU DEVI</v>
      </c>
      <c r="I336" s="20" t="str">
        <f>IF('S.D. Paste sheet'!I336="","",'S.D. Paste sheet'!I336)</f>
        <v>F</v>
      </c>
      <c r="J336" s="20">
        <f>IF('S.D. Paste sheet'!J336="","",'S.D. Paste sheet'!J336)</f>
        <v>39118</v>
      </c>
      <c r="K336" s="20">
        <f>IF('S.D. Paste sheet'!K336="","",'S.D. Paste sheet'!K336)</f>
        <v>1020</v>
      </c>
      <c r="L336" s="20" t="str">
        <f>IF('S.D. Paste sheet'!L336="","",'S.D. Paste sheet'!L336)</f>
        <v/>
      </c>
      <c r="M336" s="20">
        <f>IF('S.D. Paste sheet'!M336="","",'S.D. Paste sheet'!M336)</f>
        <v>81</v>
      </c>
      <c r="N336" s="20">
        <f>IF('S.D. Paste sheet'!N336="","",'S.D. Paste sheet'!N336)</f>
        <v>75</v>
      </c>
      <c r="O336" s="20" t="str">
        <f>IF('S.D. Paste sheet'!O336="","",'S.D. Paste sheet'!O336)</f>
        <v>OBC</v>
      </c>
      <c r="P336" s="20" t="str">
        <f>IF('S.D. Paste sheet'!P336="","",'S.D. Paste sheet'!P336)</f>
        <v>Hindu</v>
      </c>
      <c r="Q336" s="20" t="str">
        <f>IF('S.D. Paste sheet'!Q336="","",'S.D. Paste sheet'!Q336)</f>
        <v/>
      </c>
      <c r="R336" s="20" t="str">
        <f>IF('S.D. Paste sheet'!R336="","",'S.D. Paste sheet'!R336)</f>
        <v>MAHATMA GANDHI GOVT. SCHOOL BAR (214110)</v>
      </c>
      <c r="S336" s="20">
        <f>IF('S.D. Paste sheet'!S336="","",'S.D. Paste sheet'!S336)</f>
        <v>8200204302</v>
      </c>
      <c r="T336" s="20" t="str">
        <f>IF('S.D. Paste sheet'!T336="","",'S.D. Paste sheet'!T336)</f>
        <v>XXXX9930</v>
      </c>
      <c r="U336" s="20" t="str">
        <f>IF('S.D. Paste sheet'!U336="","",'S.D. Paste sheet'!U336)</f>
        <v/>
      </c>
      <c r="V336" s="20">
        <f>IF('S.D. Paste sheet'!V336="","",'S.D. Paste sheet'!V336)</f>
        <v>9602583704</v>
      </c>
      <c r="W336" s="20" t="str">
        <f>IF('S.D. Paste sheet'!W336="","",'S.D. Paste sheet'!W336)</f>
        <v>DHOLIDHED,RAIPUR,DHOLIDHED,306105</v>
      </c>
      <c r="X336" s="20">
        <f>IF('S.D. Paste sheet'!X336="","",'S.D. Paste sheet'!X336)</f>
        <v>0</v>
      </c>
      <c r="Y336" s="20" t="str">
        <f>IF('S.D. Paste sheet'!Y336="","",'S.D. Paste sheet'!Y336)</f>
        <v>N</v>
      </c>
      <c r="Z336" s="20" t="str">
        <f>IF('S.D. Paste sheet'!Z336="","",'S.D. Paste sheet'!Z336)</f>
        <v>N</v>
      </c>
      <c r="AA336" s="20" t="str">
        <f>IF('S.D. Paste sheet'!AA336="","",'S.D. Paste sheet'!AA336)</f>
        <v>No</v>
      </c>
      <c r="AB336" s="20">
        <f>IF('S.D. Paste sheet'!AB336="","",'S.D. Paste sheet'!AB336)</f>
        <v>15</v>
      </c>
      <c r="AC336" s="20" t="str">
        <f>IF('S.D. Paste sheet'!AC336="","",'S.D. Paste sheet'!AC336)</f>
        <v>None</v>
      </c>
      <c r="AD336" s="20">
        <f>IF('S.D. Paste sheet'!AD336="","",'S.D. Paste sheet'!AD336)</f>
        <v>0.2</v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 ht="30">
      <c r="A337" s="20">
        <f>IF('S.D. Paste sheet'!A337="","",'S.D. Paste sheet'!A337)</f>
        <v>10</v>
      </c>
      <c r="B337" s="20" t="str">
        <f>IF('S.D. Paste sheet'!B337="","",'S.D. Paste sheet'!B337)</f>
        <v>A</v>
      </c>
      <c r="C337" s="20">
        <f>IF('S.D. Paste sheet'!C337="","",'S.D. Paste sheet'!C337)</f>
        <v>867</v>
      </c>
      <c r="D337" s="20">
        <f>IF('S.D. Paste sheet'!D337="","",'S.D. Paste sheet'!D337)</f>
        <v>42919</v>
      </c>
      <c r="E337" s="20" t="str">
        <f>IF('S.D. Paste sheet'!E337="","",UPPER('S.D. Paste sheet'!E337))</f>
        <v>POOJA</v>
      </c>
      <c r="F337" s="20" t="str">
        <f>IF('S.D. Paste sheet'!F337="","",'S.D. Paste sheet'!F337)</f>
        <v>Late</v>
      </c>
      <c r="G337" s="20" t="str">
        <f>IF('S.D. Paste sheet'!G337="","",UPPER('S.D. Paste sheet'!G337))</f>
        <v>BHANWAR SINGH</v>
      </c>
      <c r="H337" s="20" t="str">
        <f>IF('S.D. Paste sheet'!H337="","",UPPER('S.D. Paste sheet'!H337))</f>
        <v>SEEMA</v>
      </c>
      <c r="I337" s="20" t="str">
        <f>IF('S.D. Paste sheet'!I337="","",'S.D. Paste sheet'!I337)</f>
        <v>F</v>
      </c>
      <c r="J337" s="20">
        <f>IF('S.D. Paste sheet'!J337="","",'S.D. Paste sheet'!J337)</f>
        <v>38356</v>
      </c>
      <c r="K337" s="20">
        <f>IF('S.D. Paste sheet'!K337="","",'S.D. Paste sheet'!K337)</f>
        <v>1021</v>
      </c>
      <c r="L337" s="20" t="str">
        <f>IF('S.D. Paste sheet'!L337="","",'S.D. Paste sheet'!L337)</f>
        <v/>
      </c>
      <c r="M337" s="20">
        <f>IF('S.D. Paste sheet'!M337="","",'S.D. Paste sheet'!M337)</f>
        <v>81</v>
      </c>
      <c r="N337" s="20">
        <f>IF('S.D. Paste sheet'!N337="","",'S.D. Paste sheet'!N337)</f>
        <v>65</v>
      </c>
      <c r="O337" s="20" t="str">
        <f>IF('S.D. Paste sheet'!O337="","",'S.D. Paste sheet'!O337)</f>
        <v>OBC</v>
      </c>
      <c r="P337" s="20" t="str">
        <f>IF('S.D. Paste sheet'!P337="","",'S.D. Paste sheet'!P337)</f>
        <v>Hindu</v>
      </c>
      <c r="Q337" s="20" t="str">
        <f>IF('S.D. Paste sheet'!Q337="","",'S.D. Paste sheet'!Q337)</f>
        <v/>
      </c>
      <c r="R337" s="20" t="str">
        <f>IF('S.D. Paste sheet'!R337="","",'S.D. Paste sheet'!R337)</f>
        <v>MAHATMA GANDHI GOVT. SCHOOL BAR (214110)</v>
      </c>
      <c r="S337" s="20">
        <f>IF('S.D. Paste sheet'!S337="","",'S.D. Paste sheet'!S337)</f>
        <v>8200204302</v>
      </c>
      <c r="T337" s="20" t="str">
        <f>IF('S.D. Paste sheet'!T337="","",'S.D. Paste sheet'!T337)</f>
        <v>XXXX1707</v>
      </c>
      <c r="U337" s="20" t="str">
        <f>IF('S.D. Paste sheet'!U337="","",'S.D. Paste sheet'!U337)</f>
        <v>YYFAYGO</v>
      </c>
      <c r="V337" s="20">
        <f>IF('S.D. Paste sheet'!V337="","",'S.D. Paste sheet'!V337)</f>
        <v>9521684407</v>
      </c>
      <c r="W337" s="20" t="str">
        <f>IF('S.D. Paste sheet'!W337="","",'S.D. Paste sheet'!W337)</f>
        <v>SUGALIYA,RAIPUR,CHITAR,306102</v>
      </c>
      <c r="X337" s="20">
        <f>IF('S.D. Paste sheet'!X337="","",'S.D. Paste sheet'!X337)</f>
        <v>36000</v>
      </c>
      <c r="Y337" s="20" t="str">
        <f>IF('S.D. Paste sheet'!Y337="","",'S.D. Paste sheet'!Y337)</f>
        <v>N</v>
      </c>
      <c r="Z337" s="20" t="str">
        <f>IF('S.D. Paste sheet'!Z337="","",'S.D. Paste sheet'!Z337)</f>
        <v>N</v>
      </c>
      <c r="AA337" s="20" t="str">
        <f>IF('S.D. Paste sheet'!AA337="","",'S.D. Paste sheet'!AA337)</f>
        <v>No</v>
      </c>
      <c r="AB337" s="20">
        <f>IF('S.D. Paste sheet'!AB337="","",'S.D. Paste sheet'!AB337)</f>
        <v>17</v>
      </c>
      <c r="AC337" s="20" t="str">
        <f>IF('S.D. Paste sheet'!AC337="","",'S.D. Paste sheet'!AC337)</f>
        <v>None</v>
      </c>
      <c r="AD337" s="20">
        <f>IF('S.D. Paste sheet'!AD337="","",'S.D. Paste sheet'!AD337)</f>
        <v>0</v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 ht="30">
      <c r="A338" s="20">
        <f>IF('S.D. Paste sheet'!A338="","",'S.D. Paste sheet'!A338)</f>
        <v>10</v>
      </c>
      <c r="B338" s="20" t="str">
        <f>IF('S.D. Paste sheet'!B338="","",'S.D. Paste sheet'!B338)</f>
        <v>A</v>
      </c>
      <c r="C338" s="20">
        <f>IF('S.D. Paste sheet'!C338="","",'S.D. Paste sheet'!C338)</f>
        <v>859</v>
      </c>
      <c r="D338" s="20">
        <f>IF('S.D. Paste sheet'!D338="","",'S.D. Paste sheet'!D338)</f>
        <v>42748</v>
      </c>
      <c r="E338" s="20" t="str">
        <f>IF('S.D. Paste sheet'!E338="","",UPPER('S.D. Paste sheet'!E338))</f>
        <v>POOJA BAGRI</v>
      </c>
      <c r="F338" s="20" t="str">
        <f>IF('S.D. Paste sheet'!F338="","",'S.D. Paste sheet'!F338)</f>
        <v/>
      </c>
      <c r="G338" s="20" t="str">
        <f>IF('S.D. Paste sheet'!G338="","",UPPER('S.D. Paste sheet'!G338))</f>
        <v>DHARMA RAM</v>
      </c>
      <c r="H338" s="20" t="str">
        <f>IF('S.D. Paste sheet'!H338="","",UPPER('S.D. Paste sheet'!H338))</f>
        <v>VIMLA DEVI</v>
      </c>
      <c r="I338" s="20" t="str">
        <f>IF('S.D. Paste sheet'!I338="","",'S.D. Paste sheet'!I338)</f>
        <v>F</v>
      </c>
      <c r="J338" s="20">
        <f>IF('S.D. Paste sheet'!J338="","",'S.D. Paste sheet'!J338)</f>
        <v>39238</v>
      </c>
      <c r="K338" s="20">
        <f>IF('S.D. Paste sheet'!K338="","",'S.D. Paste sheet'!K338)</f>
        <v>1022</v>
      </c>
      <c r="L338" s="20" t="str">
        <f>IF('S.D. Paste sheet'!L338="","",'S.D. Paste sheet'!L338)</f>
        <v/>
      </c>
      <c r="M338" s="20">
        <f>IF('S.D. Paste sheet'!M338="","",'S.D. Paste sheet'!M338)</f>
        <v>81</v>
      </c>
      <c r="N338" s="20">
        <f>IF('S.D. Paste sheet'!N338="","",'S.D. Paste sheet'!N338)</f>
        <v>78</v>
      </c>
      <c r="O338" s="20" t="str">
        <f>IF('S.D. Paste sheet'!O338="","",'S.D. Paste sheet'!O338)</f>
        <v>OBC</v>
      </c>
      <c r="P338" s="20" t="str">
        <f>IF('S.D. Paste sheet'!P338="","",'S.D. Paste sheet'!P338)</f>
        <v>Hindu</v>
      </c>
      <c r="Q338" s="20" t="str">
        <f>IF('S.D. Paste sheet'!Q338="","",'S.D. Paste sheet'!Q338)</f>
        <v/>
      </c>
      <c r="R338" s="20" t="str">
        <f>IF('S.D. Paste sheet'!R338="","",'S.D. Paste sheet'!R338)</f>
        <v>MAHATMA GANDHI GOVT. SCHOOL BAR (214110)</v>
      </c>
      <c r="S338" s="20">
        <f>IF('S.D. Paste sheet'!S338="","",'S.D. Paste sheet'!S338)</f>
        <v>8200204302</v>
      </c>
      <c r="T338" s="20" t="str">
        <f>IF('S.D. Paste sheet'!T338="","",'S.D. Paste sheet'!T338)</f>
        <v>XXXX5571</v>
      </c>
      <c r="U338" s="20" t="str">
        <f>IF('S.D. Paste sheet'!U338="","",'S.D. Paste sheet'!U338)</f>
        <v/>
      </c>
      <c r="V338" s="20">
        <f>IF('S.D. Paste sheet'!V338="","",'S.D. Paste sheet'!V338)</f>
        <v>8107251261</v>
      </c>
      <c r="W338" s="20" t="str">
        <f>IF('S.D. Paste sheet'!W338="","",'S.D. Paste sheet'!W338)</f>
        <v>DHOLIDHED,RAIPUR,BIRATIYA KALA,306105</v>
      </c>
      <c r="X338" s="20">
        <f>IF('S.D. Paste sheet'!X338="","",'S.D. Paste sheet'!X338)</f>
        <v>36000</v>
      </c>
      <c r="Y338" s="20" t="str">
        <f>IF('S.D. Paste sheet'!Y338="","",'S.D. Paste sheet'!Y338)</f>
        <v>N</v>
      </c>
      <c r="Z338" s="20" t="str">
        <f>IF('S.D. Paste sheet'!Z338="","",'S.D. Paste sheet'!Z338)</f>
        <v>N</v>
      </c>
      <c r="AA338" s="20" t="str">
        <f>IF('S.D. Paste sheet'!AA338="","",'S.D. Paste sheet'!AA338)</f>
        <v>No</v>
      </c>
      <c r="AB338" s="20">
        <f>IF('S.D. Paste sheet'!AB338="","",'S.D. Paste sheet'!AB338)</f>
        <v>15</v>
      </c>
      <c r="AC338" s="20" t="str">
        <f>IF('S.D. Paste sheet'!AC338="","",'S.D. Paste sheet'!AC338)</f>
        <v>None</v>
      </c>
      <c r="AD338" s="20">
        <f>IF('S.D. Paste sheet'!AD338="","",'S.D. Paste sheet'!AD338)</f>
        <v>0.1</v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 ht="30">
      <c r="A339" s="20">
        <f>IF('S.D. Paste sheet'!A339="","",'S.D. Paste sheet'!A339)</f>
        <v>10</v>
      </c>
      <c r="B339" s="20" t="str">
        <f>IF('S.D. Paste sheet'!B339="","",'S.D. Paste sheet'!B339)</f>
        <v>A</v>
      </c>
      <c r="C339" s="20">
        <f>IF('S.D. Paste sheet'!C339="","",'S.D. Paste sheet'!C339)</f>
        <v>223</v>
      </c>
      <c r="D339" s="20">
        <f>IF('S.D. Paste sheet'!D339="","",'S.D. Paste sheet'!D339)</f>
        <v>41873</v>
      </c>
      <c r="E339" s="20" t="str">
        <f>IF('S.D. Paste sheet'!E339="","",UPPER('S.D. Paste sheet'!E339))</f>
        <v>POOJA BAGRI</v>
      </c>
      <c r="F339" s="20" t="str">
        <f>IF('S.D. Paste sheet'!F339="","",'S.D. Paste sheet'!F339)</f>
        <v/>
      </c>
      <c r="G339" s="20" t="str">
        <f>IF('S.D. Paste sheet'!G339="","",UPPER('S.D. Paste sheet'!G339))</f>
        <v>OM PRAKASH BAGRI</v>
      </c>
      <c r="H339" s="20" t="str">
        <f>IF('S.D. Paste sheet'!H339="","",UPPER('S.D. Paste sheet'!H339))</f>
        <v>INDRA DEVI</v>
      </c>
      <c r="I339" s="20" t="str">
        <f>IF('S.D. Paste sheet'!I339="","",'S.D. Paste sheet'!I339)</f>
        <v>F</v>
      </c>
      <c r="J339" s="20">
        <f>IF('S.D. Paste sheet'!J339="","",'S.D. Paste sheet'!J339)</f>
        <v>37940</v>
      </c>
      <c r="K339" s="20">
        <f>IF('S.D. Paste sheet'!K339="","",'S.D. Paste sheet'!K339)</f>
        <v>1023</v>
      </c>
      <c r="L339" s="20" t="str">
        <f>IF('S.D. Paste sheet'!L339="","",'S.D. Paste sheet'!L339)</f>
        <v/>
      </c>
      <c r="M339" s="20">
        <f>IF('S.D. Paste sheet'!M339="","",'S.D. Paste sheet'!M339)</f>
        <v>81</v>
      </c>
      <c r="N339" s="20">
        <f>IF('S.D. Paste sheet'!N339="","",'S.D. Paste sheet'!N339)</f>
        <v>70</v>
      </c>
      <c r="O339" s="20" t="str">
        <f>IF('S.D. Paste sheet'!O339="","",'S.D. Paste sheet'!O339)</f>
        <v>OBC</v>
      </c>
      <c r="P339" s="20" t="str">
        <f>IF('S.D. Paste sheet'!P339="","",'S.D. Paste sheet'!P339)</f>
        <v>Hindu</v>
      </c>
      <c r="Q339" s="20" t="str">
        <f>IF('S.D. Paste sheet'!Q339="","",'S.D. Paste sheet'!Q339)</f>
        <v/>
      </c>
      <c r="R339" s="20" t="str">
        <f>IF('S.D. Paste sheet'!R339="","",'S.D. Paste sheet'!R339)</f>
        <v>MAHATMA GANDHI GOVT. SCHOOL BAR (214110)</v>
      </c>
      <c r="S339" s="20">
        <f>IF('S.D. Paste sheet'!S339="","",'S.D. Paste sheet'!S339)</f>
        <v>8200204302</v>
      </c>
      <c r="T339" s="20" t="str">
        <f>IF('S.D. Paste sheet'!T339="","",'S.D. Paste sheet'!T339)</f>
        <v>XXXX6734</v>
      </c>
      <c r="U339" s="20" t="str">
        <f>IF('S.D. Paste sheet'!U339="","",'S.D. Paste sheet'!U339)</f>
        <v>VVXOBOJ</v>
      </c>
      <c r="V339" s="20">
        <f>IF('S.D. Paste sheet'!V339="","",'S.D. Paste sheet'!V339)</f>
        <v>9196809136</v>
      </c>
      <c r="W339" s="20" t="str">
        <f>IF('S.D. Paste sheet'!W339="","",'S.D. Paste sheet'!W339)</f>
        <v>Redayi bera,Raipur,Bar,306105</v>
      </c>
      <c r="X339" s="20">
        <f>IF('S.D. Paste sheet'!X339="","",'S.D. Paste sheet'!X339)</f>
        <v>36000</v>
      </c>
      <c r="Y339" s="20" t="str">
        <f>IF('S.D. Paste sheet'!Y339="","",'S.D. Paste sheet'!Y339)</f>
        <v>N</v>
      </c>
      <c r="Z339" s="20" t="str">
        <f>IF('S.D. Paste sheet'!Z339="","",'S.D. Paste sheet'!Z339)</f>
        <v>N</v>
      </c>
      <c r="AA339" s="20" t="str">
        <f>IF('S.D. Paste sheet'!AA339="","",'S.D. Paste sheet'!AA339)</f>
        <v>No</v>
      </c>
      <c r="AB339" s="20">
        <f>IF('S.D. Paste sheet'!AB339="","",'S.D. Paste sheet'!AB339)</f>
        <v>19</v>
      </c>
      <c r="AC339" s="20" t="str">
        <f>IF('S.D. Paste sheet'!AC339="","",'S.D. Paste sheet'!AC339)</f>
        <v>None</v>
      </c>
      <c r="AD339" s="20">
        <f>IF('S.D. Paste sheet'!AD339="","",'S.D. Paste sheet'!AD339)</f>
        <v>3</v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 ht="30">
      <c r="A340" s="20">
        <f>IF('S.D. Paste sheet'!A340="","",'S.D. Paste sheet'!A340)</f>
        <v>10</v>
      </c>
      <c r="B340" s="20" t="str">
        <f>IF('S.D. Paste sheet'!B340="","",'S.D. Paste sheet'!B340)</f>
        <v>A</v>
      </c>
      <c r="C340" s="20">
        <f>IF('S.D. Paste sheet'!C340="","",'S.D. Paste sheet'!C340)</f>
        <v>858</v>
      </c>
      <c r="D340" s="20">
        <f>IF('S.D. Paste sheet'!D340="","",'S.D. Paste sheet'!D340)</f>
        <v>42919</v>
      </c>
      <c r="E340" s="20" t="str">
        <f>IF('S.D. Paste sheet'!E340="","",UPPER('S.D. Paste sheet'!E340))</f>
        <v>PRAMILA</v>
      </c>
      <c r="F340" s="20" t="str">
        <f>IF('S.D. Paste sheet'!F340="","",'S.D. Paste sheet'!F340)</f>
        <v/>
      </c>
      <c r="G340" s="20" t="str">
        <f>IF('S.D. Paste sheet'!G340="","",UPPER('S.D. Paste sheet'!G340))</f>
        <v>AMAR SINGH</v>
      </c>
      <c r="H340" s="20" t="str">
        <f>IF('S.D. Paste sheet'!H340="","",UPPER('S.D. Paste sheet'!H340))</f>
        <v>SUSHILA DEVI</v>
      </c>
      <c r="I340" s="20" t="str">
        <f>IF('S.D. Paste sheet'!I340="","",'S.D. Paste sheet'!I340)</f>
        <v>F</v>
      </c>
      <c r="J340" s="20">
        <f>IF('S.D. Paste sheet'!J340="","",'S.D. Paste sheet'!J340)</f>
        <v>38884</v>
      </c>
      <c r="K340" s="20">
        <f>IF('S.D. Paste sheet'!K340="","",'S.D. Paste sheet'!K340)</f>
        <v>1024</v>
      </c>
      <c r="L340" s="20" t="str">
        <f>IF('S.D. Paste sheet'!L340="","",'S.D. Paste sheet'!L340)</f>
        <v/>
      </c>
      <c r="M340" s="20">
        <f>IF('S.D. Paste sheet'!M340="","",'S.D. Paste sheet'!M340)</f>
        <v>81</v>
      </c>
      <c r="N340" s="20">
        <f>IF('S.D. Paste sheet'!N340="","",'S.D. Paste sheet'!N340)</f>
        <v>72</v>
      </c>
      <c r="O340" s="20" t="str">
        <f>IF('S.D. Paste sheet'!O340="","",'S.D. Paste sheet'!O340)</f>
        <v>OBC</v>
      </c>
      <c r="P340" s="20" t="str">
        <f>IF('S.D. Paste sheet'!P340="","",'S.D. Paste sheet'!P340)</f>
        <v>Hindu</v>
      </c>
      <c r="Q340" s="20" t="str">
        <f>IF('S.D. Paste sheet'!Q340="","",'S.D. Paste sheet'!Q340)</f>
        <v/>
      </c>
      <c r="R340" s="20" t="str">
        <f>IF('S.D. Paste sheet'!R340="","",'S.D. Paste sheet'!R340)</f>
        <v>MAHATMA GANDHI GOVT. SCHOOL BAR (214110)</v>
      </c>
      <c r="S340" s="20">
        <f>IF('S.D. Paste sheet'!S340="","",'S.D. Paste sheet'!S340)</f>
        <v>8200204302</v>
      </c>
      <c r="T340" s="20" t="str">
        <f>IF('S.D. Paste sheet'!T340="","",'S.D. Paste sheet'!T340)</f>
        <v>XXXX7049</v>
      </c>
      <c r="U340" s="20" t="str">
        <f>IF('S.D. Paste sheet'!U340="","",'S.D. Paste sheet'!U340)</f>
        <v/>
      </c>
      <c r="V340" s="20">
        <f>IF('S.D. Paste sheet'!V340="","",'S.D. Paste sheet'!V340)</f>
        <v>6350260004</v>
      </c>
      <c r="W340" s="20" t="str">
        <f>IF('S.D. Paste sheet'!W340="","",'S.D. Paste sheet'!W340)</f>
        <v>LUCKY TALAB ,RAIPUR,RAIPUR,306105</v>
      </c>
      <c r="X340" s="20">
        <f>IF('S.D. Paste sheet'!X340="","",'S.D. Paste sheet'!X340)</f>
        <v>33000</v>
      </c>
      <c r="Y340" s="20" t="str">
        <f>IF('S.D. Paste sheet'!Y340="","",'S.D. Paste sheet'!Y340)</f>
        <v>N</v>
      </c>
      <c r="Z340" s="20" t="str">
        <f>IF('S.D. Paste sheet'!Z340="","",'S.D. Paste sheet'!Z340)</f>
        <v>N</v>
      </c>
      <c r="AA340" s="20" t="str">
        <f>IF('S.D. Paste sheet'!AA340="","",'S.D. Paste sheet'!AA340)</f>
        <v>No</v>
      </c>
      <c r="AB340" s="20">
        <f>IF('S.D. Paste sheet'!AB340="","",'S.D. Paste sheet'!AB340)</f>
        <v>16</v>
      </c>
      <c r="AC340" s="20" t="str">
        <f>IF('S.D. Paste sheet'!AC340="","",'S.D. Paste sheet'!AC340)</f>
        <v>None</v>
      </c>
      <c r="AD340" s="20">
        <f>IF('S.D. Paste sheet'!AD340="","",'S.D. Paste sheet'!AD340)</f>
        <v>7</v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 ht="30">
      <c r="A341" s="20">
        <f>IF('S.D. Paste sheet'!A341="","",'S.D. Paste sheet'!A341)</f>
        <v>10</v>
      </c>
      <c r="B341" s="20" t="str">
        <f>IF('S.D. Paste sheet'!B341="","",'S.D. Paste sheet'!B341)</f>
        <v>A</v>
      </c>
      <c r="C341" s="20">
        <f>IF('S.D. Paste sheet'!C341="","",'S.D. Paste sheet'!C341)</f>
        <v>721</v>
      </c>
      <c r="D341" s="20">
        <f>IF('S.D. Paste sheet'!D341="","",'S.D. Paste sheet'!D341)</f>
        <v>42917</v>
      </c>
      <c r="E341" s="20" t="str">
        <f>IF('S.D. Paste sheet'!E341="","",UPPER('S.D. Paste sheet'!E341))</f>
        <v>PUSHPA</v>
      </c>
      <c r="F341" s="20" t="str">
        <f>IF('S.D. Paste sheet'!F341="","",'S.D. Paste sheet'!F341)</f>
        <v/>
      </c>
      <c r="G341" s="20" t="str">
        <f>IF('S.D. Paste sheet'!G341="","",UPPER('S.D. Paste sheet'!G341))</f>
        <v>PRATAP SINGH</v>
      </c>
      <c r="H341" s="20" t="str">
        <f>IF('S.D. Paste sheet'!H341="","",UPPER('S.D. Paste sheet'!H341))</f>
        <v>SONI DEVI</v>
      </c>
      <c r="I341" s="20" t="str">
        <f>IF('S.D. Paste sheet'!I341="","",'S.D. Paste sheet'!I341)</f>
        <v>F</v>
      </c>
      <c r="J341" s="20">
        <f>IF('S.D. Paste sheet'!J341="","",'S.D. Paste sheet'!J341)</f>
        <v>38085</v>
      </c>
      <c r="K341" s="20">
        <f>IF('S.D. Paste sheet'!K341="","",'S.D. Paste sheet'!K341)</f>
        <v>1025</v>
      </c>
      <c r="L341" s="20" t="str">
        <f>IF('S.D. Paste sheet'!L341="","",'S.D. Paste sheet'!L341)</f>
        <v/>
      </c>
      <c r="M341" s="20">
        <f>IF('S.D. Paste sheet'!M341="","",'S.D. Paste sheet'!M341)</f>
        <v>81</v>
      </c>
      <c r="N341" s="20">
        <f>IF('S.D. Paste sheet'!N341="","",'S.D. Paste sheet'!N341)</f>
        <v>63</v>
      </c>
      <c r="O341" s="20" t="str">
        <f>IF('S.D. Paste sheet'!O341="","",'S.D. Paste sheet'!O341)</f>
        <v>OBC</v>
      </c>
      <c r="P341" s="20" t="str">
        <f>IF('S.D. Paste sheet'!P341="","",'S.D. Paste sheet'!P341)</f>
        <v>Hindu</v>
      </c>
      <c r="Q341" s="20" t="str">
        <f>IF('S.D. Paste sheet'!Q341="","",'S.D. Paste sheet'!Q341)</f>
        <v/>
      </c>
      <c r="R341" s="20" t="str">
        <f>IF('S.D. Paste sheet'!R341="","",'S.D. Paste sheet'!R341)</f>
        <v>MAHATMA GANDHI GOVT. SCHOOL BAR (214110)</v>
      </c>
      <c r="S341" s="20">
        <f>IF('S.D. Paste sheet'!S341="","",'S.D. Paste sheet'!S341)</f>
        <v>8200204302</v>
      </c>
      <c r="T341" s="20" t="str">
        <f>IF('S.D. Paste sheet'!T341="","",'S.D. Paste sheet'!T341)</f>
        <v>XXXX5837</v>
      </c>
      <c r="U341" s="20" t="str">
        <f>IF('S.D. Paste sheet'!U341="","",'S.D. Paste sheet'!U341)</f>
        <v/>
      </c>
      <c r="V341" s="20">
        <f>IF('S.D. Paste sheet'!V341="","",'S.D. Paste sheet'!V341)</f>
        <v>9829114826</v>
      </c>
      <c r="W341" s="20" t="str">
        <f>IF('S.D. Paste sheet'!W341="","",'S.D. Paste sheet'!W341)</f>
        <v>JHOONTHA KA BADIYA,RAIPUR,KJOONTHA KA BADIYA,306105</v>
      </c>
      <c r="X341" s="20">
        <f>IF('S.D. Paste sheet'!X341="","",'S.D. Paste sheet'!X341)</f>
        <v>48000</v>
      </c>
      <c r="Y341" s="20" t="str">
        <f>IF('S.D. Paste sheet'!Y341="","",'S.D. Paste sheet'!Y341)</f>
        <v>N</v>
      </c>
      <c r="Z341" s="20" t="str">
        <f>IF('S.D. Paste sheet'!Z341="","",'S.D. Paste sheet'!Z341)</f>
        <v>N</v>
      </c>
      <c r="AA341" s="20" t="str">
        <f>IF('S.D. Paste sheet'!AA341="","",'S.D. Paste sheet'!AA341)</f>
        <v>No</v>
      </c>
      <c r="AB341" s="20">
        <f>IF('S.D. Paste sheet'!AB341="","",'S.D. Paste sheet'!AB341)</f>
        <v>18</v>
      </c>
      <c r="AC341" s="20" t="str">
        <f>IF('S.D. Paste sheet'!AC341="","",'S.D. Paste sheet'!AC341)</f>
        <v>None</v>
      </c>
      <c r="AD341" s="20">
        <f>IF('S.D. Paste sheet'!AD341="","",'S.D. Paste sheet'!AD341)</f>
        <v>16</v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 ht="30">
      <c r="A342" s="20">
        <f>IF('S.D. Paste sheet'!A342="","",'S.D. Paste sheet'!A342)</f>
        <v>10</v>
      </c>
      <c r="B342" s="20" t="str">
        <f>IF('S.D. Paste sheet'!B342="","",'S.D. Paste sheet'!B342)</f>
        <v>A</v>
      </c>
      <c r="C342" s="20">
        <f>IF('S.D. Paste sheet'!C342="","",'S.D. Paste sheet'!C342)</f>
        <v>865</v>
      </c>
      <c r="D342" s="20">
        <f>IF('S.D. Paste sheet'!D342="","",'S.D. Paste sheet'!D342)</f>
        <v>42920</v>
      </c>
      <c r="E342" s="20" t="str">
        <f>IF('S.D. Paste sheet'!E342="","",UPPER('S.D. Paste sheet'!E342))</f>
        <v>RAVINA</v>
      </c>
      <c r="F342" s="20" t="str">
        <f>IF('S.D. Paste sheet'!F342="","",'S.D. Paste sheet'!F342)</f>
        <v/>
      </c>
      <c r="G342" s="20" t="str">
        <f>IF('S.D. Paste sheet'!G342="","",UPPER('S.D. Paste sheet'!G342))</f>
        <v>SURESH KATHAT</v>
      </c>
      <c r="H342" s="20" t="str">
        <f>IF('S.D. Paste sheet'!H342="","",UPPER('S.D. Paste sheet'!H342))</f>
        <v>SANTOSH</v>
      </c>
      <c r="I342" s="20" t="str">
        <f>IF('S.D. Paste sheet'!I342="","",'S.D. Paste sheet'!I342)</f>
        <v>F</v>
      </c>
      <c r="J342" s="20">
        <f>IF('S.D. Paste sheet'!J342="","",'S.D. Paste sheet'!J342)</f>
        <v>38543</v>
      </c>
      <c r="K342" s="20">
        <f>IF('S.D. Paste sheet'!K342="","",'S.D. Paste sheet'!K342)</f>
        <v>1026</v>
      </c>
      <c r="L342" s="20" t="str">
        <f>IF('S.D. Paste sheet'!L342="","",'S.D. Paste sheet'!L342)</f>
        <v/>
      </c>
      <c r="M342" s="20">
        <f>IF('S.D. Paste sheet'!M342="","",'S.D. Paste sheet'!M342)</f>
        <v>81</v>
      </c>
      <c r="N342" s="20">
        <f>IF('S.D. Paste sheet'!N342="","",'S.D. Paste sheet'!N342)</f>
        <v>69</v>
      </c>
      <c r="O342" s="20" t="str">
        <f>IF('S.D. Paste sheet'!O342="","",'S.D. Paste sheet'!O342)</f>
        <v>OBC</v>
      </c>
      <c r="P342" s="20" t="str">
        <f>IF('S.D. Paste sheet'!P342="","",'S.D. Paste sheet'!P342)</f>
        <v>Muslim</v>
      </c>
      <c r="Q342" s="20" t="str">
        <f>IF('S.D. Paste sheet'!Q342="","",'S.D. Paste sheet'!Q342)</f>
        <v/>
      </c>
      <c r="R342" s="20" t="str">
        <f>IF('S.D. Paste sheet'!R342="","",'S.D. Paste sheet'!R342)</f>
        <v>MAHATMA GANDHI GOVT. SCHOOL BAR (214110)</v>
      </c>
      <c r="S342" s="20">
        <f>IF('S.D. Paste sheet'!S342="","",'S.D. Paste sheet'!S342)</f>
        <v>8200204302</v>
      </c>
      <c r="T342" s="20" t="str">
        <f>IF('S.D. Paste sheet'!T342="","",'S.D. Paste sheet'!T342)</f>
        <v>XXXX9592</v>
      </c>
      <c r="U342" s="20" t="str">
        <f>IF('S.D. Paste sheet'!U342="","",'S.D. Paste sheet'!U342)</f>
        <v/>
      </c>
      <c r="V342" s="20">
        <f>IF('S.D. Paste sheet'!V342="","",'S.D. Paste sheet'!V342)</f>
        <v>8955980539</v>
      </c>
      <c r="W342" s="20" t="str">
        <f>IF('S.D. Paste sheet'!W342="","",'S.D. Paste sheet'!W342)</f>
        <v>KANPURA,RAIPUR,KANPURA,306105</v>
      </c>
      <c r="X342" s="20">
        <f>IF('S.D. Paste sheet'!X342="","",'S.D. Paste sheet'!X342)</f>
        <v>40000</v>
      </c>
      <c r="Y342" s="20" t="str">
        <f>IF('S.D. Paste sheet'!Y342="","",'S.D. Paste sheet'!Y342)</f>
        <v>N</v>
      </c>
      <c r="Z342" s="20" t="str">
        <f>IF('S.D. Paste sheet'!Z342="","",'S.D. Paste sheet'!Z342)</f>
        <v>N</v>
      </c>
      <c r="AA342" s="20" t="str">
        <f>IF('S.D. Paste sheet'!AA342="","",'S.D. Paste sheet'!AA342)</f>
        <v>Yes</v>
      </c>
      <c r="AB342" s="20">
        <f>IF('S.D. Paste sheet'!AB342="","",'S.D. Paste sheet'!AB342)</f>
        <v>17</v>
      </c>
      <c r="AC342" s="20" t="str">
        <f>IF('S.D. Paste sheet'!AC342="","",'S.D. Paste sheet'!AC342)</f>
        <v>None</v>
      </c>
      <c r="AD342" s="20">
        <f>IF('S.D. Paste sheet'!AD342="","",'S.D. Paste sheet'!AD342)</f>
        <v>20</v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 ht="30">
      <c r="A343" s="20">
        <f>IF('S.D. Paste sheet'!A343="","",'S.D. Paste sheet'!A343)</f>
        <v>10</v>
      </c>
      <c r="B343" s="20" t="str">
        <f>IF('S.D. Paste sheet'!B343="","",'S.D. Paste sheet'!B343)</f>
        <v>A</v>
      </c>
      <c r="C343" s="20">
        <f>IF('S.D. Paste sheet'!C343="","",'S.D. Paste sheet'!C343)</f>
        <v>911</v>
      </c>
      <c r="D343" s="20">
        <f>IF('S.D. Paste sheet'!D343="","",'S.D. Paste sheet'!D343)</f>
        <v>42917</v>
      </c>
      <c r="E343" s="20" t="str">
        <f>IF('S.D. Paste sheet'!E343="","",UPPER('S.D. Paste sheet'!E343))</f>
        <v>REENA CHOUHAN</v>
      </c>
      <c r="F343" s="20" t="str">
        <f>IF('S.D. Paste sheet'!F343="","",'S.D. Paste sheet'!F343)</f>
        <v/>
      </c>
      <c r="G343" s="20" t="str">
        <f>IF('S.D. Paste sheet'!G343="","",UPPER('S.D. Paste sheet'!G343))</f>
        <v>GORDHAN SINGH</v>
      </c>
      <c r="H343" s="20" t="str">
        <f>IF('S.D. Paste sheet'!H343="","",UPPER('S.D. Paste sheet'!H343))</f>
        <v>SEETA DEVI</v>
      </c>
      <c r="I343" s="20" t="str">
        <f>IF('S.D. Paste sheet'!I343="","",'S.D. Paste sheet'!I343)</f>
        <v>F</v>
      </c>
      <c r="J343" s="20">
        <f>IF('S.D. Paste sheet'!J343="","",'S.D. Paste sheet'!J343)</f>
        <v>39087</v>
      </c>
      <c r="K343" s="20">
        <f>IF('S.D. Paste sheet'!K343="","",'S.D. Paste sheet'!K343)</f>
        <v>1027</v>
      </c>
      <c r="L343" s="20" t="str">
        <f>IF('S.D. Paste sheet'!L343="","",'S.D. Paste sheet'!L343)</f>
        <v/>
      </c>
      <c r="M343" s="20">
        <f>IF('S.D. Paste sheet'!M343="","",'S.D. Paste sheet'!M343)</f>
        <v>81</v>
      </c>
      <c r="N343" s="20">
        <f>IF('S.D. Paste sheet'!N343="","",'S.D. Paste sheet'!N343)</f>
        <v>58</v>
      </c>
      <c r="O343" s="20" t="str">
        <f>IF('S.D. Paste sheet'!O343="","",'S.D. Paste sheet'!O343)</f>
        <v>OBC</v>
      </c>
      <c r="P343" s="20" t="str">
        <f>IF('S.D. Paste sheet'!P343="","",'S.D. Paste sheet'!P343)</f>
        <v>Hindu</v>
      </c>
      <c r="Q343" s="20" t="str">
        <f>IF('S.D. Paste sheet'!Q343="","",'S.D. Paste sheet'!Q343)</f>
        <v/>
      </c>
      <c r="R343" s="20" t="str">
        <f>IF('S.D. Paste sheet'!R343="","",'S.D. Paste sheet'!R343)</f>
        <v>MAHATMA GANDHI GOVT. SCHOOL BAR (214110)</v>
      </c>
      <c r="S343" s="20">
        <f>IF('S.D. Paste sheet'!S343="","",'S.D. Paste sheet'!S343)</f>
        <v>8200204302</v>
      </c>
      <c r="T343" s="20" t="str">
        <f>IF('S.D. Paste sheet'!T343="","",'S.D. Paste sheet'!T343)</f>
        <v>XXXX6117</v>
      </c>
      <c r="U343" s="20" t="str">
        <f>IF('S.D. Paste sheet'!U343="","",'S.D. Paste sheet'!U343)</f>
        <v/>
      </c>
      <c r="V343" s="20">
        <f>IF('S.D. Paste sheet'!V343="","",'S.D. Paste sheet'!V343)</f>
        <v>9887083039</v>
      </c>
      <c r="W343" s="20" t="str">
        <f>IF('S.D. Paste sheet'!W343="","",'S.D. Paste sheet'!W343)</f>
        <v>LUCKY TALAB,RAIPUR,RAIPUR,306105</v>
      </c>
      <c r="X343" s="20">
        <f>IF('S.D. Paste sheet'!X343="","",'S.D. Paste sheet'!X343)</f>
        <v>48000</v>
      </c>
      <c r="Y343" s="20" t="str">
        <f>IF('S.D. Paste sheet'!Y343="","",'S.D. Paste sheet'!Y343)</f>
        <v>N</v>
      </c>
      <c r="Z343" s="20" t="str">
        <f>IF('S.D. Paste sheet'!Z343="","",'S.D. Paste sheet'!Z343)</f>
        <v>N</v>
      </c>
      <c r="AA343" s="20" t="str">
        <f>IF('S.D. Paste sheet'!AA343="","",'S.D. Paste sheet'!AA343)</f>
        <v>No</v>
      </c>
      <c r="AB343" s="20">
        <f>IF('S.D. Paste sheet'!AB343="","",'S.D. Paste sheet'!AB343)</f>
        <v>15</v>
      </c>
      <c r="AC343" s="20" t="str">
        <f>IF('S.D. Paste sheet'!AC343="","",'S.D. Paste sheet'!AC343)</f>
        <v>None</v>
      </c>
      <c r="AD343" s="20">
        <f>IF('S.D. Paste sheet'!AD343="","",'S.D. Paste sheet'!AD343)</f>
        <v>5</v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 ht="30">
      <c r="A344" s="20">
        <f>IF('S.D. Paste sheet'!A344="","",'S.D. Paste sheet'!A344)</f>
        <v>10</v>
      </c>
      <c r="B344" s="20" t="str">
        <f>IF('S.D. Paste sheet'!B344="","",'S.D. Paste sheet'!B344)</f>
        <v>A</v>
      </c>
      <c r="C344" s="20">
        <f>IF('S.D. Paste sheet'!C344="","",'S.D. Paste sheet'!C344)</f>
        <v>215</v>
      </c>
      <c r="D344" s="20">
        <f>IF('S.D. Paste sheet'!D344="","",'S.D. Paste sheet'!D344)</f>
        <v>41873</v>
      </c>
      <c r="E344" s="20" t="str">
        <f>IF('S.D. Paste sheet'!E344="","",UPPER('S.D. Paste sheet'!E344))</f>
        <v>RESHMA BANO</v>
      </c>
      <c r="F344" s="20" t="str">
        <f>IF('S.D. Paste sheet'!F344="","",'S.D. Paste sheet'!F344)</f>
        <v/>
      </c>
      <c r="G344" s="20" t="str">
        <f>IF('S.D. Paste sheet'!G344="","",UPPER('S.D. Paste sheet'!G344))</f>
        <v>RAFIQ MOHAMMAD</v>
      </c>
      <c r="H344" s="20" t="str">
        <f>IF('S.D. Paste sheet'!H344="","",UPPER('S.D. Paste sheet'!H344))</f>
        <v>RABIYA BANO</v>
      </c>
      <c r="I344" s="20" t="str">
        <f>IF('S.D. Paste sheet'!I344="","",'S.D. Paste sheet'!I344)</f>
        <v>F</v>
      </c>
      <c r="J344" s="20">
        <f>IF('S.D. Paste sheet'!J344="","",'S.D. Paste sheet'!J344)</f>
        <v>39668</v>
      </c>
      <c r="K344" s="20">
        <f>IF('S.D. Paste sheet'!K344="","",'S.D. Paste sheet'!K344)</f>
        <v>1028</v>
      </c>
      <c r="L344" s="20" t="str">
        <f>IF('S.D. Paste sheet'!L344="","",'S.D. Paste sheet'!L344)</f>
        <v/>
      </c>
      <c r="M344" s="20">
        <f>IF('S.D. Paste sheet'!M344="","",'S.D. Paste sheet'!M344)</f>
        <v>81</v>
      </c>
      <c r="N344" s="20">
        <f>IF('S.D. Paste sheet'!N344="","",'S.D. Paste sheet'!N344)</f>
        <v>70</v>
      </c>
      <c r="O344" s="20" t="str">
        <f>IF('S.D. Paste sheet'!O344="","",'S.D. Paste sheet'!O344)</f>
        <v>OBC</v>
      </c>
      <c r="P344" s="20" t="str">
        <f>IF('S.D. Paste sheet'!P344="","",'S.D. Paste sheet'!P344)</f>
        <v>Muslim</v>
      </c>
      <c r="Q344" s="20" t="str">
        <f>IF('S.D. Paste sheet'!Q344="","",'S.D. Paste sheet'!Q344)</f>
        <v/>
      </c>
      <c r="R344" s="20" t="str">
        <f>IF('S.D. Paste sheet'!R344="","",'S.D. Paste sheet'!R344)</f>
        <v>MAHATMA GANDHI GOVT. SCHOOL BAR (214110)</v>
      </c>
      <c r="S344" s="20">
        <f>IF('S.D. Paste sheet'!S344="","",'S.D. Paste sheet'!S344)</f>
        <v>8200204302</v>
      </c>
      <c r="T344" s="20" t="str">
        <f>IF('S.D. Paste sheet'!T344="","",'S.D. Paste sheet'!T344)</f>
        <v>XXXX6383</v>
      </c>
      <c r="U344" s="20" t="str">
        <f>IF('S.D. Paste sheet'!U344="","",'S.D. Paste sheet'!U344)</f>
        <v>VRGNCCV</v>
      </c>
      <c r="V344" s="20">
        <f>IF('S.D. Paste sheet'!V344="","",'S.D. Paste sheet'!V344)</f>
        <v>9950943451</v>
      </c>
      <c r="W344" s="20" t="str">
        <f>IF('S.D. Paste sheet'!W344="","",'S.D. Paste sheet'!W344)</f>
        <v>Jodhpur road,Raipur,Bar,306105</v>
      </c>
      <c r="X344" s="20">
        <f>IF('S.D. Paste sheet'!X344="","",'S.D. Paste sheet'!X344)</f>
        <v>44000</v>
      </c>
      <c r="Y344" s="20" t="str">
        <f>IF('S.D. Paste sheet'!Y344="","",'S.D. Paste sheet'!Y344)</f>
        <v>N</v>
      </c>
      <c r="Z344" s="20" t="str">
        <f>IF('S.D. Paste sheet'!Z344="","",'S.D. Paste sheet'!Z344)</f>
        <v>N</v>
      </c>
      <c r="AA344" s="20" t="str">
        <f>IF('S.D. Paste sheet'!AA344="","",'S.D. Paste sheet'!AA344)</f>
        <v>Yes</v>
      </c>
      <c r="AB344" s="20">
        <f>IF('S.D. Paste sheet'!AB344="","",'S.D. Paste sheet'!AB344)</f>
        <v>14</v>
      </c>
      <c r="AC344" s="20" t="str">
        <f>IF('S.D. Paste sheet'!AC344="","",'S.D. Paste sheet'!AC344)</f>
        <v>None</v>
      </c>
      <c r="AD344" s="20">
        <f>IF('S.D. Paste sheet'!AD344="","",'S.D. Paste sheet'!AD344)</f>
        <v>0</v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 ht="30">
      <c r="A345" s="20">
        <f>IF('S.D. Paste sheet'!A345="","",'S.D. Paste sheet'!A345)</f>
        <v>10</v>
      </c>
      <c r="B345" s="20" t="str">
        <f>IF('S.D. Paste sheet'!B345="","",'S.D. Paste sheet'!B345)</f>
        <v>A</v>
      </c>
      <c r="C345" s="20">
        <f>IF('S.D. Paste sheet'!C345="","",'S.D. Paste sheet'!C345)</f>
        <v>438</v>
      </c>
      <c r="D345" s="20">
        <f>IF('S.D. Paste sheet'!D345="","",'S.D. Paste sheet'!D345)</f>
        <v>42557</v>
      </c>
      <c r="E345" s="20" t="str">
        <f>IF('S.D. Paste sheet'!E345="","",UPPER('S.D. Paste sheet'!E345))</f>
        <v>RINKU BHATI</v>
      </c>
      <c r="F345" s="20" t="str">
        <f>IF('S.D. Paste sheet'!F345="","",'S.D. Paste sheet'!F345)</f>
        <v/>
      </c>
      <c r="G345" s="20" t="str">
        <f>IF('S.D. Paste sheet'!G345="","",UPPER('S.D. Paste sheet'!G345))</f>
        <v>KUNA RAM BHATI</v>
      </c>
      <c r="H345" s="20" t="str">
        <f>IF('S.D. Paste sheet'!H345="","",UPPER('S.D. Paste sheet'!H345))</f>
        <v>PINTU DEVI</v>
      </c>
      <c r="I345" s="20" t="str">
        <f>IF('S.D. Paste sheet'!I345="","",'S.D. Paste sheet'!I345)</f>
        <v>F</v>
      </c>
      <c r="J345" s="20">
        <f>IF('S.D. Paste sheet'!J345="","",'S.D. Paste sheet'!J345)</f>
        <v>38751</v>
      </c>
      <c r="K345" s="20">
        <f>IF('S.D. Paste sheet'!K345="","",'S.D. Paste sheet'!K345)</f>
        <v>1029</v>
      </c>
      <c r="L345" s="20" t="str">
        <f>IF('S.D. Paste sheet'!L345="","",'S.D. Paste sheet'!L345)</f>
        <v/>
      </c>
      <c r="M345" s="20">
        <f>IF('S.D. Paste sheet'!M345="","",'S.D. Paste sheet'!M345)</f>
        <v>81</v>
      </c>
      <c r="N345" s="20">
        <f>IF('S.D. Paste sheet'!N345="","",'S.D. Paste sheet'!N345)</f>
        <v>68</v>
      </c>
      <c r="O345" s="20" t="str">
        <f>IF('S.D. Paste sheet'!O345="","",'S.D. Paste sheet'!O345)</f>
        <v>OBC</v>
      </c>
      <c r="P345" s="20" t="str">
        <f>IF('S.D. Paste sheet'!P345="","",'S.D. Paste sheet'!P345)</f>
        <v>Hindu</v>
      </c>
      <c r="Q345" s="20" t="str">
        <f>IF('S.D. Paste sheet'!Q345="","",'S.D. Paste sheet'!Q345)</f>
        <v/>
      </c>
      <c r="R345" s="20" t="str">
        <f>IF('S.D. Paste sheet'!R345="","",'S.D. Paste sheet'!R345)</f>
        <v>MAHATMA GANDHI GOVT. SCHOOL BAR (214110)</v>
      </c>
      <c r="S345" s="20">
        <f>IF('S.D. Paste sheet'!S345="","",'S.D. Paste sheet'!S345)</f>
        <v>8200204302</v>
      </c>
      <c r="T345" s="20" t="str">
        <f>IF('S.D. Paste sheet'!T345="","",'S.D. Paste sheet'!T345)</f>
        <v>XXXX7481</v>
      </c>
      <c r="U345" s="20" t="str">
        <f>IF('S.D. Paste sheet'!U345="","",'S.D. Paste sheet'!U345)</f>
        <v>VHOHRZR</v>
      </c>
      <c r="V345" s="20">
        <f>IF('S.D. Paste sheet'!V345="","",'S.D. Paste sheet'!V345)</f>
        <v>9950590397</v>
      </c>
      <c r="W345" s="20" t="str">
        <f>IF('S.D. Paste sheet'!W345="","",'S.D. Paste sheet'!W345)</f>
        <v>BHATIYO KA BERA BAR,RAIPUR,BAR,306105</v>
      </c>
      <c r="X345" s="20">
        <f>IF('S.D. Paste sheet'!X345="","",'S.D. Paste sheet'!X345)</f>
        <v>36000</v>
      </c>
      <c r="Y345" s="20" t="str">
        <f>IF('S.D. Paste sheet'!Y345="","",'S.D. Paste sheet'!Y345)</f>
        <v>N</v>
      </c>
      <c r="Z345" s="20" t="str">
        <f>IF('S.D. Paste sheet'!Z345="","",'S.D. Paste sheet'!Z345)</f>
        <v>Y</v>
      </c>
      <c r="AA345" s="20" t="str">
        <f>IF('S.D. Paste sheet'!AA345="","",'S.D. Paste sheet'!AA345)</f>
        <v>No</v>
      </c>
      <c r="AB345" s="20">
        <f>IF('S.D. Paste sheet'!AB345="","",'S.D. Paste sheet'!AB345)</f>
        <v>16</v>
      </c>
      <c r="AC345" s="20" t="str">
        <f>IF('S.D. Paste sheet'!AC345="","",'S.D. Paste sheet'!AC345)</f>
        <v>None</v>
      </c>
      <c r="AD345" s="20">
        <f>IF('S.D. Paste sheet'!AD345="","",'S.D. Paste sheet'!AD345)</f>
        <v>3</v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 ht="30">
      <c r="A346" s="20">
        <f>IF('S.D. Paste sheet'!A346="","",'S.D. Paste sheet'!A346)</f>
        <v>10</v>
      </c>
      <c r="B346" s="20" t="str">
        <f>IF('S.D. Paste sheet'!B346="","",'S.D. Paste sheet'!B346)</f>
        <v>A</v>
      </c>
      <c r="C346" s="20">
        <f>IF('S.D. Paste sheet'!C346="","",'S.D. Paste sheet'!C346)</f>
        <v>217</v>
      </c>
      <c r="D346" s="20">
        <f>IF('S.D. Paste sheet'!D346="","",'S.D. Paste sheet'!D346)</f>
        <v>41873</v>
      </c>
      <c r="E346" s="20" t="str">
        <f>IF('S.D. Paste sheet'!E346="","",UPPER('S.D. Paste sheet'!E346))</f>
        <v>RINKU GURJAR</v>
      </c>
      <c r="F346" s="20" t="str">
        <f>IF('S.D. Paste sheet'!F346="","",'S.D. Paste sheet'!F346)</f>
        <v/>
      </c>
      <c r="G346" s="20" t="str">
        <f>IF('S.D. Paste sheet'!G346="","",UPPER('S.D. Paste sheet'!G346))</f>
        <v>MADAN LAL GURJAR</v>
      </c>
      <c r="H346" s="20" t="str">
        <f>IF('S.D. Paste sheet'!H346="","",UPPER('S.D. Paste sheet'!H346))</f>
        <v>RAJU DEVI</v>
      </c>
      <c r="I346" s="20" t="str">
        <f>IF('S.D. Paste sheet'!I346="","",'S.D. Paste sheet'!I346)</f>
        <v>F</v>
      </c>
      <c r="J346" s="20">
        <f>IF('S.D. Paste sheet'!J346="","",'S.D. Paste sheet'!J346)</f>
        <v>38931</v>
      </c>
      <c r="K346" s="20">
        <f>IF('S.D. Paste sheet'!K346="","",'S.D. Paste sheet'!K346)</f>
        <v>1030</v>
      </c>
      <c r="L346" s="20" t="str">
        <f>IF('S.D. Paste sheet'!L346="","",'S.D. Paste sheet'!L346)</f>
        <v/>
      </c>
      <c r="M346" s="20">
        <f>IF('S.D. Paste sheet'!M346="","",'S.D. Paste sheet'!M346)</f>
        <v>81</v>
      </c>
      <c r="N346" s="20">
        <f>IF('S.D. Paste sheet'!N346="","",'S.D. Paste sheet'!N346)</f>
        <v>73</v>
      </c>
      <c r="O346" s="20" t="str">
        <f>IF('S.D. Paste sheet'!O346="","",'S.D. Paste sheet'!O346)</f>
        <v>SBC</v>
      </c>
      <c r="P346" s="20" t="str">
        <f>IF('S.D. Paste sheet'!P346="","",'S.D. Paste sheet'!P346)</f>
        <v>Hindu</v>
      </c>
      <c r="Q346" s="20" t="str">
        <f>IF('S.D. Paste sheet'!Q346="","",'S.D. Paste sheet'!Q346)</f>
        <v/>
      </c>
      <c r="R346" s="20" t="str">
        <f>IF('S.D. Paste sheet'!R346="","",'S.D. Paste sheet'!R346)</f>
        <v>MAHATMA GANDHI GOVT. SCHOOL BAR (214110)</v>
      </c>
      <c r="S346" s="20">
        <f>IF('S.D. Paste sheet'!S346="","",'S.D. Paste sheet'!S346)</f>
        <v>8200204302</v>
      </c>
      <c r="T346" s="20" t="str">
        <f>IF('S.D. Paste sheet'!T346="","",'S.D. Paste sheet'!T346)</f>
        <v>XXXX2700</v>
      </c>
      <c r="U346" s="20" t="str">
        <f>IF('S.D. Paste sheet'!U346="","",'S.D. Paste sheet'!U346)</f>
        <v>YWQBUKC</v>
      </c>
      <c r="V346" s="20">
        <f>IF('S.D. Paste sheet'!V346="","",'S.D. Paste sheet'!V346)</f>
        <v>9799837975</v>
      </c>
      <c r="W346" s="20" t="str">
        <f>IF('S.D. Paste sheet'!W346="","",'S.D. Paste sheet'!W346)</f>
        <v>gurjaro ka mohalla,Raipur,Bar,306105</v>
      </c>
      <c r="X346" s="20">
        <f>IF('S.D. Paste sheet'!X346="","",'S.D. Paste sheet'!X346)</f>
        <v>36000</v>
      </c>
      <c r="Y346" s="20" t="str">
        <f>IF('S.D. Paste sheet'!Y346="","",'S.D. Paste sheet'!Y346)</f>
        <v>N</v>
      </c>
      <c r="Z346" s="20" t="str">
        <f>IF('S.D. Paste sheet'!Z346="","",'S.D. Paste sheet'!Z346)</f>
        <v>Y</v>
      </c>
      <c r="AA346" s="20" t="str">
        <f>IF('S.D. Paste sheet'!AA346="","",'S.D. Paste sheet'!AA346)</f>
        <v>No</v>
      </c>
      <c r="AB346" s="20">
        <f>IF('S.D. Paste sheet'!AB346="","",'S.D. Paste sheet'!AB346)</f>
        <v>16</v>
      </c>
      <c r="AC346" s="20" t="str">
        <f>IF('S.D. Paste sheet'!AC346="","",'S.D. Paste sheet'!AC346)</f>
        <v>None</v>
      </c>
      <c r="AD346" s="20">
        <f>IF('S.D. Paste sheet'!AD346="","",'S.D. Paste sheet'!AD346)</f>
        <v>1</v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 ht="30">
      <c r="A347" s="20">
        <f>IF('S.D. Paste sheet'!A347="","",'S.D. Paste sheet'!A347)</f>
        <v>10</v>
      </c>
      <c r="B347" s="20" t="str">
        <f>IF('S.D. Paste sheet'!B347="","",'S.D. Paste sheet'!B347)</f>
        <v>A</v>
      </c>
      <c r="C347" s="20">
        <f>IF('S.D. Paste sheet'!C347="","",'S.D. Paste sheet'!C347)</f>
        <v>856</v>
      </c>
      <c r="D347" s="20">
        <f>IF('S.D. Paste sheet'!D347="","",'S.D. Paste sheet'!D347)</f>
        <v>42910</v>
      </c>
      <c r="E347" s="20" t="str">
        <f>IF('S.D. Paste sheet'!E347="","",UPPER('S.D. Paste sheet'!E347))</f>
        <v>RIYANA KATHAT</v>
      </c>
      <c r="F347" s="20" t="str">
        <f>IF('S.D. Paste sheet'!F347="","",'S.D. Paste sheet'!F347)</f>
        <v/>
      </c>
      <c r="G347" s="20" t="str">
        <f>IF('S.D. Paste sheet'!G347="","",UPPER('S.D. Paste sheet'!G347))</f>
        <v>JALAL KATHAT</v>
      </c>
      <c r="H347" s="20" t="str">
        <f>IF('S.D. Paste sheet'!H347="","",UPPER('S.D. Paste sheet'!H347))</f>
        <v>SUNITA KATHAT</v>
      </c>
      <c r="I347" s="20" t="str">
        <f>IF('S.D. Paste sheet'!I347="","",'S.D. Paste sheet'!I347)</f>
        <v>F</v>
      </c>
      <c r="J347" s="20">
        <f>IF('S.D. Paste sheet'!J347="","",'S.D. Paste sheet'!J347)</f>
        <v>39598</v>
      </c>
      <c r="K347" s="20">
        <f>IF('S.D. Paste sheet'!K347="","",'S.D. Paste sheet'!K347)</f>
        <v>1031</v>
      </c>
      <c r="L347" s="20" t="str">
        <f>IF('S.D. Paste sheet'!L347="","",'S.D. Paste sheet'!L347)</f>
        <v/>
      </c>
      <c r="M347" s="20">
        <f>IF('S.D. Paste sheet'!M347="","",'S.D. Paste sheet'!M347)</f>
        <v>81</v>
      </c>
      <c r="N347" s="20">
        <f>IF('S.D. Paste sheet'!N347="","",'S.D. Paste sheet'!N347)</f>
        <v>34</v>
      </c>
      <c r="O347" s="20" t="str">
        <f>IF('S.D. Paste sheet'!O347="","",'S.D. Paste sheet'!O347)</f>
        <v>OBC</v>
      </c>
      <c r="P347" s="20" t="str">
        <f>IF('S.D. Paste sheet'!P347="","",'S.D. Paste sheet'!P347)</f>
        <v>Muslim</v>
      </c>
      <c r="Q347" s="20" t="str">
        <f>IF('S.D. Paste sheet'!Q347="","",'S.D. Paste sheet'!Q347)</f>
        <v/>
      </c>
      <c r="R347" s="20" t="str">
        <f>IF('S.D. Paste sheet'!R347="","",'S.D. Paste sheet'!R347)</f>
        <v>MAHATMA GANDHI GOVT. SCHOOL BAR (214110)</v>
      </c>
      <c r="S347" s="20">
        <f>IF('S.D. Paste sheet'!S347="","",'S.D. Paste sheet'!S347)</f>
        <v>8200204302</v>
      </c>
      <c r="T347" s="20" t="str">
        <f>IF('S.D. Paste sheet'!T347="","",'S.D. Paste sheet'!T347)</f>
        <v>XXXX7476</v>
      </c>
      <c r="U347" s="20" t="str">
        <f>IF('S.D. Paste sheet'!U347="","",'S.D. Paste sheet'!U347)</f>
        <v>VNSBCRT</v>
      </c>
      <c r="V347" s="20">
        <f>IF('S.D. Paste sheet'!V347="","",'S.D. Paste sheet'!V347)</f>
        <v>7742248609</v>
      </c>
      <c r="W347" s="20" t="str">
        <f>IF('S.D. Paste sheet'!W347="","",'S.D. Paste sheet'!W347)</f>
        <v>KACHARWALA,RAIPUR,JHITRA,306105</v>
      </c>
      <c r="X347" s="20">
        <f>IF('S.D. Paste sheet'!X347="","",'S.D. Paste sheet'!X347)</f>
        <v>30000</v>
      </c>
      <c r="Y347" s="20" t="str">
        <f>IF('S.D. Paste sheet'!Y347="","",'S.D. Paste sheet'!Y347)</f>
        <v>N</v>
      </c>
      <c r="Z347" s="20" t="str">
        <f>IF('S.D. Paste sheet'!Z347="","",'S.D. Paste sheet'!Z347)</f>
        <v>N</v>
      </c>
      <c r="AA347" s="20" t="str">
        <f>IF('S.D. Paste sheet'!AA347="","",'S.D. Paste sheet'!AA347)</f>
        <v>Yes</v>
      </c>
      <c r="AB347" s="20">
        <f>IF('S.D. Paste sheet'!AB347="","",'S.D. Paste sheet'!AB347)</f>
        <v>14</v>
      </c>
      <c r="AC347" s="20" t="str">
        <f>IF('S.D. Paste sheet'!AC347="","",'S.D. Paste sheet'!AC347)</f>
        <v>None</v>
      </c>
      <c r="AD347" s="20">
        <f>IF('S.D. Paste sheet'!AD347="","",'S.D. Paste sheet'!AD347)</f>
        <v>3</v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 ht="30">
      <c r="A348" s="20">
        <f>IF('S.D. Paste sheet'!A348="","",'S.D. Paste sheet'!A348)</f>
        <v>10</v>
      </c>
      <c r="B348" s="20" t="str">
        <f>IF('S.D. Paste sheet'!B348="","",'S.D. Paste sheet'!B348)</f>
        <v>A</v>
      </c>
      <c r="C348" s="20">
        <f>IF('S.D. Paste sheet'!C348="","",'S.D. Paste sheet'!C348)</f>
        <v>724</v>
      </c>
      <c r="D348" s="20">
        <f>IF('S.D. Paste sheet'!D348="","",'S.D. Paste sheet'!D348)</f>
        <v>44057</v>
      </c>
      <c r="E348" s="20" t="str">
        <f>IF('S.D. Paste sheet'!E348="","",UPPER('S.D. Paste sheet'!E348))</f>
        <v>SANIYA KATHAT</v>
      </c>
      <c r="F348" s="20" t="str">
        <f>IF('S.D. Paste sheet'!F348="","",'S.D. Paste sheet'!F348)</f>
        <v/>
      </c>
      <c r="G348" s="20" t="str">
        <f>IF('S.D. Paste sheet'!G348="","",UPPER('S.D. Paste sheet'!G348))</f>
        <v>SABIR KATHAT</v>
      </c>
      <c r="H348" s="20" t="str">
        <f>IF('S.D. Paste sheet'!H348="","",UPPER('S.D. Paste sheet'!H348))</f>
        <v>JAMILA BANO</v>
      </c>
      <c r="I348" s="20" t="str">
        <f>IF('S.D. Paste sheet'!I348="","",'S.D. Paste sheet'!I348)</f>
        <v>F</v>
      </c>
      <c r="J348" s="20">
        <f>IF('S.D. Paste sheet'!J348="","",'S.D. Paste sheet'!J348)</f>
        <v>38974</v>
      </c>
      <c r="K348" s="20">
        <f>IF('S.D. Paste sheet'!K348="","",'S.D. Paste sheet'!K348)</f>
        <v>1032</v>
      </c>
      <c r="L348" s="20" t="str">
        <f>IF('S.D. Paste sheet'!L348="","",'S.D. Paste sheet'!L348)</f>
        <v/>
      </c>
      <c r="M348" s="20">
        <f>IF('S.D. Paste sheet'!M348="","",'S.D. Paste sheet'!M348)</f>
        <v>81</v>
      </c>
      <c r="N348" s="20">
        <f>IF('S.D. Paste sheet'!N348="","",'S.D. Paste sheet'!N348)</f>
        <v>75</v>
      </c>
      <c r="O348" s="20" t="str">
        <f>IF('S.D. Paste sheet'!O348="","",'S.D. Paste sheet'!O348)</f>
        <v>OBC</v>
      </c>
      <c r="P348" s="20" t="str">
        <f>IF('S.D. Paste sheet'!P348="","",'S.D. Paste sheet'!P348)</f>
        <v>Muslim</v>
      </c>
      <c r="Q348" s="20" t="str">
        <f>IF('S.D. Paste sheet'!Q348="","",'S.D. Paste sheet'!Q348)</f>
        <v/>
      </c>
      <c r="R348" s="20" t="str">
        <f>IF('S.D. Paste sheet'!R348="","",'S.D. Paste sheet'!R348)</f>
        <v>MAHATMA GANDHI GOVT. SCHOOL BAR (214110)</v>
      </c>
      <c r="S348" s="20">
        <f>IF('S.D. Paste sheet'!S348="","",'S.D. Paste sheet'!S348)</f>
        <v>8200204302</v>
      </c>
      <c r="T348" s="20" t="str">
        <f>IF('S.D. Paste sheet'!T348="","",'S.D. Paste sheet'!T348)</f>
        <v>XXXX3641</v>
      </c>
      <c r="U348" s="20" t="str">
        <f>IF('S.D. Paste sheet'!U348="","",'S.D. Paste sheet'!U348)</f>
        <v/>
      </c>
      <c r="V348" s="20">
        <f>IF('S.D. Paste sheet'!V348="","",'S.D. Paste sheet'!V348)</f>
        <v>9772162410</v>
      </c>
      <c r="W348" s="20" t="str">
        <f>IF('S.D. Paste sheet'!W348="","",'S.D. Paste sheet'!W348)</f>
        <v>BADIYA KASIYA,RAIPUR,CHITTAD,306102</v>
      </c>
      <c r="X348" s="20">
        <f>IF('S.D. Paste sheet'!X348="","",'S.D. Paste sheet'!X348)</f>
        <v>600000</v>
      </c>
      <c r="Y348" s="20" t="str">
        <f>IF('S.D. Paste sheet'!Y348="","",'S.D. Paste sheet'!Y348)</f>
        <v>N</v>
      </c>
      <c r="Z348" s="20" t="str">
        <f>IF('S.D. Paste sheet'!Z348="","",'S.D. Paste sheet'!Z348)</f>
        <v>N</v>
      </c>
      <c r="AA348" s="20" t="str">
        <f>IF('S.D. Paste sheet'!AA348="","",'S.D. Paste sheet'!AA348)</f>
        <v>Yes</v>
      </c>
      <c r="AB348" s="20">
        <f>IF('S.D. Paste sheet'!AB348="","",'S.D. Paste sheet'!AB348)</f>
        <v>16</v>
      </c>
      <c r="AC348" s="20" t="str">
        <f>IF('S.D. Paste sheet'!AC348="","",'S.D. Paste sheet'!AC348)</f>
        <v>None</v>
      </c>
      <c r="AD348" s="20">
        <f>IF('S.D. Paste sheet'!AD348="","",'S.D. Paste sheet'!AD348)</f>
        <v>2</v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 ht="30">
      <c r="A349" s="20">
        <f>IF('S.D. Paste sheet'!A349="","",'S.D. Paste sheet'!A349)</f>
        <v>10</v>
      </c>
      <c r="B349" s="20" t="str">
        <f>IF('S.D. Paste sheet'!B349="","",'S.D. Paste sheet'!B349)</f>
        <v>A</v>
      </c>
      <c r="C349" s="20">
        <f>IF('S.D. Paste sheet'!C349="","",'S.D. Paste sheet'!C349)</f>
        <v>963</v>
      </c>
      <c r="D349" s="20">
        <f>IF('S.D. Paste sheet'!D349="","",'S.D. Paste sheet'!D349)</f>
        <v>44410</v>
      </c>
      <c r="E349" s="20" t="str">
        <f>IF('S.D. Paste sheet'!E349="","",UPPER('S.D. Paste sheet'!E349))</f>
        <v>SANTOSH KUMARI</v>
      </c>
      <c r="F349" s="20" t="str">
        <f>IF('S.D. Paste sheet'!F349="","",'S.D. Paste sheet'!F349)</f>
        <v/>
      </c>
      <c r="G349" s="20" t="str">
        <f>IF('S.D. Paste sheet'!G349="","",UPPER('S.D. Paste sheet'!G349))</f>
        <v>AJIT SINGH</v>
      </c>
      <c r="H349" s="20" t="str">
        <f>IF('S.D. Paste sheet'!H349="","",UPPER('S.D. Paste sheet'!H349))</f>
        <v>SITA DEVI</v>
      </c>
      <c r="I349" s="20" t="str">
        <f>IF('S.D. Paste sheet'!I349="","",'S.D. Paste sheet'!I349)</f>
        <v>F</v>
      </c>
      <c r="J349" s="20">
        <f>IF('S.D. Paste sheet'!J349="","",'S.D. Paste sheet'!J349)</f>
        <v>39151</v>
      </c>
      <c r="K349" s="20">
        <f>IF('S.D. Paste sheet'!K349="","",'S.D. Paste sheet'!K349)</f>
        <v>1033</v>
      </c>
      <c r="L349" s="20" t="str">
        <f>IF('S.D. Paste sheet'!L349="","",'S.D. Paste sheet'!L349)</f>
        <v/>
      </c>
      <c r="M349" s="20">
        <f>IF('S.D. Paste sheet'!M349="","",'S.D. Paste sheet'!M349)</f>
        <v>81</v>
      </c>
      <c r="N349" s="20">
        <f>IF('S.D. Paste sheet'!N349="","",'S.D. Paste sheet'!N349)</f>
        <v>64</v>
      </c>
      <c r="O349" s="20" t="str">
        <f>IF('S.D. Paste sheet'!O349="","",'S.D. Paste sheet'!O349)</f>
        <v>OBC</v>
      </c>
      <c r="P349" s="20" t="str">
        <f>IF('S.D. Paste sheet'!P349="","",'S.D. Paste sheet'!P349)</f>
        <v>Hindu</v>
      </c>
      <c r="Q349" s="20" t="str">
        <f>IF('S.D. Paste sheet'!Q349="","",'S.D. Paste sheet'!Q349)</f>
        <v/>
      </c>
      <c r="R349" s="20" t="str">
        <f>IF('S.D. Paste sheet'!R349="","",'S.D. Paste sheet'!R349)</f>
        <v>MAHATMA GANDHI GOVT. SCHOOL BAR (214110)</v>
      </c>
      <c r="S349" s="20">
        <f>IF('S.D. Paste sheet'!S349="","",'S.D. Paste sheet'!S349)</f>
        <v>8200204302</v>
      </c>
      <c r="T349" s="20" t="str">
        <f>IF('S.D. Paste sheet'!T349="","",'S.D. Paste sheet'!T349)</f>
        <v>XXXX6930</v>
      </c>
      <c r="U349" s="20" t="str">
        <f>IF('S.D. Paste sheet'!U349="","",'S.D. Paste sheet'!U349)</f>
        <v>VTBXGKT</v>
      </c>
      <c r="V349" s="20">
        <f>IF('S.D. Paste sheet'!V349="","",'S.D. Paste sheet'!V349)</f>
        <v>9001497814</v>
      </c>
      <c r="W349" s="20" t="str">
        <f>IF('S.D. Paste sheet'!W349="","",'S.D. Paste sheet'!W349)</f>
        <v>BADIYA MOTA,JAWAJA,BADIYA MOTA,305927</v>
      </c>
      <c r="X349" s="20">
        <f>IF('S.D. Paste sheet'!X349="","",'S.D. Paste sheet'!X349)</f>
        <v>0</v>
      </c>
      <c r="Y349" s="20" t="str">
        <f>IF('S.D. Paste sheet'!Y349="","",'S.D. Paste sheet'!Y349)</f>
        <v>N</v>
      </c>
      <c r="Z349" s="20" t="str">
        <f>IF('S.D. Paste sheet'!Z349="","",'S.D. Paste sheet'!Z349)</f>
        <v>Y</v>
      </c>
      <c r="AA349" s="20" t="str">
        <f>IF('S.D. Paste sheet'!AA349="","",'S.D. Paste sheet'!AA349)</f>
        <v>No</v>
      </c>
      <c r="AB349" s="20">
        <f>IF('S.D. Paste sheet'!AB349="","",'S.D. Paste sheet'!AB349)</f>
        <v>15</v>
      </c>
      <c r="AC349" s="20" t="str">
        <f>IF('S.D. Paste sheet'!AC349="","",'S.D. Paste sheet'!AC349)</f>
        <v>None</v>
      </c>
      <c r="AD349" s="20">
        <f>IF('S.D. Paste sheet'!AD349="","",'S.D. Paste sheet'!AD349)</f>
        <v>2</v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 ht="30">
      <c r="A350" s="20">
        <f>IF('S.D. Paste sheet'!A350="","",'S.D. Paste sheet'!A350)</f>
        <v>10</v>
      </c>
      <c r="B350" s="20" t="str">
        <f>IF('S.D. Paste sheet'!B350="","",'S.D. Paste sheet'!B350)</f>
        <v>A</v>
      </c>
      <c r="C350" s="20">
        <f>IF('S.D. Paste sheet'!C350="","",'S.D. Paste sheet'!C350)</f>
        <v>727</v>
      </c>
      <c r="D350" s="20">
        <f>IF('S.D. Paste sheet'!D350="","",'S.D. Paste sheet'!D350)</f>
        <v>42919</v>
      </c>
      <c r="E350" s="20" t="str">
        <f>IF('S.D. Paste sheet'!E350="","",UPPER('S.D. Paste sheet'!E350))</f>
        <v>SAROJ DEWASI</v>
      </c>
      <c r="F350" s="20" t="str">
        <f>IF('S.D. Paste sheet'!F350="","",'S.D. Paste sheet'!F350)</f>
        <v/>
      </c>
      <c r="G350" s="20" t="str">
        <f>IF('S.D. Paste sheet'!G350="","",UPPER('S.D. Paste sheet'!G350))</f>
        <v>HARMAN DEWASI</v>
      </c>
      <c r="H350" s="20" t="str">
        <f>IF('S.D. Paste sheet'!H350="","",UPPER('S.D. Paste sheet'!H350))</f>
        <v>BUDHI DEVI</v>
      </c>
      <c r="I350" s="20" t="str">
        <f>IF('S.D. Paste sheet'!I350="","",'S.D. Paste sheet'!I350)</f>
        <v>F</v>
      </c>
      <c r="J350" s="20">
        <f>IF('S.D. Paste sheet'!J350="","",'S.D. Paste sheet'!J350)</f>
        <v>38893</v>
      </c>
      <c r="K350" s="20">
        <f>IF('S.D. Paste sheet'!K350="","",'S.D. Paste sheet'!K350)</f>
        <v>1034</v>
      </c>
      <c r="L350" s="20" t="str">
        <f>IF('S.D. Paste sheet'!L350="","",'S.D. Paste sheet'!L350)</f>
        <v/>
      </c>
      <c r="M350" s="20">
        <f>IF('S.D. Paste sheet'!M350="","",'S.D. Paste sheet'!M350)</f>
        <v>81</v>
      </c>
      <c r="N350" s="20">
        <f>IF('S.D. Paste sheet'!N350="","",'S.D. Paste sheet'!N350)</f>
        <v>60</v>
      </c>
      <c r="O350" s="20" t="str">
        <f>IF('S.D. Paste sheet'!O350="","",'S.D. Paste sheet'!O350)</f>
        <v>OBC</v>
      </c>
      <c r="P350" s="20" t="str">
        <f>IF('S.D. Paste sheet'!P350="","",'S.D. Paste sheet'!P350)</f>
        <v>Hindu</v>
      </c>
      <c r="Q350" s="20" t="str">
        <f>IF('S.D. Paste sheet'!Q350="","",'S.D. Paste sheet'!Q350)</f>
        <v/>
      </c>
      <c r="R350" s="20" t="str">
        <f>IF('S.D. Paste sheet'!R350="","",'S.D. Paste sheet'!R350)</f>
        <v>MAHATMA GANDHI GOVT. SCHOOL BAR (214110)</v>
      </c>
      <c r="S350" s="20">
        <f>IF('S.D. Paste sheet'!S350="","",'S.D. Paste sheet'!S350)</f>
        <v>8200204302</v>
      </c>
      <c r="T350" s="20" t="str">
        <f>IF('S.D. Paste sheet'!T350="","",'S.D. Paste sheet'!T350)</f>
        <v>XXXX6957</v>
      </c>
      <c r="U350" s="20" t="str">
        <f>IF('S.D. Paste sheet'!U350="","",'S.D. Paste sheet'!U350)</f>
        <v/>
      </c>
      <c r="V350" s="20">
        <f>IF('S.D. Paste sheet'!V350="","",'S.D. Paste sheet'!V350)</f>
        <v>7877706507</v>
      </c>
      <c r="W350" s="20" t="str">
        <f>IF('S.D. Paste sheet'!W350="","",'S.D. Paste sheet'!W350)</f>
        <v>KHOKHARI,RAIPUR,KHOKHARI,306105</v>
      </c>
      <c r="X350" s="20">
        <f>IF('S.D. Paste sheet'!X350="","",'S.D. Paste sheet'!X350)</f>
        <v>48000</v>
      </c>
      <c r="Y350" s="20" t="str">
        <f>IF('S.D. Paste sheet'!Y350="","",'S.D. Paste sheet'!Y350)</f>
        <v>N</v>
      </c>
      <c r="Z350" s="20" t="str">
        <f>IF('S.D. Paste sheet'!Z350="","",'S.D. Paste sheet'!Z350)</f>
        <v>N</v>
      </c>
      <c r="AA350" s="20" t="str">
        <f>IF('S.D. Paste sheet'!AA350="","",'S.D. Paste sheet'!AA350)</f>
        <v>No</v>
      </c>
      <c r="AB350" s="20">
        <f>IF('S.D. Paste sheet'!AB350="","",'S.D. Paste sheet'!AB350)</f>
        <v>16</v>
      </c>
      <c r="AC350" s="20" t="str">
        <f>IF('S.D. Paste sheet'!AC350="","",'S.D. Paste sheet'!AC350)</f>
        <v>None</v>
      </c>
      <c r="AD350" s="20">
        <f>IF('S.D. Paste sheet'!AD350="","",'S.D. Paste sheet'!AD350)</f>
        <v>15</v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 ht="30">
      <c r="A351" s="20">
        <f>IF('S.D. Paste sheet'!A351="","",'S.D. Paste sheet'!A351)</f>
        <v>10</v>
      </c>
      <c r="B351" s="20" t="str">
        <f>IF('S.D. Paste sheet'!B351="","",'S.D. Paste sheet'!B351)</f>
        <v>A</v>
      </c>
      <c r="C351" s="20">
        <f>IF('S.D. Paste sheet'!C351="","",'S.D. Paste sheet'!C351)</f>
        <v>723</v>
      </c>
      <c r="D351" s="20">
        <f>IF('S.D. Paste sheet'!D351="","",'S.D. Paste sheet'!D351)</f>
        <v>44057</v>
      </c>
      <c r="E351" s="20" t="str">
        <f>IF('S.D. Paste sheet'!E351="","",UPPER('S.D. Paste sheet'!E351))</f>
        <v>SOMIYA</v>
      </c>
      <c r="F351" s="20" t="str">
        <f>IF('S.D. Paste sheet'!F351="","",'S.D. Paste sheet'!F351)</f>
        <v/>
      </c>
      <c r="G351" s="20" t="str">
        <f>IF('S.D. Paste sheet'!G351="","",UPPER('S.D. Paste sheet'!G351))</f>
        <v>MUKESH CHOUHAN</v>
      </c>
      <c r="H351" s="20" t="str">
        <f>IF('S.D. Paste sheet'!H351="","",UPPER('S.D. Paste sheet'!H351))</f>
        <v>PINKI DEVI</v>
      </c>
      <c r="I351" s="20" t="str">
        <f>IF('S.D. Paste sheet'!I351="","",'S.D. Paste sheet'!I351)</f>
        <v>F</v>
      </c>
      <c r="J351" s="20">
        <f>IF('S.D. Paste sheet'!J351="","",'S.D. Paste sheet'!J351)</f>
        <v>38513</v>
      </c>
      <c r="K351" s="20">
        <f>IF('S.D. Paste sheet'!K351="","",'S.D. Paste sheet'!K351)</f>
        <v>1035</v>
      </c>
      <c r="L351" s="20" t="str">
        <f>IF('S.D. Paste sheet'!L351="","",'S.D. Paste sheet'!L351)</f>
        <v/>
      </c>
      <c r="M351" s="20">
        <f>IF('S.D. Paste sheet'!M351="","",'S.D. Paste sheet'!M351)</f>
        <v>81</v>
      </c>
      <c r="N351" s="20">
        <f>IF('S.D. Paste sheet'!N351="","",'S.D. Paste sheet'!N351)</f>
        <v>78</v>
      </c>
      <c r="O351" s="20" t="str">
        <f>IF('S.D. Paste sheet'!O351="","",'S.D. Paste sheet'!O351)</f>
        <v>SC</v>
      </c>
      <c r="P351" s="20" t="str">
        <f>IF('S.D. Paste sheet'!P351="","",'S.D. Paste sheet'!P351)</f>
        <v>Hindu</v>
      </c>
      <c r="Q351" s="20" t="str">
        <f>IF('S.D. Paste sheet'!Q351="","",'S.D. Paste sheet'!Q351)</f>
        <v/>
      </c>
      <c r="R351" s="20" t="str">
        <f>IF('S.D. Paste sheet'!R351="","",'S.D. Paste sheet'!R351)</f>
        <v>MAHATMA GANDHI GOVT. SCHOOL BAR (214110)</v>
      </c>
      <c r="S351" s="20">
        <f>IF('S.D. Paste sheet'!S351="","",'S.D. Paste sheet'!S351)</f>
        <v>8200204302</v>
      </c>
      <c r="T351" s="20" t="str">
        <f>IF('S.D. Paste sheet'!T351="","",'S.D. Paste sheet'!T351)</f>
        <v>XXXX7315</v>
      </c>
      <c r="U351" s="20" t="str">
        <f>IF('S.D. Paste sheet'!U351="","",'S.D. Paste sheet'!U351)</f>
        <v/>
      </c>
      <c r="V351" s="20">
        <f>IF('S.D. Paste sheet'!V351="","",'S.D. Paste sheet'!V351)</f>
        <v>9464366789</v>
      </c>
      <c r="W351" s="20" t="str">
        <f>IF('S.D. Paste sheet'!W351="","",'S.D. Paste sheet'!W351)</f>
        <v>DAK BANGLA, BAR , PALI,PALI,BAR,306105</v>
      </c>
      <c r="X351" s="20">
        <f>IF('S.D. Paste sheet'!X351="","",'S.D. Paste sheet'!X351)</f>
        <v>36000</v>
      </c>
      <c r="Y351" s="20" t="str">
        <f>IF('S.D. Paste sheet'!Y351="","",'S.D. Paste sheet'!Y351)</f>
        <v>N</v>
      </c>
      <c r="Z351" s="20" t="str">
        <f>IF('S.D. Paste sheet'!Z351="","",'S.D. Paste sheet'!Z351)</f>
        <v>N</v>
      </c>
      <c r="AA351" s="20" t="str">
        <f>IF('S.D. Paste sheet'!AA351="","",'S.D. Paste sheet'!AA351)</f>
        <v>No</v>
      </c>
      <c r="AB351" s="20">
        <f>IF('S.D. Paste sheet'!AB351="","",'S.D. Paste sheet'!AB351)</f>
        <v>17</v>
      </c>
      <c r="AC351" s="20" t="str">
        <f>IF('S.D. Paste sheet'!AC351="","",'S.D. Paste sheet'!AC351)</f>
        <v>None</v>
      </c>
      <c r="AD351" s="20">
        <f>IF('S.D. Paste sheet'!AD351="","",'S.D. Paste sheet'!AD351)</f>
        <v>0</v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 ht="30">
      <c r="A352" s="20">
        <f>IF('S.D. Paste sheet'!A352="","",'S.D. Paste sheet'!A352)</f>
        <v>10</v>
      </c>
      <c r="B352" s="20" t="str">
        <f>IF('S.D. Paste sheet'!B352="","",'S.D. Paste sheet'!B352)</f>
        <v>A</v>
      </c>
      <c r="C352" s="20">
        <f>IF('S.D. Paste sheet'!C352="","",'S.D. Paste sheet'!C352)</f>
        <v>860</v>
      </c>
      <c r="D352" s="20">
        <f>IF('S.D. Paste sheet'!D352="","",'S.D. Paste sheet'!D352)</f>
        <v>40679</v>
      </c>
      <c r="E352" s="20" t="str">
        <f>IF('S.D. Paste sheet'!E352="","",UPPER('S.D. Paste sheet'!E352))</f>
        <v>SONU BAGRI</v>
      </c>
      <c r="F352" s="20" t="str">
        <f>IF('S.D. Paste sheet'!F352="","",'S.D. Paste sheet'!F352)</f>
        <v/>
      </c>
      <c r="G352" s="20" t="str">
        <f>IF('S.D. Paste sheet'!G352="","",UPPER('S.D. Paste sheet'!G352))</f>
        <v>NARAYAN LAL</v>
      </c>
      <c r="H352" s="20" t="str">
        <f>IF('S.D. Paste sheet'!H352="","",UPPER('S.D. Paste sheet'!H352))</f>
        <v>KALLU DEVI</v>
      </c>
      <c r="I352" s="20" t="str">
        <f>IF('S.D. Paste sheet'!I352="","",'S.D. Paste sheet'!I352)</f>
        <v>F</v>
      </c>
      <c r="J352" s="20">
        <f>IF('S.D. Paste sheet'!J352="","",'S.D. Paste sheet'!J352)</f>
        <v>38929</v>
      </c>
      <c r="K352" s="20">
        <f>IF('S.D. Paste sheet'!K352="","",'S.D. Paste sheet'!K352)</f>
        <v>1036</v>
      </c>
      <c r="L352" s="20" t="str">
        <f>IF('S.D. Paste sheet'!L352="","",'S.D. Paste sheet'!L352)</f>
        <v/>
      </c>
      <c r="M352" s="20">
        <f>IF('S.D. Paste sheet'!M352="","",'S.D. Paste sheet'!M352)</f>
        <v>81</v>
      </c>
      <c r="N352" s="20">
        <f>IF('S.D. Paste sheet'!N352="","",'S.D. Paste sheet'!N352)</f>
        <v>77</v>
      </c>
      <c r="O352" s="20" t="str">
        <f>IF('S.D. Paste sheet'!O352="","",'S.D. Paste sheet'!O352)</f>
        <v>OBC</v>
      </c>
      <c r="P352" s="20" t="str">
        <f>IF('S.D. Paste sheet'!P352="","",'S.D. Paste sheet'!P352)</f>
        <v>Hindu</v>
      </c>
      <c r="Q352" s="20" t="str">
        <f>IF('S.D. Paste sheet'!Q352="","",'S.D. Paste sheet'!Q352)</f>
        <v/>
      </c>
      <c r="R352" s="20" t="str">
        <f>IF('S.D. Paste sheet'!R352="","",'S.D. Paste sheet'!R352)</f>
        <v>MAHATMA GANDHI GOVT. SCHOOL BAR (214110)</v>
      </c>
      <c r="S352" s="20">
        <f>IF('S.D. Paste sheet'!S352="","",'S.D. Paste sheet'!S352)</f>
        <v>8200204302</v>
      </c>
      <c r="T352" s="20" t="str">
        <f>IF('S.D. Paste sheet'!T352="","",'S.D. Paste sheet'!T352)</f>
        <v>XXXX0432</v>
      </c>
      <c r="U352" s="20" t="str">
        <f>IF('S.D. Paste sheet'!U352="","",'S.D. Paste sheet'!U352)</f>
        <v/>
      </c>
      <c r="V352" s="20">
        <f>IF('S.D. Paste sheet'!V352="","",'S.D. Paste sheet'!V352)</f>
        <v>9029936289</v>
      </c>
      <c r="W352" s="20" t="str">
        <f>IF('S.D. Paste sheet'!W352="","",'S.D. Paste sheet'!W352)</f>
        <v>DHOLIDHED,RAIPUR,BIRATIYA KALA,306105</v>
      </c>
      <c r="X352" s="20">
        <f>IF('S.D. Paste sheet'!X352="","",'S.D. Paste sheet'!X352)</f>
        <v>36000</v>
      </c>
      <c r="Y352" s="20" t="str">
        <f>IF('S.D. Paste sheet'!Y352="","",'S.D. Paste sheet'!Y352)</f>
        <v>N</v>
      </c>
      <c r="Z352" s="20" t="str">
        <f>IF('S.D. Paste sheet'!Z352="","",'S.D. Paste sheet'!Z352)</f>
        <v>N</v>
      </c>
      <c r="AA352" s="20" t="str">
        <f>IF('S.D. Paste sheet'!AA352="","",'S.D. Paste sheet'!AA352)</f>
        <v>No</v>
      </c>
      <c r="AB352" s="20">
        <f>IF('S.D. Paste sheet'!AB352="","",'S.D. Paste sheet'!AB352)</f>
        <v>16</v>
      </c>
      <c r="AC352" s="20" t="str">
        <f>IF('S.D. Paste sheet'!AC352="","",'S.D. Paste sheet'!AC352)</f>
        <v>None</v>
      </c>
      <c r="AD352" s="20">
        <f>IF('S.D. Paste sheet'!AD352="","",'S.D. Paste sheet'!AD352)</f>
        <v>0.1</v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 ht="30">
      <c r="A353" s="20">
        <f>IF('S.D. Paste sheet'!A353="","",'S.D. Paste sheet'!A353)</f>
        <v>10</v>
      </c>
      <c r="B353" s="20" t="str">
        <f>IF('S.D. Paste sheet'!B353="","",'S.D. Paste sheet'!B353)</f>
        <v>A</v>
      </c>
      <c r="C353" s="20">
        <f>IF('S.D. Paste sheet'!C353="","",'S.D. Paste sheet'!C353)</f>
        <v>623</v>
      </c>
      <c r="D353" s="20">
        <f>IF('S.D. Paste sheet'!D353="","",'S.D. Paste sheet'!D353)</f>
        <v>43654</v>
      </c>
      <c r="E353" s="20" t="str">
        <f>IF('S.D. Paste sheet'!E353="","",UPPER('S.D. Paste sheet'!E353))</f>
        <v>SUMAN BAGRI</v>
      </c>
      <c r="F353" s="20" t="str">
        <f>IF('S.D. Paste sheet'!F353="","",'S.D. Paste sheet'!F353)</f>
        <v/>
      </c>
      <c r="G353" s="20" t="str">
        <f>IF('S.D. Paste sheet'!G353="","",UPPER('S.D. Paste sheet'!G353))</f>
        <v>RAMAKISHAN</v>
      </c>
      <c r="H353" s="20" t="str">
        <f>IF('S.D. Paste sheet'!H353="","",UPPER('S.D. Paste sheet'!H353))</f>
        <v>RUKMA DEVI</v>
      </c>
      <c r="I353" s="20" t="str">
        <f>IF('S.D. Paste sheet'!I353="","",'S.D. Paste sheet'!I353)</f>
        <v>F</v>
      </c>
      <c r="J353" s="20">
        <f>IF('S.D. Paste sheet'!J353="","",'S.D. Paste sheet'!J353)</f>
        <v>38919</v>
      </c>
      <c r="K353" s="20">
        <f>IF('S.D. Paste sheet'!K353="","",'S.D. Paste sheet'!K353)</f>
        <v>1037</v>
      </c>
      <c r="L353" s="20" t="str">
        <f>IF('S.D. Paste sheet'!L353="","",'S.D. Paste sheet'!L353)</f>
        <v/>
      </c>
      <c r="M353" s="20">
        <f>IF('S.D. Paste sheet'!M353="","",'S.D. Paste sheet'!M353)</f>
        <v>81</v>
      </c>
      <c r="N353" s="20">
        <f>IF('S.D. Paste sheet'!N353="","",'S.D. Paste sheet'!N353)</f>
        <v>72</v>
      </c>
      <c r="O353" s="20" t="str">
        <f>IF('S.D. Paste sheet'!O353="","",'S.D. Paste sheet'!O353)</f>
        <v>OBC</v>
      </c>
      <c r="P353" s="20" t="str">
        <f>IF('S.D. Paste sheet'!P353="","",'S.D. Paste sheet'!P353)</f>
        <v>Hindu</v>
      </c>
      <c r="Q353" s="20" t="str">
        <f>IF('S.D. Paste sheet'!Q353="","",'S.D. Paste sheet'!Q353)</f>
        <v/>
      </c>
      <c r="R353" s="20" t="str">
        <f>IF('S.D. Paste sheet'!R353="","",'S.D. Paste sheet'!R353)</f>
        <v>MAHATMA GANDHI GOVT. SCHOOL BAR (214110)</v>
      </c>
      <c r="S353" s="20">
        <f>IF('S.D. Paste sheet'!S353="","",'S.D. Paste sheet'!S353)</f>
        <v>8200204302</v>
      </c>
      <c r="T353" s="20" t="str">
        <f>IF('S.D. Paste sheet'!T353="","",'S.D. Paste sheet'!T353)</f>
        <v>XXXX9173</v>
      </c>
      <c r="U353" s="20" t="str">
        <f>IF('S.D. Paste sheet'!U353="","",'S.D. Paste sheet'!U353)</f>
        <v>VHCRCVX</v>
      </c>
      <c r="V353" s="20">
        <f>IF('S.D. Paste sheet'!V353="","",'S.D. Paste sheet'!V353)</f>
        <v>9001818642</v>
      </c>
      <c r="W353" s="20" t="str">
        <f>IF('S.D. Paste sheet'!W353="","",'S.D. Paste sheet'!W353)</f>
        <v>KANAWATO KA BERA,RAIPUR,BAR,306105</v>
      </c>
      <c r="X353" s="20">
        <f>IF('S.D. Paste sheet'!X353="","",'S.D. Paste sheet'!X353)</f>
        <v>42000</v>
      </c>
      <c r="Y353" s="20" t="str">
        <f>IF('S.D. Paste sheet'!Y353="","",'S.D. Paste sheet'!Y353)</f>
        <v>N</v>
      </c>
      <c r="Z353" s="20" t="str">
        <f>IF('S.D. Paste sheet'!Z353="","",'S.D. Paste sheet'!Z353)</f>
        <v>N</v>
      </c>
      <c r="AA353" s="20" t="str">
        <f>IF('S.D. Paste sheet'!AA353="","",'S.D. Paste sheet'!AA353)</f>
        <v>No</v>
      </c>
      <c r="AB353" s="20">
        <f>IF('S.D. Paste sheet'!AB353="","",'S.D. Paste sheet'!AB353)</f>
        <v>16</v>
      </c>
      <c r="AC353" s="20" t="str">
        <f>IF('S.D. Paste sheet'!AC353="","",'S.D. Paste sheet'!AC353)</f>
        <v>None</v>
      </c>
      <c r="AD353" s="20">
        <f>IF('S.D. Paste sheet'!AD353="","",'S.D. Paste sheet'!AD353)</f>
        <v>2</v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 ht="30">
      <c r="A354" s="20">
        <f>IF('S.D. Paste sheet'!A354="","",'S.D. Paste sheet'!A354)</f>
        <v>10</v>
      </c>
      <c r="B354" s="20" t="str">
        <f>IF('S.D. Paste sheet'!B354="","",'S.D. Paste sheet'!B354)</f>
        <v>A</v>
      </c>
      <c r="C354" s="20">
        <f>IF('S.D. Paste sheet'!C354="","",'S.D. Paste sheet'!C354)</f>
        <v>728</v>
      </c>
      <c r="D354" s="20">
        <f>IF('S.D. Paste sheet'!D354="","",'S.D. Paste sheet'!D354)</f>
        <v>42928</v>
      </c>
      <c r="E354" s="20" t="str">
        <f>IF('S.D. Paste sheet'!E354="","",UPPER('S.D. Paste sheet'!E354))</f>
        <v>SUNITA</v>
      </c>
      <c r="F354" s="20" t="str">
        <f>IF('S.D. Paste sheet'!F354="","",'S.D. Paste sheet'!F354)</f>
        <v/>
      </c>
      <c r="G354" s="20" t="str">
        <f>IF('S.D. Paste sheet'!G354="","",UPPER('S.D. Paste sheet'!G354))</f>
        <v>KISHOR BHATI</v>
      </c>
      <c r="H354" s="20" t="str">
        <f>IF('S.D. Paste sheet'!H354="","",UPPER('S.D. Paste sheet'!H354))</f>
        <v>PREM DEVI</v>
      </c>
      <c r="I354" s="20" t="str">
        <f>IF('S.D. Paste sheet'!I354="","",'S.D. Paste sheet'!I354)</f>
        <v>F</v>
      </c>
      <c r="J354" s="20">
        <f>IF('S.D. Paste sheet'!J354="","",'S.D. Paste sheet'!J354)</f>
        <v>39370</v>
      </c>
      <c r="K354" s="20">
        <f>IF('S.D. Paste sheet'!K354="","",'S.D. Paste sheet'!K354)</f>
        <v>1039</v>
      </c>
      <c r="L354" s="20" t="str">
        <f>IF('S.D. Paste sheet'!L354="","",'S.D. Paste sheet'!L354)</f>
        <v/>
      </c>
      <c r="M354" s="20">
        <f>IF('S.D. Paste sheet'!M354="","",'S.D. Paste sheet'!M354)</f>
        <v>81</v>
      </c>
      <c r="N354" s="20">
        <f>IF('S.D. Paste sheet'!N354="","",'S.D. Paste sheet'!N354)</f>
        <v>72</v>
      </c>
      <c r="O354" s="20" t="str">
        <f>IF('S.D. Paste sheet'!O354="","",'S.D. Paste sheet'!O354)</f>
        <v>SC</v>
      </c>
      <c r="P354" s="20" t="str">
        <f>IF('S.D. Paste sheet'!P354="","",'S.D. Paste sheet'!P354)</f>
        <v>Hindu</v>
      </c>
      <c r="Q354" s="20" t="str">
        <f>IF('S.D. Paste sheet'!Q354="","",'S.D. Paste sheet'!Q354)</f>
        <v/>
      </c>
      <c r="R354" s="20" t="str">
        <f>IF('S.D. Paste sheet'!R354="","",'S.D. Paste sheet'!R354)</f>
        <v>MAHATMA GANDHI GOVT. SCHOOL BAR (214110)</v>
      </c>
      <c r="S354" s="20">
        <f>IF('S.D. Paste sheet'!S354="","",'S.D. Paste sheet'!S354)</f>
        <v>8200204302</v>
      </c>
      <c r="T354" s="20" t="str">
        <f>IF('S.D. Paste sheet'!T354="","",'S.D. Paste sheet'!T354)</f>
        <v>XXXX9028</v>
      </c>
      <c r="U354" s="20" t="str">
        <f>IF('S.D. Paste sheet'!U354="","",'S.D. Paste sheet'!U354)</f>
        <v/>
      </c>
      <c r="V354" s="20">
        <f>IF('S.D. Paste sheet'!V354="","",'S.D. Paste sheet'!V354)</f>
        <v>9571397841</v>
      </c>
      <c r="W354" s="20" t="str">
        <f>IF('S.D. Paste sheet'!W354="","",'S.D. Paste sheet'!W354)</f>
        <v>SOLA PALADIYA ROAD BAWARIYO KA BAS,RAIPUR,PIPLIYA KALAL,306105</v>
      </c>
      <c r="X354" s="20">
        <f>IF('S.D. Paste sheet'!X354="","",'S.D. Paste sheet'!X354)</f>
        <v>160000</v>
      </c>
      <c r="Y354" s="20" t="str">
        <f>IF('S.D. Paste sheet'!Y354="","",'S.D. Paste sheet'!Y354)</f>
        <v>N</v>
      </c>
      <c r="Z354" s="20" t="str">
        <f>IF('S.D. Paste sheet'!Z354="","",'S.D. Paste sheet'!Z354)</f>
        <v>N</v>
      </c>
      <c r="AA354" s="20" t="str">
        <f>IF('S.D. Paste sheet'!AA354="","",'S.D. Paste sheet'!AA354)</f>
        <v>No</v>
      </c>
      <c r="AB354" s="20">
        <f>IF('S.D. Paste sheet'!AB354="","",'S.D. Paste sheet'!AB354)</f>
        <v>15</v>
      </c>
      <c r="AC354" s="20" t="str">
        <f>IF('S.D. Paste sheet'!AC354="","",'S.D. Paste sheet'!AC354)</f>
        <v>None</v>
      </c>
      <c r="AD354" s="20">
        <f>IF('S.D. Paste sheet'!AD354="","",'S.D. Paste sheet'!AD354)</f>
        <v>15</v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 ht="30">
      <c r="A355" s="20">
        <f>IF('S.D. Paste sheet'!A355="","",'S.D. Paste sheet'!A355)</f>
        <v>10</v>
      </c>
      <c r="B355" s="20" t="str">
        <f>IF('S.D. Paste sheet'!B355="","",'S.D. Paste sheet'!B355)</f>
        <v>A</v>
      </c>
      <c r="C355" s="20">
        <f>IF('S.D. Paste sheet'!C355="","",'S.D. Paste sheet'!C355)</f>
        <v>862</v>
      </c>
      <c r="D355" s="20">
        <f>IF('S.D. Paste sheet'!D355="","",'S.D. Paste sheet'!D355)</f>
        <v>41178</v>
      </c>
      <c r="E355" s="20" t="str">
        <f>IF('S.D. Paste sheet'!E355="","",UPPER('S.D. Paste sheet'!E355))</f>
        <v>SUNITA</v>
      </c>
      <c r="F355" s="20" t="str">
        <f>IF('S.D. Paste sheet'!F355="","",'S.D. Paste sheet'!F355)</f>
        <v/>
      </c>
      <c r="G355" s="20" t="str">
        <f>IF('S.D. Paste sheet'!G355="","",UPPER('S.D. Paste sheet'!G355))</f>
        <v>JAGDISH RAM</v>
      </c>
      <c r="H355" s="20" t="str">
        <f>IF('S.D. Paste sheet'!H355="","",UPPER('S.D. Paste sheet'!H355))</f>
        <v>DARIYAV</v>
      </c>
      <c r="I355" s="20" t="str">
        <f>IF('S.D. Paste sheet'!I355="","",'S.D. Paste sheet'!I355)</f>
        <v>F</v>
      </c>
      <c r="J355" s="20">
        <f>IF('S.D. Paste sheet'!J355="","",'S.D. Paste sheet'!J355)</f>
        <v>39431</v>
      </c>
      <c r="K355" s="20">
        <f>IF('S.D. Paste sheet'!K355="","",'S.D. Paste sheet'!K355)</f>
        <v>1038</v>
      </c>
      <c r="L355" s="20" t="str">
        <f>IF('S.D. Paste sheet'!L355="","",'S.D. Paste sheet'!L355)</f>
        <v/>
      </c>
      <c r="M355" s="20">
        <f>IF('S.D. Paste sheet'!M355="","",'S.D. Paste sheet'!M355)</f>
        <v>81</v>
      </c>
      <c r="N355" s="20">
        <f>IF('S.D. Paste sheet'!N355="","",'S.D. Paste sheet'!N355)</f>
        <v>70</v>
      </c>
      <c r="O355" s="20" t="str">
        <f>IF('S.D. Paste sheet'!O355="","",'S.D. Paste sheet'!O355)</f>
        <v>SC</v>
      </c>
      <c r="P355" s="20" t="str">
        <f>IF('S.D. Paste sheet'!P355="","",'S.D. Paste sheet'!P355)</f>
        <v>Hindu</v>
      </c>
      <c r="Q355" s="20" t="str">
        <f>IF('S.D. Paste sheet'!Q355="","",'S.D. Paste sheet'!Q355)</f>
        <v/>
      </c>
      <c r="R355" s="20" t="str">
        <f>IF('S.D. Paste sheet'!R355="","",'S.D. Paste sheet'!R355)</f>
        <v>MAHATMA GANDHI GOVT. SCHOOL BAR (214110)</v>
      </c>
      <c r="S355" s="20">
        <f>IF('S.D. Paste sheet'!S355="","",'S.D. Paste sheet'!S355)</f>
        <v>8200204302</v>
      </c>
      <c r="T355" s="20" t="str">
        <f>IF('S.D. Paste sheet'!T355="","",'S.D. Paste sheet'!T355)</f>
        <v>XXXX3279</v>
      </c>
      <c r="U355" s="20" t="str">
        <f>IF('S.D. Paste sheet'!U355="","",'S.D. Paste sheet'!U355)</f>
        <v>VGBPTSN</v>
      </c>
      <c r="V355" s="20">
        <f>IF('S.D. Paste sheet'!V355="","",'S.D. Paste sheet'!V355)</f>
        <v>9950375819</v>
      </c>
      <c r="W355" s="20" t="str">
        <f>IF('S.D. Paste sheet'!W355="","",'S.D. Paste sheet'!W355)</f>
        <v>MEGHWALO KA BAS,JAITARAN,SINLA,306308</v>
      </c>
      <c r="X355" s="20">
        <f>IF('S.D. Paste sheet'!X355="","",'S.D. Paste sheet'!X355)</f>
        <v>33000</v>
      </c>
      <c r="Y355" s="20" t="str">
        <f>IF('S.D. Paste sheet'!Y355="","",'S.D. Paste sheet'!Y355)</f>
        <v>N</v>
      </c>
      <c r="Z355" s="20" t="str">
        <f>IF('S.D. Paste sheet'!Z355="","",'S.D. Paste sheet'!Z355)</f>
        <v>N</v>
      </c>
      <c r="AA355" s="20" t="str">
        <f>IF('S.D. Paste sheet'!AA355="","",'S.D. Paste sheet'!AA355)</f>
        <v>No</v>
      </c>
      <c r="AB355" s="20">
        <f>IF('S.D. Paste sheet'!AB355="","",'S.D. Paste sheet'!AB355)</f>
        <v>15</v>
      </c>
      <c r="AC355" s="20" t="str">
        <f>IF('S.D. Paste sheet'!AC355="","",'S.D. Paste sheet'!AC355)</f>
        <v>None</v>
      </c>
      <c r="AD355" s="20">
        <f>IF('S.D. Paste sheet'!AD355="","",'S.D. Paste sheet'!AD355)</f>
        <v>0.2</v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 ht="30">
      <c r="A356" s="20">
        <f>IF('S.D. Paste sheet'!A356="","",'S.D. Paste sheet'!A356)</f>
        <v>10</v>
      </c>
      <c r="B356" s="20" t="str">
        <f>IF('S.D. Paste sheet'!B356="","",'S.D. Paste sheet'!B356)</f>
        <v>A</v>
      </c>
      <c r="C356" s="20">
        <f>IF('S.D. Paste sheet'!C356="","",'S.D. Paste sheet'!C356)</f>
        <v>863</v>
      </c>
      <c r="D356" s="20">
        <f>IF('S.D. Paste sheet'!D356="","",'S.D. Paste sheet'!D356)</f>
        <v>41829</v>
      </c>
      <c r="E356" s="20" t="str">
        <f>IF('S.D. Paste sheet'!E356="","",UPPER('S.D. Paste sheet'!E356))</f>
        <v>SUNITA BHATI</v>
      </c>
      <c r="F356" s="20" t="str">
        <f>IF('S.D. Paste sheet'!F356="","",'S.D. Paste sheet'!F356)</f>
        <v/>
      </c>
      <c r="G356" s="20" t="str">
        <f>IF('S.D. Paste sheet'!G356="","",UPPER('S.D. Paste sheet'!G356))</f>
        <v>RAMLAL BHATI</v>
      </c>
      <c r="H356" s="20" t="str">
        <f>IF('S.D. Paste sheet'!H356="","",UPPER('S.D. Paste sheet'!H356))</f>
        <v>PREM DEVI</v>
      </c>
      <c r="I356" s="20" t="str">
        <f>IF('S.D. Paste sheet'!I356="","",'S.D. Paste sheet'!I356)</f>
        <v>F</v>
      </c>
      <c r="J356" s="20">
        <f>IF('S.D. Paste sheet'!J356="","",'S.D. Paste sheet'!J356)</f>
        <v>38998</v>
      </c>
      <c r="K356" s="20">
        <f>IF('S.D. Paste sheet'!K356="","",'S.D. Paste sheet'!K356)</f>
        <v>1040</v>
      </c>
      <c r="L356" s="20" t="str">
        <f>IF('S.D. Paste sheet'!L356="","",'S.D. Paste sheet'!L356)</f>
        <v/>
      </c>
      <c r="M356" s="20">
        <f>IF('S.D. Paste sheet'!M356="","",'S.D. Paste sheet'!M356)</f>
        <v>81</v>
      </c>
      <c r="N356" s="20">
        <f>IF('S.D. Paste sheet'!N356="","",'S.D. Paste sheet'!N356)</f>
        <v>76</v>
      </c>
      <c r="O356" s="20" t="str">
        <f>IF('S.D. Paste sheet'!O356="","",'S.D. Paste sheet'!O356)</f>
        <v>OBC</v>
      </c>
      <c r="P356" s="20" t="str">
        <f>IF('S.D. Paste sheet'!P356="","",'S.D. Paste sheet'!P356)</f>
        <v>Hindu</v>
      </c>
      <c r="Q356" s="20" t="str">
        <f>IF('S.D. Paste sheet'!Q356="","",'S.D. Paste sheet'!Q356)</f>
        <v/>
      </c>
      <c r="R356" s="20" t="str">
        <f>IF('S.D. Paste sheet'!R356="","",'S.D. Paste sheet'!R356)</f>
        <v>MAHATMA GANDHI GOVT. SCHOOL BAR (214110)</v>
      </c>
      <c r="S356" s="20">
        <f>IF('S.D. Paste sheet'!S356="","",'S.D. Paste sheet'!S356)</f>
        <v>8200204302</v>
      </c>
      <c r="T356" s="20" t="str">
        <f>IF('S.D. Paste sheet'!T356="","",'S.D. Paste sheet'!T356)</f>
        <v>XXXX3728</v>
      </c>
      <c r="U356" s="20" t="str">
        <f>IF('S.D. Paste sheet'!U356="","",'S.D. Paste sheet'!U356)</f>
        <v/>
      </c>
      <c r="V356" s="20">
        <f>IF('S.D. Paste sheet'!V356="","",'S.D. Paste sheet'!V356)</f>
        <v>7877980694</v>
      </c>
      <c r="W356" s="20" t="str">
        <f>IF('S.D. Paste sheet'!W356="","",'S.D. Paste sheet'!W356)</f>
        <v>dholidhed,raipur,biratiya kala,306105</v>
      </c>
      <c r="X356" s="20">
        <f>IF('S.D. Paste sheet'!X356="","",'S.D. Paste sheet'!X356)</f>
        <v>48000</v>
      </c>
      <c r="Y356" s="20" t="str">
        <f>IF('S.D. Paste sheet'!Y356="","",'S.D. Paste sheet'!Y356)</f>
        <v>N</v>
      </c>
      <c r="Z356" s="20" t="str">
        <f>IF('S.D. Paste sheet'!Z356="","",'S.D. Paste sheet'!Z356)</f>
        <v>Y</v>
      </c>
      <c r="AA356" s="20" t="str">
        <f>IF('S.D. Paste sheet'!AA356="","",'S.D. Paste sheet'!AA356)</f>
        <v>No</v>
      </c>
      <c r="AB356" s="20">
        <f>IF('S.D. Paste sheet'!AB356="","",'S.D. Paste sheet'!AB356)</f>
        <v>16</v>
      </c>
      <c r="AC356" s="20" t="str">
        <f>IF('S.D. Paste sheet'!AC356="","",'S.D. Paste sheet'!AC356)</f>
        <v>None</v>
      </c>
      <c r="AD356" s="20">
        <f>IF('S.D. Paste sheet'!AD356="","",'S.D. Paste sheet'!AD356)</f>
        <v>0.4</v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 ht="30">
      <c r="A357" s="20">
        <f>IF('S.D. Paste sheet'!A357="","",'S.D. Paste sheet'!A357)</f>
        <v>10</v>
      </c>
      <c r="B357" s="20" t="str">
        <f>IF('S.D. Paste sheet'!B357="","",'S.D. Paste sheet'!B357)</f>
        <v>A</v>
      </c>
      <c r="C357" s="20">
        <f>IF('S.D. Paste sheet'!C357="","",'S.D. Paste sheet'!C357)</f>
        <v>907</v>
      </c>
      <c r="D357" s="20">
        <f>IF('S.D. Paste sheet'!D357="","",'S.D. Paste sheet'!D357)</f>
        <v>43283</v>
      </c>
      <c r="E357" s="20" t="str">
        <f>IF('S.D. Paste sheet'!E357="","",UPPER('S.D. Paste sheet'!E357))</f>
        <v>SUNITA NUT</v>
      </c>
      <c r="F357" s="20" t="str">
        <f>IF('S.D. Paste sheet'!F357="","",'S.D. Paste sheet'!F357)</f>
        <v/>
      </c>
      <c r="G357" s="20" t="str">
        <f>IF('S.D. Paste sheet'!G357="","",UPPER('S.D. Paste sheet'!G357))</f>
        <v>PARASMAL NUT</v>
      </c>
      <c r="H357" s="20" t="str">
        <f>IF('S.D. Paste sheet'!H357="","",UPPER('S.D. Paste sheet'!H357))</f>
        <v>MANJU DEVI</v>
      </c>
      <c r="I357" s="20" t="str">
        <f>IF('S.D. Paste sheet'!I357="","",'S.D. Paste sheet'!I357)</f>
        <v>F</v>
      </c>
      <c r="J357" s="20">
        <f>IF('S.D. Paste sheet'!J357="","",'S.D. Paste sheet'!J357)</f>
        <v>38737</v>
      </c>
      <c r="K357" s="20">
        <f>IF('S.D. Paste sheet'!K357="","",'S.D. Paste sheet'!K357)</f>
        <v>1041</v>
      </c>
      <c r="L357" s="20" t="str">
        <f>IF('S.D. Paste sheet'!L357="","",'S.D. Paste sheet'!L357)</f>
        <v/>
      </c>
      <c r="M357" s="20">
        <f>IF('S.D. Paste sheet'!M357="","",'S.D. Paste sheet'!M357)</f>
        <v>81</v>
      </c>
      <c r="N357" s="20">
        <f>IF('S.D. Paste sheet'!N357="","",'S.D. Paste sheet'!N357)</f>
        <v>71</v>
      </c>
      <c r="O357" s="20" t="str">
        <f>IF('S.D. Paste sheet'!O357="","",'S.D. Paste sheet'!O357)</f>
        <v>SC</v>
      </c>
      <c r="P357" s="20" t="str">
        <f>IF('S.D. Paste sheet'!P357="","",'S.D. Paste sheet'!P357)</f>
        <v>Hindu</v>
      </c>
      <c r="Q357" s="20" t="str">
        <f>IF('S.D. Paste sheet'!Q357="","",'S.D. Paste sheet'!Q357)</f>
        <v/>
      </c>
      <c r="R357" s="20" t="str">
        <f>IF('S.D. Paste sheet'!R357="","",'S.D. Paste sheet'!R357)</f>
        <v>MAHATMA GANDHI GOVT. SCHOOL BAR (214110)</v>
      </c>
      <c r="S357" s="20">
        <f>IF('S.D. Paste sheet'!S357="","",'S.D. Paste sheet'!S357)</f>
        <v>8200204302</v>
      </c>
      <c r="T357" s="20" t="str">
        <f>IF('S.D. Paste sheet'!T357="","",'S.D. Paste sheet'!T357)</f>
        <v>XXXX2372</v>
      </c>
      <c r="U357" s="20" t="str">
        <f>IF('S.D. Paste sheet'!U357="","",'S.D. Paste sheet'!U357)</f>
        <v/>
      </c>
      <c r="V357" s="20">
        <f>IF('S.D. Paste sheet'!V357="","",'S.D. Paste sheet'!V357)</f>
        <v>9660427679</v>
      </c>
      <c r="W357" s="20" t="str">
        <f>IF('S.D. Paste sheet'!W357="","",'S.D. Paste sheet'!W357)</f>
        <v>BALAIKHERA,BEAWER,BALAIKHERA,305921</v>
      </c>
      <c r="X357" s="20">
        <f>IF('S.D. Paste sheet'!X357="","",'S.D. Paste sheet'!X357)</f>
        <v>36000</v>
      </c>
      <c r="Y357" s="20" t="str">
        <f>IF('S.D. Paste sheet'!Y357="","",'S.D. Paste sheet'!Y357)</f>
        <v>N</v>
      </c>
      <c r="Z357" s="20" t="str">
        <f>IF('S.D. Paste sheet'!Z357="","",'S.D. Paste sheet'!Z357)</f>
        <v>N</v>
      </c>
      <c r="AA357" s="20" t="str">
        <f>IF('S.D. Paste sheet'!AA357="","",'S.D. Paste sheet'!AA357)</f>
        <v>No</v>
      </c>
      <c r="AB357" s="20">
        <f>IF('S.D. Paste sheet'!AB357="","",'S.D. Paste sheet'!AB357)</f>
        <v>16</v>
      </c>
      <c r="AC357" s="20" t="str">
        <f>IF('S.D. Paste sheet'!AC357="","",'S.D. Paste sheet'!AC357)</f>
        <v>None</v>
      </c>
      <c r="AD357" s="20">
        <f>IF('S.D. Paste sheet'!AD357="","",'S.D. Paste sheet'!AD357)</f>
        <v>40</v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 ht="30">
      <c r="A358" s="20">
        <f>IF('S.D. Paste sheet'!A358="","",'S.D. Paste sheet'!A358)</f>
        <v>10</v>
      </c>
      <c r="B358" s="20" t="str">
        <f>IF('S.D. Paste sheet'!B358="","",'S.D. Paste sheet'!B358)</f>
        <v>A</v>
      </c>
      <c r="C358" s="20">
        <f>IF('S.D. Paste sheet'!C358="","",'S.D. Paste sheet'!C358)</f>
        <v>910</v>
      </c>
      <c r="D358" s="20">
        <f>IF('S.D. Paste sheet'!D358="","",'S.D. Paste sheet'!D358)</f>
        <v>42917</v>
      </c>
      <c r="E358" s="20" t="str">
        <f>IF('S.D. Paste sheet'!E358="","",UPPER('S.D. Paste sheet'!E358))</f>
        <v>TINA CHOUHAN</v>
      </c>
      <c r="F358" s="20" t="str">
        <f>IF('S.D. Paste sheet'!F358="","",'S.D. Paste sheet'!F358)</f>
        <v/>
      </c>
      <c r="G358" s="20" t="str">
        <f>IF('S.D. Paste sheet'!G358="","",UPPER('S.D. Paste sheet'!G358))</f>
        <v>NEM SINGH</v>
      </c>
      <c r="H358" s="20" t="str">
        <f>IF('S.D. Paste sheet'!H358="","",UPPER('S.D. Paste sheet'!H358))</f>
        <v>LEELA DEVI</v>
      </c>
      <c r="I358" s="20" t="str">
        <f>IF('S.D. Paste sheet'!I358="","",'S.D. Paste sheet'!I358)</f>
        <v>F</v>
      </c>
      <c r="J358" s="20">
        <f>IF('S.D. Paste sheet'!J358="","",'S.D. Paste sheet'!J358)</f>
        <v>38641</v>
      </c>
      <c r="K358" s="20">
        <f>IF('S.D. Paste sheet'!K358="","",'S.D. Paste sheet'!K358)</f>
        <v>1042</v>
      </c>
      <c r="L358" s="20" t="str">
        <f>IF('S.D. Paste sheet'!L358="","",'S.D. Paste sheet'!L358)</f>
        <v/>
      </c>
      <c r="M358" s="20">
        <f>IF('S.D. Paste sheet'!M358="","",'S.D. Paste sheet'!M358)</f>
        <v>81</v>
      </c>
      <c r="N358" s="20">
        <f>IF('S.D. Paste sheet'!N358="","",'S.D. Paste sheet'!N358)</f>
        <v>68</v>
      </c>
      <c r="O358" s="20" t="str">
        <f>IF('S.D. Paste sheet'!O358="","",'S.D. Paste sheet'!O358)</f>
        <v>OBC</v>
      </c>
      <c r="P358" s="20" t="str">
        <f>IF('S.D. Paste sheet'!P358="","",'S.D. Paste sheet'!P358)</f>
        <v>Hindu</v>
      </c>
      <c r="Q358" s="20" t="str">
        <f>IF('S.D. Paste sheet'!Q358="","",'S.D. Paste sheet'!Q358)</f>
        <v/>
      </c>
      <c r="R358" s="20" t="str">
        <f>IF('S.D. Paste sheet'!R358="","",'S.D. Paste sheet'!R358)</f>
        <v>MAHATMA GANDHI GOVT. SCHOOL BAR (214110)</v>
      </c>
      <c r="S358" s="20">
        <f>IF('S.D. Paste sheet'!S358="","",'S.D. Paste sheet'!S358)</f>
        <v>8200204302</v>
      </c>
      <c r="T358" s="20" t="str">
        <f>IF('S.D. Paste sheet'!T358="","",'S.D. Paste sheet'!T358)</f>
        <v>XXXX5682</v>
      </c>
      <c r="U358" s="20" t="str">
        <f>IF('S.D. Paste sheet'!U358="","",'S.D. Paste sheet'!U358)</f>
        <v/>
      </c>
      <c r="V358" s="20">
        <f>IF('S.D. Paste sheet'!V358="","",'S.D. Paste sheet'!V358)</f>
        <v>7665916811</v>
      </c>
      <c r="W358" s="20" t="str">
        <f>IF('S.D. Paste sheet'!W358="","",'S.D. Paste sheet'!W358)</f>
        <v>LUCKY TALAB,RAIPUR,RAIPUR,306105</v>
      </c>
      <c r="X358" s="20">
        <f>IF('S.D. Paste sheet'!X358="","",'S.D. Paste sheet'!X358)</f>
        <v>42000</v>
      </c>
      <c r="Y358" s="20" t="str">
        <f>IF('S.D. Paste sheet'!Y358="","",'S.D. Paste sheet'!Y358)</f>
        <v>N</v>
      </c>
      <c r="Z358" s="20" t="str">
        <f>IF('S.D. Paste sheet'!Z358="","",'S.D. Paste sheet'!Z358)</f>
        <v>N</v>
      </c>
      <c r="AA358" s="20" t="str">
        <f>IF('S.D. Paste sheet'!AA358="","",'S.D. Paste sheet'!AA358)</f>
        <v>No</v>
      </c>
      <c r="AB358" s="20">
        <f>IF('S.D. Paste sheet'!AB358="","",'S.D. Paste sheet'!AB358)</f>
        <v>17</v>
      </c>
      <c r="AC358" s="20" t="str">
        <f>IF('S.D. Paste sheet'!AC358="","",'S.D. Paste sheet'!AC358)</f>
        <v>None</v>
      </c>
      <c r="AD358" s="20">
        <f>IF('S.D. Paste sheet'!AD358="","",'S.D. Paste sheet'!AD358)</f>
        <v>7</v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 ht="30">
      <c r="A359" s="20">
        <f>IF('S.D. Paste sheet'!A359="","",'S.D. Paste sheet'!A359)</f>
        <v>10</v>
      </c>
      <c r="B359" s="20" t="str">
        <f>IF('S.D. Paste sheet'!B359="","",'S.D. Paste sheet'!B359)</f>
        <v>A</v>
      </c>
      <c r="C359" s="20">
        <f>IF('S.D. Paste sheet'!C359="","",'S.D. Paste sheet'!C359)</f>
        <v>649</v>
      </c>
      <c r="D359" s="20">
        <f>IF('S.D. Paste sheet'!D359="","",'S.D. Paste sheet'!D359)</f>
        <v>43661</v>
      </c>
      <c r="E359" s="20" t="str">
        <f>IF('S.D. Paste sheet'!E359="","",UPPER('S.D. Paste sheet'!E359))</f>
        <v>USHA KEER</v>
      </c>
      <c r="F359" s="20" t="str">
        <f>IF('S.D. Paste sheet'!F359="","",'S.D. Paste sheet'!F359)</f>
        <v/>
      </c>
      <c r="G359" s="20" t="str">
        <f>IF('S.D. Paste sheet'!G359="","",UPPER('S.D. Paste sheet'!G359))</f>
        <v>MAHADEV PRASAD</v>
      </c>
      <c r="H359" s="20" t="str">
        <f>IF('S.D. Paste sheet'!H359="","",UPPER('S.D. Paste sheet'!H359))</f>
        <v>DEVI</v>
      </c>
      <c r="I359" s="20" t="str">
        <f>IF('S.D. Paste sheet'!I359="","",'S.D. Paste sheet'!I359)</f>
        <v>F</v>
      </c>
      <c r="J359" s="20">
        <f>IF('S.D. Paste sheet'!J359="","",'S.D. Paste sheet'!J359)</f>
        <v>38624</v>
      </c>
      <c r="K359" s="20">
        <f>IF('S.D. Paste sheet'!K359="","",'S.D. Paste sheet'!K359)</f>
        <v>1043</v>
      </c>
      <c r="L359" s="20" t="str">
        <f>IF('S.D. Paste sheet'!L359="","",'S.D. Paste sheet'!L359)</f>
        <v/>
      </c>
      <c r="M359" s="20">
        <f>IF('S.D. Paste sheet'!M359="","",'S.D. Paste sheet'!M359)</f>
        <v>81</v>
      </c>
      <c r="N359" s="20">
        <f>IF('S.D. Paste sheet'!N359="","",'S.D. Paste sheet'!N359)</f>
        <v>67</v>
      </c>
      <c r="O359" s="20" t="str">
        <f>IF('S.D. Paste sheet'!O359="","",'S.D. Paste sheet'!O359)</f>
        <v>OBC</v>
      </c>
      <c r="P359" s="20" t="str">
        <f>IF('S.D. Paste sheet'!P359="","",'S.D. Paste sheet'!P359)</f>
        <v>Hindu</v>
      </c>
      <c r="Q359" s="20" t="str">
        <f>IF('S.D. Paste sheet'!Q359="","",'S.D. Paste sheet'!Q359)</f>
        <v/>
      </c>
      <c r="R359" s="20" t="str">
        <f>IF('S.D. Paste sheet'!R359="","",'S.D. Paste sheet'!R359)</f>
        <v>MAHATMA GANDHI GOVT. SCHOOL BAR (214110)</v>
      </c>
      <c r="S359" s="20">
        <f>IF('S.D. Paste sheet'!S359="","",'S.D. Paste sheet'!S359)</f>
        <v>8200204302</v>
      </c>
      <c r="T359" s="20" t="str">
        <f>IF('S.D. Paste sheet'!T359="","",'S.D. Paste sheet'!T359)</f>
        <v>XXXX8290</v>
      </c>
      <c r="U359" s="20" t="str">
        <f>IF('S.D. Paste sheet'!U359="","",'S.D. Paste sheet'!U359)</f>
        <v>YAIOGBS</v>
      </c>
      <c r="V359" s="20">
        <f>IF('S.D. Paste sheet'!V359="","",'S.D. Paste sheet'!V359)</f>
        <v>9829412763</v>
      </c>
      <c r="W359" s="20" t="str">
        <f>IF('S.D. Paste sheet'!W359="","",'S.D. Paste sheet'!W359)</f>
        <v>KEERO KA BASS,BAR,BAR,306105</v>
      </c>
      <c r="X359" s="20">
        <f>IF('S.D. Paste sheet'!X359="","",'S.D. Paste sheet'!X359)</f>
        <v>42000</v>
      </c>
      <c r="Y359" s="20" t="str">
        <f>IF('S.D. Paste sheet'!Y359="","",'S.D. Paste sheet'!Y359)</f>
        <v>N</v>
      </c>
      <c r="Z359" s="20" t="str">
        <f>IF('S.D. Paste sheet'!Z359="","",'S.D. Paste sheet'!Z359)</f>
        <v>N</v>
      </c>
      <c r="AA359" s="20" t="str">
        <f>IF('S.D. Paste sheet'!AA359="","",'S.D. Paste sheet'!AA359)</f>
        <v>No</v>
      </c>
      <c r="AB359" s="20">
        <f>IF('S.D. Paste sheet'!AB359="","",'S.D. Paste sheet'!AB359)</f>
        <v>17</v>
      </c>
      <c r="AC359" s="20" t="str">
        <f>IF('S.D. Paste sheet'!AC359="","",'S.D. Paste sheet'!AC359)</f>
        <v>None</v>
      </c>
      <c r="AD359" s="20">
        <f>IF('S.D. Paste sheet'!AD359="","",'S.D. Paste sheet'!AD359)</f>
        <v>2</v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 ht="30">
      <c r="A360" s="20">
        <f>IF('S.D. Paste sheet'!A360="","",'S.D. Paste sheet'!A360)</f>
        <v>10</v>
      </c>
      <c r="B360" s="20" t="str">
        <f>IF('S.D. Paste sheet'!B360="","",'S.D. Paste sheet'!B360)</f>
        <v>A</v>
      </c>
      <c r="C360" s="20">
        <f>IF('S.D. Paste sheet'!C360="","",'S.D. Paste sheet'!C360)</f>
        <v>218</v>
      </c>
      <c r="D360" s="20">
        <f>IF('S.D. Paste sheet'!D360="","",'S.D. Paste sheet'!D360)</f>
        <v>41873</v>
      </c>
      <c r="E360" s="20" t="str">
        <f>IF('S.D. Paste sheet'!E360="","",UPPER('S.D. Paste sheet'!E360))</f>
        <v>YASMIN BANO</v>
      </c>
      <c r="F360" s="20" t="str">
        <f>IF('S.D. Paste sheet'!F360="","",'S.D. Paste sheet'!F360)</f>
        <v/>
      </c>
      <c r="G360" s="20" t="str">
        <f>IF('S.D. Paste sheet'!G360="","",UPPER('S.D. Paste sheet'!G360))</f>
        <v>ASKAR SHAH</v>
      </c>
      <c r="H360" s="20" t="str">
        <f>IF('S.D. Paste sheet'!H360="","",UPPER('S.D. Paste sheet'!H360))</f>
        <v>BANO</v>
      </c>
      <c r="I360" s="20" t="str">
        <f>IF('S.D. Paste sheet'!I360="","",'S.D. Paste sheet'!I360)</f>
        <v>F</v>
      </c>
      <c r="J360" s="20">
        <f>IF('S.D. Paste sheet'!J360="","",'S.D. Paste sheet'!J360)</f>
        <v>38936</v>
      </c>
      <c r="K360" s="20">
        <f>IF('S.D. Paste sheet'!K360="","",'S.D. Paste sheet'!K360)</f>
        <v>1044</v>
      </c>
      <c r="L360" s="20" t="str">
        <f>IF('S.D. Paste sheet'!L360="","",'S.D. Paste sheet'!L360)</f>
        <v/>
      </c>
      <c r="M360" s="20">
        <f>IF('S.D. Paste sheet'!M360="","",'S.D. Paste sheet'!M360)</f>
        <v>81</v>
      </c>
      <c r="N360" s="20">
        <f>IF('S.D. Paste sheet'!N360="","",'S.D. Paste sheet'!N360)</f>
        <v>28</v>
      </c>
      <c r="O360" s="20" t="str">
        <f>IF('S.D. Paste sheet'!O360="","",'S.D. Paste sheet'!O360)</f>
        <v>OBC</v>
      </c>
      <c r="P360" s="20" t="str">
        <f>IF('S.D. Paste sheet'!P360="","",'S.D. Paste sheet'!P360)</f>
        <v>Muslim</v>
      </c>
      <c r="Q360" s="20" t="str">
        <f>IF('S.D. Paste sheet'!Q360="","",'S.D. Paste sheet'!Q360)</f>
        <v/>
      </c>
      <c r="R360" s="20" t="str">
        <f>IF('S.D. Paste sheet'!R360="","",'S.D. Paste sheet'!R360)</f>
        <v>MAHATMA GANDHI GOVT. SCHOOL BAR (214110)</v>
      </c>
      <c r="S360" s="20">
        <f>IF('S.D. Paste sheet'!S360="","",'S.D. Paste sheet'!S360)</f>
        <v>8200204302</v>
      </c>
      <c r="T360" s="20" t="str">
        <f>IF('S.D. Paste sheet'!T360="","",'S.D. Paste sheet'!T360)</f>
        <v>XXXX9093</v>
      </c>
      <c r="U360" s="20" t="str">
        <f>IF('S.D. Paste sheet'!U360="","",'S.D. Paste sheet'!U360)</f>
        <v>YAOOKWF</v>
      </c>
      <c r="V360" s="20">
        <f>IF('S.D. Paste sheet'!V360="","",'S.D. Paste sheet'!V360)</f>
        <v>9928049530</v>
      </c>
      <c r="W360" s="20" t="str">
        <f>IF('S.D. Paste sheet'!W360="","",'S.D. Paste sheet'!W360)</f>
        <v>Miyan magri,Raipur,Bar,306105</v>
      </c>
      <c r="X360" s="20">
        <f>IF('S.D. Paste sheet'!X360="","",'S.D. Paste sheet'!X360)</f>
        <v>42000</v>
      </c>
      <c r="Y360" s="20" t="str">
        <f>IF('S.D. Paste sheet'!Y360="","",'S.D. Paste sheet'!Y360)</f>
        <v>N</v>
      </c>
      <c r="Z360" s="20" t="str">
        <f>IF('S.D. Paste sheet'!Z360="","",'S.D. Paste sheet'!Z360)</f>
        <v>N</v>
      </c>
      <c r="AA360" s="20" t="str">
        <f>IF('S.D. Paste sheet'!AA360="","",'S.D. Paste sheet'!AA360)</f>
        <v>Yes</v>
      </c>
      <c r="AB360" s="20">
        <f>IF('S.D. Paste sheet'!AB360="","",'S.D. Paste sheet'!AB360)</f>
        <v>16</v>
      </c>
      <c r="AC360" s="20" t="str">
        <f>IF('S.D. Paste sheet'!AC360="","",'S.D. Paste sheet'!AC360)</f>
        <v>None</v>
      </c>
      <c r="AD360" s="20">
        <f>IF('S.D. Paste sheet'!AD360="","",'S.D. Paste sheet'!AD360)</f>
        <v>0</v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IF(AND($AJ$1=8,$A387=8),A387,"")</f>
        <v/>
      </c>
      <c r="AH387" s="25" t="str">
        <f t="shared" ref="AH387:AH450" si="196">IF(AND($AJ$1=8,$A387=8),B387,"")</f>
        <v/>
      </c>
      <c r="AI387" s="25" t="str">
        <f t="shared" ref="AI387:AI450" si="197">IF(AND($AJ$1=8,$A387=8),C387,"")</f>
        <v/>
      </c>
      <c r="AJ387" s="25" t="str">
        <f t="shared" ref="AJ387:AJ450" si="198">IF(AND($AJ$1=8,$A387=8),D387,"")</f>
        <v/>
      </c>
      <c r="AK387" s="25" t="str">
        <f t="shared" ref="AK387:AK450" si="199">IF(AND($AJ$1=8,$A387=8),E387,"")</f>
        <v/>
      </c>
      <c r="AL387" s="25" t="str">
        <f t="shared" ref="AL387:AL450" si="200">IF(AND($AJ$1=8,$A387=8),F387,"")</f>
        <v/>
      </c>
      <c r="AM387" s="25" t="str">
        <f t="shared" ref="AM387:AM450" si="201">IF(AND($AJ$1=8,$A387=8),G387,"")</f>
        <v/>
      </c>
      <c r="AN387" s="25" t="str">
        <f t="shared" ref="AN387:AN450" si="202">IF(AND($AJ$1=8,$A387=8),H387,"")</f>
        <v/>
      </c>
      <c r="AO387" s="25" t="str">
        <f t="shared" ref="AO387:AO450" si="203">IF(AND($AJ$1=8,$A387=8),I387,"")</f>
        <v/>
      </c>
      <c r="AP387" s="25" t="str">
        <f t="shared" ref="AP387:AP450" si="204">IF(AND($AJ$1=8,$A387=8),J387,"")</f>
        <v/>
      </c>
      <c r="AQ387" s="25" t="str">
        <f t="shared" ref="AQ387:AQ450" si="205">IF(AND($AJ$1=8,$A387=8),K387,"")</f>
        <v/>
      </c>
      <c r="AR387" s="25" t="str">
        <f t="shared" ref="AR387:AR450" si="206">IF(AND($AJ$1=8,$A387=8),L387,"")</f>
        <v/>
      </c>
      <c r="AS387" s="25" t="str">
        <f t="shared" ref="AS387:AS450" si="207">IF(AND($AJ$1=8,$A387=8),M387,"")</f>
        <v/>
      </c>
      <c r="AT387" s="25" t="str">
        <f t="shared" ref="AT387:AT450" si="208">IF(AND($AJ$1=8,$A387=8),N387,"")</f>
        <v/>
      </c>
      <c r="AU387" s="25" t="str">
        <f t="shared" ref="AU387:AU450" si="209">IF(AND($AJ$1=8,$A387=8),O387,"")</f>
        <v/>
      </c>
      <c r="AV387" s="25" t="str">
        <f t="shared" ref="AV387:AV450" si="210">IF(AND($AJ$1=8,$A387=8),P387,"")</f>
        <v/>
      </c>
      <c r="AX387" t="str">
        <f>IF(BC387="","",IF(BC387&gt;0,COUNT($AY$2:AY387),""))</f>
        <v/>
      </c>
      <c r="AY387" s="25" t="str">
        <f t="shared" ref="AY387:AY450" si="211">IF(AND($BB$1=8,$A387=8,$BC$1=B387),A387,"")</f>
        <v/>
      </c>
      <c r="AZ387" s="25" t="str">
        <f t="shared" ref="AZ387:AZ450" si="212">IF(AND($BB$1=8,$A387=8,$BC$1=$B387),B387,"")</f>
        <v/>
      </c>
      <c r="BA387" s="25" t="str">
        <f t="shared" ref="BA387:BA450" si="213">IF(AND($BB$1=8,$A387=8,$BC$1=$B387),C387,"")</f>
        <v/>
      </c>
      <c r="BB387" s="25" t="str">
        <f t="shared" ref="BB387:BB450" si="214">IF(AND($BB$1=8,$A387=8,$BC$1=$B387),D387,"")</f>
        <v/>
      </c>
      <c r="BC387" s="25" t="str">
        <f t="shared" ref="BC387:BC450" si="215">IF(AND($BB$1=8,$A387=8,$BC$1=$B387),E387,"")</f>
        <v/>
      </c>
      <c r="BD387" s="25" t="str">
        <f t="shared" ref="BD387:BD450" si="216">IF(AND($BB$1=8,$A387=8,$BC$1=$B387),F387,"")</f>
        <v/>
      </c>
      <c r="BE387" s="25" t="str">
        <f t="shared" ref="BE387:BE450" si="217">IF(AND($BB$1=8,$A387=8,$BC$1=$B387),G387,"")</f>
        <v/>
      </c>
      <c r="BF387" s="25" t="str">
        <f t="shared" ref="BF387:BF450" si="218">IF(AND($BB$1=8,$A387=8,$BC$1=$B387),H387,"")</f>
        <v/>
      </c>
      <c r="BG387" s="25" t="str">
        <f t="shared" ref="BG387:BG450" si="219">IF(AND($BB$1=8,$A387=8,$BC$1=$B387),I387,"")</f>
        <v/>
      </c>
      <c r="BH387" s="25" t="str">
        <f t="shared" ref="BH387:BH450" si="220">IF(AND($BB$1=8,$A387=8,$BC$1=$B387),J387,"")</f>
        <v/>
      </c>
      <c r="BI387" s="25" t="str">
        <f t="shared" ref="BI387:BI450" si="221">IF(AND($BB$1=8,$A387=8,$BC$1=$B387),K387,"")</f>
        <v/>
      </c>
      <c r="BJ387" s="25" t="str">
        <f t="shared" ref="BJ387:BJ450" si="222">IF(AND($BB$1=8,$A387=8,$BC$1=$B387),L387,"")</f>
        <v/>
      </c>
      <c r="BK387" s="25" t="str">
        <f t="shared" ref="BK387:BK450" si="223">IF(AND($BB$1=8,$A387=8,$BC$1=$B387),M387,"")</f>
        <v/>
      </c>
      <c r="BL387" s="25" t="str">
        <f t="shared" ref="BL387:BL450" si="224">IF(AND($BB$1=8,$A387=8,$BC$1=$B387),N387,"")</f>
        <v/>
      </c>
      <c r="BM387" s="25" t="str">
        <f t="shared" ref="BM387:BM450" si="225">IF(AND($BB$1=8,$A387=8,$BC$1=$B387),O387,"")</f>
        <v/>
      </c>
      <c r="BN387" s="25" t="str">
        <f t="shared" ref="BN387:BN450" si="226">IF(AND($BB$1=8,$A387=8,$BC$1=$B387),P387,"")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IF(AND($AJ$1=8,$A451=8),A451,"")</f>
        <v/>
      </c>
      <c r="AH451" s="25" t="str">
        <f t="shared" ref="AH451:AH514" si="228">IF(AND($AJ$1=8,$A451=8),B451,"")</f>
        <v/>
      </c>
      <c r="AI451" s="25" t="str">
        <f t="shared" ref="AI451:AI514" si="229">IF(AND($AJ$1=8,$A451=8),C451,"")</f>
        <v/>
      </c>
      <c r="AJ451" s="25" t="str">
        <f t="shared" ref="AJ451:AJ514" si="230">IF(AND($AJ$1=8,$A451=8),D451,"")</f>
        <v/>
      </c>
      <c r="AK451" s="25" t="str">
        <f t="shared" ref="AK451:AK514" si="231">IF(AND($AJ$1=8,$A451=8),E451,"")</f>
        <v/>
      </c>
      <c r="AL451" s="25" t="str">
        <f t="shared" ref="AL451:AL514" si="232">IF(AND($AJ$1=8,$A451=8),F451,"")</f>
        <v/>
      </c>
      <c r="AM451" s="25" t="str">
        <f t="shared" ref="AM451:AM514" si="233">IF(AND($AJ$1=8,$A451=8),G451,"")</f>
        <v/>
      </c>
      <c r="AN451" s="25" t="str">
        <f t="shared" ref="AN451:AN514" si="234">IF(AND($AJ$1=8,$A451=8),H451,"")</f>
        <v/>
      </c>
      <c r="AO451" s="25" t="str">
        <f t="shared" ref="AO451:AO514" si="235">IF(AND($AJ$1=8,$A451=8),I451,"")</f>
        <v/>
      </c>
      <c r="AP451" s="25" t="str">
        <f t="shared" ref="AP451:AP514" si="236">IF(AND($AJ$1=8,$A451=8),J451,"")</f>
        <v/>
      </c>
      <c r="AQ451" s="25" t="str">
        <f t="shared" ref="AQ451:AQ514" si="237">IF(AND($AJ$1=8,$A451=8),K451,"")</f>
        <v/>
      </c>
      <c r="AR451" s="25" t="str">
        <f t="shared" ref="AR451:AR514" si="238">IF(AND($AJ$1=8,$A451=8),L451,"")</f>
        <v/>
      </c>
      <c r="AS451" s="25" t="str">
        <f t="shared" ref="AS451:AS514" si="239">IF(AND($AJ$1=8,$A451=8),M451,"")</f>
        <v/>
      </c>
      <c r="AT451" s="25" t="str">
        <f t="shared" ref="AT451:AT514" si="240">IF(AND($AJ$1=8,$A451=8),N451,"")</f>
        <v/>
      </c>
      <c r="AU451" s="25" t="str">
        <f t="shared" ref="AU451:AU514" si="241">IF(AND($AJ$1=8,$A451=8),O451,"")</f>
        <v/>
      </c>
      <c r="AV451" s="25" t="str">
        <f t="shared" ref="AV451:AV514" si="242">IF(AND($AJ$1=8,$A451=8),P451,"")</f>
        <v/>
      </c>
      <c r="AX451" t="str">
        <f>IF(BC451="","",IF(BC451&gt;0,COUNT($AY$2:AY451),""))</f>
        <v/>
      </c>
      <c r="AY451" s="25" t="str">
        <f t="shared" ref="AY451:AY514" si="243">IF(AND($BB$1=8,$A451=8,$BC$1=B451),A451,"")</f>
        <v/>
      </c>
      <c r="AZ451" s="25" t="str">
        <f t="shared" ref="AZ451:AZ514" si="244">IF(AND($BB$1=8,$A451=8,$BC$1=$B451),B451,"")</f>
        <v/>
      </c>
      <c r="BA451" s="25" t="str">
        <f t="shared" ref="BA451:BA514" si="245">IF(AND($BB$1=8,$A451=8,$BC$1=$B451),C451,"")</f>
        <v/>
      </c>
      <c r="BB451" s="25" t="str">
        <f t="shared" ref="BB451:BB514" si="246">IF(AND($BB$1=8,$A451=8,$BC$1=$B451),D451,"")</f>
        <v/>
      </c>
      <c r="BC451" s="25" t="str">
        <f t="shared" ref="BC451:BC514" si="247">IF(AND($BB$1=8,$A451=8,$BC$1=$B451),E451,"")</f>
        <v/>
      </c>
      <c r="BD451" s="25" t="str">
        <f t="shared" ref="BD451:BD514" si="248">IF(AND($BB$1=8,$A451=8,$BC$1=$B451),F451,"")</f>
        <v/>
      </c>
      <c r="BE451" s="25" t="str">
        <f t="shared" ref="BE451:BE514" si="249">IF(AND($BB$1=8,$A451=8,$BC$1=$B451),G451,"")</f>
        <v/>
      </c>
      <c r="BF451" s="25" t="str">
        <f t="shared" ref="BF451:BF514" si="250">IF(AND($BB$1=8,$A451=8,$BC$1=$B451),H451,"")</f>
        <v/>
      </c>
      <c r="BG451" s="25" t="str">
        <f t="shared" ref="BG451:BG514" si="251">IF(AND($BB$1=8,$A451=8,$BC$1=$B451),I451,"")</f>
        <v/>
      </c>
      <c r="BH451" s="25" t="str">
        <f t="shared" ref="BH451:BH514" si="252">IF(AND($BB$1=8,$A451=8,$BC$1=$B451),J451,"")</f>
        <v/>
      </c>
      <c r="BI451" s="25" t="str">
        <f t="shared" ref="BI451:BI514" si="253">IF(AND($BB$1=8,$A451=8,$BC$1=$B451),K451,"")</f>
        <v/>
      </c>
      <c r="BJ451" s="25" t="str">
        <f t="shared" ref="BJ451:BJ514" si="254">IF(AND($BB$1=8,$A451=8,$BC$1=$B451),L451,"")</f>
        <v/>
      </c>
      <c r="BK451" s="25" t="str">
        <f t="shared" ref="BK451:BK514" si="255">IF(AND($BB$1=8,$A451=8,$BC$1=$B451),M451,"")</f>
        <v/>
      </c>
      <c r="BL451" s="25" t="str">
        <f t="shared" ref="BL451:BL514" si="256">IF(AND($BB$1=8,$A451=8,$BC$1=$B451),N451,"")</f>
        <v/>
      </c>
      <c r="BM451" s="25" t="str">
        <f t="shared" ref="BM451:BM514" si="257">IF(AND($BB$1=8,$A451=8,$BC$1=$B451),O451,"")</f>
        <v/>
      </c>
      <c r="BN451" s="25" t="str">
        <f t="shared" ref="BN451:BN514" si="258">IF(AND($BB$1=8,$A451=8,$BC$1=$B451),P451,"")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IF(AND($AJ$1=8,$A515=8),A515,"")</f>
        <v/>
      </c>
      <c r="AH515" s="25" t="str">
        <f t="shared" ref="AH515:AH578" si="260">IF(AND($AJ$1=8,$A515=8),B515,"")</f>
        <v/>
      </c>
      <c r="AI515" s="25" t="str">
        <f t="shared" ref="AI515:AI578" si="261">IF(AND($AJ$1=8,$A515=8),C515,"")</f>
        <v/>
      </c>
      <c r="AJ515" s="25" t="str">
        <f t="shared" ref="AJ515:AJ578" si="262">IF(AND($AJ$1=8,$A515=8),D515,"")</f>
        <v/>
      </c>
      <c r="AK515" s="25" t="str">
        <f t="shared" ref="AK515:AK578" si="263">IF(AND($AJ$1=8,$A515=8),E515,"")</f>
        <v/>
      </c>
      <c r="AL515" s="25" t="str">
        <f t="shared" ref="AL515:AL578" si="264">IF(AND($AJ$1=8,$A515=8),F515,"")</f>
        <v/>
      </c>
      <c r="AM515" s="25" t="str">
        <f t="shared" ref="AM515:AM578" si="265">IF(AND($AJ$1=8,$A515=8),G515,"")</f>
        <v/>
      </c>
      <c r="AN515" s="25" t="str">
        <f t="shared" ref="AN515:AN578" si="266">IF(AND($AJ$1=8,$A515=8),H515,"")</f>
        <v/>
      </c>
      <c r="AO515" s="25" t="str">
        <f t="shared" ref="AO515:AO578" si="267">IF(AND($AJ$1=8,$A515=8),I515,"")</f>
        <v/>
      </c>
      <c r="AP515" s="25" t="str">
        <f t="shared" ref="AP515:AP578" si="268">IF(AND($AJ$1=8,$A515=8),J515,"")</f>
        <v/>
      </c>
      <c r="AQ515" s="25" t="str">
        <f t="shared" ref="AQ515:AQ578" si="269">IF(AND($AJ$1=8,$A515=8),K515,"")</f>
        <v/>
      </c>
      <c r="AR515" s="25" t="str">
        <f t="shared" ref="AR515:AR578" si="270">IF(AND($AJ$1=8,$A515=8),L515,"")</f>
        <v/>
      </c>
      <c r="AS515" s="25" t="str">
        <f t="shared" ref="AS515:AS578" si="271">IF(AND($AJ$1=8,$A515=8),M515,"")</f>
        <v/>
      </c>
      <c r="AT515" s="25" t="str">
        <f t="shared" ref="AT515:AT578" si="272">IF(AND($AJ$1=8,$A515=8),N515,"")</f>
        <v/>
      </c>
      <c r="AU515" s="25" t="str">
        <f t="shared" ref="AU515:AU578" si="273">IF(AND($AJ$1=8,$A515=8),O515,"")</f>
        <v/>
      </c>
      <c r="AV515" s="25" t="str">
        <f t="shared" ref="AV515:AV578" si="274">IF(AND($AJ$1=8,$A515=8),P515,"")</f>
        <v/>
      </c>
      <c r="AX515" t="str">
        <f>IF(BC515="","",IF(BC515&gt;0,COUNT($AY$2:AY515),""))</f>
        <v/>
      </c>
      <c r="AY515" s="25" t="str">
        <f t="shared" ref="AY515:AY578" si="275">IF(AND($BB$1=8,$A515=8,$BC$1=B515),A515,"")</f>
        <v/>
      </c>
      <c r="AZ515" s="25" t="str">
        <f t="shared" ref="AZ515:AZ578" si="276">IF(AND($BB$1=8,$A515=8,$BC$1=$B515),B515,"")</f>
        <v/>
      </c>
      <c r="BA515" s="25" t="str">
        <f t="shared" ref="BA515:BA578" si="277">IF(AND($BB$1=8,$A515=8,$BC$1=$B515),C515,"")</f>
        <v/>
      </c>
      <c r="BB515" s="25" t="str">
        <f t="shared" ref="BB515:BB578" si="278">IF(AND($BB$1=8,$A515=8,$BC$1=$B515),D515,"")</f>
        <v/>
      </c>
      <c r="BC515" s="25" t="str">
        <f t="shared" ref="BC515:BC578" si="279">IF(AND($BB$1=8,$A515=8,$BC$1=$B515),E515,"")</f>
        <v/>
      </c>
      <c r="BD515" s="25" t="str">
        <f t="shared" ref="BD515:BD578" si="280">IF(AND($BB$1=8,$A515=8,$BC$1=$B515),F515,"")</f>
        <v/>
      </c>
      <c r="BE515" s="25" t="str">
        <f t="shared" ref="BE515:BE578" si="281">IF(AND($BB$1=8,$A515=8,$BC$1=$B515),G515,"")</f>
        <v/>
      </c>
      <c r="BF515" s="25" t="str">
        <f t="shared" ref="BF515:BF578" si="282">IF(AND($BB$1=8,$A515=8,$BC$1=$B515),H515,"")</f>
        <v/>
      </c>
      <c r="BG515" s="25" t="str">
        <f t="shared" ref="BG515:BG578" si="283">IF(AND($BB$1=8,$A515=8,$BC$1=$B515),I515,"")</f>
        <v/>
      </c>
      <c r="BH515" s="25" t="str">
        <f t="shared" ref="BH515:BH578" si="284">IF(AND($BB$1=8,$A515=8,$BC$1=$B515),J515,"")</f>
        <v/>
      </c>
      <c r="BI515" s="25" t="str">
        <f t="shared" ref="BI515:BI578" si="285">IF(AND($BB$1=8,$A515=8,$BC$1=$B515),K515,"")</f>
        <v/>
      </c>
      <c r="BJ515" s="25" t="str">
        <f t="shared" ref="BJ515:BJ578" si="286">IF(AND($BB$1=8,$A515=8,$BC$1=$B515),L515,"")</f>
        <v/>
      </c>
      <c r="BK515" s="25" t="str">
        <f t="shared" ref="BK515:BK578" si="287">IF(AND($BB$1=8,$A515=8,$BC$1=$B515),M515,"")</f>
        <v/>
      </c>
      <c r="BL515" s="25" t="str">
        <f t="shared" ref="BL515:BL578" si="288">IF(AND($BB$1=8,$A515=8,$BC$1=$B515),N515,"")</f>
        <v/>
      </c>
      <c r="BM515" s="25" t="str">
        <f t="shared" ref="BM515:BM578" si="289">IF(AND($BB$1=8,$A515=8,$BC$1=$B515),O515,"")</f>
        <v/>
      </c>
      <c r="BN515" s="25" t="str">
        <f t="shared" ref="BN515:BN578" si="290">IF(AND($BB$1=8,$A515=8,$BC$1=$B515),P515,"")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IF(AND($AJ$1=8,$A579=8),A579,"")</f>
        <v/>
      </c>
      <c r="AH579" s="25" t="str">
        <f t="shared" ref="AH579:AH642" si="292">IF(AND($AJ$1=8,$A579=8),B579,"")</f>
        <v/>
      </c>
      <c r="AI579" s="25" t="str">
        <f t="shared" ref="AI579:AI642" si="293">IF(AND($AJ$1=8,$A579=8),C579,"")</f>
        <v/>
      </c>
      <c r="AJ579" s="25" t="str">
        <f t="shared" ref="AJ579:AJ642" si="294">IF(AND($AJ$1=8,$A579=8),D579,"")</f>
        <v/>
      </c>
      <c r="AK579" s="25" t="str">
        <f t="shared" ref="AK579:AK642" si="295">IF(AND($AJ$1=8,$A579=8),E579,"")</f>
        <v/>
      </c>
      <c r="AL579" s="25" t="str">
        <f t="shared" ref="AL579:AL642" si="296">IF(AND($AJ$1=8,$A579=8),F579,"")</f>
        <v/>
      </c>
      <c r="AM579" s="25" t="str">
        <f t="shared" ref="AM579:AM642" si="297">IF(AND($AJ$1=8,$A579=8),G579,"")</f>
        <v/>
      </c>
      <c r="AN579" s="25" t="str">
        <f t="shared" ref="AN579:AN642" si="298">IF(AND($AJ$1=8,$A579=8),H579,"")</f>
        <v/>
      </c>
      <c r="AO579" s="25" t="str">
        <f t="shared" ref="AO579:AO642" si="299">IF(AND($AJ$1=8,$A579=8),I579,"")</f>
        <v/>
      </c>
      <c r="AP579" s="25" t="str">
        <f t="shared" ref="AP579:AP642" si="300">IF(AND($AJ$1=8,$A579=8),J579,"")</f>
        <v/>
      </c>
      <c r="AQ579" s="25" t="str">
        <f t="shared" ref="AQ579:AQ642" si="301">IF(AND($AJ$1=8,$A579=8),K579,"")</f>
        <v/>
      </c>
      <c r="AR579" s="25" t="str">
        <f t="shared" ref="AR579:AR642" si="302">IF(AND($AJ$1=8,$A579=8),L579,"")</f>
        <v/>
      </c>
      <c r="AS579" s="25" t="str">
        <f t="shared" ref="AS579:AS642" si="303">IF(AND($AJ$1=8,$A579=8),M579,"")</f>
        <v/>
      </c>
      <c r="AT579" s="25" t="str">
        <f t="shared" ref="AT579:AT642" si="304">IF(AND($AJ$1=8,$A579=8),N579,"")</f>
        <v/>
      </c>
      <c r="AU579" s="25" t="str">
        <f t="shared" ref="AU579:AU642" si="305">IF(AND($AJ$1=8,$A579=8),O579,"")</f>
        <v/>
      </c>
      <c r="AV579" s="25" t="str">
        <f t="shared" ref="AV579:AV642" si="306">IF(AND($AJ$1=8,$A579=8),P579,"")</f>
        <v/>
      </c>
      <c r="AX579" t="str">
        <f>IF(BC579="","",IF(BC579&gt;0,COUNT($AY$2:AY579),""))</f>
        <v/>
      </c>
      <c r="AY579" s="25" t="str">
        <f t="shared" ref="AY579:AY642" si="307">IF(AND($BB$1=8,$A579=8,$BC$1=B579),A579,"")</f>
        <v/>
      </c>
      <c r="AZ579" s="25" t="str">
        <f t="shared" ref="AZ579:AZ642" si="308">IF(AND($BB$1=8,$A579=8,$BC$1=$B579),B579,"")</f>
        <v/>
      </c>
      <c r="BA579" s="25" t="str">
        <f t="shared" ref="BA579:BA642" si="309">IF(AND($BB$1=8,$A579=8,$BC$1=$B579),C579,"")</f>
        <v/>
      </c>
      <c r="BB579" s="25" t="str">
        <f t="shared" ref="BB579:BB642" si="310">IF(AND($BB$1=8,$A579=8,$BC$1=$B579),D579,"")</f>
        <v/>
      </c>
      <c r="BC579" s="25" t="str">
        <f t="shared" ref="BC579:BC642" si="311">IF(AND($BB$1=8,$A579=8,$BC$1=$B579),E579,"")</f>
        <v/>
      </c>
      <c r="BD579" s="25" t="str">
        <f t="shared" ref="BD579:BD642" si="312">IF(AND($BB$1=8,$A579=8,$BC$1=$B579),F579,"")</f>
        <v/>
      </c>
      <c r="BE579" s="25" t="str">
        <f t="shared" ref="BE579:BE642" si="313">IF(AND($BB$1=8,$A579=8,$BC$1=$B579),G579,"")</f>
        <v/>
      </c>
      <c r="BF579" s="25" t="str">
        <f t="shared" ref="BF579:BF642" si="314">IF(AND($BB$1=8,$A579=8,$BC$1=$B579),H579,"")</f>
        <v/>
      </c>
      <c r="BG579" s="25" t="str">
        <f t="shared" ref="BG579:BG642" si="315">IF(AND($BB$1=8,$A579=8,$BC$1=$B579),I579,"")</f>
        <v/>
      </c>
      <c r="BH579" s="25" t="str">
        <f t="shared" ref="BH579:BH642" si="316">IF(AND($BB$1=8,$A579=8,$BC$1=$B579),J579,"")</f>
        <v/>
      </c>
      <c r="BI579" s="25" t="str">
        <f t="shared" ref="BI579:BI642" si="317">IF(AND($BB$1=8,$A579=8,$BC$1=$B579),K579,"")</f>
        <v/>
      </c>
      <c r="BJ579" s="25" t="str">
        <f t="shared" ref="BJ579:BJ642" si="318">IF(AND($BB$1=8,$A579=8,$BC$1=$B579),L579,"")</f>
        <v/>
      </c>
      <c r="BK579" s="25" t="str">
        <f t="shared" ref="BK579:BK642" si="319">IF(AND($BB$1=8,$A579=8,$BC$1=$B579),M579,"")</f>
        <v/>
      </c>
      <c r="BL579" s="25" t="str">
        <f t="shared" ref="BL579:BL642" si="320">IF(AND($BB$1=8,$A579=8,$BC$1=$B579),N579,"")</f>
        <v/>
      </c>
      <c r="BM579" s="25" t="str">
        <f t="shared" ref="BM579:BM642" si="321">IF(AND($BB$1=8,$A579=8,$BC$1=$B579),O579,"")</f>
        <v/>
      </c>
      <c r="BN579" s="25" t="str">
        <f t="shared" ref="BN579:BN642" si="322">IF(AND($BB$1=8,$A579=8,$BC$1=$B579),P579,"")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IF(AND($AJ$1=8,$A643=8),A643,"")</f>
        <v/>
      </c>
      <c r="AH643" s="25" t="str">
        <f t="shared" ref="AH643:AH706" si="324">IF(AND($AJ$1=8,$A643=8),B643,"")</f>
        <v/>
      </c>
      <c r="AI643" s="25" t="str">
        <f t="shared" ref="AI643:AI706" si="325">IF(AND($AJ$1=8,$A643=8),C643,"")</f>
        <v/>
      </c>
      <c r="AJ643" s="25" t="str">
        <f t="shared" ref="AJ643:AJ706" si="326">IF(AND($AJ$1=8,$A643=8),D643,"")</f>
        <v/>
      </c>
      <c r="AK643" s="25" t="str">
        <f t="shared" ref="AK643:AK706" si="327">IF(AND($AJ$1=8,$A643=8),E643,"")</f>
        <v/>
      </c>
      <c r="AL643" s="25" t="str">
        <f t="shared" ref="AL643:AL706" si="328">IF(AND($AJ$1=8,$A643=8),F643,"")</f>
        <v/>
      </c>
      <c r="AM643" s="25" t="str">
        <f t="shared" ref="AM643:AM706" si="329">IF(AND($AJ$1=8,$A643=8),G643,"")</f>
        <v/>
      </c>
      <c r="AN643" s="25" t="str">
        <f t="shared" ref="AN643:AN706" si="330">IF(AND($AJ$1=8,$A643=8),H643,"")</f>
        <v/>
      </c>
      <c r="AO643" s="25" t="str">
        <f t="shared" ref="AO643:AO706" si="331">IF(AND($AJ$1=8,$A643=8),I643,"")</f>
        <v/>
      </c>
      <c r="AP643" s="25" t="str">
        <f t="shared" ref="AP643:AP706" si="332">IF(AND($AJ$1=8,$A643=8),J643,"")</f>
        <v/>
      </c>
      <c r="AQ643" s="25" t="str">
        <f t="shared" ref="AQ643:AQ706" si="333">IF(AND($AJ$1=8,$A643=8),K643,"")</f>
        <v/>
      </c>
      <c r="AR643" s="25" t="str">
        <f t="shared" ref="AR643:AR706" si="334">IF(AND($AJ$1=8,$A643=8),L643,"")</f>
        <v/>
      </c>
      <c r="AS643" s="25" t="str">
        <f t="shared" ref="AS643:AS706" si="335">IF(AND($AJ$1=8,$A643=8),M643,"")</f>
        <v/>
      </c>
      <c r="AT643" s="25" t="str">
        <f t="shared" ref="AT643:AT706" si="336">IF(AND($AJ$1=8,$A643=8),N643,"")</f>
        <v/>
      </c>
      <c r="AU643" s="25" t="str">
        <f t="shared" ref="AU643:AU706" si="337">IF(AND($AJ$1=8,$A643=8),O643,"")</f>
        <v/>
      </c>
      <c r="AV643" s="25" t="str">
        <f t="shared" ref="AV643:AV706" si="338">IF(AND($AJ$1=8,$A643=8),P643,"")</f>
        <v/>
      </c>
      <c r="AX643" t="str">
        <f>IF(BC643="","",IF(BC643&gt;0,COUNT($AY$2:AY643),""))</f>
        <v/>
      </c>
      <c r="AY643" s="25" t="str">
        <f t="shared" ref="AY643:AY706" si="339">IF(AND($BB$1=8,$A643=8,$BC$1=B643),A643,"")</f>
        <v/>
      </c>
      <c r="AZ643" s="25" t="str">
        <f t="shared" ref="AZ643:AZ706" si="340">IF(AND($BB$1=8,$A643=8,$BC$1=$B643),B643,"")</f>
        <v/>
      </c>
      <c r="BA643" s="25" t="str">
        <f t="shared" ref="BA643:BA706" si="341">IF(AND($BB$1=8,$A643=8,$BC$1=$B643),C643,"")</f>
        <v/>
      </c>
      <c r="BB643" s="25" t="str">
        <f t="shared" ref="BB643:BB706" si="342">IF(AND($BB$1=8,$A643=8,$BC$1=$B643),D643,"")</f>
        <v/>
      </c>
      <c r="BC643" s="25" t="str">
        <f t="shared" ref="BC643:BC706" si="343">IF(AND($BB$1=8,$A643=8,$BC$1=$B643),E643,"")</f>
        <v/>
      </c>
      <c r="BD643" s="25" t="str">
        <f t="shared" ref="BD643:BD706" si="344">IF(AND($BB$1=8,$A643=8,$BC$1=$B643),F643,"")</f>
        <v/>
      </c>
      <c r="BE643" s="25" t="str">
        <f t="shared" ref="BE643:BE706" si="345">IF(AND($BB$1=8,$A643=8,$BC$1=$B643),G643,"")</f>
        <v/>
      </c>
      <c r="BF643" s="25" t="str">
        <f t="shared" ref="BF643:BF706" si="346">IF(AND($BB$1=8,$A643=8,$BC$1=$B643),H643,"")</f>
        <v/>
      </c>
      <c r="BG643" s="25" t="str">
        <f t="shared" ref="BG643:BG706" si="347">IF(AND($BB$1=8,$A643=8,$BC$1=$B643),I643,"")</f>
        <v/>
      </c>
      <c r="BH643" s="25" t="str">
        <f t="shared" ref="BH643:BH706" si="348">IF(AND($BB$1=8,$A643=8,$BC$1=$B643),J643,"")</f>
        <v/>
      </c>
      <c r="BI643" s="25" t="str">
        <f t="shared" ref="BI643:BI706" si="349">IF(AND($BB$1=8,$A643=8,$BC$1=$B643),K643,"")</f>
        <v/>
      </c>
      <c r="BJ643" s="25" t="str">
        <f t="shared" ref="BJ643:BJ706" si="350">IF(AND($BB$1=8,$A643=8,$BC$1=$B643),L643,"")</f>
        <v/>
      </c>
      <c r="BK643" s="25" t="str">
        <f t="shared" ref="BK643:BK706" si="351">IF(AND($BB$1=8,$A643=8,$BC$1=$B643),M643,"")</f>
        <v/>
      </c>
      <c r="BL643" s="25" t="str">
        <f t="shared" ref="BL643:BL706" si="352">IF(AND($BB$1=8,$A643=8,$BC$1=$B643),N643,"")</f>
        <v/>
      </c>
      <c r="BM643" s="25" t="str">
        <f t="shared" ref="BM643:BM706" si="353">IF(AND($BB$1=8,$A643=8,$BC$1=$B643),O643,"")</f>
        <v/>
      </c>
      <c r="BN643" s="25" t="str">
        <f t="shared" ref="BN643:BN706" si="354">IF(AND($BB$1=8,$A643=8,$BC$1=$B643),P643,"")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IF(AND($AJ$1=8,$A707=8),A707,"")</f>
        <v/>
      </c>
      <c r="AH707" s="25" t="str">
        <f t="shared" ref="AH707:AH770" si="356">IF(AND($AJ$1=8,$A707=8),B707,"")</f>
        <v/>
      </c>
      <c r="AI707" s="25" t="str">
        <f t="shared" ref="AI707:AI770" si="357">IF(AND($AJ$1=8,$A707=8),C707,"")</f>
        <v/>
      </c>
      <c r="AJ707" s="25" t="str">
        <f t="shared" ref="AJ707:AJ770" si="358">IF(AND($AJ$1=8,$A707=8),D707,"")</f>
        <v/>
      </c>
      <c r="AK707" s="25" t="str">
        <f t="shared" ref="AK707:AK770" si="359">IF(AND($AJ$1=8,$A707=8),E707,"")</f>
        <v/>
      </c>
      <c r="AL707" s="25" t="str">
        <f t="shared" ref="AL707:AL770" si="360">IF(AND($AJ$1=8,$A707=8),F707,"")</f>
        <v/>
      </c>
      <c r="AM707" s="25" t="str">
        <f t="shared" ref="AM707:AM770" si="361">IF(AND($AJ$1=8,$A707=8),G707,"")</f>
        <v/>
      </c>
      <c r="AN707" s="25" t="str">
        <f t="shared" ref="AN707:AN770" si="362">IF(AND($AJ$1=8,$A707=8),H707,"")</f>
        <v/>
      </c>
      <c r="AO707" s="25" t="str">
        <f t="shared" ref="AO707:AO770" si="363">IF(AND($AJ$1=8,$A707=8),I707,"")</f>
        <v/>
      </c>
      <c r="AP707" s="25" t="str">
        <f t="shared" ref="AP707:AP770" si="364">IF(AND($AJ$1=8,$A707=8),J707,"")</f>
        <v/>
      </c>
      <c r="AQ707" s="25" t="str">
        <f t="shared" ref="AQ707:AQ770" si="365">IF(AND($AJ$1=8,$A707=8),K707,"")</f>
        <v/>
      </c>
      <c r="AR707" s="25" t="str">
        <f t="shared" ref="AR707:AR770" si="366">IF(AND($AJ$1=8,$A707=8),L707,"")</f>
        <v/>
      </c>
      <c r="AS707" s="25" t="str">
        <f t="shared" ref="AS707:AS770" si="367">IF(AND($AJ$1=8,$A707=8),M707,"")</f>
        <v/>
      </c>
      <c r="AT707" s="25" t="str">
        <f t="shared" ref="AT707:AT770" si="368">IF(AND($AJ$1=8,$A707=8),N707,"")</f>
        <v/>
      </c>
      <c r="AU707" s="25" t="str">
        <f t="shared" ref="AU707:AU770" si="369">IF(AND($AJ$1=8,$A707=8),O707,"")</f>
        <v/>
      </c>
      <c r="AV707" s="25" t="str">
        <f t="shared" ref="AV707:AV770" si="370">IF(AND($AJ$1=8,$A707=8),P707,"")</f>
        <v/>
      </c>
      <c r="AX707" t="str">
        <f>IF(BC707="","",IF(BC707&gt;0,COUNT($AY$2:AY707),""))</f>
        <v/>
      </c>
      <c r="AY707" s="25" t="str">
        <f t="shared" ref="AY707:AY770" si="371">IF(AND($BB$1=8,$A707=8,$BC$1=B707),A707,"")</f>
        <v/>
      </c>
      <c r="AZ707" s="25" t="str">
        <f t="shared" ref="AZ707:AZ770" si="372">IF(AND($BB$1=8,$A707=8,$BC$1=$B707),B707,"")</f>
        <v/>
      </c>
      <c r="BA707" s="25" t="str">
        <f t="shared" ref="BA707:BA770" si="373">IF(AND($BB$1=8,$A707=8,$BC$1=$B707),C707,"")</f>
        <v/>
      </c>
      <c r="BB707" s="25" t="str">
        <f t="shared" ref="BB707:BB770" si="374">IF(AND($BB$1=8,$A707=8,$BC$1=$B707),D707,"")</f>
        <v/>
      </c>
      <c r="BC707" s="25" t="str">
        <f t="shared" ref="BC707:BC770" si="375">IF(AND($BB$1=8,$A707=8,$BC$1=$B707),E707,"")</f>
        <v/>
      </c>
      <c r="BD707" s="25" t="str">
        <f t="shared" ref="BD707:BD770" si="376">IF(AND($BB$1=8,$A707=8,$BC$1=$B707),F707,"")</f>
        <v/>
      </c>
      <c r="BE707" s="25" t="str">
        <f t="shared" ref="BE707:BE770" si="377">IF(AND($BB$1=8,$A707=8,$BC$1=$B707),G707,"")</f>
        <v/>
      </c>
      <c r="BF707" s="25" t="str">
        <f t="shared" ref="BF707:BF770" si="378">IF(AND($BB$1=8,$A707=8,$BC$1=$B707),H707,"")</f>
        <v/>
      </c>
      <c r="BG707" s="25" t="str">
        <f t="shared" ref="BG707:BG770" si="379">IF(AND($BB$1=8,$A707=8,$BC$1=$B707),I707,"")</f>
        <v/>
      </c>
      <c r="BH707" s="25" t="str">
        <f t="shared" ref="BH707:BH770" si="380">IF(AND($BB$1=8,$A707=8,$BC$1=$B707),J707,"")</f>
        <v/>
      </c>
      <c r="BI707" s="25" t="str">
        <f t="shared" ref="BI707:BI770" si="381">IF(AND($BB$1=8,$A707=8,$BC$1=$B707),K707,"")</f>
        <v/>
      </c>
      <c r="BJ707" s="25" t="str">
        <f t="shared" ref="BJ707:BJ770" si="382">IF(AND($BB$1=8,$A707=8,$BC$1=$B707),L707,"")</f>
        <v/>
      </c>
      <c r="BK707" s="25" t="str">
        <f t="shared" ref="BK707:BK770" si="383">IF(AND($BB$1=8,$A707=8,$BC$1=$B707),M707,"")</f>
        <v/>
      </c>
      <c r="BL707" s="25" t="str">
        <f t="shared" ref="BL707:BL770" si="384">IF(AND($BB$1=8,$A707=8,$BC$1=$B707),N707,"")</f>
        <v/>
      </c>
      <c r="BM707" s="25" t="str">
        <f t="shared" ref="BM707:BM770" si="385">IF(AND($BB$1=8,$A707=8,$BC$1=$B707),O707,"")</f>
        <v/>
      </c>
      <c r="BN707" s="25" t="str">
        <f t="shared" ref="BN707:BN770" si="386">IF(AND($BB$1=8,$A707=8,$BC$1=$B707),P707,"")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IF(AND($AJ$1=8,$A771=8),A771,"")</f>
        <v/>
      </c>
      <c r="AH771" s="25" t="str">
        <f t="shared" ref="AH771:AH834" si="388">IF(AND($AJ$1=8,$A771=8),B771,"")</f>
        <v/>
      </c>
      <c r="AI771" s="25" t="str">
        <f t="shared" ref="AI771:AI834" si="389">IF(AND($AJ$1=8,$A771=8),C771,"")</f>
        <v/>
      </c>
      <c r="AJ771" s="25" t="str">
        <f t="shared" ref="AJ771:AJ834" si="390">IF(AND($AJ$1=8,$A771=8),D771,"")</f>
        <v/>
      </c>
      <c r="AK771" s="25" t="str">
        <f t="shared" ref="AK771:AK834" si="391">IF(AND($AJ$1=8,$A771=8),E771,"")</f>
        <v/>
      </c>
      <c r="AL771" s="25" t="str">
        <f t="shared" ref="AL771:AL834" si="392">IF(AND($AJ$1=8,$A771=8),F771,"")</f>
        <v/>
      </c>
      <c r="AM771" s="25" t="str">
        <f t="shared" ref="AM771:AM834" si="393">IF(AND($AJ$1=8,$A771=8),G771,"")</f>
        <v/>
      </c>
      <c r="AN771" s="25" t="str">
        <f t="shared" ref="AN771:AN834" si="394">IF(AND($AJ$1=8,$A771=8),H771,"")</f>
        <v/>
      </c>
      <c r="AO771" s="25" t="str">
        <f t="shared" ref="AO771:AO834" si="395">IF(AND($AJ$1=8,$A771=8),I771,"")</f>
        <v/>
      </c>
      <c r="AP771" s="25" t="str">
        <f t="shared" ref="AP771:AP834" si="396">IF(AND($AJ$1=8,$A771=8),J771,"")</f>
        <v/>
      </c>
      <c r="AQ771" s="25" t="str">
        <f t="shared" ref="AQ771:AQ834" si="397">IF(AND($AJ$1=8,$A771=8),K771,"")</f>
        <v/>
      </c>
      <c r="AR771" s="25" t="str">
        <f t="shared" ref="AR771:AR834" si="398">IF(AND($AJ$1=8,$A771=8),L771,"")</f>
        <v/>
      </c>
      <c r="AS771" s="25" t="str">
        <f t="shared" ref="AS771:AS834" si="399">IF(AND($AJ$1=8,$A771=8),M771,"")</f>
        <v/>
      </c>
      <c r="AT771" s="25" t="str">
        <f t="shared" ref="AT771:AT834" si="400">IF(AND($AJ$1=8,$A771=8),N771,"")</f>
        <v/>
      </c>
      <c r="AU771" s="25" t="str">
        <f t="shared" ref="AU771:AU834" si="401">IF(AND($AJ$1=8,$A771=8),O771,"")</f>
        <v/>
      </c>
      <c r="AV771" s="25" t="str">
        <f t="shared" ref="AV771:AV834" si="402">IF(AND($AJ$1=8,$A771=8),P771,"")</f>
        <v/>
      </c>
      <c r="AX771" t="str">
        <f>IF(BC771="","",IF(BC771&gt;0,COUNT($AY$2:AY771),""))</f>
        <v/>
      </c>
      <c r="AY771" s="25" t="str">
        <f t="shared" ref="AY771:AY834" si="403">IF(AND($BB$1=8,$A771=8,$BC$1=B771),A771,"")</f>
        <v/>
      </c>
      <c r="AZ771" s="25" t="str">
        <f t="shared" ref="AZ771:AZ834" si="404">IF(AND($BB$1=8,$A771=8,$BC$1=$B771),B771,"")</f>
        <v/>
      </c>
      <c r="BA771" s="25" t="str">
        <f t="shared" ref="BA771:BA834" si="405">IF(AND($BB$1=8,$A771=8,$BC$1=$B771),C771,"")</f>
        <v/>
      </c>
      <c r="BB771" s="25" t="str">
        <f t="shared" ref="BB771:BB834" si="406">IF(AND($BB$1=8,$A771=8,$BC$1=$B771),D771,"")</f>
        <v/>
      </c>
      <c r="BC771" s="25" t="str">
        <f t="shared" ref="BC771:BC834" si="407">IF(AND($BB$1=8,$A771=8,$BC$1=$B771),E771,"")</f>
        <v/>
      </c>
      <c r="BD771" s="25" t="str">
        <f t="shared" ref="BD771:BD834" si="408">IF(AND($BB$1=8,$A771=8,$BC$1=$B771),F771,"")</f>
        <v/>
      </c>
      <c r="BE771" s="25" t="str">
        <f t="shared" ref="BE771:BE834" si="409">IF(AND($BB$1=8,$A771=8,$BC$1=$B771),G771,"")</f>
        <v/>
      </c>
      <c r="BF771" s="25" t="str">
        <f t="shared" ref="BF771:BF834" si="410">IF(AND($BB$1=8,$A771=8,$BC$1=$B771),H771,"")</f>
        <v/>
      </c>
      <c r="BG771" s="25" t="str">
        <f t="shared" ref="BG771:BG834" si="411">IF(AND($BB$1=8,$A771=8,$BC$1=$B771),I771,"")</f>
        <v/>
      </c>
      <c r="BH771" s="25" t="str">
        <f t="shared" ref="BH771:BH834" si="412">IF(AND($BB$1=8,$A771=8,$BC$1=$B771),J771,"")</f>
        <v/>
      </c>
      <c r="BI771" s="25" t="str">
        <f t="shared" ref="BI771:BI834" si="413">IF(AND($BB$1=8,$A771=8,$BC$1=$B771),K771,"")</f>
        <v/>
      </c>
      <c r="BJ771" s="25" t="str">
        <f t="shared" ref="BJ771:BJ834" si="414">IF(AND($BB$1=8,$A771=8,$BC$1=$B771),L771,"")</f>
        <v/>
      </c>
      <c r="BK771" s="25" t="str">
        <f t="shared" ref="BK771:BK834" si="415">IF(AND($BB$1=8,$A771=8,$BC$1=$B771),M771,"")</f>
        <v/>
      </c>
      <c r="BL771" s="25" t="str">
        <f t="shared" ref="BL771:BL834" si="416">IF(AND($BB$1=8,$A771=8,$BC$1=$B771),N771,"")</f>
        <v/>
      </c>
      <c r="BM771" s="25" t="str">
        <f t="shared" ref="BM771:BM834" si="417">IF(AND($BB$1=8,$A771=8,$BC$1=$B771),O771,"")</f>
        <v/>
      </c>
      <c r="BN771" s="25" t="str">
        <f t="shared" ref="BN771:BN834" si="418">IF(AND($BB$1=8,$A771=8,$BC$1=$B771),P771,"")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IF(AND($AJ$1=8,$A835=8),A835,"")</f>
        <v/>
      </c>
      <c r="AH835" s="25" t="str">
        <f t="shared" ref="AH835:AH898" si="420">IF(AND($AJ$1=8,$A835=8),B835,"")</f>
        <v/>
      </c>
      <c r="AI835" s="25" t="str">
        <f t="shared" ref="AI835:AI898" si="421">IF(AND($AJ$1=8,$A835=8),C835,"")</f>
        <v/>
      </c>
      <c r="AJ835" s="25" t="str">
        <f t="shared" ref="AJ835:AJ898" si="422">IF(AND($AJ$1=8,$A835=8),D835,"")</f>
        <v/>
      </c>
      <c r="AK835" s="25" t="str">
        <f t="shared" ref="AK835:AK898" si="423">IF(AND($AJ$1=8,$A835=8),E835,"")</f>
        <v/>
      </c>
      <c r="AL835" s="25" t="str">
        <f t="shared" ref="AL835:AL898" si="424">IF(AND($AJ$1=8,$A835=8),F835,"")</f>
        <v/>
      </c>
      <c r="AM835" s="25" t="str">
        <f t="shared" ref="AM835:AM898" si="425">IF(AND($AJ$1=8,$A835=8),G835,"")</f>
        <v/>
      </c>
      <c r="AN835" s="25" t="str">
        <f t="shared" ref="AN835:AN898" si="426">IF(AND($AJ$1=8,$A835=8),H835,"")</f>
        <v/>
      </c>
      <c r="AO835" s="25" t="str">
        <f t="shared" ref="AO835:AO898" si="427">IF(AND($AJ$1=8,$A835=8),I835,"")</f>
        <v/>
      </c>
      <c r="AP835" s="25" t="str">
        <f t="shared" ref="AP835:AP898" si="428">IF(AND($AJ$1=8,$A835=8),J835,"")</f>
        <v/>
      </c>
      <c r="AQ835" s="25" t="str">
        <f t="shared" ref="AQ835:AQ898" si="429">IF(AND($AJ$1=8,$A835=8),K835,"")</f>
        <v/>
      </c>
      <c r="AR835" s="25" t="str">
        <f t="shared" ref="AR835:AR898" si="430">IF(AND($AJ$1=8,$A835=8),L835,"")</f>
        <v/>
      </c>
      <c r="AS835" s="25" t="str">
        <f t="shared" ref="AS835:AS898" si="431">IF(AND($AJ$1=8,$A835=8),M835,"")</f>
        <v/>
      </c>
      <c r="AT835" s="25" t="str">
        <f t="shared" ref="AT835:AT898" si="432">IF(AND($AJ$1=8,$A835=8),N835,"")</f>
        <v/>
      </c>
      <c r="AU835" s="25" t="str">
        <f t="shared" ref="AU835:AU898" si="433">IF(AND($AJ$1=8,$A835=8),O835,"")</f>
        <v/>
      </c>
      <c r="AV835" s="25" t="str">
        <f t="shared" ref="AV835:AV898" si="434">IF(AND($AJ$1=8,$A835=8),P835,"")</f>
        <v/>
      </c>
      <c r="AX835" t="str">
        <f>IF(BC835="","",IF(BC835&gt;0,COUNT($AY$2:AY835),""))</f>
        <v/>
      </c>
      <c r="AY835" s="25" t="str">
        <f t="shared" ref="AY835:AY898" si="435">IF(AND($BB$1=8,$A835=8,$BC$1=B835),A835,"")</f>
        <v/>
      </c>
      <c r="AZ835" s="25" t="str">
        <f t="shared" ref="AZ835:AZ898" si="436">IF(AND($BB$1=8,$A835=8,$BC$1=$B835),B835,"")</f>
        <v/>
      </c>
      <c r="BA835" s="25" t="str">
        <f t="shared" ref="BA835:BA898" si="437">IF(AND($BB$1=8,$A835=8,$BC$1=$B835),C835,"")</f>
        <v/>
      </c>
      <c r="BB835" s="25" t="str">
        <f t="shared" ref="BB835:BB898" si="438">IF(AND($BB$1=8,$A835=8,$BC$1=$B835),D835,"")</f>
        <v/>
      </c>
      <c r="BC835" s="25" t="str">
        <f t="shared" ref="BC835:BC898" si="439">IF(AND($BB$1=8,$A835=8,$BC$1=$B835),E835,"")</f>
        <v/>
      </c>
      <c r="BD835" s="25" t="str">
        <f t="shared" ref="BD835:BD898" si="440">IF(AND($BB$1=8,$A835=8,$BC$1=$B835),F835,"")</f>
        <v/>
      </c>
      <c r="BE835" s="25" t="str">
        <f t="shared" ref="BE835:BE898" si="441">IF(AND($BB$1=8,$A835=8,$BC$1=$B835),G835,"")</f>
        <v/>
      </c>
      <c r="BF835" s="25" t="str">
        <f t="shared" ref="BF835:BF898" si="442">IF(AND($BB$1=8,$A835=8,$BC$1=$B835),H835,"")</f>
        <v/>
      </c>
      <c r="BG835" s="25" t="str">
        <f t="shared" ref="BG835:BG898" si="443">IF(AND($BB$1=8,$A835=8,$BC$1=$B835),I835,"")</f>
        <v/>
      </c>
      <c r="BH835" s="25" t="str">
        <f t="shared" ref="BH835:BH898" si="444">IF(AND($BB$1=8,$A835=8,$BC$1=$B835),J835,"")</f>
        <v/>
      </c>
      <c r="BI835" s="25" t="str">
        <f t="shared" ref="BI835:BI898" si="445">IF(AND($BB$1=8,$A835=8,$BC$1=$B835),K835,"")</f>
        <v/>
      </c>
      <c r="BJ835" s="25" t="str">
        <f t="shared" ref="BJ835:BJ898" si="446">IF(AND($BB$1=8,$A835=8,$BC$1=$B835),L835,"")</f>
        <v/>
      </c>
      <c r="BK835" s="25" t="str">
        <f t="shared" ref="BK835:BK898" si="447">IF(AND($BB$1=8,$A835=8,$BC$1=$B835),M835,"")</f>
        <v/>
      </c>
      <c r="BL835" s="25" t="str">
        <f t="shared" ref="BL835:BL898" si="448">IF(AND($BB$1=8,$A835=8,$BC$1=$B835),N835,"")</f>
        <v/>
      </c>
      <c r="BM835" s="25" t="str">
        <f t="shared" ref="BM835:BM898" si="449">IF(AND($BB$1=8,$A835=8,$BC$1=$B835),O835,"")</f>
        <v/>
      </c>
      <c r="BN835" s="25" t="str">
        <f t="shared" ref="BN835:BN898" si="450">IF(AND($BB$1=8,$A835=8,$BC$1=$B835),P835,"")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IF(AND($AJ$1=8,$A899=8),A899,"")</f>
        <v/>
      </c>
      <c r="AH899" s="25" t="str">
        <f t="shared" ref="AH899:AH962" si="452">IF(AND($AJ$1=8,$A899=8),B899,"")</f>
        <v/>
      </c>
      <c r="AI899" s="25" t="str">
        <f t="shared" ref="AI899:AI962" si="453">IF(AND($AJ$1=8,$A899=8),C899,"")</f>
        <v/>
      </c>
      <c r="AJ899" s="25" t="str">
        <f t="shared" ref="AJ899:AJ962" si="454">IF(AND($AJ$1=8,$A899=8),D899,"")</f>
        <v/>
      </c>
      <c r="AK899" s="25" t="str">
        <f t="shared" ref="AK899:AK962" si="455">IF(AND($AJ$1=8,$A899=8),E899,"")</f>
        <v/>
      </c>
      <c r="AL899" s="25" t="str">
        <f t="shared" ref="AL899:AL962" si="456">IF(AND($AJ$1=8,$A899=8),F899,"")</f>
        <v/>
      </c>
      <c r="AM899" s="25" t="str">
        <f t="shared" ref="AM899:AM962" si="457">IF(AND($AJ$1=8,$A899=8),G899,"")</f>
        <v/>
      </c>
      <c r="AN899" s="25" t="str">
        <f t="shared" ref="AN899:AN962" si="458">IF(AND($AJ$1=8,$A899=8),H899,"")</f>
        <v/>
      </c>
      <c r="AO899" s="25" t="str">
        <f t="shared" ref="AO899:AO962" si="459">IF(AND($AJ$1=8,$A899=8),I899,"")</f>
        <v/>
      </c>
      <c r="AP899" s="25" t="str">
        <f t="shared" ref="AP899:AP962" si="460">IF(AND($AJ$1=8,$A899=8),J899,"")</f>
        <v/>
      </c>
      <c r="AQ899" s="25" t="str">
        <f t="shared" ref="AQ899:AQ962" si="461">IF(AND($AJ$1=8,$A899=8),K899,"")</f>
        <v/>
      </c>
      <c r="AR899" s="25" t="str">
        <f t="shared" ref="AR899:AR962" si="462">IF(AND($AJ$1=8,$A899=8),L899,"")</f>
        <v/>
      </c>
      <c r="AS899" s="25" t="str">
        <f t="shared" ref="AS899:AS962" si="463">IF(AND($AJ$1=8,$A899=8),M899,"")</f>
        <v/>
      </c>
      <c r="AT899" s="25" t="str">
        <f t="shared" ref="AT899:AT962" si="464">IF(AND($AJ$1=8,$A899=8),N899,"")</f>
        <v/>
      </c>
      <c r="AU899" s="25" t="str">
        <f t="shared" ref="AU899:AU962" si="465">IF(AND($AJ$1=8,$A899=8),O899,"")</f>
        <v/>
      </c>
      <c r="AV899" s="25" t="str">
        <f t="shared" ref="AV899:AV962" si="466">IF(AND($AJ$1=8,$A899=8),P899,"")</f>
        <v/>
      </c>
      <c r="AX899" t="str">
        <f>IF(BC899="","",IF(BC899&gt;0,COUNT($AY$2:AY899),""))</f>
        <v/>
      </c>
      <c r="AY899" s="25" t="str">
        <f t="shared" ref="AY899:AY962" si="467">IF(AND($BB$1=8,$A899=8,$BC$1=B899),A899,"")</f>
        <v/>
      </c>
      <c r="AZ899" s="25" t="str">
        <f t="shared" ref="AZ899:AZ962" si="468">IF(AND($BB$1=8,$A899=8,$BC$1=$B899),B899,"")</f>
        <v/>
      </c>
      <c r="BA899" s="25" t="str">
        <f t="shared" ref="BA899:BA962" si="469">IF(AND($BB$1=8,$A899=8,$BC$1=$B899),C899,"")</f>
        <v/>
      </c>
      <c r="BB899" s="25" t="str">
        <f t="shared" ref="BB899:BB962" si="470">IF(AND($BB$1=8,$A899=8,$BC$1=$B899),D899,"")</f>
        <v/>
      </c>
      <c r="BC899" s="25" t="str">
        <f t="shared" ref="BC899:BC962" si="471">IF(AND($BB$1=8,$A899=8,$BC$1=$B899),E899,"")</f>
        <v/>
      </c>
      <c r="BD899" s="25" t="str">
        <f t="shared" ref="BD899:BD962" si="472">IF(AND($BB$1=8,$A899=8,$BC$1=$B899),F899,"")</f>
        <v/>
      </c>
      <c r="BE899" s="25" t="str">
        <f t="shared" ref="BE899:BE962" si="473">IF(AND($BB$1=8,$A899=8,$BC$1=$B899),G899,"")</f>
        <v/>
      </c>
      <c r="BF899" s="25" t="str">
        <f t="shared" ref="BF899:BF962" si="474">IF(AND($BB$1=8,$A899=8,$BC$1=$B899),H899,"")</f>
        <v/>
      </c>
      <c r="BG899" s="25" t="str">
        <f t="shared" ref="BG899:BG962" si="475">IF(AND($BB$1=8,$A899=8,$BC$1=$B899),I899,"")</f>
        <v/>
      </c>
      <c r="BH899" s="25" t="str">
        <f t="shared" ref="BH899:BH962" si="476">IF(AND($BB$1=8,$A899=8,$BC$1=$B899),J899,"")</f>
        <v/>
      </c>
      <c r="BI899" s="25" t="str">
        <f t="shared" ref="BI899:BI962" si="477">IF(AND($BB$1=8,$A899=8,$BC$1=$B899),K899,"")</f>
        <v/>
      </c>
      <c r="BJ899" s="25" t="str">
        <f t="shared" ref="BJ899:BJ962" si="478">IF(AND($BB$1=8,$A899=8,$BC$1=$B899),L899,"")</f>
        <v/>
      </c>
      <c r="BK899" s="25" t="str">
        <f t="shared" ref="BK899:BK962" si="479">IF(AND($BB$1=8,$A899=8,$BC$1=$B899),M899,"")</f>
        <v/>
      </c>
      <c r="BL899" s="25" t="str">
        <f t="shared" ref="BL899:BL962" si="480">IF(AND($BB$1=8,$A899=8,$BC$1=$B899),N899,"")</f>
        <v/>
      </c>
      <c r="BM899" s="25" t="str">
        <f t="shared" ref="BM899:BM962" si="481">IF(AND($BB$1=8,$A899=8,$BC$1=$B899),O899,"")</f>
        <v/>
      </c>
      <c r="BN899" s="25" t="str">
        <f t="shared" ref="BN899:BN962" si="482">IF(AND($BB$1=8,$A899=8,$BC$1=$B899),P899,"")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IF(AND($AJ$1=8,$A963=8),A963,"")</f>
        <v/>
      </c>
      <c r="AH963" s="25" t="str">
        <f t="shared" ref="AH963:AH1026" si="484">IF(AND($AJ$1=8,$A963=8),B963,"")</f>
        <v/>
      </c>
      <c r="AI963" s="25" t="str">
        <f t="shared" ref="AI963:AI1026" si="485">IF(AND($AJ$1=8,$A963=8),C963,"")</f>
        <v/>
      </c>
      <c r="AJ963" s="25" t="str">
        <f t="shared" ref="AJ963:AJ1026" si="486">IF(AND($AJ$1=8,$A963=8),D963,"")</f>
        <v/>
      </c>
      <c r="AK963" s="25" t="str">
        <f t="shared" ref="AK963:AK1026" si="487">IF(AND($AJ$1=8,$A963=8),E963,"")</f>
        <v/>
      </c>
      <c r="AL963" s="25" t="str">
        <f t="shared" ref="AL963:AL1026" si="488">IF(AND($AJ$1=8,$A963=8),F963,"")</f>
        <v/>
      </c>
      <c r="AM963" s="25" t="str">
        <f t="shared" ref="AM963:AM1026" si="489">IF(AND($AJ$1=8,$A963=8),G963,"")</f>
        <v/>
      </c>
      <c r="AN963" s="25" t="str">
        <f t="shared" ref="AN963:AN1026" si="490">IF(AND($AJ$1=8,$A963=8),H963,"")</f>
        <v/>
      </c>
      <c r="AO963" s="25" t="str">
        <f t="shared" ref="AO963:AO1026" si="491">IF(AND($AJ$1=8,$A963=8),I963,"")</f>
        <v/>
      </c>
      <c r="AP963" s="25" t="str">
        <f t="shared" ref="AP963:AP1026" si="492">IF(AND($AJ$1=8,$A963=8),J963,"")</f>
        <v/>
      </c>
      <c r="AQ963" s="25" t="str">
        <f t="shared" ref="AQ963:AQ1026" si="493">IF(AND($AJ$1=8,$A963=8),K963,"")</f>
        <v/>
      </c>
      <c r="AR963" s="25" t="str">
        <f t="shared" ref="AR963:AR1026" si="494">IF(AND($AJ$1=8,$A963=8),L963,"")</f>
        <v/>
      </c>
      <c r="AS963" s="25" t="str">
        <f t="shared" ref="AS963:AS1026" si="495">IF(AND($AJ$1=8,$A963=8),M963,"")</f>
        <v/>
      </c>
      <c r="AT963" s="25" t="str">
        <f t="shared" ref="AT963:AT1026" si="496">IF(AND($AJ$1=8,$A963=8),N963,"")</f>
        <v/>
      </c>
      <c r="AU963" s="25" t="str">
        <f t="shared" ref="AU963:AU1026" si="497">IF(AND($AJ$1=8,$A963=8),O963,"")</f>
        <v/>
      </c>
      <c r="AV963" s="25" t="str">
        <f t="shared" ref="AV963:AV1026" si="498">IF(AND($AJ$1=8,$A963=8),P963,"")</f>
        <v/>
      </c>
      <c r="AX963" t="str">
        <f>IF(BC963="","",IF(BC963&gt;0,COUNT($AY$2:AY963),""))</f>
        <v/>
      </c>
      <c r="AY963" s="25" t="str">
        <f t="shared" ref="AY963:AY1026" si="499">IF(AND($BB$1=8,$A963=8,$BC$1=B963),A963,"")</f>
        <v/>
      </c>
      <c r="AZ963" s="25" t="str">
        <f t="shared" ref="AZ963:AZ1026" si="500">IF(AND($BB$1=8,$A963=8,$BC$1=$B963),B963,"")</f>
        <v/>
      </c>
      <c r="BA963" s="25" t="str">
        <f t="shared" ref="BA963:BA1026" si="501">IF(AND($BB$1=8,$A963=8,$BC$1=$B963),C963,"")</f>
        <v/>
      </c>
      <c r="BB963" s="25" t="str">
        <f t="shared" ref="BB963:BB1026" si="502">IF(AND($BB$1=8,$A963=8,$BC$1=$B963),D963,"")</f>
        <v/>
      </c>
      <c r="BC963" s="25" t="str">
        <f t="shared" ref="BC963:BC1026" si="503">IF(AND($BB$1=8,$A963=8,$BC$1=$B963),E963,"")</f>
        <v/>
      </c>
      <c r="BD963" s="25" t="str">
        <f t="shared" ref="BD963:BD1026" si="504">IF(AND($BB$1=8,$A963=8,$BC$1=$B963),F963,"")</f>
        <v/>
      </c>
      <c r="BE963" s="25" t="str">
        <f t="shared" ref="BE963:BE1026" si="505">IF(AND($BB$1=8,$A963=8,$BC$1=$B963),G963,"")</f>
        <v/>
      </c>
      <c r="BF963" s="25" t="str">
        <f t="shared" ref="BF963:BF1026" si="506">IF(AND($BB$1=8,$A963=8,$BC$1=$B963),H963,"")</f>
        <v/>
      </c>
      <c r="BG963" s="25" t="str">
        <f t="shared" ref="BG963:BG1026" si="507">IF(AND($BB$1=8,$A963=8,$BC$1=$B963),I963,"")</f>
        <v/>
      </c>
      <c r="BH963" s="25" t="str">
        <f t="shared" ref="BH963:BH1026" si="508">IF(AND($BB$1=8,$A963=8,$BC$1=$B963),J963,"")</f>
        <v/>
      </c>
      <c r="BI963" s="25" t="str">
        <f t="shared" ref="BI963:BI1026" si="509">IF(AND($BB$1=8,$A963=8,$BC$1=$B963),K963,"")</f>
        <v/>
      </c>
      <c r="BJ963" s="25" t="str">
        <f t="shared" ref="BJ963:BJ1026" si="510">IF(AND($BB$1=8,$A963=8,$BC$1=$B963),L963,"")</f>
        <v/>
      </c>
      <c r="BK963" s="25" t="str">
        <f t="shared" ref="BK963:BK1026" si="511">IF(AND($BB$1=8,$A963=8,$BC$1=$B963),M963,"")</f>
        <v/>
      </c>
      <c r="BL963" s="25" t="str">
        <f t="shared" ref="BL963:BL1026" si="512">IF(AND($BB$1=8,$A963=8,$BC$1=$B963),N963,"")</f>
        <v/>
      </c>
      <c r="BM963" s="25" t="str">
        <f t="shared" ref="BM963:BM1026" si="513">IF(AND($BB$1=8,$A963=8,$BC$1=$B963),O963,"")</f>
        <v/>
      </c>
      <c r="BN963" s="25" t="str">
        <f t="shared" ref="BN963:BN1026" si="514">IF(AND($BB$1=8,$A963=8,$BC$1=$B963),P963,"")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IF(AND($AJ$1=8,$A1027=8),A1027,"")</f>
        <v/>
      </c>
      <c r="AH1027" s="25" t="str">
        <f t="shared" ref="AH1027:AH1090" si="516">IF(AND($AJ$1=8,$A1027=8),B1027,"")</f>
        <v/>
      </c>
      <c r="AI1027" s="25" t="str">
        <f t="shared" ref="AI1027:AI1090" si="517">IF(AND($AJ$1=8,$A1027=8),C1027,"")</f>
        <v/>
      </c>
      <c r="AJ1027" s="25" t="str">
        <f t="shared" ref="AJ1027:AJ1090" si="518">IF(AND($AJ$1=8,$A1027=8),D1027,"")</f>
        <v/>
      </c>
      <c r="AK1027" s="25" t="str">
        <f t="shared" ref="AK1027:AK1090" si="519">IF(AND($AJ$1=8,$A1027=8),E1027,"")</f>
        <v/>
      </c>
      <c r="AL1027" s="25" t="str">
        <f t="shared" ref="AL1027:AL1090" si="520">IF(AND($AJ$1=8,$A1027=8),F1027,"")</f>
        <v/>
      </c>
      <c r="AM1027" s="25" t="str">
        <f t="shared" ref="AM1027:AM1090" si="521">IF(AND($AJ$1=8,$A1027=8),G1027,"")</f>
        <v/>
      </c>
      <c r="AN1027" s="25" t="str">
        <f t="shared" ref="AN1027:AN1090" si="522">IF(AND($AJ$1=8,$A1027=8),H1027,"")</f>
        <v/>
      </c>
      <c r="AO1027" s="25" t="str">
        <f t="shared" ref="AO1027:AO1090" si="523">IF(AND($AJ$1=8,$A1027=8),I1027,"")</f>
        <v/>
      </c>
      <c r="AP1027" s="25" t="str">
        <f t="shared" ref="AP1027:AP1090" si="524">IF(AND($AJ$1=8,$A1027=8),J1027,"")</f>
        <v/>
      </c>
      <c r="AQ1027" s="25" t="str">
        <f t="shared" ref="AQ1027:AQ1090" si="525">IF(AND($AJ$1=8,$A1027=8),K1027,"")</f>
        <v/>
      </c>
      <c r="AR1027" s="25" t="str">
        <f t="shared" ref="AR1027:AR1090" si="526">IF(AND($AJ$1=8,$A1027=8),L1027,"")</f>
        <v/>
      </c>
      <c r="AS1027" s="25" t="str">
        <f t="shared" ref="AS1027:AS1090" si="527">IF(AND($AJ$1=8,$A1027=8),M1027,"")</f>
        <v/>
      </c>
      <c r="AT1027" s="25" t="str">
        <f t="shared" ref="AT1027:AT1090" si="528">IF(AND($AJ$1=8,$A1027=8),N1027,"")</f>
        <v/>
      </c>
      <c r="AU1027" s="25" t="str">
        <f t="shared" ref="AU1027:AU1090" si="529">IF(AND($AJ$1=8,$A1027=8),O1027,"")</f>
        <v/>
      </c>
      <c r="AV1027" s="25" t="str">
        <f t="shared" ref="AV1027:AV1090" si="530">IF(AND($AJ$1=8,$A1027=8),P1027,"")</f>
        <v/>
      </c>
      <c r="AX1027" t="str">
        <f>IF(BC1027="","",IF(BC1027&gt;0,COUNT($AY$2:AY1027),""))</f>
        <v/>
      </c>
      <c r="AY1027" s="25" t="str">
        <f t="shared" ref="AY1027:AY1090" si="531">IF(AND($BB$1=8,$A1027=8,$BC$1=B1027),A1027,"")</f>
        <v/>
      </c>
      <c r="AZ1027" s="25" t="str">
        <f t="shared" ref="AZ1027:AZ1090" si="532">IF(AND($BB$1=8,$A1027=8,$BC$1=$B1027),B1027,"")</f>
        <v/>
      </c>
      <c r="BA1027" s="25" t="str">
        <f t="shared" ref="BA1027:BA1090" si="533">IF(AND($BB$1=8,$A1027=8,$BC$1=$B1027),C1027,"")</f>
        <v/>
      </c>
      <c r="BB1027" s="25" t="str">
        <f t="shared" ref="BB1027:BB1090" si="534">IF(AND($BB$1=8,$A1027=8,$BC$1=$B1027),D1027,"")</f>
        <v/>
      </c>
      <c r="BC1027" s="25" t="str">
        <f t="shared" ref="BC1027:BC1090" si="535">IF(AND($BB$1=8,$A1027=8,$BC$1=$B1027),E1027,"")</f>
        <v/>
      </c>
      <c r="BD1027" s="25" t="str">
        <f t="shared" ref="BD1027:BD1090" si="536">IF(AND($BB$1=8,$A1027=8,$BC$1=$B1027),F1027,"")</f>
        <v/>
      </c>
      <c r="BE1027" s="25" t="str">
        <f t="shared" ref="BE1027:BE1090" si="537">IF(AND($BB$1=8,$A1027=8,$BC$1=$B1027),G1027,"")</f>
        <v/>
      </c>
      <c r="BF1027" s="25" t="str">
        <f t="shared" ref="BF1027:BF1090" si="538">IF(AND($BB$1=8,$A1027=8,$BC$1=$B1027),H1027,"")</f>
        <v/>
      </c>
      <c r="BG1027" s="25" t="str">
        <f t="shared" ref="BG1027:BG1090" si="539">IF(AND($BB$1=8,$A1027=8,$BC$1=$B1027),I1027,"")</f>
        <v/>
      </c>
      <c r="BH1027" s="25" t="str">
        <f t="shared" ref="BH1027:BH1090" si="540">IF(AND($BB$1=8,$A1027=8,$BC$1=$B1027),J1027,"")</f>
        <v/>
      </c>
      <c r="BI1027" s="25" t="str">
        <f t="shared" ref="BI1027:BI1090" si="541">IF(AND($BB$1=8,$A1027=8,$BC$1=$B1027),K1027,"")</f>
        <v/>
      </c>
      <c r="BJ1027" s="25" t="str">
        <f t="shared" ref="BJ1027:BJ1090" si="542">IF(AND($BB$1=8,$A1027=8,$BC$1=$B1027),L1027,"")</f>
        <v/>
      </c>
      <c r="BK1027" s="25" t="str">
        <f t="shared" ref="BK1027:BK1090" si="543">IF(AND($BB$1=8,$A1027=8,$BC$1=$B1027),M1027,"")</f>
        <v/>
      </c>
      <c r="BL1027" s="25" t="str">
        <f t="shared" ref="BL1027:BL1090" si="544">IF(AND($BB$1=8,$A1027=8,$BC$1=$B1027),N1027,"")</f>
        <v/>
      </c>
      <c r="BM1027" s="25" t="str">
        <f t="shared" ref="BM1027:BM1090" si="545">IF(AND($BB$1=8,$A1027=8,$BC$1=$B1027),O1027,"")</f>
        <v/>
      </c>
      <c r="BN1027" s="25" t="str">
        <f t="shared" ref="BN1027:BN1090" si="546">IF(AND($BB$1=8,$A1027=8,$BC$1=$B1027),P1027,"")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IF(AND($AJ$1=8,$A1091=8),A1091,"")</f>
        <v/>
      </c>
      <c r="AH1091" s="25" t="str">
        <f t="shared" ref="AH1091:AH1154" si="548">IF(AND($AJ$1=8,$A1091=8),B1091,"")</f>
        <v/>
      </c>
      <c r="AI1091" s="25" t="str">
        <f t="shared" ref="AI1091:AI1154" si="549">IF(AND($AJ$1=8,$A1091=8),C1091,"")</f>
        <v/>
      </c>
      <c r="AJ1091" s="25" t="str">
        <f t="shared" ref="AJ1091:AJ1154" si="550">IF(AND($AJ$1=8,$A1091=8),D1091,"")</f>
        <v/>
      </c>
      <c r="AK1091" s="25" t="str">
        <f t="shared" ref="AK1091:AK1154" si="551">IF(AND($AJ$1=8,$A1091=8),E1091,"")</f>
        <v/>
      </c>
      <c r="AL1091" s="25" t="str">
        <f t="shared" ref="AL1091:AL1154" si="552">IF(AND($AJ$1=8,$A1091=8),F1091,"")</f>
        <v/>
      </c>
      <c r="AM1091" s="25" t="str">
        <f t="shared" ref="AM1091:AM1154" si="553">IF(AND($AJ$1=8,$A1091=8),G1091,"")</f>
        <v/>
      </c>
      <c r="AN1091" s="25" t="str">
        <f t="shared" ref="AN1091:AN1154" si="554">IF(AND($AJ$1=8,$A1091=8),H1091,"")</f>
        <v/>
      </c>
      <c r="AO1091" s="25" t="str">
        <f t="shared" ref="AO1091:AO1154" si="555">IF(AND($AJ$1=8,$A1091=8),I1091,"")</f>
        <v/>
      </c>
      <c r="AP1091" s="25" t="str">
        <f t="shared" ref="AP1091:AP1154" si="556">IF(AND($AJ$1=8,$A1091=8),J1091,"")</f>
        <v/>
      </c>
      <c r="AQ1091" s="25" t="str">
        <f t="shared" ref="AQ1091:AQ1154" si="557">IF(AND($AJ$1=8,$A1091=8),K1091,"")</f>
        <v/>
      </c>
      <c r="AR1091" s="25" t="str">
        <f t="shared" ref="AR1091:AR1154" si="558">IF(AND($AJ$1=8,$A1091=8),L1091,"")</f>
        <v/>
      </c>
      <c r="AS1091" s="25" t="str">
        <f t="shared" ref="AS1091:AS1154" si="559">IF(AND($AJ$1=8,$A1091=8),M1091,"")</f>
        <v/>
      </c>
      <c r="AT1091" s="25" t="str">
        <f t="shared" ref="AT1091:AT1154" si="560">IF(AND($AJ$1=8,$A1091=8),N1091,"")</f>
        <v/>
      </c>
      <c r="AU1091" s="25" t="str">
        <f t="shared" ref="AU1091:AU1154" si="561">IF(AND($AJ$1=8,$A1091=8),O1091,"")</f>
        <v/>
      </c>
      <c r="AV1091" s="25" t="str">
        <f t="shared" ref="AV1091:AV1154" si="562">IF(AND($AJ$1=8,$A1091=8),P1091,"")</f>
        <v/>
      </c>
      <c r="AX1091" t="str">
        <f>IF(BC1091="","",IF(BC1091&gt;0,COUNT($AY$2:AY1091),""))</f>
        <v/>
      </c>
      <c r="AY1091" s="25" t="str">
        <f t="shared" ref="AY1091:AY1154" si="563">IF(AND($BB$1=8,$A1091=8,$BC$1=B1091),A1091,"")</f>
        <v/>
      </c>
      <c r="AZ1091" s="25" t="str">
        <f t="shared" ref="AZ1091:AZ1154" si="564">IF(AND($BB$1=8,$A1091=8,$BC$1=$B1091),B1091,"")</f>
        <v/>
      </c>
      <c r="BA1091" s="25" t="str">
        <f t="shared" ref="BA1091:BA1154" si="565">IF(AND($BB$1=8,$A1091=8,$BC$1=$B1091),C1091,"")</f>
        <v/>
      </c>
      <c r="BB1091" s="25" t="str">
        <f t="shared" ref="BB1091:BB1154" si="566">IF(AND($BB$1=8,$A1091=8,$BC$1=$B1091),D1091,"")</f>
        <v/>
      </c>
      <c r="BC1091" s="25" t="str">
        <f t="shared" ref="BC1091:BC1154" si="567">IF(AND($BB$1=8,$A1091=8,$BC$1=$B1091),E1091,"")</f>
        <v/>
      </c>
      <c r="BD1091" s="25" t="str">
        <f t="shared" ref="BD1091:BD1154" si="568">IF(AND($BB$1=8,$A1091=8,$BC$1=$B1091),F1091,"")</f>
        <v/>
      </c>
      <c r="BE1091" s="25" t="str">
        <f t="shared" ref="BE1091:BE1154" si="569">IF(AND($BB$1=8,$A1091=8,$BC$1=$B1091),G1091,"")</f>
        <v/>
      </c>
      <c r="BF1091" s="25" t="str">
        <f t="shared" ref="BF1091:BF1154" si="570">IF(AND($BB$1=8,$A1091=8,$BC$1=$B1091),H1091,"")</f>
        <v/>
      </c>
      <c r="BG1091" s="25" t="str">
        <f t="shared" ref="BG1091:BG1154" si="571">IF(AND($BB$1=8,$A1091=8,$BC$1=$B1091),I1091,"")</f>
        <v/>
      </c>
      <c r="BH1091" s="25" t="str">
        <f t="shared" ref="BH1091:BH1154" si="572">IF(AND($BB$1=8,$A1091=8,$BC$1=$B1091),J1091,"")</f>
        <v/>
      </c>
      <c r="BI1091" s="25" t="str">
        <f t="shared" ref="BI1091:BI1154" si="573">IF(AND($BB$1=8,$A1091=8,$BC$1=$B1091),K1091,"")</f>
        <v/>
      </c>
      <c r="BJ1091" s="25" t="str">
        <f t="shared" ref="BJ1091:BJ1154" si="574">IF(AND($BB$1=8,$A1091=8,$BC$1=$B1091),L1091,"")</f>
        <v/>
      </c>
      <c r="BK1091" s="25" t="str">
        <f t="shared" ref="BK1091:BK1154" si="575">IF(AND($BB$1=8,$A1091=8,$BC$1=$B1091),M1091,"")</f>
        <v/>
      </c>
      <c r="BL1091" s="25" t="str">
        <f t="shared" ref="BL1091:BL1154" si="576">IF(AND($BB$1=8,$A1091=8,$BC$1=$B1091),N1091,"")</f>
        <v/>
      </c>
      <c r="BM1091" s="25" t="str">
        <f t="shared" ref="BM1091:BM1154" si="577">IF(AND($BB$1=8,$A1091=8,$BC$1=$B1091),O1091,"")</f>
        <v/>
      </c>
      <c r="BN1091" s="25" t="str">
        <f t="shared" ref="BN1091:BN1154" si="578">IF(AND($BB$1=8,$A1091=8,$BC$1=$B1091),P1091,"")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IF(AND($AJ$1=8,$A1155=8),A1155,"")</f>
        <v/>
      </c>
      <c r="AH1155" s="25" t="str">
        <f t="shared" ref="AH1155:AH1218" si="580">IF(AND($AJ$1=8,$A1155=8),B1155,"")</f>
        <v/>
      </c>
      <c r="AI1155" s="25" t="str">
        <f t="shared" ref="AI1155:AI1218" si="581">IF(AND($AJ$1=8,$A1155=8),C1155,"")</f>
        <v/>
      </c>
      <c r="AJ1155" s="25" t="str">
        <f t="shared" ref="AJ1155:AJ1218" si="582">IF(AND($AJ$1=8,$A1155=8),D1155,"")</f>
        <v/>
      </c>
      <c r="AK1155" s="25" t="str">
        <f t="shared" ref="AK1155:AK1218" si="583">IF(AND($AJ$1=8,$A1155=8),E1155,"")</f>
        <v/>
      </c>
      <c r="AL1155" s="25" t="str">
        <f t="shared" ref="AL1155:AL1218" si="584">IF(AND($AJ$1=8,$A1155=8),F1155,"")</f>
        <v/>
      </c>
      <c r="AM1155" s="25" t="str">
        <f t="shared" ref="AM1155:AM1218" si="585">IF(AND($AJ$1=8,$A1155=8),G1155,"")</f>
        <v/>
      </c>
      <c r="AN1155" s="25" t="str">
        <f t="shared" ref="AN1155:AN1218" si="586">IF(AND($AJ$1=8,$A1155=8),H1155,"")</f>
        <v/>
      </c>
      <c r="AO1155" s="25" t="str">
        <f t="shared" ref="AO1155:AO1218" si="587">IF(AND($AJ$1=8,$A1155=8),I1155,"")</f>
        <v/>
      </c>
      <c r="AP1155" s="25" t="str">
        <f t="shared" ref="AP1155:AP1218" si="588">IF(AND($AJ$1=8,$A1155=8),J1155,"")</f>
        <v/>
      </c>
      <c r="AQ1155" s="25" t="str">
        <f t="shared" ref="AQ1155:AQ1218" si="589">IF(AND($AJ$1=8,$A1155=8),K1155,"")</f>
        <v/>
      </c>
      <c r="AR1155" s="25" t="str">
        <f t="shared" ref="AR1155:AR1218" si="590">IF(AND($AJ$1=8,$A1155=8),L1155,"")</f>
        <v/>
      </c>
      <c r="AS1155" s="25" t="str">
        <f t="shared" ref="AS1155:AS1218" si="591">IF(AND($AJ$1=8,$A1155=8),M1155,"")</f>
        <v/>
      </c>
      <c r="AT1155" s="25" t="str">
        <f t="shared" ref="AT1155:AT1218" si="592">IF(AND($AJ$1=8,$A1155=8),N1155,"")</f>
        <v/>
      </c>
      <c r="AU1155" s="25" t="str">
        <f t="shared" ref="AU1155:AU1218" si="593">IF(AND($AJ$1=8,$A1155=8),O1155,"")</f>
        <v/>
      </c>
      <c r="AV1155" s="25" t="str">
        <f t="shared" ref="AV1155:AV1218" si="594">IF(AND($AJ$1=8,$A1155=8),P1155,"")</f>
        <v/>
      </c>
      <c r="AX1155" t="str">
        <f>IF(BC1155="","",IF(BC1155&gt;0,COUNT($AY$2:AY1155),""))</f>
        <v/>
      </c>
      <c r="AY1155" s="25" t="str">
        <f t="shared" ref="AY1155:AY1218" si="595">IF(AND($BB$1=8,$A1155=8,$BC$1=B1155),A1155,"")</f>
        <v/>
      </c>
      <c r="AZ1155" s="25" t="str">
        <f t="shared" ref="AZ1155:AZ1218" si="596">IF(AND($BB$1=8,$A1155=8,$BC$1=$B1155),B1155,"")</f>
        <v/>
      </c>
      <c r="BA1155" s="25" t="str">
        <f t="shared" ref="BA1155:BA1218" si="597">IF(AND($BB$1=8,$A1155=8,$BC$1=$B1155),C1155,"")</f>
        <v/>
      </c>
      <c r="BB1155" s="25" t="str">
        <f t="shared" ref="BB1155:BB1218" si="598">IF(AND($BB$1=8,$A1155=8,$BC$1=$B1155),D1155,"")</f>
        <v/>
      </c>
      <c r="BC1155" s="25" t="str">
        <f t="shared" ref="BC1155:BC1218" si="599">IF(AND($BB$1=8,$A1155=8,$BC$1=$B1155),E1155,"")</f>
        <v/>
      </c>
      <c r="BD1155" s="25" t="str">
        <f t="shared" ref="BD1155:BD1218" si="600">IF(AND($BB$1=8,$A1155=8,$BC$1=$B1155),F1155,"")</f>
        <v/>
      </c>
      <c r="BE1155" s="25" t="str">
        <f t="shared" ref="BE1155:BE1218" si="601">IF(AND($BB$1=8,$A1155=8,$BC$1=$B1155),G1155,"")</f>
        <v/>
      </c>
      <c r="BF1155" s="25" t="str">
        <f t="shared" ref="BF1155:BF1218" si="602">IF(AND($BB$1=8,$A1155=8,$BC$1=$B1155),H1155,"")</f>
        <v/>
      </c>
      <c r="BG1155" s="25" t="str">
        <f t="shared" ref="BG1155:BG1218" si="603">IF(AND($BB$1=8,$A1155=8,$BC$1=$B1155),I1155,"")</f>
        <v/>
      </c>
      <c r="BH1155" s="25" t="str">
        <f t="shared" ref="BH1155:BH1218" si="604">IF(AND($BB$1=8,$A1155=8,$BC$1=$B1155),J1155,"")</f>
        <v/>
      </c>
      <c r="BI1155" s="25" t="str">
        <f t="shared" ref="BI1155:BI1218" si="605">IF(AND($BB$1=8,$A1155=8,$BC$1=$B1155),K1155,"")</f>
        <v/>
      </c>
      <c r="BJ1155" s="25" t="str">
        <f t="shared" ref="BJ1155:BJ1218" si="606">IF(AND($BB$1=8,$A1155=8,$BC$1=$B1155),L1155,"")</f>
        <v/>
      </c>
      <c r="BK1155" s="25" t="str">
        <f t="shared" ref="BK1155:BK1218" si="607">IF(AND($BB$1=8,$A1155=8,$BC$1=$B1155),M1155,"")</f>
        <v/>
      </c>
      <c r="BL1155" s="25" t="str">
        <f t="shared" ref="BL1155:BL1218" si="608">IF(AND($BB$1=8,$A1155=8,$BC$1=$B1155),N1155,"")</f>
        <v/>
      </c>
      <c r="BM1155" s="25" t="str">
        <f t="shared" ref="BM1155:BM1218" si="609">IF(AND($BB$1=8,$A1155=8,$BC$1=$B1155),O1155,"")</f>
        <v/>
      </c>
      <c r="BN1155" s="25" t="str">
        <f t="shared" ref="BN1155:BN1218" si="610">IF(AND($BB$1=8,$A1155=8,$BC$1=$B1155),P1155,"")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IF(AND($AJ$1=8,$A1219=8),A1219,"")</f>
        <v/>
      </c>
      <c r="AH1219" s="25" t="str">
        <f t="shared" ref="AH1219:AH1282" si="612">IF(AND($AJ$1=8,$A1219=8),B1219,"")</f>
        <v/>
      </c>
      <c r="AI1219" s="25" t="str">
        <f t="shared" ref="AI1219:AI1282" si="613">IF(AND($AJ$1=8,$A1219=8),C1219,"")</f>
        <v/>
      </c>
      <c r="AJ1219" s="25" t="str">
        <f t="shared" ref="AJ1219:AJ1282" si="614">IF(AND($AJ$1=8,$A1219=8),D1219,"")</f>
        <v/>
      </c>
      <c r="AK1219" s="25" t="str">
        <f t="shared" ref="AK1219:AK1282" si="615">IF(AND($AJ$1=8,$A1219=8),E1219,"")</f>
        <v/>
      </c>
      <c r="AL1219" s="25" t="str">
        <f t="shared" ref="AL1219:AL1282" si="616">IF(AND($AJ$1=8,$A1219=8),F1219,"")</f>
        <v/>
      </c>
      <c r="AM1219" s="25" t="str">
        <f t="shared" ref="AM1219:AM1282" si="617">IF(AND($AJ$1=8,$A1219=8),G1219,"")</f>
        <v/>
      </c>
      <c r="AN1219" s="25" t="str">
        <f t="shared" ref="AN1219:AN1282" si="618">IF(AND($AJ$1=8,$A1219=8),H1219,"")</f>
        <v/>
      </c>
      <c r="AO1219" s="25" t="str">
        <f t="shared" ref="AO1219:AO1282" si="619">IF(AND($AJ$1=8,$A1219=8),I1219,"")</f>
        <v/>
      </c>
      <c r="AP1219" s="25" t="str">
        <f t="shared" ref="AP1219:AP1282" si="620">IF(AND($AJ$1=8,$A1219=8),J1219,"")</f>
        <v/>
      </c>
      <c r="AQ1219" s="25" t="str">
        <f t="shared" ref="AQ1219:AQ1282" si="621">IF(AND($AJ$1=8,$A1219=8),K1219,"")</f>
        <v/>
      </c>
      <c r="AR1219" s="25" t="str">
        <f t="shared" ref="AR1219:AR1282" si="622">IF(AND($AJ$1=8,$A1219=8),L1219,"")</f>
        <v/>
      </c>
      <c r="AS1219" s="25" t="str">
        <f t="shared" ref="AS1219:AS1282" si="623">IF(AND($AJ$1=8,$A1219=8),M1219,"")</f>
        <v/>
      </c>
      <c r="AT1219" s="25" t="str">
        <f t="shared" ref="AT1219:AT1282" si="624">IF(AND($AJ$1=8,$A1219=8),N1219,"")</f>
        <v/>
      </c>
      <c r="AU1219" s="25" t="str">
        <f t="shared" ref="AU1219:AU1282" si="625">IF(AND($AJ$1=8,$A1219=8),O1219,"")</f>
        <v/>
      </c>
      <c r="AV1219" s="25" t="str">
        <f t="shared" ref="AV1219:AV1282" si="626">IF(AND($AJ$1=8,$A1219=8),P1219,"")</f>
        <v/>
      </c>
      <c r="AX1219" t="str">
        <f>IF(BC1219="","",IF(BC1219&gt;0,COUNT($AY$2:AY1219),""))</f>
        <v/>
      </c>
      <c r="AY1219" s="25" t="str">
        <f t="shared" ref="AY1219:AY1282" si="627">IF(AND($BB$1=8,$A1219=8,$BC$1=B1219),A1219,"")</f>
        <v/>
      </c>
      <c r="AZ1219" s="25" t="str">
        <f t="shared" ref="AZ1219:AZ1282" si="628">IF(AND($BB$1=8,$A1219=8,$BC$1=$B1219),B1219,"")</f>
        <v/>
      </c>
      <c r="BA1219" s="25" t="str">
        <f t="shared" ref="BA1219:BA1282" si="629">IF(AND($BB$1=8,$A1219=8,$BC$1=$B1219),C1219,"")</f>
        <v/>
      </c>
      <c r="BB1219" s="25" t="str">
        <f t="shared" ref="BB1219:BB1282" si="630">IF(AND($BB$1=8,$A1219=8,$BC$1=$B1219),D1219,"")</f>
        <v/>
      </c>
      <c r="BC1219" s="25" t="str">
        <f t="shared" ref="BC1219:BC1282" si="631">IF(AND($BB$1=8,$A1219=8,$BC$1=$B1219),E1219,"")</f>
        <v/>
      </c>
      <c r="BD1219" s="25" t="str">
        <f t="shared" ref="BD1219:BD1282" si="632">IF(AND($BB$1=8,$A1219=8,$BC$1=$B1219),F1219,"")</f>
        <v/>
      </c>
      <c r="BE1219" s="25" t="str">
        <f t="shared" ref="BE1219:BE1282" si="633">IF(AND($BB$1=8,$A1219=8,$BC$1=$B1219),G1219,"")</f>
        <v/>
      </c>
      <c r="BF1219" s="25" t="str">
        <f t="shared" ref="BF1219:BF1282" si="634">IF(AND($BB$1=8,$A1219=8,$BC$1=$B1219),H1219,"")</f>
        <v/>
      </c>
      <c r="BG1219" s="25" t="str">
        <f t="shared" ref="BG1219:BG1282" si="635">IF(AND($BB$1=8,$A1219=8,$BC$1=$B1219),I1219,"")</f>
        <v/>
      </c>
      <c r="BH1219" s="25" t="str">
        <f t="shared" ref="BH1219:BH1282" si="636">IF(AND($BB$1=8,$A1219=8,$BC$1=$B1219),J1219,"")</f>
        <v/>
      </c>
      <c r="BI1219" s="25" t="str">
        <f t="shared" ref="BI1219:BI1282" si="637">IF(AND($BB$1=8,$A1219=8,$BC$1=$B1219),K1219,"")</f>
        <v/>
      </c>
      <c r="BJ1219" s="25" t="str">
        <f t="shared" ref="BJ1219:BJ1282" si="638">IF(AND($BB$1=8,$A1219=8,$BC$1=$B1219),L1219,"")</f>
        <v/>
      </c>
      <c r="BK1219" s="25" t="str">
        <f t="shared" ref="BK1219:BK1282" si="639">IF(AND($BB$1=8,$A1219=8,$BC$1=$B1219),M1219,"")</f>
        <v/>
      </c>
      <c r="BL1219" s="25" t="str">
        <f t="shared" ref="BL1219:BL1282" si="640">IF(AND($BB$1=8,$A1219=8,$BC$1=$B1219),N1219,"")</f>
        <v/>
      </c>
      <c r="BM1219" s="25" t="str">
        <f t="shared" ref="BM1219:BM1282" si="641">IF(AND($BB$1=8,$A1219=8,$BC$1=$B1219),O1219,"")</f>
        <v/>
      </c>
      <c r="BN1219" s="25" t="str">
        <f t="shared" ref="BN1219:BN1282" si="642">IF(AND($BB$1=8,$A1219=8,$BC$1=$B1219),P1219,"")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IF(AND($AJ$1=8,$A1283=8),A1283,"")</f>
        <v/>
      </c>
      <c r="AH1283" s="25" t="str">
        <f t="shared" ref="AH1283:AH1346" si="644">IF(AND($AJ$1=8,$A1283=8),B1283,"")</f>
        <v/>
      </c>
      <c r="AI1283" s="25" t="str">
        <f t="shared" ref="AI1283:AI1346" si="645">IF(AND($AJ$1=8,$A1283=8),C1283,"")</f>
        <v/>
      </c>
      <c r="AJ1283" s="25" t="str">
        <f t="shared" ref="AJ1283:AJ1346" si="646">IF(AND($AJ$1=8,$A1283=8),D1283,"")</f>
        <v/>
      </c>
      <c r="AK1283" s="25" t="str">
        <f t="shared" ref="AK1283:AK1346" si="647">IF(AND($AJ$1=8,$A1283=8),E1283,"")</f>
        <v/>
      </c>
      <c r="AL1283" s="25" t="str">
        <f t="shared" ref="AL1283:AL1346" si="648">IF(AND($AJ$1=8,$A1283=8),F1283,"")</f>
        <v/>
      </c>
      <c r="AM1283" s="25" t="str">
        <f t="shared" ref="AM1283:AM1346" si="649">IF(AND($AJ$1=8,$A1283=8),G1283,"")</f>
        <v/>
      </c>
      <c r="AN1283" s="25" t="str">
        <f t="shared" ref="AN1283:AN1346" si="650">IF(AND($AJ$1=8,$A1283=8),H1283,"")</f>
        <v/>
      </c>
      <c r="AO1283" s="25" t="str">
        <f t="shared" ref="AO1283:AO1346" si="651">IF(AND($AJ$1=8,$A1283=8),I1283,"")</f>
        <v/>
      </c>
      <c r="AP1283" s="25" t="str">
        <f t="shared" ref="AP1283:AP1346" si="652">IF(AND($AJ$1=8,$A1283=8),J1283,"")</f>
        <v/>
      </c>
      <c r="AQ1283" s="25" t="str">
        <f t="shared" ref="AQ1283:AQ1346" si="653">IF(AND($AJ$1=8,$A1283=8),K1283,"")</f>
        <v/>
      </c>
      <c r="AR1283" s="25" t="str">
        <f t="shared" ref="AR1283:AR1346" si="654">IF(AND($AJ$1=8,$A1283=8),L1283,"")</f>
        <v/>
      </c>
      <c r="AS1283" s="25" t="str">
        <f t="shared" ref="AS1283:AS1346" si="655">IF(AND($AJ$1=8,$A1283=8),M1283,"")</f>
        <v/>
      </c>
      <c r="AT1283" s="25" t="str">
        <f t="shared" ref="AT1283:AT1346" si="656">IF(AND($AJ$1=8,$A1283=8),N1283,"")</f>
        <v/>
      </c>
      <c r="AU1283" s="25" t="str">
        <f t="shared" ref="AU1283:AU1346" si="657">IF(AND($AJ$1=8,$A1283=8),O1283,"")</f>
        <v/>
      </c>
      <c r="AV1283" s="25" t="str">
        <f t="shared" ref="AV1283:AV1346" si="658">IF(AND($AJ$1=8,$A1283=8),P1283,"")</f>
        <v/>
      </c>
      <c r="AX1283" t="str">
        <f>IF(BC1283="","",IF(BC1283&gt;0,COUNT($AY$2:AY1283),""))</f>
        <v/>
      </c>
      <c r="AY1283" s="25" t="str">
        <f t="shared" ref="AY1283:AY1346" si="659">IF(AND($BB$1=8,$A1283=8,$BC$1=B1283),A1283,"")</f>
        <v/>
      </c>
      <c r="AZ1283" s="25" t="str">
        <f t="shared" ref="AZ1283:AZ1346" si="660">IF(AND($BB$1=8,$A1283=8,$BC$1=$B1283),B1283,"")</f>
        <v/>
      </c>
      <c r="BA1283" s="25" t="str">
        <f t="shared" ref="BA1283:BA1346" si="661">IF(AND($BB$1=8,$A1283=8,$BC$1=$B1283),C1283,"")</f>
        <v/>
      </c>
      <c r="BB1283" s="25" t="str">
        <f t="shared" ref="BB1283:BB1346" si="662">IF(AND($BB$1=8,$A1283=8,$BC$1=$B1283),D1283,"")</f>
        <v/>
      </c>
      <c r="BC1283" s="25" t="str">
        <f t="shared" ref="BC1283:BC1346" si="663">IF(AND($BB$1=8,$A1283=8,$BC$1=$B1283),E1283,"")</f>
        <v/>
      </c>
      <c r="BD1283" s="25" t="str">
        <f t="shared" ref="BD1283:BD1346" si="664">IF(AND($BB$1=8,$A1283=8,$BC$1=$B1283),F1283,"")</f>
        <v/>
      </c>
      <c r="BE1283" s="25" t="str">
        <f t="shared" ref="BE1283:BE1346" si="665">IF(AND($BB$1=8,$A1283=8,$BC$1=$B1283),G1283,"")</f>
        <v/>
      </c>
      <c r="BF1283" s="25" t="str">
        <f t="shared" ref="BF1283:BF1346" si="666">IF(AND($BB$1=8,$A1283=8,$BC$1=$B1283),H1283,"")</f>
        <v/>
      </c>
      <c r="BG1283" s="25" t="str">
        <f t="shared" ref="BG1283:BG1346" si="667">IF(AND($BB$1=8,$A1283=8,$BC$1=$B1283),I1283,"")</f>
        <v/>
      </c>
      <c r="BH1283" s="25" t="str">
        <f t="shared" ref="BH1283:BH1346" si="668">IF(AND($BB$1=8,$A1283=8,$BC$1=$B1283),J1283,"")</f>
        <v/>
      </c>
      <c r="BI1283" s="25" t="str">
        <f t="shared" ref="BI1283:BI1346" si="669">IF(AND($BB$1=8,$A1283=8,$BC$1=$B1283),K1283,"")</f>
        <v/>
      </c>
      <c r="BJ1283" s="25" t="str">
        <f t="shared" ref="BJ1283:BJ1346" si="670">IF(AND($BB$1=8,$A1283=8,$BC$1=$B1283),L1283,"")</f>
        <v/>
      </c>
      <c r="BK1283" s="25" t="str">
        <f t="shared" ref="BK1283:BK1346" si="671">IF(AND($BB$1=8,$A1283=8,$BC$1=$B1283),M1283,"")</f>
        <v/>
      </c>
      <c r="BL1283" s="25" t="str">
        <f t="shared" ref="BL1283:BL1346" si="672">IF(AND($BB$1=8,$A1283=8,$BC$1=$B1283),N1283,"")</f>
        <v/>
      </c>
      <c r="BM1283" s="25" t="str">
        <f t="shared" ref="BM1283:BM1346" si="673">IF(AND($BB$1=8,$A1283=8,$BC$1=$B1283),O1283,"")</f>
        <v/>
      </c>
      <c r="BN1283" s="25" t="str">
        <f t="shared" ref="BN1283:BN1346" si="674">IF(AND($BB$1=8,$A1283=8,$BC$1=$B1283),P1283,"")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IF(AND($AJ$1=8,$A1347=8),A1347,"")</f>
        <v/>
      </c>
      <c r="AH1347" s="25" t="str">
        <f t="shared" ref="AH1347:AH1410" si="676">IF(AND($AJ$1=8,$A1347=8),B1347,"")</f>
        <v/>
      </c>
      <c r="AI1347" s="25" t="str">
        <f t="shared" ref="AI1347:AI1410" si="677">IF(AND($AJ$1=8,$A1347=8),C1347,"")</f>
        <v/>
      </c>
      <c r="AJ1347" s="25" t="str">
        <f t="shared" ref="AJ1347:AJ1410" si="678">IF(AND($AJ$1=8,$A1347=8),D1347,"")</f>
        <v/>
      </c>
      <c r="AK1347" s="25" t="str">
        <f t="shared" ref="AK1347:AK1410" si="679">IF(AND($AJ$1=8,$A1347=8),E1347,"")</f>
        <v/>
      </c>
      <c r="AL1347" s="25" t="str">
        <f t="shared" ref="AL1347:AL1410" si="680">IF(AND($AJ$1=8,$A1347=8),F1347,"")</f>
        <v/>
      </c>
      <c r="AM1347" s="25" t="str">
        <f t="shared" ref="AM1347:AM1410" si="681">IF(AND($AJ$1=8,$A1347=8),G1347,"")</f>
        <v/>
      </c>
      <c r="AN1347" s="25" t="str">
        <f t="shared" ref="AN1347:AN1410" si="682">IF(AND($AJ$1=8,$A1347=8),H1347,"")</f>
        <v/>
      </c>
      <c r="AO1347" s="25" t="str">
        <f t="shared" ref="AO1347:AO1410" si="683">IF(AND($AJ$1=8,$A1347=8),I1347,"")</f>
        <v/>
      </c>
      <c r="AP1347" s="25" t="str">
        <f t="shared" ref="AP1347:AP1410" si="684">IF(AND($AJ$1=8,$A1347=8),J1347,"")</f>
        <v/>
      </c>
      <c r="AQ1347" s="25" t="str">
        <f t="shared" ref="AQ1347:AQ1410" si="685">IF(AND($AJ$1=8,$A1347=8),K1347,"")</f>
        <v/>
      </c>
      <c r="AR1347" s="25" t="str">
        <f t="shared" ref="AR1347:AR1410" si="686">IF(AND($AJ$1=8,$A1347=8),L1347,"")</f>
        <v/>
      </c>
      <c r="AS1347" s="25" t="str">
        <f t="shared" ref="AS1347:AS1410" si="687">IF(AND($AJ$1=8,$A1347=8),M1347,"")</f>
        <v/>
      </c>
      <c r="AT1347" s="25" t="str">
        <f t="shared" ref="AT1347:AT1410" si="688">IF(AND($AJ$1=8,$A1347=8),N1347,"")</f>
        <v/>
      </c>
      <c r="AU1347" s="25" t="str">
        <f t="shared" ref="AU1347:AU1410" si="689">IF(AND($AJ$1=8,$A1347=8),O1347,"")</f>
        <v/>
      </c>
      <c r="AV1347" s="25" t="str">
        <f t="shared" ref="AV1347:AV1410" si="690">IF(AND($AJ$1=8,$A1347=8),P1347,"")</f>
        <v/>
      </c>
      <c r="AX1347" t="str">
        <f>IF(BC1347="","",IF(BC1347&gt;0,COUNT($AY$2:AY1347),""))</f>
        <v/>
      </c>
      <c r="AY1347" s="25" t="str">
        <f t="shared" ref="AY1347:AY1410" si="691">IF(AND($BB$1=8,$A1347=8,$BC$1=B1347),A1347,"")</f>
        <v/>
      </c>
      <c r="AZ1347" s="25" t="str">
        <f t="shared" ref="AZ1347:AZ1410" si="692">IF(AND($BB$1=8,$A1347=8,$BC$1=$B1347),B1347,"")</f>
        <v/>
      </c>
      <c r="BA1347" s="25" t="str">
        <f t="shared" ref="BA1347:BA1410" si="693">IF(AND($BB$1=8,$A1347=8,$BC$1=$B1347),C1347,"")</f>
        <v/>
      </c>
      <c r="BB1347" s="25" t="str">
        <f t="shared" ref="BB1347:BB1410" si="694">IF(AND($BB$1=8,$A1347=8,$BC$1=$B1347),D1347,"")</f>
        <v/>
      </c>
      <c r="BC1347" s="25" t="str">
        <f t="shared" ref="BC1347:BC1410" si="695">IF(AND($BB$1=8,$A1347=8,$BC$1=$B1347),E1347,"")</f>
        <v/>
      </c>
      <c r="BD1347" s="25" t="str">
        <f t="shared" ref="BD1347:BD1410" si="696">IF(AND($BB$1=8,$A1347=8,$BC$1=$B1347),F1347,"")</f>
        <v/>
      </c>
      <c r="BE1347" s="25" t="str">
        <f t="shared" ref="BE1347:BE1410" si="697">IF(AND($BB$1=8,$A1347=8,$BC$1=$B1347),G1347,"")</f>
        <v/>
      </c>
      <c r="BF1347" s="25" t="str">
        <f t="shared" ref="BF1347:BF1410" si="698">IF(AND($BB$1=8,$A1347=8,$BC$1=$B1347),H1347,"")</f>
        <v/>
      </c>
      <c r="BG1347" s="25" t="str">
        <f t="shared" ref="BG1347:BG1410" si="699">IF(AND($BB$1=8,$A1347=8,$BC$1=$B1347),I1347,"")</f>
        <v/>
      </c>
      <c r="BH1347" s="25" t="str">
        <f t="shared" ref="BH1347:BH1410" si="700">IF(AND($BB$1=8,$A1347=8,$BC$1=$B1347),J1347,"")</f>
        <v/>
      </c>
      <c r="BI1347" s="25" t="str">
        <f t="shared" ref="BI1347:BI1410" si="701">IF(AND($BB$1=8,$A1347=8,$BC$1=$B1347),K1347,"")</f>
        <v/>
      </c>
      <c r="BJ1347" s="25" t="str">
        <f t="shared" ref="BJ1347:BJ1410" si="702">IF(AND($BB$1=8,$A1347=8,$BC$1=$B1347),L1347,"")</f>
        <v/>
      </c>
      <c r="BK1347" s="25" t="str">
        <f t="shared" ref="BK1347:BK1410" si="703">IF(AND($BB$1=8,$A1347=8,$BC$1=$B1347),M1347,"")</f>
        <v/>
      </c>
      <c r="BL1347" s="25" t="str">
        <f t="shared" ref="BL1347:BL1410" si="704">IF(AND($BB$1=8,$A1347=8,$BC$1=$B1347),N1347,"")</f>
        <v/>
      </c>
      <c r="BM1347" s="25" t="str">
        <f t="shared" ref="BM1347:BM1410" si="705">IF(AND($BB$1=8,$A1347=8,$BC$1=$B1347),O1347,"")</f>
        <v/>
      </c>
      <c r="BN1347" s="25" t="str">
        <f t="shared" ref="BN1347:BN1410" si="706">IF(AND($BB$1=8,$A1347=8,$BC$1=$B1347),P1347,"")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IF(AND($AJ$1=8,$A1411=8),A1411,"")</f>
        <v/>
      </c>
      <c r="AH1411" s="25" t="str">
        <f t="shared" ref="AH1411:AH1474" si="708">IF(AND($AJ$1=8,$A1411=8),B1411,"")</f>
        <v/>
      </c>
      <c r="AI1411" s="25" t="str">
        <f t="shared" ref="AI1411:AI1474" si="709">IF(AND($AJ$1=8,$A1411=8),C1411,"")</f>
        <v/>
      </c>
      <c r="AJ1411" s="25" t="str">
        <f t="shared" ref="AJ1411:AJ1474" si="710">IF(AND($AJ$1=8,$A1411=8),D1411,"")</f>
        <v/>
      </c>
      <c r="AK1411" s="25" t="str">
        <f t="shared" ref="AK1411:AK1474" si="711">IF(AND($AJ$1=8,$A1411=8),E1411,"")</f>
        <v/>
      </c>
      <c r="AL1411" s="25" t="str">
        <f t="shared" ref="AL1411:AL1474" si="712">IF(AND($AJ$1=8,$A1411=8),F1411,"")</f>
        <v/>
      </c>
      <c r="AM1411" s="25" t="str">
        <f t="shared" ref="AM1411:AM1474" si="713">IF(AND($AJ$1=8,$A1411=8),G1411,"")</f>
        <v/>
      </c>
      <c r="AN1411" s="25" t="str">
        <f t="shared" ref="AN1411:AN1474" si="714">IF(AND($AJ$1=8,$A1411=8),H1411,"")</f>
        <v/>
      </c>
      <c r="AO1411" s="25" t="str">
        <f t="shared" ref="AO1411:AO1474" si="715">IF(AND($AJ$1=8,$A1411=8),I1411,"")</f>
        <v/>
      </c>
      <c r="AP1411" s="25" t="str">
        <f t="shared" ref="AP1411:AP1474" si="716">IF(AND($AJ$1=8,$A1411=8),J1411,"")</f>
        <v/>
      </c>
      <c r="AQ1411" s="25" t="str">
        <f t="shared" ref="AQ1411:AQ1474" si="717">IF(AND($AJ$1=8,$A1411=8),K1411,"")</f>
        <v/>
      </c>
      <c r="AR1411" s="25" t="str">
        <f t="shared" ref="AR1411:AR1474" si="718">IF(AND($AJ$1=8,$A1411=8),L1411,"")</f>
        <v/>
      </c>
      <c r="AS1411" s="25" t="str">
        <f t="shared" ref="AS1411:AS1474" si="719">IF(AND($AJ$1=8,$A1411=8),M1411,"")</f>
        <v/>
      </c>
      <c r="AT1411" s="25" t="str">
        <f t="shared" ref="AT1411:AT1474" si="720">IF(AND($AJ$1=8,$A1411=8),N1411,"")</f>
        <v/>
      </c>
      <c r="AU1411" s="25" t="str">
        <f t="shared" ref="AU1411:AU1474" si="721">IF(AND($AJ$1=8,$A1411=8),O1411,"")</f>
        <v/>
      </c>
      <c r="AV1411" s="25" t="str">
        <f t="shared" ref="AV1411:AV1474" si="722">IF(AND($AJ$1=8,$A1411=8),P1411,"")</f>
        <v/>
      </c>
      <c r="AX1411" t="str">
        <f>IF(BC1411="","",IF(BC1411&gt;0,COUNT($AY$2:AY1411),""))</f>
        <v/>
      </c>
      <c r="AY1411" s="25" t="str">
        <f t="shared" ref="AY1411:AY1474" si="723">IF(AND($BB$1=8,$A1411=8,$BC$1=B1411),A1411,"")</f>
        <v/>
      </c>
      <c r="AZ1411" s="25" t="str">
        <f t="shared" ref="AZ1411:AZ1474" si="724">IF(AND($BB$1=8,$A1411=8,$BC$1=$B1411),B1411,"")</f>
        <v/>
      </c>
      <c r="BA1411" s="25" t="str">
        <f t="shared" ref="BA1411:BA1474" si="725">IF(AND($BB$1=8,$A1411=8,$BC$1=$B1411),C1411,"")</f>
        <v/>
      </c>
      <c r="BB1411" s="25" t="str">
        <f t="shared" ref="BB1411:BB1474" si="726">IF(AND($BB$1=8,$A1411=8,$BC$1=$B1411),D1411,"")</f>
        <v/>
      </c>
      <c r="BC1411" s="25" t="str">
        <f t="shared" ref="BC1411:BC1474" si="727">IF(AND($BB$1=8,$A1411=8,$BC$1=$B1411),E1411,"")</f>
        <v/>
      </c>
      <c r="BD1411" s="25" t="str">
        <f t="shared" ref="BD1411:BD1474" si="728">IF(AND($BB$1=8,$A1411=8,$BC$1=$B1411),F1411,"")</f>
        <v/>
      </c>
      <c r="BE1411" s="25" t="str">
        <f t="shared" ref="BE1411:BE1474" si="729">IF(AND($BB$1=8,$A1411=8,$BC$1=$B1411),G1411,"")</f>
        <v/>
      </c>
      <c r="BF1411" s="25" t="str">
        <f t="shared" ref="BF1411:BF1474" si="730">IF(AND($BB$1=8,$A1411=8,$BC$1=$B1411),H1411,"")</f>
        <v/>
      </c>
      <c r="BG1411" s="25" t="str">
        <f t="shared" ref="BG1411:BG1474" si="731">IF(AND($BB$1=8,$A1411=8,$BC$1=$B1411),I1411,"")</f>
        <v/>
      </c>
      <c r="BH1411" s="25" t="str">
        <f t="shared" ref="BH1411:BH1474" si="732">IF(AND($BB$1=8,$A1411=8,$BC$1=$B1411),J1411,"")</f>
        <v/>
      </c>
      <c r="BI1411" s="25" t="str">
        <f t="shared" ref="BI1411:BI1474" si="733">IF(AND($BB$1=8,$A1411=8,$BC$1=$B1411),K1411,"")</f>
        <v/>
      </c>
      <c r="BJ1411" s="25" t="str">
        <f t="shared" ref="BJ1411:BJ1474" si="734">IF(AND($BB$1=8,$A1411=8,$BC$1=$B1411),L1411,"")</f>
        <v/>
      </c>
      <c r="BK1411" s="25" t="str">
        <f t="shared" ref="BK1411:BK1474" si="735">IF(AND($BB$1=8,$A1411=8,$BC$1=$B1411),M1411,"")</f>
        <v/>
      </c>
      <c r="BL1411" s="25" t="str">
        <f t="shared" ref="BL1411:BL1474" si="736">IF(AND($BB$1=8,$A1411=8,$BC$1=$B1411),N1411,"")</f>
        <v/>
      </c>
      <c r="BM1411" s="25" t="str">
        <f t="shared" ref="BM1411:BM1474" si="737">IF(AND($BB$1=8,$A1411=8,$BC$1=$B1411),O1411,"")</f>
        <v/>
      </c>
      <c r="BN1411" s="25" t="str">
        <f t="shared" ref="BN1411:BN1474" si="738">IF(AND($BB$1=8,$A1411=8,$BC$1=$B1411),P1411,"")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IF(AND($AJ$1=8,$A1475=8),A1475,"")</f>
        <v/>
      </c>
      <c r="AH1475" s="25" t="str">
        <f t="shared" ref="AH1475:AH1538" si="740">IF(AND($AJ$1=8,$A1475=8),B1475,"")</f>
        <v/>
      </c>
      <c r="AI1475" s="25" t="str">
        <f t="shared" ref="AI1475:AI1538" si="741">IF(AND($AJ$1=8,$A1475=8),C1475,"")</f>
        <v/>
      </c>
      <c r="AJ1475" s="25" t="str">
        <f t="shared" ref="AJ1475:AJ1538" si="742">IF(AND($AJ$1=8,$A1475=8),D1475,"")</f>
        <v/>
      </c>
      <c r="AK1475" s="25" t="str">
        <f t="shared" ref="AK1475:AK1538" si="743">IF(AND($AJ$1=8,$A1475=8),E1475,"")</f>
        <v/>
      </c>
      <c r="AL1475" s="25" t="str">
        <f t="shared" ref="AL1475:AL1538" si="744">IF(AND($AJ$1=8,$A1475=8),F1475,"")</f>
        <v/>
      </c>
      <c r="AM1475" s="25" t="str">
        <f t="shared" ref="AM1475:AM1538" si="745">IF(AND($AJ$1=8,$A1475=8),G1475,"")</f>
        <v/>
      </c>
      <c r="AN1475" s="25" t="str">
        <f t="shared" ref="AN1475:AN1538" si="746">IF(AND($AJ$1=8,$A1475=8),H1475,"")</f>
        <v/>
      </c>
      <c r="AO1475" s="25" t="str">
        <f t="shared" ref="AO1475:AO1538" si="747">IF(AND($AJ$1=8,$A1475=8),I1475,"")</f>
        <v/>
      </c>
      <c r="AP1475" s="25" t="str">
        <f t="shared" ref="AP1475:AP1538" si="748">IF(AND($AJ$1=8,$A1475=8),J1475,"")</f>
        <v/>
      </c>
      <c r="AQ1475" s="25" t="str">
        <f t="shared" ref="AQ1475:AQ1538" si="749">IF(AND($AJ$1=8,$A1475=8),K1475,"")</f>
        <v/>
      </c>
      <c r="AR1475" s="25" t="str">
        <f t="shared" ref="AR1475:AR1538" si="750">IF(AND($AJ$1=8,$A1475=8),L1475,"")</f>
        <v/>
      </c>
      <c r="AS1475" s="25" t="str">
        <f t="shared" ref="AS1475:AS1538" si="751">IF(AND($AJ$1=8,$A1475=8),M1475,"")</f>
        <v/>
      </c>
      <c r="AT1475" s="25" t="str">
        <f t="shared" ref="AT1475:AT1538" si="752">IF(AND($AJ$1=8,$A1475=8),N1475,"")</f>
        <v/>
      </c>
      <c r="AU1475" s="25" t="str">
        <f t="shared" ref="AU1475:AU1538" si="753">IF(AND($AJ$1=8,$A1475=8),O1475,"")</f>
        <v/>
      </c>
      <c r="AV1475" s="25" t="str">
        <f t="shared" ref="AV1475:AV1538" si="754">IF(AND($AJ$1=8,$A1475=8),P1475,"")</f>
        <v/>
      </c>
      <c r="AX1475" t="str">
        <f>IF(BC1475="","",IF(BC1475&gt;0,COUNT($AY$2:AY1475),""))</f>
        <v/>
      </c>
      <c r="AY1475" s="25" t="str">
        <f t="shared" ref="AY1475:AY1538" si="755">IF(AND($BB$1=8,$A1475=8,$BC$1=B1475),A1475,"")</f>
        <v/>
      </c>
      <c r="AZ1475" s="25" t="str">
        <f t="shared" ref="AZ1475:AZ1538" si="756">IF(AND($BB$1=8,$A1475=8,$BC$1=$B1475),B1475,"")</f>
        <v/>
      </c>
      <c r="BA1475" s="25" t="str">
        <f t="shared" ref="BA1475:BA1538" si="757">IF(AND($BB$1=8,$A1475=8,$BC$1=$B1475),C1475,"")</f>
        <v/>
      </c>
      <c r="BB1475" s="25" t="str">
        <f t="shared" ref="BB1475:BB1538" si="758">IF(AND($BB$1=8,$A1475=8,$BC$1=$B1475),D1475,"")</f>
        <v/>
      </c>
      <c r="BC1475" s="25" t="str">
        <f t="shared" ref="BC1475:BC1538" si="759">IF(AND($BB$1=8,$A1475=8,$BC$1=$B1475),E1475,"")</f>
        <v/>
      </c>
      <c r="BD1475" s="25" t="str">
        <f t="shared" ref="BD1475:BD1538" si="760">IF(AND($BB$1=8,$A1475=8,$BC$1=$B1475),F1475,"")</f>
        <v/>
      </c>
      <c r="BE1475" s="25" t="str">
        <f t="shared" ref="BE1475:BE1538" si="761">IF(AND($BB$1=8,$A1475=8,$BC$1=$B1475),G1475,"")</f>
        <v/>
      </c>
      <c r="BF1475" s="25" t="str">
        <f t="shared" ref="BF1475:BF1538" si="762">IF(AND($BB$1=8,$A1475=8,$BC$1=$B1475),H1475,"")</f>
        <v/>
      </c>
      <c r="BG1475" s="25" t="str">
        <f t="shared" ref="BG1475:BG1538" si="763">IF(AND($BB$1=8,$A1475=8,$BC$1=$B1475),I1475,"")</f>
        <v/>
      </c>
      <c r="BH1475" s="25" t="str">
        <f t="shared" ref="BH1475:BH1538" si="764">IF(AND($BB$1=8,$A1475=8,$BC$1=$B1475),J1475,"")</f>
        <v/>
      </c>
      <c r="BI1475" s="25" t="str">
        <f t="shared" ref="BI1475:BI1538" si="765">IF(AND($BB$1=8,$A1475=8,$BC$1=$B1475),K1475,"")</f>
        <v/>
      </c>
      <c r="BJ1475" s="25" t="str">
        <f t="shared" ref="BJ1475:BJ1538" si="766">IF(AND($BB$1=8,$A1475=8,$BC$1=$B1475),L1475,"")</f>
        <v/>
      </c>
      <c r="BK1475" s="25" t="str">
        <f t="shared" ref="BK1475:BK1538" si="767">IF(AND($BB$1=8,$A1475=8,$BC$1=$B1475),M1475,"")</f>
        <v/>
      </c>
      <c r="BL1475" s="25" t="str">
        <f t="shared" ref="BL1475:BL1538" si="768">IF(AND($BB$1=8,$A1475=8,$BC$1=$B1475),N1475,"")</f>
        <v/>
      </c>
      <c r="BM1475" s="25" t="str">
        <f t="shared" ref="BM1475:BM1538" si="769">IF(AND($BB$1=8,$A1475=8,$BC$1=$B1475),O1475,"")</f>
        <v/>
      </c>
      <c r="BN1475" s="25" t="str">
        <f t="shared" ref="BN1475:BN1538" si="770">IF(AND($BB$1=8,$A1475=8,$BC$1=$B1475),P1475,"")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IF(AND($AJ$1=8,$A1539=8),A1539,"")</f>
        <v/>
      </c>
      <c r="AH1539" s="25" t="str">
        <f t="shared" ref="AH1539:AH1602" si="772">IF(AND($AJ$1=8,$A1539=8),B1539,"")</f>
        <v/>
      </c>
      <c r="AI1539" s="25" t="str">
        <f t="shared" ref="AI1539:AI1602" si="773">IF(AND($AJ$1=8,$A1539=8),C1539,"")</f>
        <v/>
      </c>
      <c r="AJ1539" s="25" t="str">
        <f t="shared" ref="AJ1539:AJ1602" si="774">IF(AND($AJ$1=8,$A1539=8),D1539,"")</f>
        <v/>
      </c>
      <c r="AK1539" s="25" t="str">
        <f t="shared" ref="AK1539:AK1602" si="775">IF(AND($AJ$1=8,$A1539=8),E1539,"")</f>
        <v/>
      </c>
      <c r="AL1539" s="25" t="str">
        <f t="shared" ref="AL1539:AL1602" si="776">IF(AND($AJ$1=8,$A1539=8),F1539,"")</f>
        <v/>
      </c>
      <c r="AM1539" s="25" t="str">
        <f t="shared" ref="AM1539:AM1602" si="777">IF(AND($AJ$1=8,$A1539=8),G1539,"")</f>
        <v/>
      </c>
      <c r="AN1539" s="25" t="str">
        <f t="shared" ref="AN1539:AN1602" si="778">IF(AND($AJ$1=8,$A1539=8),H1539,"")</f>
        <v/>
      </c>
      <c r="AO1539" s="25" t="str">
        <f t="shared" ref="AO1539:AO1602" si="779">IF(AND($AJ$1=8,$A1539=8),I1539,"")</f>
        <v/>
      </c>
      <c r="AP1539" s="25" t="str">
        <f t="shared" ref="AP1539:AP1602" si="780">IF(AND($AJ$1=8,$A1539=8),J1539,"")</f>
        <v/>
      </c>
      <c r="AQ1539" s="25" t="str">
        <f t="shared" ref="AQ1539:AQ1602" si="781">IF(AND($AJ$1=8,$A1539=8),K1539,"")</f>
        <v/>
      </c>
      <c r="AR1539" s="25" t="str">
        <f t="shared" ref="AR1539:AR1602" si="782">IF(AND($AJ$1=8,$A1539=8),L1539,"")</f>
        <v/>
      </c>
      <c r="AS1539" s="25" t="str">
        <f t="shared" ref="AS1539:AS1602" si="783">IF(AND($AJ$1=8,$A1539=8),M1539,"")</f>
        <v/>
      </c>
      <c r="AT1539" s="25" t="str">
        <f t="shared" ref="AT1539:AT1602" si="784">IF(AND($AJ$1=8,$A1539=8),N1539,"")</f>
        <v/>
      </c>
      <c r="AU1539" s="25" t="str">
        <f t="shared" ref="AU1539:AU1602" si="785">IF(AND($AJ$1=8,$A1539=8),O1539,"")</f>
        <v/>
      </c>
      <c r="AV1539" s="25" t="str">
        <f t="shared" ref="AV1539:AV1602" si="786">IF(AND($AJ$1=8,$A1539=8),P1539,"")</f>
        <v/>
      </c>
      <c r="AX1539" t="str">
        <f>IF(BC1539="","",IF(BC1539&gt;0,COUNT($AY$2:AY1539),""))</f>
        <v/>
      </c>
      <c r="AY1539" s="25" t="str">
        <f t="shared" ref="AY1539:AY1602" si="787">IF(AND($BB$1=8,$A1539=8,$BC$1=B1539),A1539,"")</f>
        <v/>
      </c>
      <c r="AZ1539" s="25" t="str">
        <f t="shared" ref="AZ1539:AZ1602" si="788">IF(AND($BB$1=8,$A1539=8,$BC$1=$B1539),B1539,"")</f>
        <v/>
      </c>
      <c r="BA1539" s="25" t="str">
        <f t="shared" ref="BA1539:BA1602" si="789">IF(AND($BB$1=8,$A1539=8,$BC$1=$B1539),C1539,"")</f>
        <v/>
      </c>
      <c r="BB1539" s="25" t="str">
        <f t="shared" ref="BB1539:BB1602" si="790">IF(AND($BB$1=8,$A1539=8,$BC$1=$B1539),D1539,"")</f>
        <v/>
      </c>
      <c r="BC1539" s="25" t="str">
        <f t="shared" ref="BC1539:BC1602" si="791">IF(AND($BB$1=8,$A1539=8,$BC$1=$B1539),E1539,"")</f>
        <v/>
      </c>
      <c r="BD1539" s="25" t="str">
        <f t="shared" ref="BD1539:BD1602" si="792">IF(AND($BB$1=8,$A1539=8,$BC$1=$B1539),F1539,"")</f>
        <v/>
      </c>
      <c r="BE1539" s="25" t="str">
        <f t="shared" ref="BE1539:BE1602" si="793">IF(AND($BB$1=8,$A1539=8,$BC$1=$B1539),G1539,"")</f>
        <v/>
      </c>
      <c r="BF1539" s="25" t="str">
        <f t="shared" ref="BF1539:BF1602" si="794">IF(AND($BB$1=8,$A1539=8,$BC$1=$B1539),H1539,"")</f>
        <v/>
      </c>
      <c r="BG1539" s="25" t="str">
        <f t="shared" ref="BG1539:BG1602" si="795">IF(AND($BB$1=8,$A1539=8,$BC$1=$B1539),I1539,"")</f>
        <v/>
      </c>
      <c r="BH1539" s="25" t="str">
        <f t="shared" ref="BH1539:BH1602" si="796">IF(AND($BB$1=8,$A1539=8,$BC$1=$B1539),J1539,"")</f>
        <v/>
      </c>
      <c r="BI1539" s="25" t="str">
        <f t="shared" ref="BI1539:BI1602" si="797">IF(AND($BB$1=8,$A1539=8,$BC$1=$B1539),K1539,"")</f>
        <v/>
      </c>
      <c r="BJ1539" s="25" t="str">
        <f t="shared" ref="BJ1539:BJ1602" si="798">IF(AND($BB$1=8,$A1539=8,$BC$1=$B1539),L1539,"")</f>
        <v/>
      </c>
      <c r="BK1539" s="25" t="str">
        <f t="shared" ref="BK1539:BK1602" si="799">IF(AND($BB$1=8,$A1539=8,$BC$1=$B1539),M1539,"")</f>
        <v/>
      </c>
      <c r="BL1539" s="25" t="str">
        <f t="shared" ref="BL1539:BL1602" si="800">IF(AND($BB$1=8,$A1539=8,$BC$1=$B1539),N1539,"")</f>
        <v/>
      </c>
      <c r="BM1539" s="25" t="str">
        <f t="shared" ref="BM1539:BM1602" si="801">IF(AND($BB$1=8,$A1539=8,$BC$1=$B1539),O1539,"")</f>
        <v/>
      </c>
      <c r="BN1539" s="25" t="str">
        <f t="shared" ref="BN1539:BN1602" si="802">IF(AND($BB$1=8,$A1539=8,$BC$1=$B1539),P1539,"")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IF(AND($AJ$1=8,$A1603=8),A1603,"")</f>
        <v/>
      </c>
      <c r="AH1603" s="25" t="str">
        <f t="shared" ref="AH1603:AH1666" si="804">IF(AND($AJ$1=8,$A1603=8),B1603,"")</f>
        <v/>
      </c>
      <c r="AI1603" s="25" t="str">
        <f t="shared" ref="AI1603:AI1666" si="805">IF(AND($AJ$1=8,$A1603=8),C1603,"")</f>
        <v/>
      </c>
      <c r="AJ1603" s="25" t="str">
        <f t="shared" ref="AJ1603:AJ1666" si="806">IF(AND($AJ$1=8,$A1603=8),D1603,"")</f>
        <v/>
      </c>
      <c r="AK1603" s="25" t="str">
        <f t="shared" ref="AK1603:AK1666" si="807">IF(AND($AJ$1=8,$A1603=8),E1603,"")</f>
        <v/>
      </c>
      <c r="AL1603" s="25" t="str">
        <f t="shared" ref="AL1603:AL1666" si="808">IF(AND($AJ$1=8,$A1603=8),F1603,"")</f>
        <v/>
      </c>
      <c r="AM1603" s="25" t="str">
        <f t="shared" ref="AM1603:AM1666" si="809">IF(AND($AJ$1=8,$A1603=8),G1603,"")</f>
        <v/>
      </c>
      <c r="AN1603" s="25" t="str">
        <f t="shared" ref="AN1603:AN1666" si="810">IF(AND($AJ$1=8,$A1603=8),H1603,"")</f>
        <v/>
      </c>
      <c r="AO1603" s="25" t="str">
        <f t="shared" ref="AO1603:AO1666" si="811">IF(AND($AJ$1=8,$A1603=8),I1603,"")</f>
        <v/>
      </c>
      <c r="AP1603" s="25" t="str">
        <f t="shared" ref="AP1603:AP1666" si="812">IF(AND($AJ$1=8,$A1603=8),J1603,"")</f>
        <v/>
      </c>
      <c r="AQ1603" s="25" t="str">
        <f t="shared" ref="AQ1603:AQ1666" si="813">IF(AND($AJ$1=8,$A1603=8),K1603,"")</f>
        <v/>
      </c>
      <c r="AR1603" s="25" t="str">
        <f t="shared" ref="AR1603:AR1666" si="814">IF(AND($AJ$1=8,$A1603=8),L1603,"")</f>
        <v/>
      </c>
      <c r="AS1603" s="25" t="str">
        <f t="shared" ref="AS1603:AS1666" si="815">IF(AND($AJ$1=8,$A1603=8),M1603,"")</f>
        <v/>
      </c>
      <c r="AT1603" s="25" t="str">
        <f t="shared" ref="AT1603:AT1666" si="816">IF(AND($AJ$1=8,$A1603=8),N1603,"")</f>
        <v/>
      </c>
      <c r="AU1603" s="25" t="str">
        <f t="shared" ref="AU1603:AU1666" si="817">IF(AND($AJ$1=8,$A1603=8),O1603,"")</f>
        <v/>
      </c>
      <c r="AV1603" s="25" t="str">
        <f t="shared" ref="AV1603:AV1666" si="818">IF(AND($AJ$1=8,$A1603=8),P1603,"")</f>
        <v/>
      </c>
      <c r="AX1603" t="str">
        <f>IF(BC1603="","",IF(BC1603&gt;0,COUNT($AY$2:AY1603),""))</f>
        <v/>
      </c>
      <c r="AY1603" s="25" t="str">
        <f t="shared" ref="AY1603:AY1666" si="819">IF(AND($BB$1=8,$A1603=8,$BC$1=B1603),A1603,"")</f>
        <v/>
      </c>
      <c r="AZ1603" s="25" t="str">
        <f t="shared" ref="AZ1603:AZ1666" si="820">IF(AND($BB$1=8,$A1603=8,$BC$1=$B1603),B1603,"")</f>
        <v/>
      </c>
      <c r="BA1603" s="25" t="str">
        <f t="shared" ref="BA1603:BA1666" si="821">IF(AND($BB$1=8,$A1603=8,$BC$1=$B1603),C1603,"")</f>
        <v/>
      </c>
      <c r="BB1603" s="25" t="str">
        <f t="shared" ref="BB1603:BB1666" si="822">IF(AND($BB$1=8,$A1603=8,$BC$1=$B1603),D1603,"")</f>
        <v/>
      </c>
      <c r="BC1603" s="25" t="str">
        <f t="shared" ref="BC1603:BC1666" si="823">IF(AND($BB$1=8,$A1603=8,$BC$1=$B1603),E1603,"")</f>
        <v/>
      </c>
      <c r="BD1603" s="25" t="str">
        <f t="shared" ref="BD1603:BD1666" si="824">IF(AND($BB$1=8,$A1603=8,$BC$1=$B1603),F1603,"")</f>
        <v/>
      </c>
      <c r="BE1603" s="25" t="str">
        <f t="shared" ref="BE1603:BE1666" si="825">IF(AND($BB$1=8,$A1603=8,$BC$1=$B1603),G1603,"")</f>
        <v/>
      </c>
      <c r="BF1603" s="25" t="str">
        <f t="shared" ref="BF1603:BF1666" si="826">IF(AND($BB$1=8,$A1603=8,$BC$1=$B1603),H1603,"")</f>
        <v/>
      </c>
      <c r="BG1603" s="25" t="str">
        <f t="shared" ref="BG1603:BG1666" si="827">IF(AND($BB$1=8,$A1603=8,$BC$1=$B1603),I1603,"")</f>
        <v/>
      </c>
      <c r="BH1603" s="25" t="str">
        <f t="shared" ref="BH1603:BH1666" si="828">IF(AND($BB$1=8,$A1603=8,$BC$1=$B1603),J1603,"")</f>
        <v/>
      </c>
      <c r="BI1603" s="25" t="str">
        <f t="shared" ref="BI1603:BI1666" si="829">IF(AND($BB$1=8,$A1603=8,$BC$1=$B1603),K1603,"")</f>
        <v/>
      </c>
      <c r="BJ1603" s="25" t="str">
        <f t="shared" ref="BJ1603:BJ1666" si="830">IF(AND($BB$1=8,$A1603=8,$BC$1=$B1603),L1603,"")</f>
        <v/>
      </c>
      <c r="BK1603" s="25" t="str">
        <f t="shared" ref="BK1603:BK1666" si="831">IF(AND($BB$1=8,$A1603=8,$BC$1=$B1603),M1603,"")</f>
        <v/>
      </c>
      <c r="BL1603" s="25" t="str">
        <f t="shared" ref="BL1603:BL1666" si="832">IF(AND($BB$1=8,$A1603=8,$BC$1=$B1603),N1603,"")</f>
        <v/>
      </c>
      <c r="BM1603" s="25" t="str">
        <f t="shared" ref="BM1603:BM1666" si="833">IF(AND($BB$1=8,$A1603=8,$BC$1=$B1603),O1603,"")</f>
        <v/>
      </c>
      <c r="BN1603" s="25" t="str">
        <f t="shared" ref="BN1603:BN1666" si="834">IF(AND($BB$1=8,$A1603=8,$BC$1=$B1603),P1603,"")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IF(AND($AJ$1=8,$A1667=8),A1667,"")</f>
        <v/>
      </c>
      <c r="AH1667" s="25" t="str">
        <f t="shared" ref="AH1667:AH1730" si="836">IF(AND($AJ$1=8,$A1667=8),B1667,"")</f>
        <v/>
      </c>
      <c r="AI1667" s="25" t="str">
        <f t="shared" ref="AI1667:AI1730" si="837">IF(AND($AJ$1=8,$A1667=8),C1667,"")</f>
        <v/>
      </c>
      <c r="AJ1667" s="25" t="str">
        <f t="shared" ref="AJ1667:AJ1730" si="838">IF(AND($AJ$1=8,$A1667=8),D1667,"")</f>
        <v/>
      </c>
      <c r="AK1667" s="25" t="str">
        <f t="shared" ref="AK1667:AK1730" si="839">IF(AND($AJ$1=8,$A1667=8),E1667,"")</f>
        <v/>
      </c>
      <c r="AL1667" s="25" t="str">
        <f t="shared" ref="AL1667:AL1730" si="840">IF(AND($AJ$1=8,$A1667=8),F1667,"")</f>
        <v/>
      </c>
      <c r="AM1667" s="25" t="str">
        <f t="shared" ref="AM1667:AM1730" si="841">IF(AND($AJ$1=8,$A1667=8),G1667,"")</f>
        <v/>
      </c>
      <c r="AN1667" s="25" t="str">
        <f t="shared" ref="AN1667:AN1730" si="842">IF(AND($AJ$1=8,$A1667=8),H1667,"")</f>
        <v/>
      </c>
      <c r="AO1667" s="25" t="str">
        <f t="shared" ref="AO1667:AO1730" si="843">IF(AND($AJ$1=8,$A1667=8),I1667,"")</f>
        <v/>
      </c>
      <c r="AP1667" s="25" t="str">
        <f t="shared" ref="AP1667:AP1730" si="844">IF(AND($AJ$1=8,$A1667=8),J1667,"")</f>
        <v/>
      </c>
      <c r="AQ1667" s="25" t="str">
        <f t="shared" ref="AQ1667:AQ1730" si="845">IF(AND($AJ$1=8,$A1667=8),K1667,"")</f>
        <v/>
      </c>
      <c r="AR1667" s="25" t="str">
        <f t="shared" ref="AR1667:AR1730" si="846">IF(AND($AJ$1=8,$A1667=8),L1667,"")</f>
        <v/>
      </c>
      <c r="AS1667" s="25" t="str">
        <f t="shared" ref="AS1667:AS1730" si="847">IF(AND($AJ$1=8,$A1667=8),M1667,"")</f>
        <v/>
      </c>
      <c r="AT1667" s="25" t="str">
        <f t="shared" ref="AT1667:AT1730" si="848">IF(AND($AJ$1=8,$A1667=8),N1667,"")</f>
        <v/>
      </c>
      <c r="AU1667" s="25" t="str">
        <f t="shared" ref="AU1667:AU1730" si="849">IF(AND($AJ$1=8,$A1667=8),O1667,"")</f>
        <v/>
      </c>
      <c r="AV1667" s="25" t="str">
        <f t="shared" ref="AV1667:AV1730" si="850">IF(AND($AJ$1=8,$A1667=8),P1667,"")</f>
        <v/>
      </c>
      <c r="AX1667" t="str">
        <f>IF(BC1667="","",IF(BC1667&gt;0,COUNT($AY$2:AY1667),""))</f>
        <v/>
      </c>
      <c r="AY1667" s="25" t="str">
        <f t="shared" ref="AY1667:AY1730" si="851">IF(AND($BB$1=8,$A1667=8,$BC$1=B1667),A1667,"")</f>
        <v/>
      </c>
      <c r="AZ1667" s="25" t="str">
        <f t="shared" ref="AZ1667:AZ1730" si="852">IF(AND($BB$1=8,$A1667=8,$BC$1=$B1667),B1667,"")</f>
        <v/>
      </c>
      <c r="BA1667" s="25" t="str">
        <f t="shared" ref="BA1667:BA1730" si="853">IF(AND($BB$1=8,$A1667=8,$BC$1=$B1667),C1667,"")</f>
        <v/>
      </c>
      <c r="BB1667" s="25" t="str">
        <f t="shared" ref="BB1667:BB1730" si="854">IF(AND($BB$1=8,$A1667=8,$BC$1=$B1667),D1667,"")</f>
        <v/>
      </c>
      <c r="BC1667" s="25" t="str">
        <f t="shared" ref="BC1667:BC1730" si="855">IF(AND($BB$1=8,$A1667=8,$BC$1=$B1667),E1667,"")</f>
        <v/>
      </c>
      <c r="BD1667" s="25" t="str">
        <f t="shared" ref="BD1667:BD1730" si="856">IF(AND($BB$1=8,$A1667=8,$BC$1=$B1667),F1667,"")</f>
        <v/>
      </c>
      <c r="BE1667" s="25" t="str">
        <f t="shared" ref="BE1667:BE1730" si="857">IF(AND($BB$1=8,$A1667=8,$BC$1=$B1667),G1667,"")</f>
        <v/>
      </c>
      <c r="BF1667" s="25" t="str">
        <f t="shared" ref="BF1667:BF1730" si="858">IF(AND($BB$1=8,$A1667=8,$BC$1=$B1667),H1667,"")</f>
        <v/>
      </c>
      <c r="BG1667" s="25" t="str">
        <f t="shared" ref="BG1667:BG1730" si="859">IF(AND($BB$1=8,$A1667=8,$BC$1=$B1667),I1667,"")</f>
        <v/>
      </c>
      <c r="BH1667" s="25" t="str">
        <f t="shared" ref="BH1667:BH1730" si="860">IF(AND($BB$1=8,$A1667=8,$BC$1=$B1667),J1667,"")</f>
        <v/>
      </c>
      <c r="BI1667" s="25" t="str">
        <f t="shared" ref="BI1667:BI1730" si="861">IF(AND($BB$1=8,$A1667=8,$BC$1=$B1667),K1667,"")</f>
        <v/>
      </c>
      <c r="BJ1667" s="25" t="str">
        <f t="shared" ref="BJ1667:BJ1730" si="862">IF(AND($BB$1=8,$A1667=8,$BC$1=$B1667),L1667,"")</f>
        <v/>
      </c>
      <c r="BK1667" s="25" t="str">
        <f t="shared" ref="BK1667:BK1730" si="863">IF(AND($BB$1=8,$A1667=8,$BC$1=$B1667),M1667,"")</f>
        <v/>
      </c>
      <c r="BL1667" s="25" t="str">
        <f t="shared" ref="BL1667:BL1730" si="864">IF(AND($BB$1=8,$A1667=8,$BC$1=$B1667),N1667,"")</f>
        <v/>
      </c>
      <c r="BM1667" s="25" t="str">
        <f t="shared" ref="BM1667:BM1730" si="865">IF(AND($BB$1=8,$A1667=8,$BC$1=$B1667),O1667,"")</f>
        <v/>
      </c>
      <c r="BN1667" s="25" t="str">
        <f t="shared" ref="BN1667:BN1730" si="866">IF(AND($BB$1=8,$A1667=8,$BC$1=$B1667),P1667,"")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IF(AND($AJ$1=8,$A1731=8),A1731,"")</f>
        <v/>
      </c>
      <c r="AH1731" s="25" t="str">
        <f t="shared" ref="AH1731:AH1794" si="868">IF(AND($AJ$1=8,$A1731=8),B1731,"")</f>
        <v/>
      </c>
      <c r="AI1731" s="25" t="str">
        <f t="shared" ref="AI1731:AI1794" si="869">IF(AND($AJ$1=8,$A1731=8),C1731,"")</f>
        <v/>
      </c>
      <c r="AJ1731" s="25" t="str">
        <f t="shared" ref="AJ1731:AJ1794" si="870">IF(AND($AJ$1=8,$A1731=8),D1731,"")</f>
        <v/>
      </c>
      <c r="AK1731" s="25" t="str">
        <f t="shared" ref="AK1731:AK1794" si="871">IF(AND($AJ$1=8,$A1731=8),E1731,"")</f>
        <v/>
      </c>
      <c r="AL1731" s="25" t="str">
        <f t="shared" ref="AL1731:AL1794" si="872">IF(AND($AJ$1=8,$A1731=8),F1731,"")</f>
        <v/>
      </c>
      <c r="AM1731" s="25" t="str">
        <f t="shared" ref="AM1731:AM1794" si="873">IF(AND($AJ$1=8,$A1731=8),G1731,"")</f>
        <v/>
      </c>
      <c r="AN1731" s="25" t="str">
        <f t="shared" ref="AN1731:AN1794" si="874">IF(AND($AJ$1=8,$A1731=8),H1731,"")</f>
        <v/>
      </c>
      <c r="AO1731" s="25" t="str">
        <f t="shared" ref="AO1731:AO1794" si="875">IF(AND($AJ$1=8,$A1731=8),I1731,"")</f>
        <v/>
      </c>
      <c r="AP1731" s="25" t="str">
        <f t="shared" ref="AP1731:AP1794" si="876">IF(AND($AJ$1=8,$A1731=8),J1731,"")</f>
        <v/>
      </c>
      <c r="AQ1731" s="25" t="str">
        <f t="shared" ref="AQ1731:AQ1794" si="877">IF(AND($AJ$1=8,$A1731=8),K1731,"")</f>
        <v/>
      </c>
      <c r="AR1731" s="25" t="str">
        <f t="shared" ref="AR1731:AR1794" si="878">IF(AND($AJ$1=8,$A1731=8),L1731,"")</f>
        <v/>
      </c>
      <c r="AS1731" s="25" t="str">
        <f t="shared" ref="AS1731:AS1794" si="879">IF(AND($AJ$1=8,$A1731=8),M1731,"")</f>
        <v/>
      </c>
      <c r="AT1731" s="25" t="str">
        <f t="shared" ref="AT1731:AT1794" si="880">IF(AND($AJ$1=8,$A1731=8),N1731,"")</f>
        <v/>
      </c>
      <c r="AU1731" s="25" t="str">
        <f t="shared" ref="AU1731:AU1794" si="881">IF(AND($AJ$1=8,$A1731=8),O1731,"")</f>
        <v/>
      </c>
      <c r="AV1731" s="25" t="str">
        <f t="shared" ref="AV1731:AV1794" si="882">IF(AND($AJ$1=8,$A1731=8),P1731,"")</f>
        <v/>
      </c>
      <c r="AX1731" t="str">
        <f>IF(BC1731="","",IF(BC1731&gt;0,COUNT($AY$2:AY1731),""))</f>
        <v/>
      </c>
      <c r="AY1731" s="25" t="str">
        <f t="shared" ref="AY1731:AY1794" si="883">IF(AND($BB$1=8,$A1731=8,$BC$1=B1731),A1731,"")</f>
        <v/>
      </c>
      <c r="AZ1731" s="25" t="str">
        <f t="shared" ref="AZ1731:AZ1794" si="884">IF(AND($BB$1=8,$A1731=8,$BC$1=$B1731),B1731,"")</f>
        <v/>
      </c>
      <c r="BA1731" s="25" t="str">
        <f t="shared" ref="BA1731:BA1794" si="885">IF(AND($BB$1=8,$A1731=8,$BC$1=$B1731),C1731,"")</f>
        <v/>
      </c>
      <c r="BB1731" s="25" t="str">
        <f t="shared" ref="BB1731:BB1794" si="886">IF(AND($BB$1=8,$A1731=8,$BC$1=$B1731),D1731,"")</f>
        <v/>
      </c>
      <c r="BC1731" s="25" t="str">
        <f t="shared" ref="BC1731:BC1794" si="887">IF(AND($BB$1=8,$A1731=8,$BC$1=$B1731),E1731,"")</f>
        <v/>
      </c>
      <c r="BD1731" s="25" t="str">
        <f t="shared" ref="BD1731:BD1794" si="888">IF(AND($BB$1=8,$A1731=8,$BC$1=$B1731),F1731,"")</f>
        <v/>
      </c>
      <c r="BE1731" s="25" t="str">
        <f t="shared" ref="BE1731:BE1794" si="889">IF(AND($BB$1=8,$A1731=8,$BC$1=$B1731),G1731,"")</f>
        <v/>
      </c>
      <c r="BF1731" s="25" t="str">
        <f t="shared" ref="BF1731:BF1794" si="890">IF(AND($BB$1=8,$A1731=8,$BC$1=$B1731),H1731,"")</f>
        <v/>
      </c>
      <c r="BG1731" s="25" t="str">
        <f t="shared" ref="BG1731:BG1794" si="891">IF(AND($BB$1=8,$A1731=8,$BC$1=$B1731),I1731,"")</f>
        <v/>
      </c>
      <c r="BH1731" s="25" t="str">
        <f t="shared" ref="BH1731:BH1794" si="892">IF(AND($BB$1=8,$A1731=8,$BC$1=$B1731),J1731,"")</f>
        <v/>
      </c>
      <c r="BI1731" s="25" t="str">
        <f t="shared" ref="BI1731:BI1794" si="893">IF(AND($BB$1=8,$A1731=8,$BC$1=$B1731),K1731,"")</f>
        <v/>
      </c>
      <c r="BJ1731" s="25" t="str">
        <f t="shared" ref="BJ1731:BJ1794" si="894">IF(AND($BB$1=8,$A1731=8,$BC$1=$B1731),L1731,"")</f>
        <v/>
      </c>
      <c r="BK1731" s="25" t="str">
        <f t="shared" ref="BK1731:BK1794" si="895">IF(AND($BB$1=8,$A1731=8,$BC$1=$B1731),M1731,"")</f>
        <v/>
      </c>
      <c r="BL1731" s="25" t="str">
        <f t="shared" ref="BL1731:BL1794" si="896">IF(AND($BB$1=8,$A1731=8,$BC$1=$B1731),N1731,"")</f>
        <v/>
      </c>
      <c r="BM1731" s="25" t="str">
        <f t="shared" ref="BM1731:BM1794" si="897">IF(AND($BB$1=8,$A1731=8,$BC$1=$B1731),O1731,"")</f>
        <v/>
      </c>
      <c r="BN1731" s="25" t="str">
        <f t="shared" ref="BN1731:BN1794" si="898">IF(AND($BB$1=8,$A1731=8,$BC$1=$B1731),P1731,"")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IF(AND($AJ$1=8,$A1795=8),A1795,"")</f>
        <v/>
      </c>
      <c r="AH1795" s="25" t="str">
        <f t="shared" ref="AH1795:AH1858" si="900">IF(AND($AJ$1=8,$A1795=8),B1795,"")</f>
        <v/>
      </c>
      <c r="AI1795" s="25" t="str">
        <f t="shared" ref="AI1795:AI1858" si="901">IF(AND($AJ$1=8,$A1795=8),C1795,"")</f>
        <v/>
      </c>
      <c r="AJ1795" s="25" t="str">
        <f t="shared" ref="AJ1795:AJ1858" si="902">IF(AND($AJ$1=8,$A1795=8),D1795,"")</f>
        <v/>
      </c>
      <c r="AK1795" s="25" t="str">
        <f t="shared" ref="AK1795:AK1858" si="903">IF(AND($AJ$1=8,$A1795=8),E1795,"")</f>
        <v/>
      </c>
      <c r="AL1795" s="25" t="str">
        <f t="shared" ref="AL1795:AL1858" si="904">IF(AND($AJ$1=8,$A1795=8),F1795,"")</f>
        <v/>
      </c>
      <c r="AM1795" s="25" t="str">
        <f t="shared" ref="AM1795:AM1858" si="905">IF(AND($AJ$1=8,$A1795=8),G1795,"")</f>
        <v/>
      </c>
      <c r="AN1795" s="25" t="str">
        <f t="shared" ref="AN1795:AN1858" si="906">IF(AND($AJ$1=8,$A1795=8),H1795,"")</f>
        <v/>
      </c>
      <c r="AO1795" s="25" t="str">
        <f t="shared" ref="AO1795:AO1858" si="907">IF(AND($AJ$1=8,$A1795=8),I1795,"")</f>
        <v/>
      </c>
      <c r="AP1795" s="25" t="str">
        <f t="shared" ref="AP1795:AP1858" si="908">IF(AND($AJ$1=8,$A1795=8),J1795,"")</f>
        <v/>
      </c>
      <c r="AQ1795" s="25" t="str">
        <f t="shared" ref="AQ1795:AQ1858" si="909">IF(AND($AJ$1=8,$A1795=8),K1795,"")</f>
        <v/>
      </c>
      <c r="AR1795" s="25" t="str">
        <f t="shared" ref="AR1795:AR1858" si="910">IF(AND($AJ$1=8,$A1795=8),L1795,"")</f>
        <v/>
      </c>
      <c r="AS1795" s="25" t="str">
        <f t="shared" ref="AS1795:AS1858" si="911">IF(AND($AJ$1=8,$A1795=8),M1795,"")</f>
        <v/>
      </c>
      <c r="AT1795" s="25" t="str">
        <f t="shared" ref="AT1795:AT1858" si="912">IF(AND($AJ$1=8,$A1795=8),N1795,"")</f>
        <v/>
      </c>
      <c r="AU1795" s="25" t="str">
        <f t="shared" ref="AU1795:AU1858" si="913">IF(AND($AJ$1=8,$A1795=8),O1795,"")</f>
        <v/>
      </c>
      <c r="AV1795" s="25" t="str">
        <f t="shared" ref="AV1795:AV1858" si="914">IF(AND($AJ$1=8,$A1795=8),P1795,"")</f>
        <v/>
      </c>
      <c r="AX1795" t="str">
        <f>IF(BC1795="","",IF(BC1795&gt;0,COUNT($AY$2:AY1795),""))</f>
        <v/>
      </c>
      <c r="AY1795" s="25" t="str">
        <f t="shared" ref="AY1795:AY1858" si="915">IF(AND($BB$1=8,$A1795=8,$BC$1=B1795),A1795,"")</f>
        <v/>
      </c>
      <c r="AZ1795" s="25" t="str">
        <f t="shared" ref="AZ1795:AZ1858" si="916">IF(AND($BB$1=8,$A1795=8,$BC$1=$B1795),B1795,"")</f>
        <v/>
      </c>
      <c r="BA1795" s="25" t="str">
        <f t="shared" ref="BA1795:BA1858" si="917">IF(AND($BB$1=8,$A1795=8,$BC$1=$B1795),C1795,"")</f>
        <v/>
      </c>
      <c r="BB1795" s="25" t="str">
        <f t="shared" ref="BB1795:BB1858" si="918">IF(AND($BB$1=8,$A1795=8,$BC$1=$B1795),D1795,"")</f>
        <v/>
      </c>
      <c r="BC1795" s="25" t="str">
        <f t="shared" ref="BC1795:BC1858" si="919">IF(AND($BB$1=8,$A1795=8,$BC$1=$B1795),E1795,"")</f>
        <v/>
      </c>
      <c r="BD1795" s="25" t="str">
        <f t="shared" ref="BD1795:BD1858" si="920">IF(AND($BB$1=8,$A1795=8,$BC$1=$B1795),F1795,"")</f>
        <v/>
      </c>
      <c r="BE1795" s="25" t="str">
        <f t="shared" ref="BE1795:BE1858" si="921">IF(AND($BB$1=8,$A1795=8,$BC$1=$B1795),G1795,"")</f>
        <v/>
      </c>
      <c r="BF1795" s="25" t="str">
        <f t="shared" ref="BF1795:BF1858" si="922">IF(AND($BB$1=8,$A1795=8,$BC$1=$B1795),H1795,"")</f>
        <v/>
      </c>
      <c r="BG1795" s="25" t="str">
        <f t="shared" ref="BG1795:BG1858" si="923">IF(AND($BB$1=8,$A1795=8,$BC$1=$B1795),I1795,"")</f>
        <v/>
      </c>
      <c r="BH1795" s="25" t="str">
        <f t="shared" ref="BH1795:BH1858" si="924">IF(AND($BB$1=8,$A1795=8,$BC$1=$B1795),J1795,"")</f>
        <v/>
      </c>
      <c r="BI1795" s="25" t="str">
        <f t="shared" ref="BI1795:BI1858" si="925">IF(AND($BB$1=8,$A1795=8,$BC$1=$B1795),K1795,"")</f>
        <v/>
      </c>
      <c r="BJ1795" s="25" t="str">
        <f t="shared" ref="BJ1795:BJ1858" si="926">IF(AND($BB$1=8,$A1795=8,$BC$1=$B1795),L1795,"")</f>
        <v/>
      </c>
      <c r="BK1795" s="25" t="str">
        <f t="shared" ref="BK1795:BK1858" si="927">IF(AND($BB$1=8,$A1795=8,$BC$1=$B1795),M1795,"")</f>
        <v/>
      </c>
      <c r="BL1795" s="25" t="str">
        <f t="shared" ref="BL1795:BL1858" si="928">IF(AND($BB$1=8,$A1795=8,$BC$1=$B1795),N1795,"")</f>
        <v/>
      </c>
      <c r="BM1795" s="25" t="str">
        <f t="shared" ref="BM1795:BM1858" si="929">IF(AND($BB$1=8,$A1795=8,$BC$1=$B1795),O1795,"")</f>
        <v/>
      </c>
      <c r="BN1795" s="25" t="str">
        <f t="shared" ref="BN1795:BN1858" si="930">IF(AND($BB$1=8,$A1795=8,$BC$1=$B1795),P1795,"")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IF(AND($AJ$1=8,$A1859=8),A1859,"")</f>
        <v/>
      </c>
      <c r="AH1859" s="25" t="str">
        <f t="shared" ref="AH1859:AH1922" si="932">IF(AND($AJ$1=8,$A1859=8),B1859,"")</f>
        <v/>
      </c>
      <c r="AI1859" s="25" t="str">
        <f t="shared" ref="AI1859:AI1922" si="933">IF(AND($AJ$1=8,$A1859=8),C1859,"")</f>
        <v/>
      </c>
      <c r="AJ1859" s="25" t="str">
        <f t="shared" ref="AJ1859:AJ1922" si="934">IF(AND($AJ$1=8,$A1859=8),D1859,"")</f>
        <v/>
      </c>
      <c r="AK1859" s="25" t="str">
        <f t="shared" ref="AK1859:AK1922" si="935">IF(AND($AJ$1=8,$A1859=8),E1859,"")</f>
        <v/>
      </c>
      <c r="AL1859" s="25" t="str">
        <f t="shared" ref="AL1859:AL1922" si="936">IF(AND($AJ$1=8,$A1859=8),F1859,"")</f>
        <v/>
      </c>
      <c r="AM1859" s="25" t="str">
        <f t="shared" ref="AM1859:AM1922" si="937">IF(AND($AJ$1=8,$A1859=8),G1859,"")</f>
        <v/>
      </c>
      <c r="AN1859" s="25" t="str">
        <f t="shared" ref="AN1859:AN1922" si="938">IF(AND($AJ$1=8,$A1859=8),H1859,"")</f>
        <v/>
      </c>
      <c r="AO1859" s="25" t="str">
        <f t="shared" ref="AO1859:AO1922" si="939">IF(AND($AJ$1=8,$A1859=8),I1859,"")</f>
        <v/>
      </c>
      <c r="AP1859" s="25" t="str">
        <f t="shared" ref="AP1859:AP1922" si="940">IF(AND($AJ$1=8,$A1859=8),J1859,"")</f>
        <v/>
      </c>
      <c r="AQ1859" s="25" t="str">
        <f t="shared" ref="AQ1859:AQ1922" si="941">IF(AND($AJ$1=8,$A1859=8),K1859,"")</f>
        <v/>
      </c>
      <c r="AR1859" s="25" t="str">
        <f t="shared" ref="AR1859:AR1922" si="942">IF(AND($AJ$1=8,$A1859=8),L1859,"")</f>
        <v/>
      </c>
      <c r="AS1859" s="25" t="str">
        <f t="shared" ref="AS1859:AS1922" si="943">IF(AND($AJ$1=8,$A1859=8),M1859,"")</f>
        <v/>
      </c>
      <c r="AT1859" s="25" t="str">
        <f t="shared" ref="AT1859:AT1922" si="944">IF(AND($AJ$1=8,$A1859=8),N1859,"")</f>
        <v/>
      </c>
      <c r="AU1859" s="25" t="str">
        <f t="shared" ref="AU1859:AU1922" si="945">IF(AND($AJ$1=8,$A1859=8),O1859,"")</f>
        <v/>
      </c>
      <c r="AV1859" s="25" t="str">
        <f t="shared" ref="AV1859:AV1922" si="946">IF(AND($AJ$1=8,$A1859=8),P1859,"")</f>
        <v/>
      </c>
      <c r="AX1859" t="str">
        <f>IF(BC1859="","",IF(BC1859&gt;0,COUNT($AY$2:AY1859),""))</f>
        <v/>
      </c>
      <c r="AY1859" s="25" t="str">
        <f t="shared" ref="AY1859:AY1922" si="947">IF(AND($BB$1=8,$A1859=8,$BC$1=B1859),A1859,"")</f>
        <v/>
      </c>
      <c r="AZ1859" s="25" t="str">
        <f t="shared" ref="AZ1859:AZ1922" si="948">IF(AND($BB$1=8,$A1859=8,$BC$1=$B1859),B1859,"")</f>
        <v/>
      </c>
      <c r="BA1859" s="25" t="str">
        <f t="shared" ref="BA1859:BA1922" si="949">IF(AND($BB$1=8,$A1859=8,$BC$1=$B1859),C1859,"")</f>
        <v/>
      </c>
      <c r="BB1859" s="25" t="str">
        <f t="shared" ref="BB1859:BB1922" si="950">IF(AND($BB$1=8,$A1859=8,$BC$1=$B1859),D1859,"")</f>
        <v/>
      </c>
      <c r="BC1859" s="25" t="str">
        <f t="shared" ref="BC1859:BC1922" si="951">IF(AND($BB$1=8,$A1859=8,$BC$1=$B1859),E1859,"")</f>
        <v/>
      </c>
      <c r="BD1859" s="25" t="str">
        <f t="shared" ref="BD1859:BD1922" si="952">IF(AND($BB$1=8,$A1859=8,$BC$1=$B1859),F1859,"")</f>
        <v/>
      </c>
      <c r="BE1859" s="25" t="str">
        <f t="shared" ref="BE1859:BE1922" si="953">IF(AND($BB$1=8,$A1859=8,$BC$1=$B1859),G1859,"")</f>
        <v/>
      </c>
      <c r="BF1859" s="25" t="str">
        <f t="shared" ref="BF1859:BF1922" si="954">IF(AND($BB$1=8,$A1859=8,$BC$1=$B1859),H1859,"")</f>
        <v/>
      </c>
      <c r="BG1859" s="25" t="str">
        <f t="shared" ref="BG1859:BG1922" si="955">IF(AND($BB$1=8,$A1859=8,$BC$1=$B1859),I1859,"")</f>
        <v/>
      </c>
      <c r="BH1859" s="25" t="str">
        <f t="shared" ref="BH1859:BH1922" si="956">IF(AND($BB$1=8,$A1859=8,$BC$1=$B1859),J1859,"")</f>
        <v/>
      </c>
      <c r="BI1859" s="25" t="str">
        <f t="shared" ref="BI1859:BI1922" si="957">IF(AND($BB$1=8,$A1859=8,$BC$1=$B1859),K1859,"")</f>
        <v/>
      </c>
      <c r="BJ1859" s="25" t="str">
        <f t="shared" ref="BJ1859:BJ1922" si="958">IF(AND($BB$1=8,$A1859=8,$BC$1=$B1859),L1859,"")</f>
        <v/>
      </c>
      <c r="BK1859" s="25" t="str">
        <f t="shared" ref="BK1859:BK1922" si="959">IF(AND($BB$1=8,$A1859=8,$BC$1=$B1859),M1859,"")</f>
        <v/>
      </c>
      <c r="BL1859" s="25" t="str">
        <f t="shared" ref="BL1859:BL1922" si="960">IF(AND($BB$1=8,$A1859=8,$BC$1=$B1859),N1859,"")</f>
        <v/>
      </c>
      <c r="BM1859" s="25" t="str">
        <f t="shared" ref="BM1859:BM1922" si="961">IF(AND($BB$1=8,$A1859=8,$BC$1=$B1859),O1859,"")</f>
        <v/>
      </c>
      <c r="BN1859" s="25" t="str">
        <f t="shared" ref="BN1859:BN1922" si="962">IF(AND($BB$1=8,$A1859=8,$BC$1=$B1859),P1859,"")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IF(AND($AJ$1=8,$A1923=8),A1923,"")</f>
        <v/>
      </c>
      <c r="AH1923" s="25" t="str">
        <f t="shared" ref="AH1923:AH1986" si="964">IF(AND($AJ$1=8,$A1923=8),B1923,"")</f>
        <v/>
      </c>
      <c r="AI1923" s="25" t="str">
        <f t="shared" ref="AI1923:AI1986" si="965">IF(AND($AJ$1=8,$A1923=8),C1923,"")</f>
        <v/>
      </c>
      <c r="AJ1923" s="25" t="str">
        <f t="shared" ref="AJ1923:AJ1986" si="966">IF(AND($AJ$1=8,$A1923=8),D1923,"")</f>
        <v/>
      </c>
      <c r="AK1923" s="25" t="str">
        <f t="shared" ref="AK1923:AK1986" si="967">IF(AND($AJ$1=8,$A1923=8),E1923,"")</f>
        <v/>
      </c>
      <c r="AL1923" s="25" t="str">
        <f t="shared" ref="AL1923:AL1986" si="968">IF(AND($AJ$1=8,$A1923=8),F1923,"")</f>
        <v/>
      </c>
      <c r="AM1923" s="25" t="str">
        <f t="shared" ref="AM1923:AM1986" si="969">IF(AND($AJ$1=8,$A1923=8),G1923,"")</f>
        <v/>
      </c>
      <c r="AN1923" s="25" t="str">
        <f t="shared" ref="AN1923:AN1986" si="970">IF(AND($AJ$1=8,$A1923=8),H1923,"")</f>
        <v/>
      </c>
      <c r="AO1923" s="25" t="str">
        <f t="shared" ref="AO1923:AO1986" si="971">IF(AND($AJ$1=8,$A1923=8),I1923,"")</f>
        <v/>
      </c>
      <c r="AP1923" s="25" t="str">
        <f t="shared" ref="AP1923:AP1986" si="972">IF(AND($AJ$1=8,$A1923=8),J1923,"")</f>
        <v/>
      </c>
      <c r="AQ1923" s="25" t="str">
        <f t="shared" ref="AQ1923:AQ1986" si="973">IF(AND($AJ$1=8,$A1923=8),K1923,"")</f>
        <v/>
      </c>
      <c r="AR1923" s="25" t="str">
        <f t="shared" ref="AR1923:AR1986" si="974">IF(AND($AJ$1=8,$A1923=8),L1923,"")</f>
        <v/>
      </c>
      <c r="AS1923" s="25" t="str">
        <f t="shared" ref="AS1923:AS1986" si="975">IF(AND($AJ$1=8,$A1923=8),M1923,"")</f>
        <v/>
      </c>
      <c r="AT1923" s="25" t="str">
        <f t="shared" ref="AT1923:AT1986" si="976">IF(AND($AJ$1=8,$A1923=8),N1923,"")</f>
        <v/>
      </c>
      <c r="AU1923" s="25" t="str">
        <f t="shared" ref="AU1923:AU1986" si="977">IF(AND($AJ$1=8,$A1923=8),O1923,"")</f>
        <v/>
      </c>
      <c r="AV1923" s="25" t="str">
        <f t="shared" ref="AV1923:AV1986" si="978">IF(AND($AJ$1=8,$A1923=8),P1923,"")</f>
        <v/>
      </c>
      <c r="AX1923" t="str">
        <f>IF(BC1923="","",IF(BC1923&gt;0,COUNT($AY$2:AY1923),""))</f>
        <v/>
      </c>
      <c r="AY1923" s="25" t="str">
        <f t="shared" ref="AY1923:AY1986" si="979">IF(AND($BB$1=8,$A1923=8,$BC$1=B1923),A1923,"")</f>
        <v/>
      </c>
      <c r="AZ1923" s="25" t="str">
        <f t="shared" ref="AZ1923:AZ1986" si="980">IF(AND($BB$1=8,$A1923=8,$BC$1=$B1923),B1923,"")</f>
        <v/>
      </c>
      <c r="BA1923" s="25" t="str">
        <f t="shared" ref="BA1923:BA1986" si="981">IF(AND($BB$1=8,$A1923=8,$BC$1=$B1923),C1923,"")</f>
        <v/>
      </c>
      <c r="BB1923" s="25" t="str">
        <f t="shared" ref="BB1923:BB1986" si="982">IF(AND($BB$1=8,$A1923=8,$BC$1=$B1923),D1923,"")</f>
        <v/>
      </c>
      <c r="BC1923" s="25" t="str">
        <f t="shared" ref="BC1923:BC1986" si="983">IF(AND($BB$1=8,$A1923=8,$BC$1=$B1923),E1923,"")</f>
        <v/>
      </c>
      <c r="BD1923" s="25" t="str">
        <f t="shared" ref="BD1923:BD1986" si="984">IF(AND($BB$1=8,$A1923=8,$BC$1=$B1923),F1923,"")</f>
        <v/>
      </c>
      <c r="BE1923" s="25" t="str">
        <f t="shared" ref="BE1923:BE1986" si="985">IF(AND($BB$1=8,$A1923=8,$BC$1=$B1923),G1923,"")</f>
        <v/>
      </c>
      <c r="BF1923" s="25" t="str">
        <f t="shared" ref="BF1923:BF1986" si="986">IF(AND($BB$1=8,$A1923=8,$BC$1=$B1923),H1923,"")</f>
        <v/>
      </c>
      <c r="BG1923" s="25" t="str">
        <f t="shared" ref="BG1923:BG1986" si="987">IF(AND($BB$1=8,$A1923=8,$BC$1=$B1923),I1923,"")</f>
        <v/>
      </c>
      <c r="BH1923" s="25" t="str">
        <f t="shared" ref="BH1923:BH1986" si="988">IF(AND($BB$1=8,$A1923=8,$BC$1=$B1923),J1923,"")</f>
        <v/>
      </c>
      <c r="BI1923" s="25" t="str">
        <f t="shared" ref="BI1923:BI1986" si="989">IF(AND($BB$1=8,$A1923=8,$BC$1=$B1923),K1923,"")</f>
        <v/>
      </c>
      <c r="BJ1923" s="25" t="str">
        <f t="shared" ref="BJ1923:BJ1986" si="990">IF(AND($BB$1=8,$A1923=8,$BC$1=$B1923),L1923,"")</f>
        <v/>
      </c>
      <c r="BK1923" s="25" t="str">
        <f t="shared" ref="BK1923:BK1986" si="991">IF(AND($BB$1=8,$A1923=8,$BC$1=$B1923),M1923,"")</f>
        <v/>
      </c>
      <c r="BL1923" s="25" t="str">
        <f t="shared" ref="BL1923:BL1986" si="992">IF(AND($BB$1=8,$A1923=8,$BC$1=$B1923),N1923,"")</f>
        <v/>
      </c>
      <c r="BM1923" s="25" t="str">
        <f t="shared" ref="BM1923:BM1986" si="993">IF(AND($BB$1=8,$A1923=8,$BC$1=$B1923),O1923,"")</f>
        <v/>
      </c>
      <c r="BN1923" s="25" t="str">
        <f t="shared" ref="BN1923:BN1986" si="994">IF(AND($BB$1=8,$A1923=8,$BC$1=$B1923),P1923,"")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IF(AND($AJ$1=8,$A1987=8),A1987,"")</f>
        <v/>
      </c>
      <c r="AH1987" s="25" t="str">
        <f t="shared" ref="AH1987:AH2050" si="996">IF(AND($AJ$1=8,$A1987=8),B1987,"")</f>
        <v/>
      </c>
      <c r="AI1987" s="25" t="str">
        <f t="shared" ref="AI1987:AI2050" si="997">IF(AND($AJ$1=8,$A1987=8),C1987,"")</f>
        <v/>
      </c>
      <c r="AJ1987" s="25" t="str">
        <f t="shared" ref="AJ1987:AJ2050" si="998">IF(AND($AJ$1=8,$A1987=8),D1987,"")</f>
        <v/>
      </c>
      <c r="AK1987" s="25" t="str">
        <f t="shared" ref="AK1987:AK2050" si="999">IF(AND($AJ$1=8,$A1987=8),E1987,"")</f>
        <v/>
      </c>
      <c r="AL1987" s="25" t="str">
        <f t="shared" ref="AL1987:AL2050" si="1000">IF(AND($AJ$1=8,$A1987=8),F1987,"")</f>
        <v/>
      </c>
      <c r="AM1987" s="25" t="str">
        <f t="shared" ref="AM1987:AM2050" si="1001">IF(AND($AJ$1=8,$A1987=8),G1987,"")</f>
        <v/>
      </c>
      <c r="AN1987" s="25" t="str">
        <f t="shared" ref="AN1987:AN2050" si="1002">IF(AND($AJ$1=8,$A1987=8),H1987,"")</f>
        <v/>
      </c>
      <c r="AO1987" s="25" t="str">
        <f t="shared" ref="AO1987:AO2050" si="1003">IF(AND($AJ$1=8,$A1987=8),I1987,"")</f>
        <v/>
      </c>
      <c r="AP1987" s="25" t="str">
        <f t="shared" ref="AP1987:AP2050" si="1004">IF(AND($AJ$1=8,$A1987=8),J1987,"")</f>
        <v/>
      </c>
      <c r="AQ1987" s="25" t="str">
        <f t="shared" ref="AQ1987:AQ2050" si="1005">IF(AND($AJ$1=8,$A1987=8),K1987,"")</f>
        <v/>
      </c>
      <c r="AR1987" s="25" t="str">
        <f t="shared" ref="AR1987:AR2050" si="1006">IF(AND($AJ$1=8,$A1987=8),L1987,"")</f>
        <v/>
      </c>
      <c r="AS1987" s="25" t="str">
        <f t="shared" ref="AS1987:AS2050" si="1007">IF(AND($AJ$1=8,$A1987=8),M1987,"")</f>
        <v/>
      </c>
      <c r="AT1987" s="25" t="str">
        <f t="shared" ref="AT1987:AT2050" si="1008">IF(AND($AJ$1=8,$A1987=8),N1987,"")</f>
        <v/>
      </c>
      <c r="AU1987" s="25" t="str">
        <f t="shared" ref="AU1987:AU2050" si="1009">IF(AND($AJ$1=8,$A1987=8),O1987,"")</f>
        <v/>
      </c>
      <c r="AV1987" s="25" t="str">
        <f t="shared" ref="AV1987:AV2050" si="1010">IF(AND($AJ$1=8,$A1987=8),P1987,"")</f>
        <v/>
      </c>
      <c r="AX1987" t="str">
        <f>IF(BC1987="","",IF(BC1987&gt;0,COUNT($AY$2:AY1987),""))</f>
        <v/>
      </c>
      <c r="AY1987" s="25" t="str">
        <f t="shared" ref="AY1987:AY2050" si="1011">IF(AND($BB$1=8,$A1987=8,$BC$1=B1987),A1987,"")</f>
        <v/>
      </c>
      <c r="AZ1987" s="25" t="str">
        <f t="shared" ref="AZ1987:AZ2050" si="1012">IF(AND($BB$1=8,$A1987=8,$BC$1=$B1987),B1987,"")</f>
        <v/>
      </c>
      <c r="BA1987" s="25" t="str">
        <f t="shared" ref="BA1987:BA2050" si="1013">IF(AND($BB$1=8,$A1987=8,$BC$1=$B1987),C1987,"")</f>
        <v/>
      </c>
      <c r="BB1987" s="25" t="str">
        <f t="shared" ref="BB1987:BB2050" si="1014">IF(AND($BB$1=8,$A1987=8,$BC$1=$B1987),D1987,"")</f>
        <v/>
      </c>
      <c r="BC1987" s="25" t="str">
        <f t="shared" ref="BC1987:BC2050" si="1015">IF(AND($BB$1=8,$A1987=8,$BC$1=$B1987),E1987,"")</f>
        <v/>
      </c>
      <c r="BD1987" s="25" t="str">
        <f t="shared" ref="BD1987:BD2050" si="1016">IF(AND($BB$1=8,$A1987=8,$BC$1=$B1987),F1987,"")</f>
        <v/>
      </c>
      <c r="BE1987" s="25" t="str">
        <f t="shared" ref="BE1987:BE2050" si="1017">IF(AND($BB$1=8,$A1987=8,$BC$1=$B1987),G1987,"")</f>
        <v/>
      </c>
      <c r="BF1987" s="25" t="str">
        <f t="shared" ref="BF1987:BF2050" si="1018">IF(AND($BB$1=8,$A1987=8,$BC$1=$B1987),H1987,"")</f>
        <v/>
      </c>
      <c r="BG1987" s="25" t="str">
        <f t="shared" ref="BG1987:BG2050" si="1019">IF(AND($BB$1=8,$A1987=8,$BC$1=$B1987),I1987,"")</f>
        <v/>
      </c>
      <c r="BH1987" s="25" t="str">
        <f t="shared" ref="BH1987:BH2050" si="1020">IF(AND($BB$1=8,$A1987=8,$BC$1=$B1987),J1987,"")</f>
        <v/>
      </c>
      <c r="BI1987" s="25" t="str">
        <f t="shared" ref="BI1987:BI2050" si="1021">IF(AND($BB$1=8,$A1987=8,$BC$1=$B1987),K1987,"")</f>
        <v/>
      </c>
      <c r="BJ1987" s="25" t="str">
        <f t="shared" ref="BJ1987:BJ2050" si="1022">IF(AND($BB$1=8,$A1987=8,$BC$1=$B1987),L1987,"")</f>
        <v/>
      </c>
      <c r="BK1987" s="25" t="str">
        <f t="shared" ref="BK1987:BK2050" si="1023">IF(AND($BB$1=8,$A1987=8,$BC$1=$B1987),M1987,"")</f>
        <v/>
      </c>
      <c r="BL1987" s="25" t="str">
        <f t="shared" ref="BL1987:BL2050" si="1024">IF(AND($BB$1=8,$A1987=8,$BC$1=$B1987),N1987,"")</f>
        <v/>
      </c>
      <c r="BM1987" s="25" t="str">
        <f t="shared" ref="BM1987:BM2050" si="1025">IF(AND($BB$1=8,$A1987=8,$BC$1=$B1987),O1987,"")</f>
        <v/>
      </c>
      <c r="BN1987" s="25" t="str">
        <f t="shared" ref="BN1987:BN2050" si="1026">IF(AND($BB$1=8,$A1987=8,$BC$1=$B1987),P1987,"")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IF(AND($AJ$1=8,$A2051=8),A2051,"")</f>
        <v/>
      </c>
      <c r="AH2051" s="25" t="str">
        <f t="shared" ref="AH2051:AH2101" si="1028">IF(AND($AJ$1=8,$A2051=8),B2051,"")</f>
        <v/>
      </c>
      <c r="AI2051" s="25" t="str">
        <f t="shared" ref="AI2051:AI2101" si="1029">IF(AND($AJ$1=8,$A2051=8),C2051,"")</f>
        <v/>
      </c>
      <c r="AJ2051" s="25" t="str">
        <f t="shared" ref="AJ2051:AJ2101" si="1030">IF(AND($AJ$1=8,$A2051=8),D2051,"")</f>
        <v/>
      </c>
      <c r="AK2051" s="25" t="str">
        <f t="shared" ref="AK2051:AK2101" si="1031">IF(AND($AJ$1=8,$A2051=8),E2051,"")</f>
        <v/>
      </c>
      <c r="AL2051" s="25" t="str">
        <f t="shared" ref="AL2051:AL2101" si="1032">IF(AND($AJ$1=8,$A2051=8),F2051,"")</f>
        <v/>
      </c>
      <c r="AM2051" s="25" t="str">
        <f t="shared" ref="AM2051:AM2101" si="1033">IF(AND($AJ$1=8,$A2051=8),G2051,"")</f>
        <v/>
      </c>
      <c r="AN2051" s="25" t="str">
        <f t="shared" ref="AN2051:AN2101" si="1034">IF(AND($AJ$1=8,$A2051=8),H2051,"")</f>
        <v/>
      </c>
      <c r="AO2051" s="25" t="str">
        <f t="shared" ref="AO2051:AO2101" si="1035">IF(AND($AJ$1=8,$A2051=8),I2051,"")</f>
        <v/>
      </c>
      <c r="AP2051" s="25" t="str">
        <f t="shared" ref="AP2051:AP2101" si="1036">IF(AND($AJ$1=8,$A2051=8),J2051,"")</f>
        <v/>
      </c>
      <c r="AQ2051" s="25" t="str">
        <f t="shared" ref="AQ2051:AQ2101" si="1037">IF(AND($AJ$1=8,$A2051=8),K2051,"")</f>
        <v/>
      </c>
      <c r="AR2051" s="25" t="str">
        <f t="shared" ref="AR2051:AR2101" si="1038">IF(AND($AJ$1=8,$A2051=8),L2051,"")</f>
        <v/>
      </c>
      <c r="AS2051" s="25" t="str">
        <f t="shared" ref="AS2051:AS2101" si="1039">IF(AND($AJ$1=8,$A2051=8),M2051,"")</f>
        <v/>
      </c>
      <c r="AT2051" s="25" t="str">
        <f t="shared" ref="AT2051:AT2101" si="1040">IF(AND($AJ$1=8,$A2051=8),N2051,"")</f>
        <v/>
      </c>
      <c r="AU2051" s="25" t="str">
        <f t="shared" ref="AU2051:AU2101" si="1041">IF(AND($AJ$1=8,$A2051=8),O2051,"")</f>
        <v/>
      </c>
      <c r="AV2051" s="25" t="str">
        <f t="shared" ref="AV2051:AV2101" si="1042">IF(AND($AJ$1=8,$A2051=8),P2051,"")</f>
        <v/>
      </c>
      <c r="AX2051" t="str">
        <f>IF(BC2051="","",IF(BC2051&gt;0,COUNT($AY$2:AY2051),""))</f>
        <v/>
      </c>
      <c r="AY2051" s="25" t="str">
        <f t="shared" ref="AY2051:AY2101" si="1043">IF(AND($BB$1=8,$A2051=8,$BC$1=B2051),A2051,"")</f>
        <v/>
      </c>
      <c r="AZ2051" s="25" t="str">
        <f t="shared" ref="AZ2051:AZ2101" si="1044">IF(AND($BB$1=8,$A2051=8,$BC$1=$B2051),B2051,"")</f>
        <v/>
      </c>
      <c r="BA2051" s="25" t="str">
        <f t="shared" ref="BA2051:BA2101" si="1045">IF(AND($BB$1=8,$A2051=8,$BC$1=$B2051),C2051,"")</f>
        <v/>
      </c>
      <c r="BB2051" s="25" t="str">
        <f t="shared" ref="BB2051:BB2101" si="1046">IF(AND($BB$1=8,$A2051=8,$BC$1=$B2051),D2051,"")</f>
        <v/>
      </c>
      <c r="BC2051" s="25" t="str">
        <f t="shared" ref="BC2051:BC2101" si="1047">IF(AND($BB$1=8,$A2051=8,$BC$1=$B2051),E2051,"")</f>
        <v/>
      </c>
      <c r="BD2051" s="25" t="str">
        <f t="shared" ref="BD2051:BD2101" si="1048">IF(AND($BB$1=8,$A2051=8,$BC$1=$B2051),F2051,"")</f>
        <v/>
      </c>
      <c r="BE2051" s="25" t="str">
        <f t="shared" ref="BE2051:BE2101" si="1049">IF(AND($BB$1=8,$A2051=8,$BC$1=$B2051),G2051,"")</f>
        <v/>
      </c>
      <c r="BF2051" s="25" t="str">
        <f t="shared" ref="BF2051:BF2101" si="1050">IF(AND($BB$1=8,$A2051=8,$BC$1=$B2051),H2051,"")</f>
        <v/>
      </c>
      <c r="BG2051" s="25" t="str">
        <f t="shared" ref="BG2051:BG2101" si="1051">IF(AND($BB$1=8,$A2051=8,$BC$1=$B2051),I2051,"")</f>
        <v/>
      </c>
      <c r="BH2051" s="25" t="str">
        <f t="shared" ref="BH2051:BH2101" si="1052">IF(AND($BB$1=8,$A2051=8,$BC$1=$B2051),J2051,"")</f>
        <v/>
      </c>
      <c r="BI2051" s="25" t="str">
        <f t="shared" ref="BI2051:BI2101" si="1053">IF(AND($BB$1=8,$A2051=8,$BC$1=$B2051),K2051,"")</f>
        <v/>
      </c>
      <c r="BJ2051" s="25" t="str">
        <f t="shared" ref="BJ2051:BJ2101" si="1054">IF(AND($BB$1=8,$A2051=8,$BC$1=$B2051),L2051,"")</f>
        <v/>
      </c>
      <c r="BK2051" s="25" t="str">
        <f t="shared" ref="BK2051:BK2101" si="1055">IF(AND($BB$1=8,$A2051=8,$BC$1=$B2051),M2051,"")</f>
        <v/>
      </c>
      <c r="BL2051" s="25" t="str">
        <f t="shared" ref="BL2051:BL2101" si="1056">IF(AND($BB$1=8,$A2051=8,$BC$1=$B2051),N2051,"")</f>
        <v/>
      </c>
      <c r="BM2051" s="25" t="str">
        <f t="shared" ref="BM2051:BM2101" si="1057">IF(AND($BB$1=8,$A2051=8,$BC$1=$B2051),O2051,"")</f>
        <v/>
      </c>
      <c r="BN2051" s="25" t="str">
        <f t="shared" ref="BN2051:BN2100" si="1058">IF(AND($BB$1=8,$A2051=8,$BC$1=$B2051),P2051,"")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>IF(AND($BB$1=8,$A2101=8,$BC$1=$B2101),P2101,"")</f>
        <v/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M413"/>
  <sheetViews>
    <sheetView showGridLines="0" workbookViewId="0">
      <selection activeCell="I35" sqref="I35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1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8.875" style="2" customWidth="1"/>
    <col min="12" max="65" width="4.75" style="2" customWidth="1"/>
    <col min="66" max="66" width="8.25" style="2" customWidth="1"/>
    <col min="67" max="67" width="7.75" style="2" customWidth="1"/>
    <col min="68" max="68" width="26.125" style="2" customWidth="1"/>
    <col min="69" max="69" width="8" style="2" customWidth="1"/>
    <col min="70" max="70" width="7.375" style="2" customWidth="1"/>
    <col min="71" max="80" width="6.625" style="2" hidden="1" customWidth="1"/>
    <col min="81" max="91" width="6.625" style="111" hidden="1" customWidth="1"/>
    <col min="92" max="92" width="6.625" style="61" hidden="1" customWidth="1"/>
    <col min="93" max="107" width="6.625" style="2" hidden="1" customWidth="1"/>
    <col min="108" max="117" width="0.75" style="2" hidden="1" customWidth="1"/>
    <col min="118" max="16384" width="9.125" style="2" hidden="1"/>
  </cols>
  <sheetData>
    <row r="1" spans="1:92" ht="24.75" customHeight="1">
      <c r="A1" s="133" t="s">
        <v>1666</v>
      </c>
      <c r="B1" s="134"/>
      <c r="C1" s="134"/>
      <c r="D1" s="134"/>
      <c r="E1" s="134"/>
      <c r="F1" s="134"/>
      <c r="G1" s="134"/>
      <c r="H1" s="134"/>
      <c r="I1" s="134"/>
      <c r="J1" s="135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1"/>
      <c r="BO1" s="1"/>
      <c r="BP1" s="1"/>
      <c r="BQ1" s="1"/>
      <c r="BR1" s="1"/>
      <c r="CK1" s="111" t="str">
        <f>L3</f>
        <v>हिन्दी</v>
      </c>
    </row>
    <row r="2" spans="1:92" ht="24.75" customHeight="1" thickBot="1">
      <c r="A2" s="136" t="s">
        <v>1706</v>
      </c>
      <c r="B2" s="137"/>
      <c r="C2" s="137"/>
      <c r="D2" s="137"/>
      <c r="E2" s="137"/>
      <c r="F2" s="137"/>
      <c r="G2" s="137"/>
      <c r="H2" s="137"/>
      <c r="I2" s="137"/>
      <c r="J2" s="138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1"/>
      <c r="BO2" s="1"/>
      <c r="BP2" s="1"/>
      <c r="BQ2" s="1"/>
      <c r="BR2" s="1"/>
      <c r="CK2" s="111" t="str">
        <f>U3</f>
        <v xml:space="preserve">अंग्रेजी </v>
      </c>
    </row>
    <row r="3" spans="1:92" s="31" customFormat="1" ht="25.5" customHeight="1" thickTop="1" thickBot="1">
      <c r="A3" s="145" t="s">
        <v>1663</v>
      </c>
      <c r="B3" s="146"/>
      <c r="C3" s="146"/>
      <c r="D3" s="146"/>
      <c r="E3" s="146"/>
      <c r="F3" s="147"/>
      <c r="G3" s="99" t="s">
        <v>1652</v>
      </c>
      <c r="H3" s="100">
        <v>8</v>
      </c>
      <c r="I3" s="151" t="s">
        <v>1698</v>
      </c>
      <c r="J3" s="152"/>
      <c r="K3" s="153"/>
      <c r="L3" s="150" t="s">
        <v>1697</v>
      </c>
      <c r="M3" s="150"/>
      <c r="N3" s="150"/>
      <c r="O3" s="150"/>
      <c r="P3" s="150"/>
      <c r="Q3" s="150"/>
      <c r="R3" s="150"/>
      <c r="S3" s="150"/>
      <c r="T3" s="150"/>
      <c r="U3" s="149" t="s">
        <v>1701</v>
      </c>
      <c r="V3" s="149"/>
      <c r="W3" s="149"/>
      <c r="X3" s="149"/>
      <c r="Y3" s="149"/>
      <c r="Z3" s="149"/>
      <c r="AA3" s="149"/>
      <c r="AB3" s="149"/>
      <c r="AC3" s="149"/>
      <c r="AD3" s="139" t="s">
        <v>1702</v>
      </c>
      <c r="AE3" s="140"/>
      <c r="AF3" s="141"/>
      <c r="AG3" s="148" t="s">
        <v>1717</v>
      </c>
      <c r="AH3" s="148"/>
      <c r="AI3" s="148"/>
      <c r="AJ3" s="148"/>
      <c r="AK3" s="148"/>
      <c r="AL3" s="148"/>
      <c r="AM3" s="142" t="s">
        <v>1703</v>
      </c>
      <c r="AN3" s="143"/>
      <c r="AO3" s="143"/>
      <c r="AP3" s="143"/>
      <c r="AQ3" s="143"/>
      <c r="AR3" s="143"/>
      <c r="AS3" s="143"/>
      <c r="AT3" s="143"/>
      <c r="AU3" s="144"/>
      <c r="AV3" s="154" t="s">
        <v>1704</v>
      </c>
      <c r="AW3" s="155"/>
      <c r="AX3" s="155"/>
      <c r="AY3" s="155"/>
      <c r="AZ3" s="155"/>
      <c r="BA3" s="155"/>
      <c r="BB3" s="155"/>
      <c r="BC3" s="155"/>
      <c r="BD3" s="156"/>
      <c r="BE3" s="157" t="s">
        <v>1705</v>
      </c>
      <c r="BF3" s="158"/>
      <c r="BG3" s="158"/>
      <c r="BH3" s="158"/>
      <c r="BI3" s="158"/>
      <c r="BJ3" s="158"/>
      <c r="BK3" s="158"/>
      <c r="BL3" s="158"/>
      <c r="BM3" s="159"/>
      <c r="BN3" s="3"/>
      <c r="BO3" s="3"/>
      <c r="BP3" s="3"/>
      <c r="BQ3" s="3"/>
      <c r="BR3" s="3"/>
      <c r="CC3" s="112"/>
      <c r="CD3" s="112"/>
      <c r="CE3" s="112"/>
      <c r="CF3" s="112"/>
      <c r="CG3" s="112"/>
      <c r="CH3" s="112"/>
      <c r="CI3" s="112"/>
      <c r="CJ3" s="112"/>
      <c r="CK3" s="112" t="str">
        <f>AD3</f>
        <v xml:space="preserve">तृतीय भाषा </v>
      </c>
      <c r="CL3" s="112"/>
      <c r="CM3" s="112"/>
      <c r="CN3" s="62"/>
    </row>
    <row r="4" spans="1:92" ht="161.25" customHeight="1" thickTop="1" thickBot="1">
      <c r="A4" s="174" t="s">
        <v>12</v>
      </c>
      <c r="B4" s="171" t="s">
        <v>1662</v>
      </c>
      <c r="C4" s="171" t="s">
        <v>8</v>
      </c>
      <c r="D4" s="171" t="s">
        <v>1659</v>
      </c>
      <c r="E4" s="175" t="s">
        <v>9</v>
      </c>
      <c r="F4" s="175" t="s">
        <v>11</v>
      </c>
      <c r="G4" s="171" t="s">
        <v>10</v>
      </c>
      <c r="H4" s="176" t="s">
        <v>13</v>
      </c>
      <c r="I4" s="79" t="s">
        <v>1699</v>
      </c>
      <c r="J4" s="172" t="s">
        <v>1700</v>
      </c>
      <c r="K4" s="172" t="s">
        <v>1715</v>
      </c>
      <c r="L4" s="78" t="s">
        <v>1688</v>
      </c>
      <c r="M4" s="64" t="s">
        <v>1689</v>
      </c>
      <c r="N4" s="64" t="s">
        <v>1690</v>
      </c>
      <c r="O4" s="64" t="s">
        <v>1691</v>
      </c>
      <c r="P4" s="64" t="s">
        <v>1692</v>
      </c>
      <c r="Q4" s="64" t="s">
        <v>1693</v>
      </c>
      <c r="R4" s="64" t="s">
        <v>1694</v>
      </c>
      <c r="S4" s="64" t="s">
        <v>1695</v>
      </c>
      <c r="T4" s="64" t="s">
        <v>1696</v>
      </c>
      <c r="U4" s="65" t="s">
        <v>1688</v>
      </c>
      <c r="V4" s="65" t="s">
        <v>1689</v>
      </c>
      <c r="W4" s="65" t="s">
        <v>1690</v>
      </c>
      <c r="X4" s="65" t="s">
        <v>1691</v>
      </c>
      <c r="Y4" s="65" t="s">
        <v>1692</v>
      </c>
      <c r="Z4" s="65" t="s">
        <v>1693</v>
      </c>
      <c r="AA4" s="65" t="s">
        <v>1694</v>
      </c>
      <c r="AB4" s="65" t="s">
        <v>1695</v>
      </c>
      <c r="AC4" s="65" t="s">
        <v>1696</v>
      </c>
      <c r="AD4" s="66" t="s">
        <v>1688</v>
      </c>
      <c r="AE4" s="66" t="s">
        <v>1689</v>
      </c>
      <c r="AF4" s="66" t="s">
        <v>1690</v>
      </c>
      <c r="AG4" s="66" t="s">
        <v>1691</v>
      </c>
      <c r="AH4" s="66" t="s">
        <v>1692</v>
      </c>
      <c r="AI4" s="66" t="s">
        <v>1693</v>
      </c>
      <c r="AJ4" s="66" t="s">
        <v>1694</v>
      </c>
      <c r="AK4" s="66" t="s">
        <v>1695</v>
      </c>
      <c r="AL4" s="66" t="s">
        <v>1696</v>
      </c>
      <c r="AM4" s="68" t="s">
        <v>1688</v>
      </c>
      <c r="AN4" s="68" t="s">
        <v>1689</v>
      </c>
      <c r="AO4" s="68" t="s">
        <v>1690</v>
      </c>
      <c r="AP4" s="68" t="s">
        <v>1691</v>
      </c>
      <c r="AQ4" s="68" t="s">
        <v>1692</v>
      </c>
      <c r="AR4" s="68" t="s">
        <v>1693</v>
      </c>
      <c r="AS4" s="68" t="s">
        <v>1694</v>
      </c>
      <c r="AT4" s="68" t="s">
        <v>1695</v>
      </c>
      <c r="AU4" s="68" t="s">
        <v>1696</v>
      </c>
      <c r="AV4" s="67" t="s">
        <v>1688</v>
      </c>
      <c r="AW4" s="67" t="s">
        <v>1689</v>
      </c>
      <c r="AX4" s="67" t="s">
        <v>1690</v>
      </c>
      <c r="AY4" s="67" t="s">
        <v>1691</v>
      </c>
      <c r="AZ4" s="67" t="s">
        <v>1692</v>
      </c>
      <c r="BA4" s="67" t="s">
        <v>1693</v>
      </c>
      <c r="BB4" s="67" t="s">
        <v>1694</v>
      </c>
      <c r="BC4" s="67" t="s">
        <v>1695</v>
      </c>
      <c r="BD4" s="67" t="s">
        <v>1696</v>
      </c>
      <c r="BE4" s="63" t="s">
        <v>1688</v>
      </c>
      <c r="BF4" s="63" t="s">
        <v>1689</v>
      </c>
      <c r="BG4" s="63" t="s">
        <v>1690</v>
      </c>
      <c r="BH4" s="63" t="s">
        <v>1691</v>
      </c>
      <c r="BI4" s="63" t="s">
        <v>1692</v>
      </c>
      <c r="BJ4" s="63" t="s">
        <v>1693</v>
      </c>
      <c r="BK4" s="63" t="s">
        <v>1694</v>
      </c>
      <c r="BL4" s="63" t="s">
        <v>1695</v>
      </c>
      <c r="BM4" s="63" t="s">
        <v>1696</v>
      </c>
      <c r="BN4" s="1"/>
      <c r="BO4" s="1"/>
      <c r="BP4" s="1"/>
      <c r="BQ4" s="1"/>
      <c r="BR4" s="1"/>
      <c r="CK4" s="111" t="str">
        <f>AM3</f>
        <v xml:space="preserve">गणित </v>
      </c>
    </row>
    <row r="5" spans="1:92" ht="21" customHeight="1" thickTop="1" thickBot="1">
      <c r="A5" s="174"/>
      <c r="B5" s="171"/>
      <c r="C5" s="171"/>
      <c r="D5" s="171"/>
      <c r="E5" s="175"/>
      <c r="F5" s="175"/>
      <c r="G5" s="171"/>
      <c r="H5" s="176"/>
      <c r="I5" s="122">
        <v>300</v>
      </c>
      <c r="J5" s="173"/>
      <c r="K5" s="173"/>
      <c r="L5" s="97">
        <v>10</v>
      </c>
      <c r="M5" s="98">
        <v>10</v>
      </c>
      <c r="N5" s="98">
        <v>10</v>
      </c>
      <c r="O5" s="98">
        <v>20</v>
      </c>
      <c r="P5" s="98">
        <v>10</v>
      </c>
      <c r="Q5" s="98">
        <v>10</v>
      </c>
      <c r="R5" s="98">
        <v>10</v>
      </c>
      <c r="S5" s="98">
        <v>10</v>
      </c>
      <c r="T5" s="98">
        <v>10</v>
      </c>
      <c r="U5" s="98">
        <v>10</v>
      </c>
      <c r="V5" s="98">
        <v>10</v>
      </c>
      <c r="W5" s="98">
        <v>10</v>
      </c>
      <c r="X5" s="98">
        <v>20</v>
      </c>
      <c r="Y5" s="98">
        <v>10</v>
      </c>
      <c r="Z5" s="98">
        <v>10</v>
      </c>
      <c r="AA5" s="98">
        <v>10</v>
      </c>
      <c r="AB5" s="98">
        <v>10</v>
      </c>
      <c r="AC5" s="98">
        <v>10</v>
      </c>
      <c r="AD5" s="98">
        <v>10</v>
      </c>
      <c r="AE5" s="98">
        <v>10</v>
      </c>
      <c r="AF5" s="98">
        <v>10</v>
      </c>
      <c r="AG5" s="98">
        <v>20</v>
      </c>
      <c r="AH5" s="98">
        <v>10</v>
      </c>
      <c r="AI5" s="98">
        <v>10</v>
      </c>
      <c r="AJ5" s="98">
        <v>10</v>
      </c>
      <c r="AK5" s="98">
        <v>10</v>
      </c>
      <c r="AL5" s="98">
        <v>10</v>
      </c>
      <c r="AM5" s="98">
        <v>10</v>
      </c>
      <c r="AN5" s="98">
        <v>10</v>
      </c>
      <c r="AO5" s="98">
        <v>10</v>
      </c>
      <c r="AP5" s="98">
        <v>20</v>
      </c>
      <c r="AQ5" s="98">
        <v>10</v>
      </c>
      <c r="AR5" s="98">
        <v>10</v>
      </c>
      <c r="AS5" s="98">
        <v>10</v>
      </c>
      <c r="AT5" s="98">
        <v>10</v>
      </c>
      <c r="AU5" s="98">
        <v>10</v>
      </c>
      <c r="AV5" s="98">
        <v>10</v>
      </c>
      <c r="AW5" s="98">
        <v>10</v>
      </c>
      <c r="AX5" s="98">
        <v>10</v>
      </c>
      <c r="AY5" s="98">
        <v>20</v>
      </c>
      <c r="AZ5" s="98">
        <v>10</v>
      </c>
      <c r="BA5" s="98">
        <v>10</v>
      </c>
      <c r="BB5" s="98">
        <v>10</v>
      </c>
      <c r="BC5" s="98">
        <v>10</v>
      </c>
      <c r="BD5" s="98">
        <v>10</v>
      </c>
      <c r="BE5" s="98">
        <v>10</v>
      </c>
      <c r="BF5" s="98">
        <v>10</v>
      </c>
      <c r="BG5" s="98">
        <v>10</v>
      </c>
      <c r="BH5" s="98">
        <v>20</v>
      </c>
      <c r="BI5" s="98">
        <v>10</v>
      </c>
      <c r="BJ5" s="98">
        <v>10</v>
      </c>
      <c r="BK5" s="98">
        <v>10</v>
      </c>
      <c r="BL5" s="98">
        <v>10</v>
      </c>
      <c r="BM5" s="98">
        <v>10</v>
      </c>
      <c r="BN5" s="1"/>
      <c r="BO5" s="168" t="s">
        <v>1667</v>
      </c>
      <c r="BP5" s="169"/>
      <c r="BQ5" s="169"/>
      <c r="BR5" s="1"/>
      <c r="CD5" s="111">
        <v>1</v>
      </c>
      <c r="CE5" s="111">
        <v>2</v>
      </c>
      <c r="CF5" s="111">
        <v>3</v>
      </c>
      <c r="CG5" s="111">
        <v>4</v>
      </c>
      <c r="CH5" s="111">
        <v>5</v>
      </c>
      <c r="CI5" s="111">
        <v>6</v>
      </c>
      <c r="CK5" s="111" t="str">
        <f>AV3</f>
        <v xml:space="preserve">विज्ञान </v>
      </c>
    </row>
    <row r="6" spans="1:92" ht="21.95" customHeight="1" thickTop="1">
      <c r="A6" s="22">
        <v>1</v>
      </c>
      <c r="B6" s="30" t="str">
        <f t="shared" ref="B6:B37" si="0">IFERROR(VLOOKUP(A6,Name1,3,0),"")</f>
        <v>A</v>
      </c>
      <c r="C6" s="37">
        <f>IFERROR(VLOOKUP(A6,Name1,4,0),"")</f>
        <v>896</v>
      </c>
      <c r="D6" s="38">
        <f t="shared" ref="D6:D37" si="1">IFERROR(VLOOKUP(A6,Name1,11,0),"")</f>
        <v>41074</v>
      </c>
      <c r="E6" s="39" t="str">
        <f t="shared" ref="E6:E37" si="2">IFERROR(VLOOKUP(A6,Name1,6,0),"")</f>
        <v>ARJUN KEER</v>
      </c>
      <c r="F6" s="39" t="str">
        <f t="shared" ref="F6:F37" si="3">IFERROR(VLOOKUP(A6,Name1,8,0),"")</f>
        <v>ASHOK KEER</v>
      </c>
      <c r="G6" s="52">
        <f t="shared" ref="G6:G37" si="4">IFERROR(VLOOKUP(A6,Name1,12,0),"")</f>
        <v>601</v>
      </c>
      <c r="H6" s="40" t="str">
        <f t="shared" ref="H6:H37" si="5">IFERROR(VLOOKUP(A6,Name1,13,0),"")</f>
        <v/>
      </c>
      <c r="I6" s="123">
        <v>300</v>
      </c>
      <c r="J6" s="124">
        <v>250</v>
      </c>
      <c r="K6" s="107">
        <f>IFERROR(IF(I6="","",IF(J6="","",SUM(J6/I6*100,0))),"")</f>
        <v>83.333333333333343</v>
      </c>
      <c r="L6" s="80">
        <v>9</v>
      </c>
      <c r="M6" s="81">
        <v>9</v>
      </c>
      <c r="N6" s="81">
        <v>10</v>
      </c>
      <c r="O6" s="81">
        <v>18</v>
      </c>
      <c r="P6" s="81">
        <v>9</v>
      </c>
      <c r="Q6" s="81">
        <v>10</v>
      </c>
      <c r="R6" s="81">
        <v>9</v>
      </c>
      <c r="S6" s="81">
        <v>9</v>
      </c>
      <c r="T6" s="82">
        <v>10</v>
      </c>
      <c r="U6" s="88">
        <v>8</v>
      </c>
      <c r="V6" s="89">
        <v>9</v>
      </c>
      <c r="W6" s="89">
        <v>9</v>
      </c>
      <c r="X6" s="89">
        <v>15</v>
      </c>
      <c r="Y6" s="89">
        <v>9</v>
      </c>
      <c r="Z6" s="89">
        <v>9</v>
      </c>
      <c r="AA6" s="89">
        <v>9</v>
      </c>
      <c r="AB6" s="89">
        <v>9</v>
      </c>
      <c r="AC6" s="90">
        <v>9</v>
      </c>
      <c r="AD6" s="80">
        <v>9</v>
      </c>
      <c r="AE6" s="81"/>
      <c r="AF6" s="81"/>
      <c r="AG6" s="81">
        <v>9</v>
      </c>
      <c r="AH6" s="81">
        <v>10</v>
      </c>
      <c r="AI6" s="81"/>
      <c r="AJ6" s="81"/>
      <c r="AK6" s="81"/>
      <c r="AL6" s="82"/>
      <c r="AM6" s="80">
        <v>9</v>
      </c>
      <c r="AN6" s="81">
        <v>6</v>
      </c>
      <c r="AO6" s="81"/>
      <c r="AP6" s="81">
        <v>15</v>
      </c>
      <c r="AQ6" s="81"/>
      <c r="AR6" s="81"/>
      <c r="AS6" s="81"/>
      <c r="AT6" s="81"/>
      <c r="AU6" s="82">
        <v>4</v>
      </c>
      <c r="AV6" s="80">
        <v>9</v>
      </c>
      <c r="AW6" s="81">
        <v>7</v>
      </c>
      <c r="AX6" s="81"/>
      <c r="AY6" s="81"/>
      <c r="AZ6" s="81"/>
      <c r="BA6" s="81"/>
      <c r="BB6" s="81"/>
      <c r="BC6" s="81"/>
      <c r="BD6" s="82">
        <v>4</v>
      </c>
      <c r="BE6" s="80">
        <v>9</v>
      </c>
      <c r="BF6" s="81">
        <v>12</v>
      </c>
      <c r="BG6" s="81"/>
      <c r="BH6" s="81"/>
      <c r="BI6" s="81"/>
      <c r="BJ6" s="81"/>
      <c r="BK6" s="81"/>
      <c r="BL6" s="81">
        <v>10</v>
      </c>
      <c r="BM6" s="82">
        <v>5</v>
      </c>
      <c r="BN6" s="1"/>
      <c r="BO6" s="1"/>
      <c r="BP6" s="1"/>
      <c r="BQ6" s="1"/>
      <c r="BR6" s="3"/>
      <c r="CC6" s="111">
        <f>G6</f>
        <v>601</v>
      </c>
      <c r="CD6" s="113">
        <f t="shared" ref="CD6:CD69" si="6">IFERROR(IF(G6="","",IF(K6="","",IF(AND(VLOOKUP(G6,Mark,5,0)&gt;85),5,IF(AND(VLOOKUP(G6,Mark,5,0)&gt;75),4,IF(AND(VLOOKUP(G6,Mark,5,0)&gt;=65),3,0)))))+ROUNDUP(SUM(L6:T6)*15%,0),"")</f>
        <v>18</v>
      </c>
      <c r="CE6" s="111">
        <f t="shared" ref="CE6:CE69" si="7">IFERROR(IF(G6="","",IF(K6="","",IF(AND(VLOOKUP(G6,Mark,5,0)&gt;85),5,IF(AND(VLOOKUP(G6,Mark,5,0)&gt;75),4,IF(AND(VLOOKUP(G6,Mark,5,0)&gt;=65),3,0)))))+ROUNDUP(SUM(U6:AC6)*15%,0),"")</f>
        <v>17</v>
      </c>
      <c r="CF6" s="111">
        <f t="shared" ref="CF6:CF69" si="8">IFERROR(IF(G6="","",IF(K6="","",IF(AND(VLOOKUP(G6,Mark,5,0)&gt;85),5,IF(AND(VLOOKUP(G6,Mark,5,0)&gt;75),4,IF(AND(VLOOKUP(G6,Mark,5,0)&gt;=65),3,0)))))+ROUNDUP(SUM(AD6:AL6)*15%,0),"")</f>
        <v>9</v>
      </c>
      <c r="CG6" s="111">
        <f t="shared" ref="CG6:CG69" si="9">IFERROR(IF(G6="","",IF(K6="","",IF(AND(VLOOKUP(G6,Mark,5,0)&gt;85),5,IF(AND(VLOOKUP(G6,Mark,5,0)&gt;75),4,IF(AND(VLOOKUP(G6,Mark,5,0)&gt;=65),3,0)))))+ROUNDUP(SUM(AM6:AU6)*15%,0),"")</f>
        <v>10</v>
      </c>
      <c r="CH6" s="111">
        <f t="shared" ref="CH6:CH69" si="10">IFERROR(IF(G6="","",IF(K6="","",IF(AND(VLOOKUP(G6,Mark,5,0)&gt;85),5,IF(AND(VLOOKUP(G6,Mark,5,0)&gt;75),4,IF(AND(VLOOKUP(G6,Mark,5,0)&gt;=65),3,0)))))+ROUNDUP(SUM(AV6:BD6)*15%,0),"")</f>
        <v>7</v>
      </c>
      <c r="CI6" s="111">
        <f t="shared" ref="CI6:CI69" si="11">IFERROR(IF(G6="","",IF(K6="","",IF(AND(VLOOKUP(G6,Mark,5,0)&gt;85),5,IF(AND(VLOOKUP(G6,Mark,5,0)&gt;75),4,IF(AND(VLOOKUP(G6,Mark,5,0)&gt;=65),3,0)))))+ROUNDUP(SUM(BE6:BM6)*15%,0),"")</f>
        <v>10</v>
      </c>
      <c r="CK6" s="111" t="str">
        <f>BE3</f>
        <v xml:space="preserve">सामाजिक विज्ञान </v>
      </c>
    </row>
    <row r="7" spans="1:92" ht="21.95" customHeight="1">
      <c r="A7" s="4">
        <v>2</v>
      </c>
      <c r="B7" s="30" t="str">
        <f t="shared" si="0"/>
        <v>A</v>
      </c>
      <c r="C7" s="37">
        <f t="shared" ref="C7:C37" si="12">IFERROR(VLOOKUP(A7,Name1,4,0),"")</f>
        <v>821</v>
      </c>
      <c r="D7" s="38">
        <f t="shared" si="1"/>
        <v>40532</v>
      </c>
      <c r="E7" s="39" t="str">
        <f t="shared" si="2"/>
        <v>ARMAN KHAN</v>
      </c>
      <c r="F7" s="39" t="str">
        <f t="shared" si="3"/>
        <v>BABU MOHAMMAD</v>
      </c>
      <c r="G7" s="52">
        <f t="shared" si="4"/>
        <v>602</v>
      </c>
      <c r="H7" s="40" t="str">
        <f t="shared" si="5"/>
        <v/>
      </c>
      <c r="I7" s="125">
        <v>300</v>
      </c>
      <c r="J7" s="126">
        <v>230</v>
      </c>
      <c r="K7" s="107">
        <f t="shared" ref="K7:K70" si="13">IFERROR(IF(I7="","",IF(J7="","",SUM(J7/I7*100,0))),"")</f>
        <v>76.666666666666671</v>
      </c>
      <c r="L7" s="83">
        <v>9</v>
      </c>
      <c r="M7" s="76">
        <v>9</v>
      </c>
      <c r="N7" s="76">
        <v>9</v>
      </c>
      <c r="O7" s="76">
        <v>18</v>
      </c>
      <c r="P7" s="76">
        <v>8</v>
      </c>
      <c r="Q7" s="76">
        <v>9</v>
      </c>
      <c r="R7" s="76">
        <v>9</v>
      </c>
      <c r="S7" s="76">
        <v>9</v>
      </c>
      <c r="T7" s="84">
        <v>9</v>
      </c>
      <c r="U7" s="91">
        <v>8</v>
      </c>
      <c r="V7" s="77">
        <v>9</v>
      </c>
      <c r="W7" s="77">
        <v>9</v>
      </c>
      <c r="X7" s="77">
        <v>18</v>
      </c>
      <c r="Y7" s="77">
        <v>9</v>
      </c>
      <c r="Z7" s="77">
        <v>10</v>
      </c>
      <c r="AA7" s="77">
        <v>10</v>
      </c>
      <c r="AB7" s="77">
        <v>10</v>
      </c>
      <c r="AC7" s="92">
        <v>9</v>
      </c>
      <c r="AD7" s="83" t="s">
        <v>7</v>
      </c>
      <c r="AE7" s="76"/>
      <c r="AF7" s="76"/>
      <c r="AG7" s="76" t="s">
        <v>7</v>
      </c>
      <c r="AH7" s="76">
        <v>9</v>
      </c>
      <c r="AI7" s="76"/>
      <c r="AJ7" s="76"/>
      <c r="AK7" s="76"/>
      <c r="AL7" s="84"/>
      <c r="AM7" s="83">
        <v>9</v>
      </c>
      <c r="AN7" s="76">
        <v>6</v>
      </c>
      <c r="AO7" s="76"/>
      <c r="AP7" s="76">
        <v>15</v>
      </c>
      <c r="AQ7" s="76"/>
      <c r="AR7" s="76"/>
      <c r="AS7" s="76"/>
      <c r="AT7" s="76"/>
      <c r="AU7" s="84">
        <v>4</v>
      </c>
      <c r="AV7" s="83">
        <v>9</v>
      </c>
      <c r="AW7" s="76">
        <v>7</v>
      </c>
      <c r="AX7" s="76"/>
      <c r="AY7" s="76"/>
      <c r="AZ7" s="76"/>
      <c r="BA7" s="76"/>
      <c r="BB7" s="76"/>
      <c r="BC7" s="76"/>
      <c r="BD7" s="84">
        <v>4</v>
      </c>
      <c r="BE7" s="83">
        <v>11</v>
      </c>
      <c r="BF7" s="76">
        <v>11</v>
      </c>
      <c r="BG7" s="76"/>
      <c r="BH7" s="76"/>
      <c r="BI7" s="76"/>
      <c r="BJ7" s="76"/>
      <c r="BK7" s="76"/>
      <c r="BL7" s="76">
        <v>11</v>
      </c>
      <c r="BM7" s="84">
        <v>5</v>
      </c>
      <c r="BN7" s="1"/>
      <c r="BO7" s="170" t="s">
        <v>1727</v>
      </c>
      <c r="BP7" s="170"/>
      <c r="BQ7" s="170"/>
      <c r="BR7" s="1"/>
      <c r="CC7" s="111">
        <f t="shared" ref="CC7:CC70" si="14">G7</f>
        <v>602</v>
      </c>
      <c r="CD7" s="113">
        <f t="shared" si="6"/>
        <v>18</v>
      </c>
      <c r="CE7" s="111">
        <f t="shared" si="7"/>
        <v>18</v>
      </c>
      <c r="CF7" s="111">
        <f t="shared" si="8"/>
        <v>6</v>
      </c>
      <c r="CG7" s="111">
        <f t="shared" si="9"/>
        <v>10</v>
      </c>
      <c r="CH7" s="111">
        <f t="shared" si="10"/>
        <v>7</v>
      </c>
      <c r="CI7" s="111">
        <f t="shared" si="11"/>
        <v>10</v>
      </c>
    </row>
    <row r="8" spans="1:92" ht="21.95" customHeight="1">
      <c r="A8" s="4">
        <v>3</v>
      </c>
      <c r="B8" s="30" t="str">
        <f t="shared" si="0"/>
        <v>A</v>
      </c>
      <c r="C8" s="37">
        <f t="shared" si="12"/>
        <v>899</v>
      </c>
      <c r="D8" s="38">
        <f t="shared" si="1"/>
        <v>39958</v>
      </c>
      <c r="E8" s="39" t="str">
        <f t="shared" si="2"/>
        <v>BALKISHAN</v>
      </c>
      <c r="F8" s="39" t="str">
        <f t="shared" si="3"/>
        <v>MEETHA LAL</v>
      </c>
      <c r="G8" s="52">
        <f t="shared" si="4"/>
        <v>603</v>
      </c>
      <c r="H8" s="40" t="str">
        <f t="shared" si="5"/>
        <v/>
      </c>
      <c r="I8" s="125">
        <v>300</v>
      </c>
      <c r="J8" s="126">
        <v>278</v>
      </c>
      <c r="K8" s="107">
        <f t="shared" si="13"/>
        <v>92.666666666666657</v>
      </c>
      <c r="L8" s="83">
        <v>9</v>
      </c>
      <c r="M8" s="76">
        <v>9</v>
      </c>
      <c r="N8" s="76">
        <v>10</v>
      </c>
      <c r="O8" s="76">
        <v>19</v>
      </c>
      <c r="P8" s="76">
        <v>10</v>
      </c>
      <c r="Q8" s="76">
        <v>10</v>
      </c>
      <c r="R8" s="76">
        <v>10</v>
      </c>
      <c r="S8" s="76">
        <v>10</v>
      </c>
      <c r="T8" s="84">
        <v>10</v>
      </c>
      <c r="U8" s="91">
        <v>8</v>
      </c>
      <c r="V8" s="77">
        <v>9</v>
      </c>
      <c r="W8" s="77">
        <v>10</v>
      </c>
      <c r="X8" s="77">
        <v>18</v>
      </c>
      <c r="Y8" s="77">
        <v>10</v>
      </c>
      <c r="Z8" s="77">
        <v>9</v>
      </c>
      <c r="AA8" s="77">
        <v>10</v>
      </c>
      <c r="AB8" s="77">
        <v>10</v>
      </c>
      <c r="AC8" s="92">
        <v>10</v>
      </c>
      <c r="AD8" s="83">
        <v>9</v>
      </c>
      <c r="AE8" s="76"/>
      <c r="AF8" s="76"/>
      <c r="AG8" s="76">
        <v>9</v>
      </c>
      <c r="AH8" s="76">
        <v>9</v>
      </c>
      <c r="AI8" s="76"/>
      <c r="AJ8" s="76"/>
      <c r="AK8" s="76"/>
      <c r="AL8" s="84"/>
      <c r="AM8" s="83">
        <v>9</v>
      </c>
      <c r="AN8" s="76">
        <v>6</v>
      </c>
      <c r="AO8" s="76"/>
      <c r="AP8" s="76">
        <v>15</v>
      </c>
      <c r="AQ8" s="76"/>
      <c r="AR8" s="76"/>
      <c r="AS8" s="76"/>
      <c r="AT8" s="76"/>
      <c r="AU8" s="84">
        <v>4</v>
      </c>
      <c r="AV8" s="83">
        <v>9</v>
      </c>
      <c r="AW8" s="76">
        <v>7</v>
      </c>
      <c r="AX8" s="76"/>
      <c r="AY8" s="76"/>
      <c r="AZ8" s="76"/>
      <c r="BA8" s="76"/>
      <c r="BB8" s="76"/>
      <c r="BC8" s="76"/>
      <c r="BD8" s="84">
        <v>4</v>
      </c>
      <c r="BE8" s="83">
        <v>15</v>
      </c>
      <c r="BF8" s="76">
        <v>12</v>
      </c>
      <c r="BG8" s="76"/>
      <c r="BH8" s="76"/>
      <c r="BI8" s="76"/>
      <c r="BJ8" s="76"/>
      <c r="BK8" s="76"/>
      <c r="BL8" s="76">
        <v>12</v>
      </c>
      <c r="BM8" s="84">
        <v>5</v>
      </c>
      <c r="BN8" s="1"/>
      <c r="BO8" s="1"/>
      <c r="BP8" s="1"/>
      <c r="BQ8" s="1"/>
      <c r="BR8" s="1"/>
      <c r="CC8" s="111">
        <f t="shared" si="14"/>
        <v>603</v>
      </c>
      <c r="CD8" s="113">
        <f t="shared" si="6"/>
        <v>20</v>
      </c>
      <c r="CE8" s="111">
        <f t="shared" si="7"/>
        <v>20</v>
      </c>
      <c r="CF8" s="111">
        <f t="shared" si="8"/>
        <v>10</v>
      </c>
      <c r="CG8" s="111">
        <f t="shared" si="9"/>
        <v>11</v>
      </c>
      <c r="CH8" s="111">
        <f t="shared" si="10"/>
        <v>8</v>
      </c>
      <c r="CI8" s="111">
        <f t="shared" si="11"/>
        <v>12</v>
      </c>
    </row>
    <row r="9" spans="1:92" ht="21.95" customHeight="1">
      <c r="A9" s="4">
        <v>4</v>
      </c>
      <c r="B9" s="30" t="str">
        <f t="shared" si="0"/>
        <v>A</v>
      </c>
      <c r="C9" s="37">
        <f t="shared" si="12"/>
        <v>898</v>
      </c>
      <c r="D9" s="38">
        <f t="shared" si="1"/>
        <v>40168</v>
      </c>
      <c r="E9" s="39" t="str">
        <f t="shared" si="2"/>
        <v>BHANU PRIYA</v>
      </c>
      <c r="F9" s="39" t="str">
        <f t="shared" si="3"/>
        <v>RAMESH KUMAR MEGHWAL</v>
      </c>
      <c r="G9" s="52">
        <f t="shared" si="4"/>
        <v>604</v>
      </c>
      <c r="H9" s="40" t="str">
        <f t="shared" si="5"/>
        <v/>
      </c>
      <c r="I9" s="125">
        <v>300</v>
      </c>
      <c r="J9" s="126">
        <v>280</v>
      </c>
      <c r="K9" s="107">
        <f t="shared" si="13"/>
        <v>93.333333333333329</v>
      </c>
      <c r="L9" s="83">
        <v>9</v>
      </c>
      <c r="M9" s="76">
        <v>3</v>
      </c>
      <c r="N9" s="76"/>
      <c r="O9" s="76"/>
      <c r="P9" s="76"/>
      <c r="Q9" s="76"/>
      <c r="R9" s="76"/>
      <c r="S9" s="76"/>
      <c r="T9" s="84"/>
      <c r="U9" s="91">
        <v>8</v>
      </c>
      <c r="V9" s="77" t="s">
        <v>7</v>
      </c>
      <c r="W9" s="77"/>
      <c r="X9" s="77"/>
      <c r="Y9" s="77"/>
      <c r="Z9" s="77"/>
      <c r="AA9" s="77"/>
      <c r="AB9" s="77">
        <v>10</v>
      </c>
      <c r="AC9" s="92">
        <v>1</v>
      </c>
      <c r="AD9" s="83">
        <v>9</v>
      </c>
      <c r="AE9" s="76"/>
      <c r="AF9" s="76"/>
      <c r="AG9" s="76">
        <v>9</v>
      </c>
      <c r="AH9" s="76">
        <v>9</v>
      </c>
      <c r="AI9" s="76"/>
      <c r="AJ9" s="76"/>
      <c r="AK9" s="76"/>
      <c r="AL9" s="84"/>
      <c r="AM9" s="83">
        <v>9</v>
      </c>
      <c r="AN9" s="76">
        <v>6</v>
      </c>
      <c r="AO9" s="76"/>
      <c r="AP9" s="76">
        <v>15</v>
      </c>
      <c r="AQ9" s="76"/>
      <c r="AR9" s="76"/>
      <c r="AS9" s="76"/>
      <c r="AT9" s="76"/>
      <c r="AU9" s="84">
        <v>4</v>
      </c>
      <c r="AV9" s="83">
        <v>9</v>
      </c>
      <c r="AW9" s="76">
        <v>7</v>
      </c>
      <c r="AX9" s="76"/>
      <c r="AY9" s="76"/>
      <c r="AZ9" s="76"/>
      <c r="BA9" s="76"/>
      <c r="BB9" s="76"/>
      <c r="BC9" s="76"/>
      <c r="BD9" s="84">
        <v>4</v>
      </c>
      <c r="BE9" s="83">
        <v>16</v>
      </c>
      <c r="BF9" s="76">
        <v>15</v>
      </c>
      <c r="BG9" s="76"/>
      <c r="BH9" s="76"/>
      <c r="BI9" s="76"/>
      <c r="BJ9" s="76"/>
      <c r="BK9" s="76"/>
      <c r="BL9" s="76">
        <v>10</v>
      </c>
      <c r="BM9" s="84">
        <v>5</v>
      </c>
      <c r="BN9" s="1"/>
      <c r="BO9" s="160" t="s">
        <v>3</v>
      </c>
      <c r="BP9" s="161"/>
      <c r="BQ9" s="161"/>
      <c r="BR9" s="1"/>
      <c r="CC9" s="111">
        <f t="shared" si="14"/>
        <v>604</v>
      </c>
      <c r="CD9" s="113">
        <f t="shared" si="6"/>
        <v>7</v>
      </c>
      <c r="CE9" s="111">
        <f t="shared" si="7"/>
        <v>8</v>
      </c>
      <c r="CF9" s="111">
        <f t="shared" si="8"/>
        <v>10</v>
      </c>
      <c r="CG9" s="111">
        <f t="shared" si="9"/>
        <v>11</v>
      </c>
      <c r="CH9" s="111">
        <f t="shared" si="10"/>
        <v>8</v>
      </c>
      <c r="CI9" s="111">
        <f t="shared" si="11"/>
        <v>12</v>
      </c>
    </row>
    <row r="10" spans="1:92" ht="21.95" customHeight="1">
      <c r="A10" s="4">
        <v>5</v>
      </c>
      <c r="B10" s="30" t="str">
        <f t="shared" si="0"/>
        <v>A</v>
      </c>
      <c r="C10" s="37">
        <f t="shared" si="12"/>
        <v>825</v>
      </c>
      <c r="D10" s="38">
        <f t="shared" si="1"/>
        <v>40519</v>
      </c>
      <c r="E10" s="39" t="str">
        <f t="shared" si="2"/>
        <v>BHARAT</v>
      </c>
      <c r="F10" s="39" t="str">
        <f t="shared" si="3"/>
        <v>DHARMA RAM</v>
      </c>
      <c r="G10" s="52">
        <f t="shared" si="4"/>
        <v>605</v>
      </c>
      <c r="H10" s="40" t="str">
        <f t="shared" si="5"/>
        <v/>
      </c>
      <c r="I10" s="125">
        <v>284</v>
      </c>
      <c r="J10" s="126">
        <v>280</v>
      </c>
      <c r="K10" s="107">
        <f t="shared" si="13"/>
        <v>98.591549295774655</v>
      </c>
      <c r="L10" s="83">
        <v>9</v>
      </c>
      <c r="M10" s="76">
        <v>4</v>
      </c>
      <c r="N10" s="76"/>
      <c r="O10" s="76"/>
      <c r="P10" s="76"/>
      <c r="Q10" s="76"/>
      <c r="R10" s="76"/>
      <c r="S10" s="76"/>
      <c r="T10" s="84"/>
      <c r="U10" s="91">
        <v>8</v>
      </c>
      <c r="V10" s="77">
        <v>9</v>
      </c>
      <c r="W10" s="77"/>
      <c r="X10" s="77"/>
      <c r="Y10" s="77"/>
      <c r="Z10" s="77"/>
      <c r="AA10" s="77"/>
      <c r="AB10" s="77">
        <v>9</v>
      </c>
      <c r="AC10" s="92">
        <v>2</v>
      </c>
      <c r="AD10" s="83" t="s">
        <v>6</v>
      </c>
      <c r="AE10" s="76"/>
      <c r="AF10" s="76"/>
      <c r="AG10" s="76">
        <v>9</v>
      </c>
      <c r="AH10" s="76">
        <v>9</v>
      </c>
      <c r="AI10" s="76"/>
      <c r="AJ10" s="76"/>
      <c r="AK10" s="76"/>
      <c r="AL10" s="84"/>
      <c r="AM10" s="83">
        <v>9</v>
      </c>
      <c r="AN10" s="76">
        <v>6</v>
      </c>
      <c r="AO10" s="76"/>
      <c r="AP10" s="76">
        <v>15</v>
      </c>
      <c r="AQ10" s="76"/>
      <c r="AR10" s="76"/>
      <c r="AS10" s="76"/>
      <c r="AT10" s="76"/>
      <c r="AU10" s="84">
        <v>4</v>
      </c>
      <c r="AV10" s="83">
        <v>9</v>
      </c>
      <c r="AW10" s="76">
        <v>7</v>
      </c>
      <c r="AX10" s="76"/>
      <c r="AY10" s="76"/>
      <c r="AZ10" s="76"/>
      <c r="BA10" s="76"/>
      <c r="BB10" s="76"/>
      <c r="BC10" s="76"/>
      <c r="BD10" s="84">
        <v>4</v>
      </c>
      <c r="BE10" s="83">
        <v>17</v>
      </c>
      <c r="BF10" s="76">
        <v>14</v>
      </c>
      <c r="BG10" s="76"/>
      <c r="BH10" s="76"/>
      <c r="BI10" s="76"/>
      <c r="BJ10" s="76"/>
      <c r="BK10" s="76"/>
      <c r="BL10" s="76">
        <v>10</v>
      </c>
      <c r="BM10" s="84">
        <v>5</v>
      </c>
      <c r="BN10" s="1"/>
      <c r="BO10" s="160"/>
      <c r="BP10" s="161"/>
      <c r="BQ10" s="161"/>
      <c r="BR10" s="1"/>
      <c r="CC10" s="111">
        <f t="shared" si="14"/>
        <v>605</v>
      </c>
      <c r="CD10" s="113">
        <f t="shared" si="6"/>
        <v>7</v>
      </c>
      <c r="CE10" s="111">
        <f t="shared" si="7"/>
        <v>10</v>
      </c>
      <c r="CF10" s="111">
        <f t="shared" si="8"/>
        <v>8</v>
      </c>
      <c r="CG10" s="111">
        <f t="shared" si="9"/>
        <v>11</v>
      </c>
      <c r="CH10" s="111">
        <f t="shared" si="10"/>
        <v>8</v>
      </c>
      <c r="CI10" s="111">
        <f t="shared" si="11"/>
        <v>12</v>
      </c>
    </row>
    <row r="11" spans="1:92" ht="21.95" customHeight="1">
      <c r="A11" s="4">
        <v>6</v>
      </c>
      <c r="B11" s="30" t="str">
        <f t="shared" si="0"/>
        <v>A</v>
      </c>
      <c r="C11" s="37">
        <f t="shared" si="12"/>
        <v>901</v>
      </c>
      <c r="D11" s="38">
        <f t="shared" si="1"/>
        <v>39775</v>
      </c>
      <c r="E11" s="39" t="str">
        <f t="shared" si="2"/>
        <v>DEEPAK</v>
      </c>
      <c r="F11" s="39" t="str">
        <f t="shared" si="3"/>
        <v>SURESH KUMAR</v>
      </c>
      <c r="G11" s="52">
        <f t="shared" si="4"/>
        <v>606</v>
      </c>
      <c r="H11" s="40" t="str">
        <f t="shared" si="5"/>
        <v/>
      </c>
      <c r="I11" s="125">
        <v>300</v>
      </c>
      <c r="J11" s="126">
        <v>300</v>
      </c>
      <c r="K11" s="107">
        <f t="shared" si="13"/>
        <v>100</v>
      </c>
      <c r="L11" s="83">
        <v>9</v>
      </c>
      <c r="M11" s="76">
        <v>5</v>
      </c>
      <c r="N11" s="76"/>
      <c r="O11" s="76"/>
      <c r="P11" s="76"/>
      <c r="Q11" s="76"/>
      <c r="R11" s="76"/>
      <c r="S11" s="76"/>
      <c r="T11" s="84"/>
      <c r="U11" s="91">
        <v>6</v>
      </c>
      <c r="V11" s="77">
        <v>7</v>
      </c>
      <c r="W11" s="77"/>
      <c r="X11" s="77"/>
      <c r="Y11" s="77"/>
      <c r="Z11" s="77"/>
      <c r="AA11" s="77"/>
      <c r="AB11" s="77">
        <v>9</v>
      </c>
      <c r="AC11" s="92">
        <v>3</v>
      </c>
      <c r="AD11" s="83">
        <v>10</v>
      </c>
      <c r="AE11" s="76"/>
      <c r="AF11" s="76"/>
      <c r="AG11" s="76">
        <v>9</v>
      </c>
      <c r="AH11" s="76">
        <v>9</v>
      </c>
      <c r="AI11" s="76"/>
      <c r="AJ11" s="76"/>
      <c r="AK11" s="76"/>
      <c r="AL11" s="84"/>
      <c r="AM11" s="83">
        <v>9</v>
      </c>
      <c r="AN11" s="76">
        <v>6</v>
      </c>
      <c r="AO11" s="76"/>
      <c r="AP11" s="76">
        <v>15</v>
      </c>
      <c r="AQ11" s="76"/>
      <c r="AR11" s="76"/>
      <c r="AS11" s="76"/>
      <c r="AT11" s="76"/>
      <c r="AU11" s="84">
        <v>4</v>
      </c>
      <c r="AV11" s="83">
        <v>9</v>
      </c>
      <c r="AW11" s="76">
        <v>7</v>
      </c>
      <c r="AX11" s="76"/>
      <c r="AY11" s="76"/>
      <c r="AZ11" s="76"/>
      <c r="BA11" s="76"/>
      <c r="BB11" s="76"/>
      <c r="BC11" s="76"/>
      <c r="BD11" s="84">
        <v>4</v>
      </c>
      <c r="BE11" s="83">
        <v>18</v>
      </c>
      <c r="BF11" s="76">
        <v>19</v>
      </c>
      <c r="BG11" s="76"/>
      <c r="BH11" s="76"/>
      <c r="BI11" s="76"/>
      <c r="BJ11" s="76"/>
      <c r="BK11" s="76"/>
      <c r="BL11" s="76">
        <v>12</v>
      </c>
      <c r="BM11" s="84">
        <v>5</v>
      </c>
      <c r="BN11" s="1"/>
      <c r="BO11" s="162" t="s">
        <v>4</v>
      </c>
      <c r="BP11" s="163"/>
      <c r="BQ11" s="163"/>
      <c r="BR11" s="1"/>
      <c r="CC11" s="111">
        <f t="shared" si="14"/>
        <v>606</v>
      </c>
      <c r="CD11" s="113">
        <f t="shared" si="6"/>
        <v>8</v>
      </c>
      <c r="CE11" s="111">
        <f t="shared" si="7"/>
        <v>9</v>
      </c>
      <c r="CF11" s="111">
        <f t="shared" si="8"/>
        <v>10</v>
      </c>
      <c r="CG11" s="111">
        <f t="shared" si="9"/>
        <v>11</v>
      </c>
      <c r="CH11" s="111">
        <f t="shared" si="10"/>
        <v>8</v>
      </c>
      <c r="CI11" s="111">
        <f t="shared" si="11"/>
        <v>14</v>
      </c>
    </row>
    <row r="12" spans="1:92" ht="21.95" customHeight="1">
      <c r="A12" s="4">
        <v>7</v>
      </c>
      <c r="B12" s="30" t="str">
        <f t="shared" si="0"/>
        <v>A</v>
      </c>
      <c r="C12" s="37">
        <f t="shared" si="12"/>
        <v>897</v>
      </c>
      <c r="D12" s="38">
        <f t="shared" si="1"/>
        <v>40609</v>
      </c>
      <c r="E12" s="39" t="str">
        <f t="shared" si="2"/>
        <v>DILSHAN TANWAR</v>
      </c>
      <c r="F12" s="39" t="str">
        <f t="shared" si="3"/>
        <v>MAHENDRA KUMAR</v>
      </c>
      <c r="G12" s="52">
        <f t="shared" si="4"/>
        <v>607</v>
      </c>
      <c r="H12" s="40" t="str">
        <f t="shared" si="5"/>
        <v/>
      </c>
      <c r="I12" s="125">
        <v>300</v>
      </c>
      <c r="J12" s="126">
        <v>286</v>
      </c>
      <c r="K12" s="107">
        <f t="shared" si="13"/>
        <v>95.333333333333343</v>
      </c>
      <c r="L12" s="83">
        <v>9</v>
      </c>
      <c r="M12" s="76">
        <v>6</v>
      </c>
      <c r="N12" s="76"/>
      <c r="O12" s="76"/>
      <c r="P12" s="76"/>
      <c r="Q12" s="76"/>
      <c r="R12" s="76"/>
      <c r="S12" s="76"/>
      <c r="T12" s="84"/>
      <c r="U12" s="91">
        <v>7</v>
      </c>
      <c r="V12" s="77">
        <v>9</v>
      </c>
      <c r="W12" s="77"/>
      <c r="X12" s="77"/>
      <c r="Y12" s="77"/>
      <c r="Z12" s="77"/>
      <c r="AA12" s="77"/>
      <c r="AB12" s="77">
        <v>9</v>
      </c>
      <c r="AC12" s="92">
        <v>4</v>
      </c>
      <c r="AD12" s="83">
        <v>9</v>
      </c>
      <c r="AE12" s="76"/>
      <c r="AF12" s="76"/>
      <c r="AG12" s="76">
        <v>9</v>
      </c>
      <c r="AH12" s="76">
        <v>9</v>
      </c>
      <c r="AI12" s="76"/>
      <c r="AJ12" s="76"/>
      <c r="AK12" s="76"/>
      <c r="AL12" s="84"/>
      <c r="AM12" s="83">
        <v>9</v>
      </c>
      <c r="AN12" s="76">
        <v>6</v>
      </c>
      <c r="AO12" s="76"/>
      <c r="AP12" s="76">
        <v>15</v>
      </c>
      <c r="AQ12" s="76"/>
      <c r="AR12" s="76"/>
      <c r="AS12" s="76"/>
      <c r="AT12" s="76"/>
      <c r="AU12" s="84">
        <v>4</v>
      </c>
      <c r="AV12" s="83">
        <v>9</v>
      </c>
      <c r="AW12" s="76">
        <v>7</v>
      </c>
      <c r="AX12" s="76"/>
      <c r="AY12" s="76"/>
      <c r="AZ12" s="76"/>
      <c r="BA12" s="76"/>
      <c r="BB12" s="76"/>
      <c r="BC12" s="76"/>
      <c r="BD12" s="84">
        <v>4</v>
      </c>
      <c r="BE12" s="83">
        <v>19</v>
      </c>
      <c r="BF12" s="76">
        <v>17</v>
      </c>
      <c r="BG12" s="76"/>
      <c r="BH12" s="76"/>
      <c r="BI12" s="76"/>
      <c r="BJ12" s="76"/>
      <c r="BK12" s="76"/>
      <c r="BL12" s="76">
        <v>13</v>
      </c>
      <c r="BM12" s="84">
        <v>5</v>
      </c>
      <c r="BN12" s="1"/>
      <c r="BO12" s="162"/>
      <c r="BP12" s="163"/>
      <c r="BQ12" s="163"/>
      <c r="BR12" s="1"/>
      <c r="CC12" s="111">
        <f t="shared" si="14"/>
        <v>607</v>
      </c>
      <c r="CD12" s="113">
        <f t="shared" si="6"/>
        <v>8</v>
      </c>
      <c r="CE12" s="111">
        <f t="shared" si="7"/>
        <v>10</v>
      </c>
      <c r="CF12" s="111">
        <f t="shared" si="8"/>
        <v>10</v>
      </c>
      <c r="CG12" s="111">
        <f t="shared" si="9"/>
        <v>11</v>
      </c>
      <c r="CH12" s="111">
        <f t="shared" si="10"/>
        <v>8</v>
      </c>
      <c r="CI12" s="111">
        <f t="shared" si="11"/>
        <v>14</v>
      </c>
    </row>
    <row r="13" spans="1:92" ht="21.95" customHeight="1">
      <c r="A13" s="4">
        <v>8</v>
      </c>
      <c r="B13" s="30" t="str">
        <f t="shared" si="0"/>
        <v>A</v>
      </c>
      <c r="C13" s="37">
        <f t="shared" si="12"/>
        <v>900</v>
      </c>
      <c r="D13" s="38">
        <f t="shared" si="1"/>
        <v>40782</v>
      </c>
      <c r="E13" s="39" t="str">
        <f t="shared" si="2"/>
        <v>GARGI SINGH</v>
      </c>
      <c r="F13" s="39" t="str">
        <f t="shared" si="3"/>
        <v>NARAYAN SINGH</v>
      </c>
      <c r="G13" s="52">
        <f t="shared" si="4"/>
        <v>608</v>
      </c>
      <c r="H13" s="40" t="str">
        <f t="shared" si="5"/>
        <v/>
      </c>
      <c r="I13" s="125">
        <v>300</v>
      </c>
      <c r="J13" s="126">
        <v>296</v>
      </c>
      <c r="K13" s="107">
        <f t="shared" si="13"/>
        <v>98.666666666666671</v>
      </c>
      <c r="L13" s="83">
        <v>9</v>
      </c>
      <c r="M13" s="76">
        <v>7</v>
      </c>
      <c r="N13" s="76"/>
      <c r="O13" s="76"/>
      <c r="P13" s="76"/>
      <c r="Q13" s="76"/>
      <c r="R13" s="76"/>
      <c r="S13" s="76"/>
      <c r="T13" s="84"/>
      <c r="U13" s="91">
        <v>8</v>
      </c>
      <c r="V13" s="77">
        <v>9</v>
      </c>
      <c r="W13" s="77"/>
      <c r="X13" s="77"/>
      <c r="Y13" s="77"/>
      <c r="Z13" s="77"/>
      <c r="AA13" s="77"/>
      <c r="AB13" s="77">
        <v>9</v>
      </c>
      <c r="AC13" s="92">
        <v>5</v>
      </c>
      <c r="AD13" s="83">
        <v>9</v>
      </c>
      <c r="AE13" s="76"/>
      <c r="AF13" s="76"/>
      <c r="AG13" s="76">
        <v>9</v>
      </c>
      <c r="AH13" s="76">
        <v>9</v>
      </c>
      <c r="AI13" s="76"/>
      <c r="AJ13" s="76"/>
      <c r="AK13" s="76"/>
      <c r="AL13" s="84"/>
      <c r="AM13" s="83">
        <v>9</v>
      </c>
      <c r="AN13" s="76">
        <v>6</v>
      </c>
      <c r="AO13" s="76"/>
      <c r="AP13" s="76">
        <v>15</v>
      </c>
      <c r="AQ13" s="76"/>
      <c r="AR13" s="76"/>
      <c r="AS13" s="76"/>
      <c r="AT13" s="76"/>
      <c r="AU13" s="84">
        <v>4</v>
      </c>
      <c r="AV13" s="83">
        <v>9</v>
      </c>
      <c r="AW13" s="76">
        <v>7</v>
      </c>
      <c r="AX13" s="76"/>
      <c r="AY13" s="76"/>
      <c r="AZ13" s="76"/>
      <c r="BA13" s="76"/>
      <c r="BB13" s="76"/>
      <c r="BC13" s="76"/>
      <c r="BD13" s="84">
        <v>4</v>
      </c>
      <c r="BE13" s="83">
        <v>20</v>
      </c>
      <c r="BF13" s="76">
        <v>18</v>
      </c>
      <c r="BG13" s="76"/>
      <c r="BH13" s="76"/>
      <c r="BI13" s="76"/>
      <c r="BJ13" s="76"/>
      <c r="BK13" s="76"/>
      <c r="BL13" s="76">
        <v>14</v>
      </c>
      <c r="BM13" s="84">
        <v>5</v>
      </c>
      <c r="BN13" s="1"/>
      <c r="BO13" s="164" t="s">
        <v>14</v>
      </c>
      <c r="BP13" s="165"/>
      <c r="BQ13" s="165"/>
      <c r="BR13" s="1"/>
      <c r="CC13" s="111">
        <f t="shared" si="14"/>
        <v>608</v>
      </c>
      <c r="CD13" s="113">
        <f t="shared" si="6"/>
        <v>8</v>
      </c>
      <c r="CE13" s="111">
        <f t="shared" si="7"/>
        <v>10</v>
      </c>
      <c r="CF13" s="111">
        <f t="shared" si="8"/>
        <v>10</v>
      </c>
      <c r="CG13" s="111">
        <f t="shared" si="9"/>
        <v>11</v>
      </c>
      <c r="CH13" s="111">
        <f t="shared" si="10"/>
        <v>8</v>
      </c>
      <c r="CI13" s="111">
        <f t="shared" si="11"/>
        <v>14</v>
      </c>
    </row>
    <row r="14" spans="1:92" ht="21.95" customHeight="1">
      <c r="A14" s="4">
        <v>9</v>
      </c>
      <c r="B14" s="30" t="str">
        <f t="shared" si="0"/>
        <v>A</v>
      </c>
      <c r="C14" s="37">
        <f t="shared" si="12"/>
        <v>541</v>
      </c>
      <c r="D14" s="38">
        <f t="shared" si="1"/>
        <v>40371</v>
      </c>
      <c r="E14" s="39" t="str">
        <f t="shared" si="2"/>
        <v>JAVED KHAN</v>
      </c>
      <c r="F14" s="39" t="str">
        <f t="shared" si="3"/>
        <v>BABU KHAN</v>
      </c>
      <c r="G14" s="52">
        <f t="shared" si="4"/>
        <v>609</v>
      </c>
      <c r="H14" s="40" t="str">
        <f t="shared" si="5"/>
        <v/>
      </c>
      <c r="I14" s="125">
        <v>276</v>
      </c>
      <c r="J14" s="126">
        <v>274</v>
      </c>
      <c r="K14" s="107">
        <f t="shared" si="13"/>
        <v>99.275362318840578</v>
      </c>
      <c r="L14" s="83">
        <v>9</v>
      </c>
      <c r="M14" s="76">
        <v>8</v>
      </c>
      <c r="N14" s="76"/>
      <c r="O14" s="76"/>
      <c r="P14" s="76"/>
      <c r="Q14" s="76"/>
      <c r="R14" s="76"/>
      <c r="S14" s="76"/>
      <c r="T14" s="84"/>
      <c r="U14" s="91">
        <v>9</v>
      </c>
      <c r="V14" s="77">
        <v>9</v>
      </c>
      <c r="W14" s="77"/>
      <c r="X14" s="77"/>
      <c r="Y14" s="77"/>
      <c r="Z14" s="77"/>
      <c r="AA14" s="77"/>
      <c r="AB14" s="77">
        <v>9</v>
      </c>
      <c r="AC14" s="92"/>
      <c r="AD14" s="83">
        <v>9</v>
      </c>
      <c r="AE14" s="76"/>
      <c r="AF14" s="76"/>
      <c r="AG14" s="76">
        <v>9</v>
      </c>
      <c r="AH14" s="76">
        <v>9</v>
      </c>
      <c r="AI14" s="76"/>
      <c r="AJ14" s="76"/>
      <c r="AK14" s="76"/>
      <c r="AL14" s="84"/>
      <c r="AM14" s="83">
        <v>9</v>
      </c>
      <c r="AN14" s="76">
        <v>6</v>
      </c>
      <c r="AO14" s="76"/>
      <c r="AP14" s="76">
        <v>15</v>
      </c>
      <c r="AQ14" s="76"/>
      <c r="AR14" s="76"/>
      <c r="AS14" s="76"/>
      <c r="AT14" s="76"/>
      <c r="AU14" s="84">
        <v>4</v>
      </c>
      <c r="AV14" s="83">
        <v>9</v>
      </c>
      <c r="AW14" s="76">
        <v>7</v>
      </c>
      <c r="AX14" s="76"/>
      <c r="AY14" s="76"/>
      <c r="AZ14" s="76"/>
      <c r="BA14" s="76"/>
      <c r="BB14" s="76"/>
      <c r="BC14" s="76"/>
      <c r="BD14" s="84">
        <v>4</v>
      </c>
      <c r="BE14" s="83">
        <v>15</v>
      </c>
      <c r="BF14" s="76">
        <v>16</v>
      </c>
      <c r="BG14" s="76"/>
      <c r="BH14" s="76"/>
      <c r="BI14" s="76"/>
      <c r="BJ14" s="76"/>
      <c r="BK14" s="76"/>
      <c r="BL14" s="76">
        <v>10</v>
      </c>
      <c r="BM14" s="84">
        <v>5</v>
      </c>
      <c r="BN14" s="1"/>
      <c r="BO14" s="164"/>
      <c r="BP14" s="165"/>
      <c r="BQ14" s="165"/>
      <c r="BR14" s="1"/>
      <c r="CC14" s="111">
        <f t="shared" si="14"/>
        <v>609</v>
      </c>
      <c r="CD14" s="113">
        <f t="shared" si="6"/>
        <v>8</v>
      </c>
      <c r="CE14" s="111">
        <f t="shared" si="7"/>
        <v>10</v>
      </c>
      <c r="CF14" s="111">
        <f t="shared" si="8"/>
        <v>10</v>
      </c>
      <c r="CG14" s="111">
        <f t="shared" si="9"/>
        <v>11</v>
      </c>
      <c r="CH14" s="111">
        <f t="shared" si="10"/>
        <v>8</v>
      </c>
      <c r="CI14" s="111">
        <f t="shared" si="11"/>
        <v>12</v>
      </c>
    </row>
    <row r="15" spans="1:92" ht="21.95" customHeight="1">
      <c r="A15" s="4">
        <v>10</v>
      </c>
      <c r="B15" s="30" t="str">
        <f t="shared" si="0"/>
        <v>A</v>
      </c>
      <c r="C15" s="37">
        <f t="shared" si="12"/>
        <v>830</v>
      </c>
      <c r="D15" s="38">
        <f t="shared" si="1"/>
        <v>40876</v>
      </c>
      <c r="E15" s="39" t="str">
        <f t="shared" si="2"/>
        <v>JEEVIKA CHOUDHARY</v>
      </c>
      <c r="F15" s="39" t="str">
        <f t="shared" si="3"/>
        <v>AMARDEEP RATHI</v>
      </c>
      <c r="G15" s="52">
        <f t="shared" si="4"/>
        <v>610</v>
      </c>
      <c r="H15" s="40" t="str">
        <f t="shared" si="5"/>
        <v/>
      </c>
      <c r="I15" s="125">
        <v>300</v>
      </c>
      <c r="J15" s="126">
        <v>290</v>
      </c>
      <c r="K15" s="107">
        <f t="shared" si="13"/>
        <v>96.666666666666671</v>
      </c>
      <c r="L15" s="83" t="s">
        <v>7</v>
      </c>
      <c r="M15" s="76">
        <v>3</v>
      </c>
      <c r="N15" s="76"/>
      <c r="O15" s="76"/>
      <c r="P15" s="76"/>
      <c r="Q15" s="76"/>
      <c r="R15" s="76"/>
      <c r="S15" s="76"/>
      <c r="T15" s="84"/>
      <c r="U15" s="91">
        <v>10</v>
      </c>
      <c r="V15" s="77">
        <v>9</v>
      </c>
      <c r="W15" s="77"/>
      <c r="X15" s="77"/>
      <c r="Y15" s="77"/>
      <c r="Z15" s="77"/>
      <c r="AA15" s="77"/>
      <c r="AB15" s="77">
        <v>9</v>
      </c>
      <c r="AC15" s="92"/>
      <c r="AD15" s="83">
        <v>9</v>
      </c>
      <c r="AE15" s="76"/>
      <c r="AF15" s="76"/>
      <c r="AG15" s="76">
        <v>9</v>
      </c>
      <c r="AH15" s="76">
        <v>9</v>
      </c>
      <c r="AI15" s="76"/>
      <c r="AJ15" s="76"/>
      <c r="AK15" s="76"/>
      <c r="AL15" s="84"/>
      <c r="AM15" s="83">
        <v>9</v>
      </c>
      <c r="AN15" s="76">
        <v>6</v>
      </c>
      <c r="AO15" s="76"/>
      <c r="AP15" s="76">
        <v>14</v>
      </c>
      <c r="AQ15" s="76"/>
      <c r="AR15" s="76"/>
      <c r="AS15" s="76"/>
      <c r="AT15" s="76"/>
      <c r="AU15" s="84">
        <v>4</v>
      </c>
      <c r="AV15" s="83">
        <v>9</v>
      </c>
      <c r="AW15" s="76">
        <v>7</v>
      </c>
      <c r="AX15" s="76"/>
      <c r="AY15" s="76"/>
      <c r="AZ15" s="76"/>
      <c r="BA15" s="76"/>
      <c r="BB15" s="76"/>
      <c r="BC15" s="76"/>
      <c r="BD15" s="84">
        <v>4</v>
      </c>
      <c r="BE15" s="83">
        <v>16</v>
      </c>
      <c r="BF15" s="76">
        <v>14</v>
      </c>
      <c r="BG15" s="76"/>
      <c r="BH15" s="76"/>
      <c r="BI15" s="76"/>
      <c r="BJ15" s="76"/>
      <c r="BK15" s="76"/>
      <c r="BL15" s="76">
        <v>12</v>
      </c>
      <c r="BM15" s="84">
        <v>5</v>
      </c>
      <c r="BN15" s="1"/>
      <c r="BO15" s="166" t="s">
        <v>5</v>
      </c>
      <c r="BP15" s="167"/>
      <c r="BQ15" s="167"/>
      <c r="BR15" s="1"/>
      <c r="CC15" s="111">
        <f t="shared" si="14"/>
        <v>610</v>
      </c>
      <c r="CD15" s="113">
        <f t="shared" si="6"/>
        <v>6</v>
      </c>
      <c r="CE15" s="111">
        <f t="shared" si="7"/>
        <v>10</v>
      </c>
      <c r="CF15" s="111">
        <f t="shared" si="8"/>
        <v>10</v>
      </c>
      <c r="CG15" s="111">
        <f t="shared" si="9"/>
        <v>10</v>
      </c>
      <c r="CH15" s="111">
        <f t="shared" si="10"/>
        <v>8</v>
      </c>
      <c r="CI15" s="111">
        <f t="shared" si="11"/>
        <v>13</v>
      </c>
    </row>
    <row r="16" spans="1:92" ht="21.95" customHeight="1">
      <c r="A16" s="4">
        <v>11</v>
      </c>
      <c r="B16" s="30" t="str">
        <f t="shared" si="0"/>
        <v>A</v>
      </c>
      <c r="C16" s="37">
        <f t="shared" si="12"/>
        <v>822</v>
      </c>
      <c r="D16" s="38">
        <f t="shared" si="1"/>
        <v>40179</v>
      </c>
      <c r="E16" s="39" t="str">
        <f t="shared" si="2"/>
        <v>JITENDRA</v>
      </c>
      <c r="F16" s="39" t="str">
        <f t="shared" si="3"/>
        <v>OMPRAKASH</v>
      </c>
      <c r="G16" s="52">
        <f t="shared" si="4"/>
        <v>611</v>
      </c>
      <c r="H16" s="40" t="str">
        <f t="shared" si="5"/>
        <v/>
      </c>
      <c r="I16" s="125">
        <v>300</v>
      </c>
      <c r="J16" s="126">
        <v>296</v>
      </c>
      <c r="K16" s="107">
        <f t="shared" si="13"/>
        <v>98.666666666666671</v>
      </c>
      <c r="L16" s="83">
        <v>9</v>
      </c>
      <c r="M16" s="76">
        <v>9</v>
      </c>
      <c r="N16" s="76"/>
      <c r="O16" s="76"/>
      <c r="P16" s="76"/>
      <c r="Q16" s="76"/>
      <c r="R16" s="76"/>
      <c r="S16" s="76"/>
      <c r="T16" s="84"/>
      <c r="U16" s="91">
        <v>9</v>
      </c>
      <c r="V16" s="77">
        <v>9</v>
      </c>
      <c r="W16" s="77"/>
      <c r="X16" s="77"/>
      <c r="Y16" s="77"/>
      <c r="Z16" s="77"/>
      <c r="AA16" s="77"/>
      <c r="AB16" s="77">
        <v>9</v>
      </c>
      <c r="AC16" s="92"/>
      <c r="AD16" s="83">
        <v>9</v>
      </c>
      <c r="AE16" s="76"/>
      <c r="AF16" s="76"/>
      <c r="AG16" s="76">
        <v>9</v>
      </c>
      <c r="AH16" s="76">
        <v>9</v>
      </c>
      <c r="AI16" s="76"/>
      <c r="AJ16" s="76"/>
      <c r="AK16" s="76"/>
      <c r="AL16" s="84"/>
      <c r="AM16" s="83">
        <v>9</v>
      </c>
      <c r="AN16" s="76">
        <v>6</v>
      </c>
      <c r="AO16" s="76"/>
      <c r="AP16" s="76">
        <v>14</v>
      </c>
      <c r="AQ16" s="76"/>
      <c r="AR16" s="76"/>
      <c r="AS16" s="76"/>
      <c r="AT16" s="76"/>
      <c r="AU16" s="84">
        <v>4</v>
      </c>
      <c r="AV16" s="83">
        <v>9</v>
      </c>
      <c r="AW16" s="76">
        <v>7</v>
      </c>
      <c r="AX16" s="76"/>
      <c r="AY16" s="76"/>
      <c r="AZ16" s="76"/>
      <c r="BA16" s="76"/>
      <c r="BB16" s="76"/>
      <c r="BC16" s="76"/>
      <c r="BD16" s="84">
        <v>4</v>
      </c>
      <c r="BE16" s="83">
        <v>17</v>
      </c>
      <c r="BF16" s="76">
        <v>15</v>
      </c>
      <c r="BG16" s="76"/>
      <c r="BH16" s="76"/>
      <c r="BI16" s="76"/>
      <c r="BJ16" s="76"/>
      <c r="BK16" s="76"/>
      <c r="BL16" s="76">
        <v>10</v>
      </c>
      <c r="BM16" s="84">
        <v>5</v>
      </c>
      <c r="BN16" s="1"/>
      <c r="BO16" s="166"/>
      <c r="BP16" s="167"/>
      <c r="BQ16" s="167"/>
      <c r="BR16" s="1"/>
      <c r="CC16" s="111">
        <f t="shared" si="14"/>
        <v>611</v>
      </c>
      <c r="CD16" s="113">
        <f t="shared" si="6"/>
        <v>8</v>
      </c>
      <c r="CE16" s="111">
        <f t="shared" si="7"/>
        <v>10</v>
      </c>
      <c r="CF16" s="111">
        <f t="shared" si="8"/>
        <v>10</v>
      </c>
      <c r="CG16" s="111">
        <f t="shared" si="9"/>
        <v>10</v>
      </c>
      <c r="CH16" s="111">
        <f t="shared" si="10"/>
        <v>8</v>
      </c>
      <c r="CI16" s="111">
        <f t="shared" si="11"/>
        <v>13</v>
      </c>
    </row>
    <row r="17" spans="1:87" ht="21.95" customHeight="1">
      <c r="A17" s="4">
        <v>12</v>
      </c>
      <c r="B17" s="30" t="str">
        <f t="shared" si="0"/>
        <v>A</v>
      </c>
      <c r="C17" s="37">
        <f t="shared" si="12"/>
        <v>829</v>
      </c>
      <c r="D17" s="38">
        <f t="shared" si="1"/>
        <v>40131</v>
      </c>
      <c r="E17" s="39" t="str">
        <f t="shared" si="2"/>
        <v>KAISHAV</v>
      </c>
      <c r="F17" s="39" t="str">
        <f t="shared" si="3"/>
        <v>DHARMA RAM</v>
      </c>
      <c r="G17" s="52">
        <f t="shared" si="4"/>
        <v>612</v>
      </c>
      <c r="H17" s="40" t="str">
        <f t="shared" si="5"/>
        <v/>
      </c>
      <c r="I17" s="125">
        <v>300</v>
      </c>
      <c r="J17" s="126">
        <v>298</v>
      </c>
      <c r="K17" s="107">
        <f t="shared" si="13"/>
        <v>99.333333333333329</v>
      </c>
      <c r="L17" s="83">
        <v>9</v>
      </c>
      <c r="M17" s="76">
        <v>9</v>
      </c>
      <c r="N17" s="76"/>
      <c r="O17" s="76"/>
      <c r="P17" s="76"/>
      <c r="Q17" s="76"/>
      <c r="R17" s="76"/>
      <c r="S17" s="76"/>
      <c r="T17" s="84"/>
      <c r="U17" s="91">
        <v>9</v>
      </c>
      <c r="V17" s="77">
        <v>9</v>
      </c>
      <c r="W17" s="77"/>
      <c r="X17" s="77"/>
      <c r="Y17" s="77"/>
      <c r="Z17" s="77"/>
      <c r="AA17" s="77"/>
      <c r="AB17" s="77">
        <v>9</v>
      </c>
      <c r="AC17" s="92"/>
      <c r="AD17" s="83">
        <v>9</v>
      </c>
      <c r="AE17" s="76"/>
      <c r="AF17" s="76"/>
      <c r="AG17" s="76">
        <v>9</v>
      </c>
      <c r="AH17" s="76">
        <v>9</v>
      </c>
      <c r="AI17" s="76"/>
      <c r="AJ17" s="76"/>
      <c r="AK17" s="76"/>
      <c r="AL17" s="84"/>
      <c r="AM17" s="83">
        <v>9</v>
      </c>
      <c r="AN17" s="76">
        <v>6</v>
      </c>
      <c r="AO17" s="76"/>
      <c r="AP17" s="76">
        <v>14</v>
      </c>
      <c r="AQ17" s="76"/>
      <c r="AR17" s="76"/>
      <c r="AS17" s="76"/>
      <c r="AT17" s="76"/>
      <c r="AU17" s="84">
        <v>4</v>
      </c>
      <c r="AV17" s="83">
        <v>9</v>
      </c>
      <c r="AW17" s="76">
        <v>7</v>
      </c>
      <c r="AX17" s="76"/>
      <c r="AY17" s="76"/>
      <c r="AZ17" s="76"/>
      <c r="BA17" s="76"/>
      <c r="BB17" s="76"/>
      <c r="BC17" s="76"/>
      <c r="BD17" s="84">
        <v>4</v>
      </c>
      <c r="BE17" s="83">
        <v>18</v>
      </c>
      <c r="BF17" s="76">
        <v>14</v>
      </c>
      <c r="BG17" s="76"/>
      <c r="BH17" s="76"/>
      <c r="BI17" s="76"/>
      <c r="BJ17" s="76"/>
      <c r="BK17" s="76"/>
      <c r="BL17" s="76">
        <v>12</v>
      </c>
      <c r="BM17" s="84">
        <v>5</v>
      </c>
      <c r="BN17" s="1"/>
      <c r="BO17" s="1"/>
      <c r="BP17" s="1"/>
      <c r="BQ17" s="1"/>
      <c r="BR17" s="1"/>
      <c r="CC17" s="111">
        <f t="shared" si="14"/>
        <v>612</v>
      </c>
      <c r="CD17" s="113">
        <f t="shared" si="6"/>
        <v>8</v>
      </c>
      <c r="CE17" s="111">
        <f t="shared" si="7"/>
        <v>10</v>
      </c>
      <c r="CF17" s="111">
        <f t="shared" si="8"/>
        <v>10</v>
      </c>
      <c r="CG17" s="111">
        <f t="shared" si="9"/>
        <v>10</v>
      </c>
      <c r="CH17" s="111">
        <f t="shared" si="10"/>
        <v>8</v>
      </c>
      <c r="CI17" s="111">
        <f t="shared" si="11"/>
        <v>13</v>
      </c>
    </row>
    <row r="18" spans="1:87" ht="21.95" customHeight="1">
      <c r="A18" s="4">
        <v>13</v>
      </c>
      <c r="B18" s="30" t="str">
        <f t="shared" si="0"/>
        <v>A</v>
      </c>
      <c r="C18" s="37">
        <f t="shared" si="12"/>
        <v>817</v>
      </c>
      <c r="D18" s="38">
        <f t="shared" si="1"/>
        <v>40827</v>
      </c>
      <c r="E18" s="39" t="str">
        <f t="shared" si="2"/>
        <v>KARTIK SINGH KHICHI</v>
      </c>
      <c r="F18" s="39" t="str">
        <f t="shared" si="3"/>
        <v>RAJU SINGH</v>
      </c>
      <c r="G18" s="52">
        <f t="shared" si="4"/>
        <v>613</v>
      </c>
      <c r="H18" s="40" t="str">
        <f t="shared" si="5"/>
        <v/>
      </c>
      <c r="I18" s="125">
        <v>300</v>
      </c>
      <c r="J18" s="126">
        <v>296</v>
      </c>
      <c r="K18" s="107">
        <f t="shared" si="13"/>
        <v>98.666666666666671</v>
      </c>
      <c r="L18" s="83">
        <v>5</v>
      </c>
      <c r="M18" s="76">
        <v>6</v>
      </c>
      <c r="N18" s="76"/>
      <c r="O18" s="76"/>
      <c r="P18" s="76"/>
      <c r="Q18" s="76"/>
      <c r="R18" s="76"/>
      <c r="S18" s="76"/>
      <c r="T18" s="84"/>
      <c r="U18" s="91">
        <v>9</v>
      </c>
      <c r="V18" s="77">
        <v>9</v>
      </c>
      <c r="W18" s="77"/>
      <c r="X18" s="77"/>
      <c r="Y18" s="77"/>
      <c r="Z18" s="77"/>
      <c r="AA18" s="77"/>
      <c r="AB18" s="77">
        <v>9</v>
      </c>
      <c r="AC18" s="92"/>
      <c r="AD18" s="83">
        <v>9</v>
      </c>
      <c r="AE18" s="76"/>
      <c r="AF18" s="76"/>
      <c r="AG18" s="76">
        <v>9</v>
      </c>
      <c r="AH18" s="76">
        <v>9</v>
      </c>
      <c r="AI18" s="76"/>
      <c r="AJ18" s="76"/>
      <c r="AK18" s="76"/>
      <c r="AL18" s="84"/>
      <c r="AM18" s="83">
        <v>9</v>
      </c>
      <c r="AN18" s="76">
        <v>6</v>
      </c>
      <c r="AO18" s="76"/>
      <c r="AP18" s="76">
        <v>14</v>
      </c>
      <c r="AQ18" s="76"/>
      <c r="AR18" s="76"/>
      <c r="AS18" s="76"/>
      <c r="AT18" s="76"/>
      <c r="AU18" s="84">
        <v>4</v>
      </c>
      <c r="AV18" s="83">
        <v>9</v>
      </c>
      <c r="AW18" s="76">
        <v>7</v>
      </c>
      <c r="AX18" s="76"/>
      <c r="AY18" s="76"/>
      <c r="AZ18" s="76"/>
      <c r="BA18" s="76"/>
      <c r="BB18" s="76"/>
      <c r="BC18" s="76"/>
      <c r="BD18" s="84">
        <v>4</v>
      </c>
      <c r="BE18" s="83">
        <v>18</v>
      </c>
      <c r="BF18" s="76">
        <v>15</v>
      </c>
      <c r="BG18" s="76"/>
      <c r="BH18" s="76"/>
      <c r="BI18" s="76"/>
      <c r="BJ18" s="76"/>
      <c r="BK18" s="76"/>
      <c r="BL18" s="76">
        <v>13</v>
      </c>
      <c r="BM18" s="84">
        <v>5</v>
      </c>
      <c r="BN18" s="1"/>
      <c r="BO18" s="1"/>
      <c r="BP18" s="1"/>
      <c r="BQ18" s="1"/>
      <c r="BR18" s="1"/>
      <c r="CC18" s="111">
        <f t="shared" si="14"/>
        <v>613</v>
      </c>
      <c r="CD18" s="113">
        <f t="shared" si="6"/>
        <v>7</v>
      </c>
      <c r="CE18" s="111">
        <f t="shared" si="7"/>
        <v>10</v>
      </c>
      <c r="CF18" s="111">
        <f t="shared" si="8"/>
        <v>10</v>
      </c>
      <c r="CG18" s="111">
        <f t="shared" si="9"/>
        <v>10</v>
      </c>
      <c r="CH18" s="111">
        <f t="shared" si="10"/>
        <v>8</v>
      </c>
      <c r="CI18" s="111">
        <f t="shared" si="11"/>
        <v>13</v>
      </c>
    </row>
    <row r="19" spans="1:87" ht="21.95" customHeight="1">
      <c r="A19" s="4">
        <v>14</v>
      </c>
      <c r="B19" s="30" t="str">
        <f t="shared" si="0"/>
        <v>A</v>
      </c>
      <c r="C19" s="37">
        <f t="shared" si="12"/>
        <v>824</v>
      </c>
      <c r="D19" s="38">
        <f t="shared" si="1"/>
        <v>40522</v>
      </c>
      <c r="E19" s="39" t="str">
        <f t="shared" si="2"/>
        <v>KHUSAVARDHAN SINGH RAJPUROHIT</v>
      </c>
      <c r="F19" s="39" t="str">
        <f t="shared" si="3"/>
        <v>SURENDRA SINGH RAJPUROHIT</v>
      </c>
      <c r="G19" s="52">
        <f t="shared" si="4"/>
        <v>614</v>
      </c>
      <c r="H19" s="40" t="str">
        <f t="shared" si="5"/>
        <v/>
      </c>
      <c r="I19" s="125">
        <v>300</v>
      </c>
      <c r="J19" s="126">
        <v>298</v>
      </c>
      <c r="K19" s="107">
        <f t="shared" si="13"/>
        <v>99.333333333333329</v>
      </c>
      <c r="L19" s="83">
        <v>9</v>
      </c>
      <c r="M19" s="76">
        <v>9</v>
      </c>
      <c r="N19" s="76"/>
      <c r="O19" s="76"/>
      <c r="P19" s="76"/>
      <c r="Q19" s="76"/>
      <c r="R19" s="76"/>
      <c r="S19" s="76"/>
      <c r="T19" s="84"/>
      <c r="U19" s="91">
        <v>9</v>
      </c>
      <c r="V19" s="77">
        <v>9</v>
      </c>
      <c r="W19" s="77"/>
      <c r="X19" s="77"/>
      <c r="Y19" s="77"/>
      <c r="Z19" s="77"/>
      <c r="AA19" s="77"/>
      <c r="AB19" s="77">
        <v>9</v>
      </c>
      <c r="AC19" s="92"/>
      <c r="AD19" s="83">
        <v>9</v>
      </c>
      <c r="AE19" s="76"/>
      <c r="AF19" s="76"/>
      <c r="AG19" s="76">
        <v>9</v>
      </c>
      <c r="AH19" s="76">
        <v>9</v>
      </c>
      <c r="AI19" s="76"/>
      <c r="AJ19" s="76"/>
      <c r="AK19" s="76"/>
      <c r="AL19" s="84"/>
      <c r="AM19" s="83">
        <v>9</v>
      </c>
      <c r="AN19" s="76">
        <v>6</v>
      </c>
      <c r="AO19" s="76"/>
      <c r="AP19" s="76">
        <v>14</v>
      </c>
      <c r="AQ19" s="76"/>
      <c r="AR19" s="76"/>
      <c r="AS19" s="76"/>
      <c r="AT19" s="76"/>
      <c r="AU19" s="84">
        <v>4</v>
      </c>
      <c r="AV19" s="83">
        <v>9</v>
      </c>
      <c r="AW19" s="76">
        <v>7</v>
      </c>
      <c r="AX19" s="76"/>
      <c r="AY19" s="76"/>
      <c r="AZ19" s="76"/>
      <c r="BA19" s="76"/>
      <c r="BB19" s="76"/>
      <c r="BC19" s="76"/>
      <c r="BD19" s="84">
        <v>4</v>
      </c>
      <c r="BE19" s="83">
        <v>18</v>
      </c>
      <c r="BF19" s="76">
        <v>17</v>
      </c>
      <c r="BG19" s="76"/>
      <c r="BH19" s="76"/>
      <c r="BI19" s="76"/>
      <c r="BJ19" s="76"/>
      <c r="BK19" s="76"/>
      <c r="BL19" s="76">
        <v>11</v>
      </c>
      <c r="BM19" s="84">
        <v>5</v>
      </c>
      <c r="BN19" s="1"/>
      <c r="BO19" s="1"/>
      <c r="BP19" s="33" t="s">
        <v>1664</v>
      </c>
      <c r="BQ19" s="1"/>
      <c r="BR19" s="1"/>
      <c r="CC19" s="111">
        <f t="shared" si="14"/>
        <v>614</v>
      </c>
      <c r="CD19" s="113">
        <f t="shared" si="6"/>
        <v>8</v>
      </c>
      <c r="CE19" s="111">
        <f t="shared" si="7"/>
        <v>10</v>
      </c>
      <c r="CF19" s="111">
        <f t="shared" si="8"/>
        <v>10</v>
      </c>
      <c r="CG19" s="111">
        <f t="shared" si="9"/>
        <v>10</v>
      </c>
      <c r="CH19" s="111">
        <f t="shared" si="10"/>
        <v>8</v>
      </c>
      <c r="CI19" s="111">
        <f t="shared" si="11"/>
        <v>13</v>
      </c>
    </row>
    <row r="20" spans="1:87" ht="21.95" customHeight="1">
      <c r="A20" s="4">
        <v>15</v>
      </c>
      <c r="B20" s="30" t="str">
        <f t="shared" si="0"/>
        <v>A</v>
      </c>
      <c r="C20" s="37">
        <f t="shared" si="12"/>
        <v>823</v>
      </c>
      <c r="D20" s="38">
        <f t="shared" si="1"/>
        <v>40136</v>
      </c>
      <c r="E20" s="39" t="str">
        <f t="shared" si="2"/>
        <v>KHUSHI DAGDI</v>
      </c>
      <c r="F20" s="39" t="str">
        <f t="shared" si="3"/>
        <v>RAJURAM DAGDI</v>
      </c>
      <c r="G20" s="52">
        <f t="shared" si="4"/>
        <v>615</v>
      </c>
      <c r="H20" s="40">
        <f t="shared" si="5"/>
        <v>11225544</v>
      </c>
      <c r="I20" s="125">
        <v>300</v>
      </c>
      <c r="J20" s="126">
        <v>294</v>
      </c>
      <c r="K20" s="107">
        <f t="shared" si="13"/>
        <v>98</v>
      </c>
      <c r="L20" s="83">
        <v>9</v>
      </c>
      <c r="M20" s="76">
        <v>9</v>
      </c>
      <c r="N20" s="76"/>
      <c r="O20" s="76"/>
      <c r="P20" s="76"/>
      <c r="Q20" s="76"/>
      <c r="R20" s="76"/>
      <c r="S20" s="76"/>
      <c r="T20" s="84"/>
      <c r="U20" s="91">
        <v>9</v>
      </c>
      <c r="V20" s="77">
        <v>9</v>
      </c>
      <c r="W20" s="77"/>
      <c r="X20" s="77"/>
      <c r="Y20" s="77"/>
      <c r="Z20" s="77"/>
      <c r="AA20" s="77"/>
      <c r="AB20" s="77">
        <v>9</v>
      </c>
      <c r="AC20" s="92"/>
      <c r="AD20" s="83">
        <v>9</v>
      </c>
      <c r="AE20" s="76"/>
      <c r="AF20" s="76"/>
      <c r="AG20" s="76">
        <v>9</v>
      </c>
      <c r="AH20" s="76">
        <v>9</v>
      </c>
      <c r="AI20" s="76"/>
      <c r="AJ20" s="76"/>
      <c r="AK20" s="76"/>
      <c r="AL20" s="84"/>
      <c r="AM20" s="83">
        <v>9</v>
      </c>
      <c r="AN20" s="76">
        <v>6</v>
      </c>
      <c r="AO20" s="76"/>
      <c r="AP20" s="76">
        <v>14</v>
      </c>
      <c r="AQ20" s="76"/>
      <c r="AR20" s="76"/>
      <c r="AS20" s="76"/>
      <c r="AT20" s="76"/>
      <c r="AU20" s="84">
        <v>4</v>
      </c>
      <c r="AV20" s="83">
        <v>9</v>
      </c>
      <c r="AW20" s="76">
        <v>7</v>
      </c>
      <c r="AX20" s="76"/>
      <c r="AY20" s="76"/>
      <c r="AZ20" s="76"/>
      <c r="BA20" s="76"/>
      <c r="BB20" s="76"/>
      <c r="BC20" s="76"/>
      <c r="BD20" s="84">
        <v>4</v>
      </c>
      <c r="BE20" s="83">
        <v>19</v>
      </c>
      <c r="BF20" s="76">
        <v>18</v>
      </c>
      <c r="BG20" s="76"/>
      <c r="BH20" s="76"/>
      <c r="BI20" s="76"/>
      <c r="BJ20" s="76"/>
      <c r="BK20" s="76"/>
      <c r="BL20" s="76">
        <v>10</v>
      </c>
      <c r="BM20" s="84">
        <v>5</v>
      </c>
      <c r="BN20" s="1"/>
      <c r="BO20" s="1"/>
      <c r="BP20" s="127" t="s">
        <v>1717</v>
      </c>
      <c r="BQ20" s="1"/>
      <c r="BR20" s="1"/>
      <c r="CC20" s="111">
        <f t="shared" si="14"/>
        <v>615</v>
      </c>
      <c r="CD20" s="113">
        <f t="shared" si="6"/>
        <v>8</v>
      </c>
      <c r="CE20" s="111">
        <f t="shared" si="7"/>
        <v>10</v>
      </c>
      <c r="CF20" s="111">
        <f t="shared" si="8"/>
        <v>10</v>
      </c>
      <c r="CG20" s="111">
        <f t="shared" si="9"/>
        <v>10</v>
      </c>
      <c r="CH20" s="111">
        <f t="shared" si="10"/>
        <v>8</v>
      </c>
      <c r="CI20" s="111">
        <f t="shared" si="11"/>
        <v>13</v>
      </c>
    </row>
    <row r="21" spans="1:87" ht="21.95" customHeight="1">
      <c r="A21" s="4">
        <v>16</v>
      </c>
      <c r="B21" s="30" t="str">
        <f t="shared" si="0"/>
        <v>A</v>
      </c>
      <c r="C21" s="37">
        <f t="shared" si="12"/>
        <v>587</v>
      </c>
      <c r="D21" s="38">
        <f t="shared" si="1"/>
        <v>40541</v>
      </c>
      <c r="E21" s="39" t="str">
        <f t="shared" si="2"/>
        <v>KOMAL NAYAK</v>
      </c>
      <c r="F21" s="39" t="str">
        <f t="shared" si="3"/>
        <v>PRAHLAD NAYAK</v>
      </c>
      <c r="G21" s="52">
        <f t="shared" si="4"/>
        <v>616</v>
      </c>
      <c r="H21" s="40">
        <f t="shared" si="5"/>
        <v>11225545</v>
      </c>
      <c r="I21" s="125">
        <v>300</v>
      </c>
      <c r="J21" s="126">
        <v>292</v>
      </c>
      <c r="K21" s="107">
        <f t="shared" si="13"/>
        <v>97.333333333333343</v>
      </c>
      <c r="L21" s="83">
        <v>9</v>
      </c>
      <c r="M21" s="76">
        <v>9</v>
      </c>
      <c r="N21" s="76"/>
      <c r="O21" s="76"/>
      <c r="P21" s="76"/>
      <c r="Q21" s="76"/>
      <c r="R21" s="76"/>
      <c r="S21" s="76"/>
      <c r="T21" s="84"/>
      <c r="U21" s="91">
        <v>9</v>
      </c>
      <c r="V21" s="77">
        <v>9</v>
      </c>
      <c r="W21" s="77"/>
      <c r="X21" s="77"/>
      <c r="Y21" s="77"/>
      <c r="Z21" s="77"/>
      <c r="AA21" s="77"/>
      <c r="AB21" s="77">
        <v>9</v>
      </c>
      <c r="AC21" s="92"/>
      <c r="AD21" s="83">
        <v>9</v>
      </c>
      <c r="AE21" s="76"/>
      <c r="AF21" s="76"/>
      <c r="AG21" s="76">
        <v>9</v>
      </c>
      <c r="AH21" s="76">
        <v>9</v>
      </c>
      <c r="AI21" s="76"/>
      <c r="AJ21" s="76"/>
      <c r="AK21" s="76"/>
      <c r="AL21" s="84"/>
      <c r="AM21" s="83">
        <v>9</v>
      </c>
      <c r="AN21" s="76">
        <v>6</v>
      </c>
      <c r="AO21" s="76"/>
      <c r="AP21" s="76"/>
      <c r="AQ21" s="76"/>
      <c r="AR21" s="76"/>
      <c r="AS21" s="76"/>
      <c r="AT21" s="76"/>
      <c r="AU21" s="84">
        <v>4</v>
      </c>
      <c r="AV21" s="83">
        <v>9</v>
      </c>
      <c r="AW21" s="76">
        <v>7</v>
      </c>
      <c r="AX21" s="76"/>
      <c r="AY21" s="76"/>
      <c r="AZ21" s="76"/>
      <c r="BA21" s="76"/>
      <c r="BB21" s="76"/>
      <c r="BC21" s="76"/>
      <c r="BD21" s="84">
        <v>4</v>
      </c>
      <c r="BE21" s="83">
        <v>14</v>
      </c>
      <c r="BF21" s="76">
        <v>14</v>
      </c>
      <c r="BG21" s="76"/>
      <c r="BH21" s="76"/>
      <c r="BI21" s="76"/>
      <c r="BJ21" s="76"/>
      <c r="BK21" s="76"/>
      <c r="BL21" s="76">
        <v>12</v>
      </c>
      <c r="BM21" s="84">
        <v>5</v>
      </c>
      <c r="BN21" s="1"/>
      <c r="BO21" s="1"/>
      <c r="BP21" s="127" t="s">
        <v>1718</v>
      </c>
      <c r="BQ21" s="1"/>
      <c r="BR21" s="1"/>
      <c r="CC21" s="111">
        <f t="shared" si="14"/>
        <v>616</v>
      </c>
      <c r="CD21" s="113">
        <f t="shared" si="6"/>
        <v>8</v>
      </c>
      <c r="CE21" s="111">
        <f t="shared" si="7"/>
        <v>10</v>
      </c>
      <c r="CF21" s="111">
        <f t="shared" si="8"/>
        <v>10</v>
      </c>
      <c r="CG21" s="111">
        <f t="shared" si="9"/>
        <v>8</v>
      </c>
      <c r="CH21" s="111">
        <f t="shared" si="10"/>
        <v>8</v>
      </c>
      <c r="CI21" s="111">
        <f t="shared" si="11"/>
        <v>12</v>
      </c>
    </row>
    <row r="22" spans="1:87" ht="21.95" customHeight="1">
      <c r="A22" s="4">
        <v>17</v>
      </c>
      <c r="B22" s="30" t="str">
        <f t="shared" si="0"/>
        <v>A</v>
      </c>
      <c r="C22" s="37">
        <f t="shared" si="12"/>
        <v>710</v>
      </c>
      <c r="D22" s="38">
        <f t="shared" si="1"/>
        <v>40305</v>
      </c>
      <c r="E22" s="39" t="str">
        <f t="shared" si="2"/>
        <v>MANISHA MEGHWAL</v>
      </c>
      <c r="F22" s="39" t="str">
        <f t="shared" si="3"/>
        <v>SHANKAR LAL</v>
      </c>
      <c r="G22" s="52">
        <f t="shared" si="4"/>
        <v>617</v>
      </c>
      <c r="H22" s="40" t="str">
        <f t="shared" si="5"/>
        <v/>
      </c>
      <c r="I22" s="125">
        <v>300</v>
      </c>
      <c r="J22" s="126">
        <v>280</v>
      </c>
      <c r="K22" s="107">
        <f t="shared" si="13"/>
        <v>93.333333333333329</v>
      </c>
      <c r="L22" s="83">
        <v>9</v>
      </c>
      <c r="M22" s="76">
        <v>9</v>
      </c>
      <c r="N22" s="76"/>
      <c r="O22" s="76"/>
      <c r="P22" s="76"/>
      <c r="Q22" s="76"/>
      <c r="R22" s="76"/>
      <c r="S22" s="76"/>
      <c r="T22" s="84"/>
      <c r="U22" s="91">
        <v>9</v>
      </c>
      <c r="V22" s="77">
        <v>9</v>
      </c>
      <c r="W22" s="77"/>
      <c r="X22" s="77"/>
      <c r="Y22" s="77"/>
      <c r="Z22" s="77"/>
      <c r="AA22" s="77"/>
      <c r="AB22" s="77">
        <v>9</v>
      </c>
      <c r="AC22" s="92"/>
      <c r="AD22" s="83">
        <v>9</v>
      </c>
      <c r="AE22" s="76"/>
      <c r="AF22" s="76"/>
      <c r="AG22" s="76">
        <v>9</v>
      </c>
      <c r="AH22" s="76">
        <v>9</v>
      </c>
      <c r="AI22" s="76"/>
      <c r="AJ22" s="76"/>
      <c r="AK22" s="76"/>
      <c r="AL22" s="84"/>
      <c r="AM22" s="83">
        <v>9</v>
      </c>
      <c r="AN22" s="76">
        <v>6</v>
      </c>
      <c r="AO22" s="76"/>
      <c r="AP22" s="76"/>
      <c r="AQ22" s="76"/>
      <c r="AR22" s="76"/>
      <c r="AS22" s="76"/>
      <c r="AT22" s="76"/>
      <c r="AU22" s="84">
        <v>4</v>
      </c>
      <c r="AV22" s="83">
        <v>9</v>
      </c>
      <c r="AW22" s="76">
        <v>7</v>
      </c>
      <c r="AX22" s="76"/>
      <c r="AY22" s="76"/>
      <c r="AZ22" s="76"/>
      <c r="BA22" s="76"/>
      <c r="BB22" s="76"/>
      <c r="BC22" s="76"/>
      <c r="BD22" s="84">
        <v>4</v>
      </c>
      <c r="BE22" s="83">
        <v>15</v>
      </c>
      <c r="BF22" s="76">
        <v>15</v>
      </c>
      <c r="BG22" s="76"/>
      <c r="BH22" s="76"/>
      <c r="BI22" s="76"/>
      <c r="BJ22" s="76"/>
      <c r="BK22" s="76"/>
      <c r="BL22" s="76">
        <v>10</v>
      </c>
      <c r="BM22" s="84">
        <v>5</v>
      </c>
      <c r="BN22" s="1"/>
      <c r="BO22" s="1"/>
      <c r="BP22" s="128" t="s">
        <v>1719</v>
      </c>
      <c r="BQ22" s="1"/>
      <c r="BR22" s="1"/>
      <c r="CC22" s="111">
        <f t="shared" si="14"/>
        <v>617</v>
      </c>
      <c r="CD22" s="113">
        <f t="shared" si="6"/>
        <v>8</v>
      </c>
      <c r="CE22" s="111">
        <f t="shared" si="7"/>
        <v>10</v>
      </c>
      <c r="CF22" s="111">
        <f t="shared" si="8"/>
        <v>10</v>
      </c>
      <c r="CG22" s="111">
        <f t="shared" si="9"/>
        <v>8</v>
      </c>
      <c r="CH22" s="111">
        <f t="shared" si="10"/>
        <v>8</v>
      </c>
      <c r="CI22" s="111">
        <f t="shared" si="11"/>
        <v>12</v>
      </c>
    </row>
    <row r="23" spans="1:87" ht="21.95" customHeight="1">
      <c r="A23" s="4">
        <v>18</v>
      </c>
      <c r="B23" s="30" t="str">
        <f t="shared" si="0"/>
        <v>A</v>
      </c>
      <c r="C23" s="37">
        <f t="shared" si="12"/>
        <v>542</v>
      </c>
      <c r="D23" s="38">
        <f t="shared" si="1"/>
        <v>40001</v>
      </c>
      <c r="E23" s="39" t="str">
        <f t="shared" si="2"/>
        <v>NAFEESA</v>
      </c>
      <c r="F23" s="39" t="str">
        <f t="shared" si="3"/>
        <v>KAMRUDIN</v>
      </c>
      <c r="G23" s="52">
        <f t="shared" si="4"/>
        <v>618</v>
      </c>
      <c r="H23" s="40" t="str">
        <f t="shared" si="5"/>
        <v/>
      </c>
      <c r="I23" s="125">
        <v>300</v>
      </c>
      <c r="J23" s="126">
        <v>300</v>
      </c>
      <c r="K23" s="107">
        <f t="shared" si="13"/>
        <v>100</v>
      </c>
      <c r="L23" s="83">
        <v>9</v>
      </c>
      <c r="M23" s="76">
        <v>9</v>
      </c>
      <c r="N23" s="76"/>
      <c r="O23" s="76"/>
      <c r="P23" s="76"/>
      <c r="Q23" s="76"/>
      <c r="R23" s="76"/>
      <c r="S23" s="76"/>
      <c r="T23" s="84"/>
      <c r="U23" s="91">
        <v>9</v>
      </c>
      <c r="V23" s="77">
        <v>9</v>
      </c>
      <c r="W23" s="77"/>
      <c r="X23" s="77"/>
      <c r="Y23" s="77"/>
      <c r="Z23" s="77"/>
      <c r="AA23" s="77"/>
      <c r="AB23" s="77">
        <v>9</v>
      </c>
      <c r="AC23" s="92"/>
      <c r="AD23" s="83">
        <v>9</v>
      </c>
      <c r="AE23" s="76"/>
      <c r="AF23" s="76"/>
      <c r="AG23" s="76">
        <v>9</v>
      </c>
      <c r="AH23" s="76">
        <v>9</v>
      </c>
      <c r="AI23" s="76"/>
      <c r="AJ23" s="76"/>
      <c r="AK23" s="76"/>
      <c r="AL23" s="84"/>
      <c r="AM23" s="83">
        <v>9</v>
      </c>
      <c r="AN23" s="76">
        <v>6</v>
      </c>
      <c r="AO23" s="76"/>
      <c r="AP23" s="76"/>
      <c r="AQ23" s="76"/>
      <c r="AR23" s="76"/>
      <c r="AS23" s="76"/>
      <c r="AT23" s="76"/>
      <c r="AU23" s="84">
        <v>4</v>
      </c>
      <c r="AV23" s="83">
        <v>9</v>
      </c>
      <c r="AW23" s="76">
        <v>7</v>
      </c>
      <c r="AX23" s="76"/>
      <c r="AY23" s="76"/>
      <c r="AZ23" s="76"/>
      <c r="BA23" s="76"/>
      <c r="BB23" s="76"/>
      <c r="BC23" s="76"/>
      <c r="BD23" s="84">
        <v>4</v>
      </c>
      <c r="BE23" s="83">
        <v>16</v>
      </c>
      <c r="BF23" s="76">
        <v>14</v>
      </c>
      <c r="BG23" s="76"/>
      <c r="BH23" s="76"/>
      <c r="BI23" s="76"/>
      <c r="BJ23" s="76"/>
      <c r="BK23" s="76"/>
      <c r="BL23" s="76">
        <v>12</v>
      </c>
      <c r="BM23" s="84">
        <v>5</v>
      </c>
      <c r="BN23" s="1"/>
      <c r="BO23" s="1"/>
      <c r="BP23" s="128" t="s">
        <v>1720</v>
      </c>
      <c r="BQ23" s="1"/>
      <c r="BR23" s="1"/>
      <c r="CC23" s="111">
        <f t="shared" si="14"/>
        <v>618</v>
      </c>
      <c r="CD23" s="113">
        <f t="shared" si="6"/>
        <v>8</v>
      </c>
      <c r="CE23" s="111">
        <f t="shared" si="7"/>
        <v>10</v>
      </c>
      <c r="CF23" s="111">
        <f t="shared" si="8"/>
        <v>10</v>
      </c>
      <c r="CG23" s="111">
        <f t="shared" si="9"/>
        <v>8</v>
      </c>
      <c r="CH23" s="111">
        <f t="shared" si="10"/>
        <v>8</v>
      </c>
      <c r="CI23" s="111">
        <f t="shared" si="11"/>
        <v>13</v>
      </c>
    </row>
    <row r="24" spans="1:87" ht="21.95" customHeight="1">
      <c r="A24" s="4">
        <v>19</v>
      </c>
      <c r="B24" s="30" t="str">
        <f t="shared" si="0"/>
        <v>B</v>
      </c>
      <c r="C24" s="37">
        <f t="shared" si="12"/>
        <v>418</v>
      </c>
      <c r="D24" s="38">
        <f t="shared" si="1"/>
        <v>40302</v>
      </c>
      <c r="E24" s="39" t="str">
        <f t="shared" si="2"/>
        <v>POOJA</v>
      </c>
      <c r="F24" s="39" t="str">
        <f t="shared" si="3"/>
        <v>AKBAR</v>
      </c>
      <c r="G24" s="52">
        <f t="shared" si="4"/>
        <v>619</v>
      </c>
      <c r="H24" s="40" t="str">
        <f t="shared" si="5"/>
        <v/>
      </c>
      <c r="I24" s="125"/>
      <c r="J24" s="126"/>
      <c r="K24" s="107" t="str">
        <f t="shared" si="13"/>
        <v/>
      </c>
      <c r="L24" s="83">
        <v>9</v>
      </c>
      <c r="M24" s="76">
        <v>9</v>
      </c>
      <c r="N24" s="76"/>
      <c r="O24" s="76"/>
      <c r="P24" s="76"/>
      <c r="Q24" s="76"/>
      <c r="R24" s="76"/>
      <c r="S24" s="76"/>
      <c r="T24" s="84"/>
      <c r="U24" s="91">
        <v>9</v>
      </c>
      <c r="V24" s="77">
        <v>9</v>
      </c>
      <c r="W24" s="77"/>
      <c r="X24" s="77"/>
      <c r="Y24" s="77"/>
      <c r="Z24" s="77"/>
      <c r="AA24" s="77"/>
      <c r="AB24" s="77">
        <v>9</v>
      </c>
      <c r="AC24" s="92"/>
      <c r="AD24" s="83">
        <v>9</v>
      </c>
      <c r="AE24" s="76"/>
      <c r="AF24" s="76"/>
      <c r="AG24" s="76">
        <v>9</v>
      </c>
      <c r="AH24" s="76">
        <v>9</v>
      </c>
      <c r="AI24" s="76"/>
      <c r="AJ24" s="76"/>
      <c r="AK24" s="76"/>
      <c r="AL24" s="84"/>
      <c r="AM24" s="83">
        <v>9</v>
      </c>
      <c r="AN24" s="76">
        <v>6</v>
      </c>
      <c r="AO24" s="76"/>
      <c r="AP24" s="76"/>
      <c r="AQ24" s="76"/>
      <c r="AR24" s="76"/>
      <c r="AS24" s="76"/>
      <c r="AT24" s="76"/>
      <c r="AU24" s="84">
        <v>4</v>
      </c>
      <c r="AV24" s="83">
        <v>9</v>
      </c>
      <c r="AW24" s="76">
        <v>7</v>
      </c>
      <c r="AX24" s="76"/>
      <c r="AY24" s="76"/>
      <c r="AZ24" s="76"/>
      <c r="BA24" s="76"/>
      <c r="BB24" s="76"/>
      <c r="BC24" s="76"/>
      <c r="BD24" s="84">
        <v>4</v>
      </c>
      <c r="BE24" s="83">
        <v>17</v>
      </c>
      <c r="BF24" s="76">
        <v>16</v>
      </c>
      <c r="BG24" s="76"/>
      <c r="BH24" s="76"/>
      <c r="BI24" s="76"/>
      <c r="BJ24" s="76"/>
      <c r="BK24" s="76"/>
      <c r="BL24" s="76">
        <v>11</v>
      </c>
      <c r="BM24" s="84">
        <v>5</v>
      </c>
      <c r="BN24" s="1"/>
      <c r="BO24" s="1"/>
      <c r="BP24" s="128" t="s">
        <v>1721</v>
      </c>
      <c r="BQ24" s="1"/>
      <c r="BR24" s="1"/>
      <c r="CC24" s="111">
        <f t="shared" si="14"/>
        <v>619</v>
      </c>
      <c r="CD24" s="113" t="str">
        <f t="shared" si="6"/>
        <v/>
      </c>
      <c r="CE24" s="111" t="str">
        <f t="shared" si="7"/>
        <v/>
      </c>
      <c r="CF24" s="111" t="str">
        <f t="shared" si="8"/>
        <v/>
      </c>
      <c r="CG24" s="111" t="str">
        <f t="shared" si="9"/>
        <v/>
      </c>
      <c r="CH24" s="111" t="str">
        <f t="shared" si="10"/>
        <v/>
      </c>
      <c r="CI24" s="111" t="str">
        <f t="shared" si="11"/>
        <v/>
      </c>
    </row>
    <row r="25" spans="1:87" ht="21.95" customHeight="1">
      <c r="A25" s="4">
        <v>20</v>
      </c>
      <c r="B25" s="30" t="str">
        <f t="shared" si="0"/>
        <v>B</v>
      </c>
      <c r="C25" s="37">
        <f t="shared" si="12"/>
        <v>954</v>
      </c>
      <c r="D25" s="38">
        <f t="shared" si="1"/>
        <v>40319</v>
      </c>
      <c r="E25" s="39" t="str">
        <f t="shared" si="2"/>
        <v>POORVA</v>
      </c>
      <c r="F25" s="39" t="str">
        <f t="shared" si="3"/>
        <v>NATHU SINGH</v>
      </c>
      <c r="G25" s="52">
        <f t="shared" si="4"/>
        <v>620</v>
      </c>
      <c r="H25" s="40" t="str">
        <f t="shared" si="5"/>
        <v/>
      </c>
      <c r="I25" s="125"/>
      <c r="J25" s="126"/>
      <c r="K25" s="107" t="str">
        <f t="shared" si="13"/>
        <v/>
      </c>
      <c r="L25" s="83">
        <v>9</v>
      </c>
      <c r="M25" s="76">
        <v>9</v>
      </c>
      <c r="N25" s="76"/>
      <c r="O25" s="76"/>
      <c r="P25" s="76"/>
      <c r="Q25" s="76"/>
      <c r="R25" s="76"/>
      <c r="S25" s="76"/>
      <c r="T25" s="84"/>
      <c r="U25" s="91">
        <v>9</v>
      </c>
      <c r="V25" s="77">
        <v>9</v>
      </c>
      <c r="W25" s="77"/>
      <c r="X25" s="77"/>
      <c r="Y25" s="77"/>
      <c r="Z25" s="77"/>
      <c r="AA25" s="77"/>
      <c r="AB25" s="77">
        <v>9</v>
      </c>
      <c r="AC25" s="92"/>
      <c r="AD25" s="83">
        <v>9</v>
      </c>
      <c r="AE25" s="76"/>
      <c r="AF25" s="76"/>
      <c r="AG25" s="76">
        <v>9</v>
      </c>
      <c r="AH25" s="76">
        <v>9</v>
      </c>
      <c r="AI25" s="76"/>
      <c r="AJ25" s="76"/>
      <c r="AK25" s="76"/>
      <c r="AL25" s="84"/>
      <c r="AM25" s="83">
        <v>9</v>
      </c>
      <c r="AN25" s="76">
        <v>6</v>
      </c>
      <c r="AO25" s="76"/>
      <c r="AP25" s="76"/>
      <c r="AQ25" s="76"/>
      <c r="AR25" s="76"/>
      <c r="AS25" s="76"/>
      <c r="AT25" s="76"/>
      <c r="AU25" s="84">
        <v>4</v>
      </c>
      <c r="AV25" s="83">
        <v>9</v>
      </c>
      <c r="AW25" s="76">
        <v>7</v>
      </c>
      <c r="AX25" s="76"/>
      <c r="AY25" s="76"/>
      <c r="AZ25" s="76"/>
      <c r="BA25" s="76"/>
      <c r="BB25" s="76"/>
      <c r="BC25" s="76"/>
      <c r="BD25" s="84">
        <v>4</v>
      </c>
      <c r="BE25" s="83">
        <v>18</v>
      </c>
      <c r="BF25" s="76">
        <v>15</v>
      </c>
      <c r="BG25" s="76"/>
      <c r="BH25" s="76"/>
      <c r="BI25" s="76"/>
      <c r="BJ25" s="76"/>
      <c r="BK25" s="76"/>
      <c r="BL25" s="76">
        <v>11</v>
      </c>
      <c r="BM25" s="84">
        <v>5</v>
      </c>
      <c r="BN25" s="1"/>
      <c r="BO25" s="1"/>
      <c r="BP25" s="128"/>
      <c r="BQ25" s="1"/>
      <c r="BR25" s="1"/>
      <c r="CC25" s="111">
        <f t="shared" si="14"/>
        <v>620</v>
      </c>
      <c r="CD25" s="113" t="str">
        <f t="shared" si="6"/>
        <v/>
      </c>
      <c r="CE25" s="111" t="str">
        <f t="shared" si="7"/>
        <v/>
      </c>
      <c r="CF25" s="111" t="str">
        <f t="shared" si="8"/>
        <v/>
      </c>
      <c r="CG25" s="111" t="str">
        <f t="shared" si="9"/>
        <v/>
      </c>
      <c r="CH25" s="111" t="str">
        <f t="shared" si="10"/>
        <v/>
      </c>
      <c r="CI25" s="111" t="str">
        <f t="shared" si="11"/>
        <v/>
      </c>
    </row>
    <row r="26" spans="1:87" ht="21.95" customHeight="1">
      <c r="A26" s="4">
        <v>21</v>
      </c>
      <c r="B26" s="30" t="str">
        <f t="shared" si="0"/>
        <v>B</v>
      </c>
      <c r="C26" s="37">
        <f t="shared" si="12"/>
        <v>409</v>
      </c>
      <c r="D26" s="38">
        <f t="shared" si="1"/>
        <v>40094</v>
      </c>
      <c r="E26" s="39" t="str">
        <f t="shared" si="2"/>
        <v>PRAKASH NAYAK</v>
      </c>
      <c r="F26" s="39" t="str">
        <f t="shared" si="3"/>
        <v>JAGDISH NAYAK</v>
      </c>
      <c r="G26" s="52">
        <f t="shared" si="4"/>
        <v>621</v>
      </c>
      <c r="H26" s="40" t="str">
        <f t="shared" si="5"/>
        <v/>
      </c>
      <c r="I26" s="125"/>
      <c r="J26" s="126"/>
      <c r="K26" s="107" t="str">
        <f t="shared" si="13"/>
        <v/>
      </c>
      <c r="L26" s="83">
        <v>9</v>
      </c>
      <c r="M26" s="76">
        <v>9</v>
      </c>
      <c r="N26" s="76"/>
      <c r="O26" s="76"/>
      <c r="P26" s="76"/>
      <c r="Q26" s="76"/>
      <c r="R26" s="76"/>
      <c r="S26" s="76"/>
      <c r="T26" s="84"/>
      <c r="U26" s="91">
        <v>9</v>
      </c>
      <c r="V26" s="77">
        <v>9</v>
      </c>
      <c r="W26" s="77"/>
      <c r="X26" s="77"/>
      <c r="Y26" s="77"/>
      <c r="Z26" s="77"/>
      <c r="AA26" s="77"/>
      <c r="AB26" s="77">
        <v>9</v>
      </c>
      <c r="AC26" s="92"/>
      <c r="AD26" s="83">
        <v>9</v>
      </c>
      <c r="AE26" s="76"/>
      <c r="AF26" s="76"/>
      <c r="AG26" s="76">
        <v>9</v>
      </c>
      <c r="AH26" s="76">
        <v>9</v>
      </c>
      <c r="AI26" s="76"/>
      <c r="AJ26" s="76"/>
      <c r="AK26" s="76"/>
      <c r="AL26" s="84"/>
      <c r="AM26" s="83">
        <v>9</v>
      </c>
      <c r="AN26" s="76">
        <v>6</v>
      </c>
      <c r="AO26" s="76"/>
      <c r="AP26" s="76"/>
      <c r="AQ26" s="76"/>
      <c r="AR26" s="76"/>
      <c r="AS26" s="76"/>
      <c r="AT26" s="76"/>
      <c r="AU26" s="84">
        <v>4</v>
      </c>
      <c r="AV26" s="83">
        <v>9</v>
      </c>
      <c r="AW26" s="76">
        <v>7</v>
      </c>
      <c r="AX26" s="76"/>
      <c r="AY26" s="76"/>
      <c r="AZ26" s="76"/>
      <c r="BA26" s="76"/>
      <c r="BB26" s="76"/>
      <c r="BC26" s="76"/>
      <c r="BD26" s="84">
        <v>4</v>
      </c>
      <c r="BE26" s="83">
        <v>15</v>
      </c>
      <c r="BF26" s="76">
        <v>14</v>
      </c>
      <c r="BG26" s="76"/>
      <c r="BH26" s="76"/>
      <c r="BI26" s="76"/>
      <c r="BJ26" s="76"/>
      <c r="BK26" s="76"/>
      <c r="BL26" s="76">
        <v>8</v>
      </c>
      <c r="BM26" s="84">
        <v>5</v>
      </c>
      <c r="BN26" s="1"/>
      <c r="BO26" s="1"/>
      <c r="BP26" s="128"/>
      <c r="BQ26" s="1"/>
      <c r="BR26" s="1"/>
      <c r="CC26" s="111">
        <f t="shared" si="14"/>
        <v>621</v>
      </c>
      <c r="CD26" s="113" t="str">
        <f t="shared" si="6"/>
        <v/>
      </c>
      <c r="CE26" s="111" t="str">
        <f t="shared" si="7"/>
        <v/>
      </c>
      <c r="CF26" s="111" t="str">
        <f t="shared" si="8"/>
        <v/>
      </c>
      <c r="CG26" s="111" t="str">
        <f t="shared" si="9"/>
        <v/>
      </c>
      <c r="CH26" s="111" t="str">
        <f t="shared" si="10"/>
        <v/>
      </c>
      <c r="CI26" s="111" t="str">
        <f t="shared" si="11"/>
        <v/>
      </c>
    </row>
    <row r="27" spans="1:87" ht="21.95" customHeight="1">
      <c r="A27" s="4">
        <v>22</v>
      </c>
      <c r="B27" s="30" t="str">
        <f t="shared" si="0"/>
        <v>B</v>
      </c>
      <c r="C27" s="37">
        <f t="shared" si="12"/>
        <v>953</v>
      </c>
      <c r="D27" s="38">
        <f t="shared" si="1"/>
        <v>39969</v>
      </c>
      <c r="E27" s="39" t="str">
        <f t="shared" si="2"/>
        <v>RAHUL BAGRI</v>
      </c>
      <c r="F27" s="39" t="str">
        <f>IFERROR(VLOOKUP(A27,Name1,8,0),"")</f>
        <v>DURGESH CHAND BAGRI</v>
      </c>
      <c r="G27" s="52">
        <f t="shared" si="4"/>
        <v>622</v>
      </c>
      <c r="H27" s="40" t="str">
        <f t="shared" si="5"/>
        <v/>
      </c>
      <c r="I27" s="125"/>
      <c r="J27" s="126"/>
      <c r="K27" s="107" t="str">
        <f t="shared" si="13"/>
        <v/>
      </c>
      <c r="L27" s="83">
        <v>9</v>
      </c>
      <c r="M27" s="76">
        <v>9</v>
      </c>
      <c r="N27" s="76"/>
      <c r="O27" s="76"/>
      <c r="P27" s="76"/>
      <c r="Q27" s="76"/>
      <c r="R27" s="76"/>
      <c r="S27" s="76"/>
      <c r="T27" s="84"/>
      <c r="U27" s="91">
        <v>9</v>
      </c>
      <c r="V27" s="77">
        <v>9</v>
      </c>
      <c r="W27" s="77"/>
      <c r="X27" s="77"/>
      <c r="Y27" s="77"/>
      <c r="Z27" s="77"/>
      <c r="AA27" s="77"/>
      <c r="AB27" s="77">
        <v>9</v>
      </c>
      <c r="AC27" s="92"/>
      <c r="AD27" s="83">
        <v>9</v>
      </c>
      <c r="AE27" s="76"/>
      <c r="AF27" s="76"/>
      <c r="AG27" s="76">
        <v>9</v>
      </c>
      <c r="AH27" s="76">
        <v>9</v>
      </c>
      <c r="AI27" s="76"/>
      <c r="AJ27" s="76"/>
      <c r="AK27" s="76"/>
      <c r="AL27" s="84"/>
      <c r="AM27" s="83">
        <v>9</v>
      </c>
      <c r="AN27" s="76">
        <v>6</v>
      </c>
      <c r="AO27" s="76"/>
      <c r="AP27" s="76"/>
      <c r="AQ27" s="76"/>
      <c r="AR27" s="76"/>
      <c r="AS27" s="76"/>
      <c r="AT27" s="76"/>
      <c r="AU27" s="84">
        <v>4</v>
      </c>
      <c r="AV27" s="83">
        <v>9</v>
      </c>
      <c r="AW27" s="76">
        <v>7</v>
      </c>
      <c r="AX27" s="76"/>
      <c r="AY27" s="76"/>
      <c r="AZ27" s="76"/>
      <c r="BA27" s="76"/>
      <c r="BB27" s="76"/>
      <c r="BC27" s="76"/>
      <c r="BD27" s="84">
        <v>4</v>
      </c>
      <c r="BE27" s="83">
        <v>16</v>
      </c>
      <c r="BF27" s="76">
        <v>12</v>
      </c>
      <c r="BG27" s="76"/>
      <c r="BH27" s="76"/>
      <c r="BI27" s="76"/>
      <c r="BJ27" s="76"/>
      <c r="BK27" s="76"/>
      <c r="BL27" s="76">
        <v>9</v>
      </c>
      <c r="BM27" s="84">
        <v>5</v>
      </c>
      <c r="BN27" s="1"/>
      <c r="BO27" s="1"/>
      <c r="BP27" s="1"/>
      <c r="BQ27" s="1"/>
      <c r="BR27" s="1"/>
      <c r="CC27" s="111">
        <f t="shared" si="14"/>
        <v>622</v>
      </c>
      <c r="CD27" s="113" t="str">
        <f t="shared" si="6"/>
        <v/>
      </c>
      <c r="CE27" s="111" t="str">
        <f t="shared" si="7"/>
        <v/>
      </c>
      <c r="CF27" s="111" t="str">
        <f t="shared" si="8"/>
        <v/>
      </c>
      <c r="CG27" s="111" t="str">
        <f t="shared" si="9"/>
        <v/>
      </c>
      <c r="CH27" s="111" t="str">
        <f t="shared" si="10"/>
        <v/>
      </c>
      <c r="CI27" s="111" t="str">
        <f t="shared" si="11"/>
        <v/>
      </c>
    </row>
    <row r="28" spans="1:87" ht="21.95" customHeight="1">
      <c r="A28" s="4">
        <v>23</v>
      </c>
      <c r="B28" s="30" t="str">
        <f t="shared" si="0"/>
        <v>B</v>
      </c>
      <c r="C28" s="37">
        <f t="shared" si="12"/>
        <v>537</v>
      </c>
      <c r="D28" s="38">
        <f t="shared" si="1"/>
        <v>40405</v>
      </c>
      <c r="E28" s="39" t="str">
        <f t="shared" si="2"/>
        <v>RAJIYA BANO</v>
      </c>
      <c r="F28" s="39" t="str">
        <f t="shared" si="3"/>
        <v>ASHRAF SHAH</v>
      </c>
      <c r="G28" s="52">
        <f t="shared" si="4"/>
        <v>623</v>
      </c>
      <c r="H28" s="40" t="str">
        <f t="shared" si="5"/>
        <v/>
      </c>
      <c r="I28" s="125"/>
      <c r="J28" s="126"/>
      <c r="K28" s="107" t="str">
        <f t="shared" si="13"/>
        <v/>
      </c>
      <c r="L28" s="83">
        <v>9</v>
      </c>
      <c r="M28" s="76">
        <v>9</v>
      </c>
      <c r="N28" s="76"/>
      <c r="O28" s="76"/>
      <c r="P28" s="76"/>
      <c r="Q28" s="76"/>
      <c r="R28" s="76"/>
      <c r="S28" s="76"/>
      <c r="T28" s="84"/>
      <c r="U28" s="91">
        <v>9</v>
      </c>
      <c r="V28" s="77">
        <v>9</v>
      </c>
      <c r="W28" s="77"/>
      <c r="X28" s="77"/>
      <c r="Y28" s="77"/>
      <c r="Z28" s="77"/>
      <c r="AA28" s="77"/>
      <c r="AB28" s="77">
        <v>9</v>
      </c>
      <c r="AC28" s="92"/>
      <c r="AD28" s="83">
        <v>9</v>
      </c>
      <c r="AE28" s="76"/>
      <c r="AF28" s="76"/>
      <c r="AG28" s="76">
        <v>9</v>
      </c>
      <c r="AH28" s="76">
        <v>9</v>
      </c>
      <c r="AI28" s="76"/>
      <c r="AJ28" s="76"/>
      <c r="AK28" s="76"/>
      <c r="AL28" s="84"/>
      <c r="AM28" s="83">
        <v>9</v>
      </c>
      <c r="AN28" s="76">
        <v>6</v>
      </c>
      <c r="AO28" s="76"/>
      <c r="AP28" s="76"/>
      <c r="AQ28" s="76"/>
      <c r="AR28" s="76"/>
      <c r="AS28" s="76"/>
      <c r="AT28" s="76"/>
      <c r="AU28" s="84">
        <v>4</v>
      </c>
      <c r="AV28" s="83">
        <v>9</v>
      </c>
      <c r="AW28" s="76">
        <v>7</v>
      </c>
      <c r="AX28" s="76"/>
      <c r="AY28" s="76"/>
      <c r="AZ28" s="76"/>
      <c r="BA28" s="76"/>
      <c r="BB28" s="76"/>
      <c r="BC28" s="76"/>
      <c r="BD28" s="84">
        <v>4</v>
      </c>
      <c r="BE28" s="83">
        <v>14</v>
      </c>
      <c r="BF28" s="76">
        <v>19</v>
      </c>
      <c r="BG28" s="76"/>
      <c r="BH28" s="76"/>
      <c r="BI28" s="76"/>
      <c r="BJ28" s="76"/>
      <c r="BK28" s="76"/>
      <c r="BL28" s="76">
        <v>7</v>
      </c>
      <c r="BM28" s="96">
        <v>5</v>
      </c>
      <c r="BN28" s="1"/>
      <c r="BO28" s="1"/>
      <c r="BP28" s="1"/>
      <c r="BQ28" s="1"/>
      <c r="BR28" s="1"/>
      <c r="CC28" s="111">
        <f t="shared" si="14"/>
        <v>623</v>
      </c>
      <c r="CD28" s="113" t="str">
        <f t="shared" si="6"/>
        <v/>
      </c>
      <c r="CE28" s="111" t="str">
        <f t="shared" si="7"/>
        <v/>
      </c>
      <c r="CF28" s="111" t="str">
        <f t="shared" si="8"/>
        <v/>
      </c>
      <c r="CG28" s="111" t="str">
        <f t="shared" si="9"/>
        <v/>
      </c>
      <c r="CH28" s="111" t="str">
        <f t="shared" si="10"/>
        <v/>
      </c>
      <c r="CI28" s="111" t="str">
        <f t="shared" si="11"/>
        <v/>
      </c>
    </row>
    <row r="29" spans="1:87" ht="21.95" customHeight="1">
      <c r="A29" s="4">
        <v>24</v>
      </c>
      <c r="B29" s="30" t="str">
        <f t="shared" si="0"/>
        <v>B</v>
      </c>
      <c r="C29" s="37">
        <f t="shared" si="12"/>
        <v>417</v>
      </c>
      <c r="D29" s="38">
        <f t="shared" si="1"/>
        <v>39951</v>
      </c>
      <c r="E29" s="39" t="str">
        <f t="shared" si="2"/>
        <v>RAYAT</v>
      </c>
      <c r="F29" s="39" t="str">
        <f t="shared" si="3"/>
        <v>IBRAHIM</v>
      </c>
      <c r="G29" s="52">
        <f t="shared" si="4"/>
        <v>624</v>
      </c>
      <c r="H29" s="40" t="str">
        <f t="shared" si="5"/>
        <v/>
      </c>
      <c r="I29" s="125"/>
      <c r="J29" s="126"/>
      <c r="K29" s="107" t="str">
        <f t="shared" si="13"/>
        <v/>
      </c>
      <c r="L29" s="83">
        <v>9</v>
      </c>
      <c r="M29" s="76">
        <v>9</v>
      </c>
      <c r="N29" s="76"/>
      <c r="O29" s="76"/>
      <c r="P29" s="76"/>
      <c r="Q29" s="76"/>
      <c r="R29" s="76"/>
      <c r="S29" s="76"/>
      <c r="T29" s="84"/>
      <c r="U29" s="91">
        <v>9</v>
      </c>
      <c r="V29" s="77">
        <v>9</v>
      </c>
      <c r="W29" s="77"/>
      <c r="X29" s="77"/>
      <c r="Y29" s="77"/>
      <c r="Z29" s="77"/>
      <c r="AA29" s="77"/>
      <c r="AB29" s="77">
        <v>9</v>
      </c>
      <c r="AC29" s="92"/>
      <c r="AD29" s="83">
        <v>9</v>
      </c>
      <c r="AE29" s="76"/>
      <c r="AF29" s="76"/>
      <c r="AG29" s="76">
        <v>9</v>
      </c>
      <c r="AH29" s="76">
        <v>9</v>
      </c>
      <c r="AI29" s="76"/>
      <c r="AJ29" s="76"/>
      <c r="AK29" s="76"/>
      <c r="AL29" s="84"/>
      <c r="AM29" s="83">
        <v>9</v>
      </c>
      <c r="AN29" s="76">
        <v>6</v>
      </c>
      <c r="AO29" s="76"/>
      <c r="AP29" s="76"/>
      <c r="AQ29" s="76"/>
      <c r="AR29" s="76"/>
      <c r="AS29" s="76"/>
      <c r="AT29" s="76"/>
      <c r="AU29" s="84">
        <v>4</v>
      </c>
      <c r="AV29" s="83">
        <v>9</v>
      </c>
      <c r="AW29" s="76">
        <v>7</v>
      </c>
      <c r="AX29" s="76"/>
      <c r="AY29" s="76"/>
      <c r="AZ29" s="76"/>
      <c r="BA29" s="76"/>
      <c r="BB29" s="76"/>
      <c r="BC29" s="76"/>
      <c r="BD29" s="84">
        <v>4</v>
      </c>
      <c r="BE29" s="83">
        <v>15</v>
      </c>
      <c r="BF29" s="76">
        <v>18</v>
      </c>
      <c r="BG29" s="76"/>
      <c r="BH29" s="76"/>
      <c r="BI29" s="76"/>
      <c r="BJ29" s="76"/>
      <c r="BK29" s="76"/>
      <c r="BL29" s="76">
        <v>10</v>
      </c>
      <c r="BM29" s="84">
        <v>5</v>
      </c>
      <c r="BN29" s="1"/>
      <c r="BO29" s="1"/>
      <c r="BP29" s="1"/>
      <c r="BQ29" s="1"/>
      <c r="BR29" s="1"/>
      <c r="CC29" s="111">
        <f t="shared" si="14"/>
        <v>624</v>
      </c>
      <c r="CD29" s="113" t="str">
        <f t="shared" si="6"/>
        <v/>
      </c>
      <c r="CE29" s="111" t="str">
        <f t="shared" si="7"/>
        <v/>
      </c>
      <c r="CF29" s="111" t="str">
        <f t="shared" si="8"/>
        <v/>
      </c>
      <c r="CG29" s="111" t="str">
        <f t="shared" si="9"/>
        <v/>
      </c>
      <c r="CH29" s="111" t="str">
        <f t="shared" si="10"/>
        <v/>
      </c>
      <c r="CI29" s="111" t="str">
        <f t="shared" si="11"/>
        <v/>
      </c>
    </row>
    <row r="30" spans="1:87" ht="21.95" customHeight="1">
      <c r="A30" s="4">
        <v>25</v>
      </c>
      <c r="B30" s="30" t="str">
        <f t="shared" si="0"/>
        <v>B</v>
      </c>
      <c r="C30" s="37">
        <f t="shared" si="12"/>
        <v>827</v>
      </c>
      <c r="D30" s="38">
        <f t="shared" si="1"/>
        <v>40510</v>
      </c>
      <c r="E30" s="39" t="str">
        <f t="shared" si="2"/>
        <v>RIDHIMA GURJAR</v>
      </c>
      <c r="F30" s="39" t="str">
        <f t="shared" si="3"/>
        <v>MAHENDRA GURJAR</v>
      </c>
      <c r="G30" s="52">
        <f t="shared" si="4"/>
        <v>625</v>
      </c>
      <c r="H30" s="40" t="str">
        <f t="shared" si="5"/>
        <v/>
      </c>
      <c r="I30" s="125"/>
      <c r="J30" s="126"/>
      <c r="K30" s="107" t="str">
        <f t="shared" si="13"/>
        <v/>
      </c>
      <c r="L30" s="83">
        <v>9</v>
      </c>
      <c r="M30" s="76">
        <v>9</v>
      </c>
      <c r="N30" s="76"/>
      <c r="O30" s="76"/>
      <c r="P30" s="76"/>
      <c r="Q30" s="76"/>
      <c r="R30" s="76"/>
      <c r="S30" s="76"/>
      <c r="T30" s="84"/>
      <c r="U30" s="91">
        <v>9</v>
      </c>
      <c r="V30" s="77">
        <v>9</v>
      </c>
      <c r="W30" s="77"/>
      <c r="X30" s="77"/>
      <c r="Y30" s="77"/>
      <c r="Z30" s="77"/>
      <c r="AA30" s="77"/>
      <c r="AB30" s="77">
        <v>9</v>
      </c>
      <c r="AC30" s="92"/>
      <c r="AD30" s="83">
        <v>9</v>
      </c>
      <c r="AE30" s="76"/>
      <c r="AF30" s="76"/>
      <c r="AG30" s="76">
        <v>9</v>
      </c>
      <c r="AH30" s="76">
        <v>9</v>
      </c>
      <c r="AI30" s="76"/>
      <c r="AJ30" s="76"/>
      <c r="AK30" s="76"/>
      <c r="AL30" s="84"/>
      <c r="AM30" s="83">
        <v>9</v>
      </c>
      <c r="AN30" s="76">
        <v>6</v>
      </c>
      <c r="AO30" s="76"/>
      <c r="AP30" s="76"/>
      <c r="AQ30" s="76"/>
      <c r="AR30" s="76"/>
      <c r="AS30" s="76"/>
      <c r="AT30" s="76"/>
      <c r="AU30" s="84">
        <v>4</v>
      </c>
      <c r="AV30" s="83">
        <v>9</v>
      </c>
      <c r="AW30" s="76">
        <v>7</v>
      </c>
      <c r="AX30" s="76"/>
      <c r="AY30" s="76"/>
      <c r="AZ30" s="76"/>
      <c r="BA30" s="76"/>
      <c r="BB30" s="76"/>
      <c r="BC30" s="76"/>
      <c r="BD30" s="84">
        <v>4</v>
      </c>
      <c r="BE30" s="83">
        <v>18</v>
      </c>
      <c r="BF30" s="76">
        <v>17</v>
      </c>
      <c r="BG30" s="76"/>
      <c r="BH30" s="76"/>
      <c r="BI30" s="76"/>
      <c r="BJ30" s="76"/>
      <c r="BK30" s="76"/>
      <c r="BL30" s="76">
        <v>9</v>
      </c>
      <c r="BM30" s="84">
        <v>5</v>
      </c>
      <c r="BN30" s="1"/>
      <c r="BO30" s="1"/>
      <c r="BP30" s="130" t="s">
        <v>1726</v>
      </c>
      <c r="BQ30" s="1"/>
      <c r="BR30" s="1"/>
      <c r="CC30" s="111">
        <f t="shared" si="14"/>
        <v>625</v>
      </c>
      <c r="CD30" s="113" t="str">
        <f t="shared" si="6"/>
        <v/>
      </c>
      <c r="CE30" s="111" t="str">
        <f t="shared" si="7"/>
        <v/>
      </c>
      <c r="CF30" s="111" t="str">
        <f t="shared" si="8"/>
        <v/>
      </c>
      <c r="CG30" s="111" t="str">
        <f t="shared" si="9"/>
        <v/>
      </c>
      <c r="CH30" s="111" t="str">
        <f t="shared" si="10"/>
        <v/>
      </c>
      <c r="CI30" s="111" t="str">
        <f t="shared" si="11"/>
        <v/>
      </c>
    </row>
    <row r="31" spans="1:87" ht="21.95" customHeight="1">
      <c r="A31" s="4">
        <v>26</v>
      </c>
      <c r="B31" s="30" t="str">
        <f t="shared" si="0"/>
        <v>B</v>
      </c>
      <c r="C31" s="37">
        <f t="shared" si="12"/>
        <v>449</v>
      </c>
      <c r="D31" s="38">
        <f t="shared" si="1"/>
        <v>40216</v>
      </c>
      <c r="E31" s="39" t="str">
        <f t="shared" si="2"/>
        <v>RIYAJ MOHAMMAD</v>
      </c>
      <c r="F31" s="39" t="str">
        <f t="shared" si="3"/>
        <v>ISHAK MOHAMMAD</v>
      </c>
      <c r="G31" s="52">
        <f t="shared" si="4"/>
        <v>626</v>
      </c>
      <c r="H31" s="40" t="str">
        <f t="shared" si="5"/>
        <v/>
      </c>
      <c r="I31" s="125"/>
      <c r="J31" s="126"/>
      <c r="K31" s="107" t="str">
        <f t="shared" si="13"/>
        <v/>
      </c>
      <c r="L31" s="83">
        <v>9</v>
      </c>
      <c r="M31" s="76">
        <v>9</v>
      </c>
      <c r="N31" s="76"/>
      <c r="O31" s="76"/>
      <c r="P31" s="76"/>
      <c r="Q31" s="76"/>
      <c r="R31" s="76"/>
      <c r="S31" s="76"/>
      <c r="T31" s="84"/>
      <c r="U31" s="91">
        <v>9</v>
      </c>
      <c r="V31" s="77">
        <v>9</v>
      </c>
      <c r="W31" s="77"/>
      <c r="X31" s="77"/>
      <c r="Y31" s="77"/>
      <c r="Z31" s="77"/>
      <c r="AA31" s="77"/>
      <c r="AB31" s="77">
        <v>9</v>
      </c>
      <c r="AC31" s="92"/>
      <c r="AD31" s="83">
        <v>9</v>
      </c>
      <c r="AE31" s="76"/>
      <c r="AF31" s="76"/>
      <c r="AG31" s="76">
        <v>9</v>
      </c>
      <c r="AH31" s="76">
        <v>9</v>
      </c>
      <c r="AI31" s="76"/>
      <c r="AJ31" s="76"/>
      <c r="AK31" s="76"/>
      <c r="AL31" s="84"/>
      <c r="AM31" s="83">
        <v>9</v>
      </c>
      <c r="AN31" s="76">
        <v>6</v>
      </c>
      <c r="AO31" s="76"/>
      <c r="AP31" s="76"/>
      <c r="AQ31" s="76"/>
      <c r="AR31" s="76"/>
      <c r="AS31" s="76"/>
      <c r="AT31" s="76"/>
      <c r="AU31" s="84">
        <v>4</v>
      </c>
      <c r="AV31" s="83">
        <v>9</v>
      </c>
      <c r="AW31" s="76">
        <v>7</v>
      </c>
      <c r="AX31" s="76"/>
      <c r="AY31" s="76"/>
      <c r="AZ31" s="76"/>
      <c r="BA31" s="76"/>
      <c r="BB31" s="76"/>
      <c r="BC31" s="76"/>
      <c r="BD31" s="84">
        <v>4</v>
      </c>
      <c r="BE31" s="83">
        <v>17</v>
      </c>
      <c r="BF31" s="76">
        <v>16</v>
      </c>
      <c r="BG31" s="76"/>
      <c r="BH31" s="76"/>
      <c r="BI31" s="76"/>
      <c r="BJ31" s="76"/>
      <c r="BK31" s="76"/>
      <c r="BL31" s="76">
        <v>7</v>
      </c>
      <c r="BM31" s="84">
        <v>5</v>
      </c>
      <c r="BN31" s="1"/>
      <c r="BO31" s="1"/>
      <c r="BP31" s="129" t="s">
        <v>1725</v>
      </c>
      <c r="BQ31" s="1"/>
      <c r="BR31" s="1"/>
      <c r="CC31" s="111">
        <f t="shared" si="14"/>
        <v>626</v>
      </c>
      <c r="CD31" s="113" t="str">
        <f t="shared" si="6"/>
        <v/>
      </c>
      <c r="CE31" s="111" t="str">
        <f t="shared" si="7"/>
        <v/>
      </c>
      <c r="CF31" s="111" t="str">
        <f t="shared" si="8"/>
        <v/>
      </c>
      <c r="CG31" s="111" t="str">
        <f t="shared" si="9"/>
        <v/>
      </c>
      <c r="CH31" s="111" t="str">
        <f t="shared" si="10"/>
        <v/>
      </c>
      <c r="CI31" s="111" t="str">
        <f t="shared" si="11"/>
        <v/>
      </c>
    </row>
    <row r="32" spans="1:87" ht="21.95" customHeight="1">
      <c r="A32" s="4">
        <v>27</v>
      </c>
      <c r="B32" s="30" t="str">
        <f t="shared" si="0"/>
        <v>B</v>
      </c>
      <c r="C32" s="37">
        <f t="shared" si="12"/>
        <v>828</v>
      </c>
      <c r="D32" s="38">
        <f t="shared" si="1"/>
        <v>40215</v>
      </c>
      <c r="E32" s="39" t="str">
        <f t="shared" si="2"/>
        <v>RUCHIKA MEENA</v>
      </c>
      <c r="F32" s="39" t="str">
        <f t="shared" si="3"/>
        <v>MANGI LAL MEENA</v>
      </c>
      <c r="G32" s="52">
        <f t="shared" si="4"/>
        <v>627</v>
      </c>
      <c r="H32" s="40" t="str">
        <f t="shared" si="5"/>
        <v/>
      </c>
      <c r="I32" s="125"/>
      <c r="J32" s="126"/>
      <c r="K32" s="107" t="str">
        <f t="shared" si="13"/>
        <v/>
      </c>
      <c r="L32" s="83">
        <v>9</v>
      </c>
      <c r="M32" s="76">
        <v>9</v>
      </c>
      <c r="N32" s="76"/>
      <c r="O32" s="76"/>
      <c r="P32" s="76"/>
      <c r="Q32" s="76"/>
      <c r="R32" s="76"/>
      <c r="S32" s="76"/>
      <c r="T32" s="84"/>
      <c r="U32" s="91">
        <v>9</v>
      </c>
      <c r="V32" s="77">
        <v>9</v>
      </c>
      <c r="W32" s="77"/>
      <c r="X32" s="77"/>
      <c r="Y32" s="77"/>
      <c r="Z32" s="77"/>
      <c r="AA32" s="77"/>
      <c r="AB32" s="77">
        <v>9</v>
      </c>
      <c r="AC32" s="92"/>
      <c r="AD32" s="83">
        <v>9</v>
      </c>
      <c r="AE32" s="76"/>
      <c r="AF32" s="76"/>
      <c r="AG32" s="76">
        <v>9</v>
      </c>
      <c r="AH32" s="76">
        <v>9</v>
      </c>
      <c r="AI32" s="76"/>
      <c r="AJ32" s="76"/>
      <c r="AK32" s="76"/>
      <c r="AL32" s="84"/>
      <c r="AM32" s="83">
        <v>9</v>
      </c>
      <c r="AN32" s="76">
        <v>6</v>
      </c>
      <c r="AO32" s="76"/>
      <c r="AP32" s="76"/>
      <c r="AQ32" s="76"/>
      <c r="AR32" s="76"/>
      <c r="AS32" s="76"/>
      <c r="AT32" s="76"/>
      <c r="AU32" s="84">
        <v>4</v>
      </c>
      <c r="AV32" s="83">
        <v>9</v>
      </c>
      <c r="AW32" s="76">
        <v>7</v>
      </c>
      <c r="AX32" s="76"/>
      <c r="AY32" s="76"/>
      <c r="AZ32" s="76"/>
      <c r="BA32" s="76"/>
      <c r="BB32" s="76"/>
      <c r="BC32" s="76"/>
      <c r="BD32" s="84">
        <v>4</v>
      </c>
      <c r="BE32" s="83">
        <v>14</v>
      </c>
      <c r="BF32" s="76">
        <v>15</v>
      </c>
      <c r="BG32" s="76"/>
      <c r="BH32" s="76"/>
      <c r="BI32" s="76"/>
      <c r="BJ32" s="76"/>
      <c r="BK32" s="76"/>
      <c r="BL32" s="76">
        <v>8</v>
      </c>
      <c r="BM32" s="84">
        <v>5</v>
      </c>
      <c r="BN32" s="1"/>
      <c r="BO32" s="1"/>
      <c r="BP32" s="1"/>
      <c r="BQ32" s="1"/>
      <c r="BR32" s="1"/>
      <c r="CC32" s="111">
        <f t="shared" si="14"/>
        <v>627</v>
      </c>
      <c r="CD32" s="113" t="str">
        <f t="shared" si="6"/>
        <v/>
      </c>
      <c r="CE32" s="111" t="str">
        <f t="shared" si="7"/>
        <v/>
      </c>
      <c r="CF32" s="111" t="str">
        <f t="shared" si="8"/>
        <v/>
      </c>
      <c r="CG32" s="111" t="str">
        <f t="shared" si="9"/>
        <v/>
      </c>
      <c r="CH32" s="111" t="str">
        <f t="shared" si="10"/>
        <v/>
      </c>
      <c r="CI32" s="111" t="str">
        <f t="shared" si="11"/>
        <v/>
      </c>
    </row>
    <row r="33" spans="1:87" ht="21.95" customHeight="1">
      <c r="A33" s="4">
        <v>28</v>
      </c>
      <c r="B33" s="30" t="str">
        <f t="shared" si="0"/>
        <v>B</v>
      </c>
      <c r="C33" s="37">
        <f t="shared" si="12"/>
        <v>820</v>
      </c>
      <c r="D33" s="38">
        <f t="shared" si="1"/>
        <v>41091</v>
      </c>
      <c r="E33" s="39" t="str">
        <f t="shared" si="2"/>
        <v>SANIYA KHINCHI</v>
      </c>
      <c r="F33" s="39" t="str">
        <f t="shared" si="3"/>
        <v>SHABEER KHAN</v>
      </c>
      <c r="G33" s="52">
        <f t="shared" si="4"/>
        <v>628</v>
      </c>
      <c r="H33" s="40" t="str">
        <f t="shared" si="5"/>
        <v/>
      </c>
      <c r="I33" s="125"/>
      <c r="J33" s="126"/>
      <c r="K33" s="107" t="str">
        <f t="shared" si="13"/>
        <v/>
      </c>
      <c r="L33" s="83">
        <v>9</v>
      </c>
      <c r="M33" s="76">
        <v>9</v>
      </c>
      <c r="N33" s="76"/>
      <c r="O33" s="76"/>
      <c r="P33" s="76"/>
      <c r="Q33" s="76"/>
      <c r="R33" s="76"/>
      <c r="S33" s="76"/>
      <c r="T33" s="84"/>
      <c r="U33" s="91">
        <v>9</v>
      </c>
      <c r="V33" s="77">
        <v>9</v>
      </c>
      <c r="W33" s="77"/>
      <c r="X33" s="77"/>
      <c r="Y33" s="77"/>
      <c r="Z33" s="77"/>
      <c r="AA33" s="77"/>
      <c r="AB33" s="77">
        <v>9</v>
      </c>
      <c r="AC33" s="92"/>
      <c r="AD33" s="83">
        <v>9</v>
      </c>
      <c r="AE33" s="76"/>
      <c r="AF33" s="76"/>
      <c r="AG33" s="76">
        <v>9</v>
      </c>
      <c r="AH33" s="76">
        <v>9</v>
      </c>
      <c r="AI33" s="76"/>
      <c r="AJ33" s="76"/>
      <c r="AK33" s="76"/>
      <c r="AL33" s="84"/>
      <c r="AM33" s="83">
        <v>9</v>
      </c>
      <c r="AN33" s="76">
        <v>6</v>
      </c>
      <c r="AO33" s="76"/>
      <c r="AP33" s="76"/>
      <c r="AQ33" s="76"/>
      <c r="AR33" s="76"/>
      <c r="AS33" s="76"/>
      <c r="AT33" s="76"/>
      <c r="AU33" s="84">
        <v>4</v>
      </c>
      <c r="AV33" s="83">
        <v>9</v>
      </c>
      <c r="AW33" s="76">
        <v>7</v>
      </c>
      <c r="AX33" s="76"/>
      <c r="AY33" s="76"/>
      <c r="AZ33" s="76"/>
      <c r="BA33" s="76"/>
      <c r="BB33" s="76"/>
      <c r="BC33" s="76"/>
      <c r="BD33" s="84">
        <v>4</v>
      </c>
      <c r="BE33" s="83">
        <v>11</v>
      </c>
      <c r="BF33" s="76">
        <v>14</v>
      </c>
      <c r="BG33" s="76"/>
      <c r="BH33" s="76"/>
      <c r="BI33" s="76"/>
      <c r="BJ33" s="76"/>
      <c r="BK33" s="76"/>
      <c r="BL33" s="76">
        <v>10</v>
      </c>
      <c r="BM33" s="84">
        <v>5</v>
      </c>
      <c r="BN33" s="1"/>
      <c r="BO33" s="1"/>
      <c r="BP33" s="1"/>
      <c r="BQ33" s="1"/>
      <c r="BR33" s="1"/>
      <c r="CC33" s="111">
        <f t="shared" si="14"/>
        <v>628</v>
      </c>
      <c r="CD33" s="113" t="str">
        <f t="shared" si="6"/>
        <v/>
      </c>
      <c r="CE33" s="111" t="str">
        <f t="shared" si="7"/>
        <v/>
      </c>
      <c r="CF33" s="111" t="str">
        <f t="shared" si="8"/>
        <v/>
      </c>
      <c r="CG33" s="111" t="str">
        <f t="shared" si="9"/>
        <v/>
      </c>
      <c r="CH33" s="111" t="str">
        <f t="shared" si="10"/>
        <v/>
      </c>
      <c r="CI33" s="111" t="str">
        <f t="shared" si="11"/>
        <v/>
      </c>
    </row>
    <row r="34" spans="1:87" ht="21.95" customHeight="1">
      <c r="A34" s="4">
        <v>29</v>
      </c>
      <c r="B34" s="30" t="str">
        <f t="shared" si="0"/>
        <v>B</v>
      </c>
      <c r="C34" s="37">
        <f t="shared" si="12"/>
        <v>410</v>
      </c>
      <c r="D34" s="38">
        <f t="shared" si="1"/>
        <v>39634</v>
      </c>
      <c r="E34" s="39" t="str">
        <f t="shared" si="2"/>
        <v>SHARAWAN NAYAK</v>
      </c>
      <c r="F34" s="39" t="str">
        <f t="shared" si="3"/>
        <v>JAGDISH NAYAK</v>
      </c>
      <c r="G34" s="52">
        <f t="shared" si="4"/>
        <v>629</v>
      </c>
      <c r="H34" s="40" t="str">
        <f t="shared" si="5"/>
        <v/>
      </c>
      <c r="I34" s="125"/>
      <c r="J34" s="126"/>
      <c r="K34" s="107" t="str">
        <f t="shared" si="13"/>
        <v/>
      </c>
      <c r="L34" s="83">
        <v>9</v>
      </c>
      <c r="M34" s="76">
        <v>9</v>
      </c>
      <c r="N34" s="76"/>
      <c r="O34" s="76"/>
      <c r="P34" s="76"/>
      <c r="Q34" s="76"/>
      <c r="R34" s="76"/>
      <c r="S34" s="76"/>
      <c r="T34" s="84"/>
      <c r="U34" s="91">
        <v>9</v>
      </c>
      <c r="V34" s="77">
        <v>9</v>
      </c>
      <c r="W34" s="77"/>
      <c r="X34" s="77"/>
      <c r="Y34" s="77"/>
      <c r="Z34" s="77"/>
      <c r="AA34" s="77"/>
      <c r="AB34" s="77">
        <v>9</v>
      </c>
      <c r="AC34" s="92"/>
      <c r="AD34" s="83">
        <v>9</v>
      </c>
      <c r="AE34" s="76"/>
      <c r="AF34" s="76"/>
      <c r="AG34" s="76">
        <v>9</v>
      </c>
      <c r="AH34" s="76">
        <v>9</v>
      </c>
      <c r="AI34" s="76"/>
      <c r="AJ34" s="76"/>
      <c r="AK34" s="76"/>
      <c r="AL34" s="84"/>
      <c r="AM34" s="83">
        <v>9</v>
      </c>
      <c r="AN34" s="76">
        <v>6</v>
      </c>
      <c r="AO34" s="76"/>
      <c r="AP34" s="76"/>
      <c r="AQ34" s="76"/>
      <c r="AR34" s="76"/>
      <c r="AS34" s="76"/>
      <c r="AT34" s="76"/>
      <c r="AU34" s="84">
        <v>4</v>
      </c>
      <c r="AV34" s="83">
        <v>9</v>
      </c>
      <c r="AW34" s="76">
        <v>7</v>
      </c>
      <c r="AX34" s="76"/>
      <c r="AY34" s="76"/>
      <c r="AZ34" s="76"/>
      <c r="BA34" s="76"/>
      <c r="BB34" s="76"/>
      <c r="BC34" s="76"/>
      <c r="BD34" s="84">
        <v>4</v>
      </c>
      <c r="BE34" s="83">
        <v>12</v>
      </c>
      <c r="BF34" s="76">
        <v>15</v>
      </c>
      <c r="BG34" s="76"/>
      <c r="BH34" s="76"/>
      <c r="BI34" s="76"/>
      <c r="BJ34" s="76"/>
      <c r="BK34" s="76"/>
      <c r="BL34" s="76">
        <v>12</v>
      </c>
      <c r="BM34" s="84">
        <v>5</v>
      </c>
      <c r="BN34" s="1"/>
      <c r="BO34" s="1"/>
      <c r="BP34" s="1"/>
      <c r="BQ34" s="1"/>
      <c r="BR34" s="1"/>
      <c r="CC34" s="111">
        <f t="shared" si="14"/>
        <v>629</v>
      </c>
      <c r="CD34" s="113" t="str">
        <f t="shared" si="6"/>
        <v/>
      </c>
      <c r="CE34" s="111" t="str">
        <f t="shared" si="7"/>
        <v/>
      </c>
      <c r="CF34" s="111" t="str">
        <f t="shared" si="8"/>
        <v/>
      </c>
      <c r="CG34" s="111" t="str">
        <f t="shared" si="9"/>
        <v/>
      </c>
      <c r="CH34" s="111" t="str">
        <f t="shared" si="10"/>
        <v/>
      </c>
      <c r="CI34" s="111" t="str">
        <f t="shared" si="11"/>
        <v/>
      </c>
    </row>
    <row r="35" spans="1:87" ht="21.95" customHeight="1">
      <c r="A35" s="4">
        <v>30</v>
      </c>
      <c r="B35" s="30" t="str">
        <f t="shared" si="0"/>
        <v>B</v>
      </c>
      <c r="C35" s="37">
        <f t="shared" si="12"/>
        <v>818</v>
      </c>
      <c r="D35" s="38">
        <f t="shared" si="1"/>
        <v>40221</v>
      </c>
      <c r="E35" s="39" t="str">
        <f t="shared" si="2"/>
        <v>SHIV KANWAR</v>
      </c>
      <c r="F35" s="39" t="str">
        <f t="shared" si="3"/>
        <v>UDAI SINGH</v>
      </c>
      <c r="G35" s="52">
        <f t="shared" si="4"/>
        <v>630</v>
      </c>
      <c r="H35" s="40" t="str">
        <f t="shared" si="5"/>
        <v/>
      </c>
      <c r="I35" s="125"/>
      <c r="J35" s="126"/>
      <c r="K35" s="107" t="str">
        <f t="shared" si="13"/>
        <v/>
      </c>
      <c r="L35" s="83">
        <v>9</v>
      </c>
      <c r="M35" s="76">
        <v>9</v>
      </c>
      <c r="N35" s="76"/>
      <c r="O35" s="76"/>
      <c r="P35" s="76"/>
      <c r="Q35" s="76"/>
      <c r="R35" s="76"/>
      <c r="S35" s="76"/>
      <c r="T35" s="84"/>
      <c r="U35" s="91">
        <v>9</v>
      </c>
      <c r="V35" s="77">
        <v>9</v>
      </c>
      <c r="W35" s="77"/>
      <c r="X35" s="77"/>
      <c r="Y35" s="77"/>
      <c r="Z35" s="77"/>
      <c r="AA35" s="77"/>
      <c r="AB35" s="77">
        <v>9</v>
      </c>
      <c r="AC35" s="92"/>
      <c r="AD35" s="83">
        <v>9</v>
      </c>
      <c r="AE35" s="76"/>
      <c r="AF35" s="76"/>
      <c r="AG35" s="76">
        <v>9</v>
      </c>
      <c r="AH35" s="76">
        <v>9</v>
      </c>
      <c r="AI35" s="76"/>
      <c r="AJ35" s="76"/>
      <c r="AK35" s="76"/>
      <c r="AL35" s="84"/>
      <c r="AM35" s="83">
        <v>9</v>
      </c>
      <c r="AN35" s="76">
        <v>6</v>
      </c>
      <c r="AO35" s="76"/>
      <c r="AP35" s="76"/>
      <c r="AQ35" s="76"/>
      <c r="AR35" s="76"/>
      <c r="AS35" s="76"/>
      <c r="AT35" s="76"/>
      <c r="AU35" s="84">
        <v>4</v>
      </c>
      <c r="AV35" s="83">
        <v>9</v>
      </c>
      <c r="AW35" s="76">
        <v>7</v>
      </c>
      <c r="AX35" s="76"/>
      <c r="AY35" s="76"/>
      <c r="AZ35" s="76"/>
      <c r="BA35" s="76"/>
      <c r="BB35" s="76"/>
      <c r="BC35" s="76"/>
      <c r="BD35" s="84">
        <v>4</v>
      </c>
      <c r="BE35" s="83">
        <v>15</v>
      </c>
      <c r="BF35" s="76">
        <v>12</v>
      </c>
      <c r="BG35" s="76"/>
      <c r="BH35" s="76"/>
      <c r="BI35" s="76"/>
      <c r="BJ35" s="76"/>
      <c r="BK35" s="76"/>
      <c r="BL35" s="76">
        <v>11</v>
      </c>
      <c r="BM35" s="84">
        <v>5</v>
      </c>
      <c r="BN35" s="1"/>
      <c r="BO35" s="1"/>
      <c r="BP35" s="1"/>
      <c r="BQ35" s="1"/>
      <c r="BR35" s="1"/>
      <c r="CC35" s="111">
        <f t="shared" si="14"/>
        <v>630</v>
      </c>
      <c r="CD35" s="113" t="str">
        <f t="shared" si="6"/>
        <v/>
      </c>
      <c r="CE35" s="111" t="str">
        <f t="shared" si="7"/>
        <v/>
      </c>
      <c r="CF35" s="111" t="str">
        <f t="shared" si="8"/>
        <v/>
      </c>
      <c r="CG35" s="111" t="str">
        <f t="shared" si="9"/>
        <v/>
      </c>
      <c r="CH35" s="111" t="str">
        <f t="shared" si="10"/>
        <v/>
      </c>
      <c r="CI35" s="111" t="str">
        <f t="shared" si="11"/>
        <v/>
      </c>
    </row>
    <row r="36" spans="1:87">
      <c r="A36" s="4">
        <v>31</v>
      </c>
      <c r="B36" s="30" t="str">
        <f t="shared" si="0"/>
        <v>B</v>
      </c>
      <c r="C36" s="37">
        <f t="shared" si="12"/>
        <v>419</v>
      </c>
      <c r="D36" s="38">
        <f t="shared" si="1"/>
        <v>39873</v>
      </c>
      <c r="E36" s="39" t="str">
        <f t="shared" si="2"/>
        <v>SOIL</v>
      </c>
      <c r="F36" s="39" t="str">
        <f t="shared" si="3"/>
        <v>AKBAR</v>
      </c>
      <c r="G36" s="52">
        <f t="shared" si="4"/>
        <v>631</v>
      </c>
      <c r="H36" s="40" t="str">
        <f t="shared" si="5"/>
        <v/>
      </c>
      <c r="I36" s="125"/>
      <c r="J36" s="126"/>
      <c r="K36" s="107" t="str">
        <f t="shared" si="13"/>
        <v/>
      </c>
      <c r="L36" s="83"/>
      <c r="M36" s="76"/>
      <c r="N36" s="76"/>
      <c r="O36" s="76"/>
      <c r="P36" s="76"/>
      <c r="Q36" s="76"/>
      <c r="R36" s="76"/>
      <c r="S36" s="76"/>
      <c r="T36" s="84"/>
      <c r="U36" s="91"/>
      <c r="V36" s="77"/>
      <c r="W36" s="77"/>
      <c r="X36" s="77"/>
      <c r="Y36" s="77"/>
      <c r="Z36" s="77"/>
      <c r="AA36" s="77"/>
      <c r="AB36" s="77"/>
      <c r="AC36" s="92"/>
      <c r="AD36" s="83"/>
      <c r="AE36" s="76"/>
      <c r="AF36" s="76"/>
      <c r="AG36" s="76"/>
      <c r="AH36" s="76"/>
      <c r="AI36" s="76"/>
      <c r="AJ36" s="76"/>
      <c r="AK36" s="76"/>
      <c r="AL36" s="84"/>
      <c r="AM36" s="83"/>
      <c r="AN36" s="76"/>
      <c r="AO36" s="76"/>
      <c r="AP36" s="76"/>
      <c r="AQ36" s="76"/>
      <c r="AR36" s="76"/>
      <c r="AS36" s="76"/>
      <c r="AT36" s="76"/>
      <c r="AU36" s="84"/>
      <c r="AV36" s="83"/>
      <c r="AW36" s="76"/>
      <c r="AX36" s="76"/>
      <c r="AY36" s="76"/>
      <c r="AZ36" s="76"/>
      <c r="BA36" s="76"/>
      <c r="BB36" s="76"/>
      <c r="BC36" s="76"/>
      <c r="BD36" s="84"/>
      <c r="BE36" s="83"/>
      <c r="BF36" s="76"/>
      <c r="BG36" s="76"/>
      <c r="BH36" s="76"/>
      <c r="BI36" s="76"/>
      <c r="BJ36" s="76"/>
      <c r="BK36" s="76"/>
      <c r="BL36" s="76"/>
      <c r="BM36" s="84"/>
      <c r="BN36" s="1"/>
      <c r="BO36" s="1"/>
      <c r="BP36" s="1"/>
      <c r="BQ36" s="1"/>
      <c r="BR36" s="1"/>
      <c r="CC36" s="111">
        <f t="shared" si="14"/>
        <v>631</v>
      </c>
      <c r="CD36" s="113" t="str">
        <f t="shared" si="6"/>
        <v/>
      </c>
      <c r="CE36" s="111" t="str">
        <f t="shared" si="7"/>
        <v/>
      </c>
      <c r="CF36" s="111" t="str">
        <f t="shared" si="8"/>
        <v/>
      </c>
      <c r="CG36" s="111" t="str">
        <f t="shared" si="9"/>
        <v/>
      </c>
      <c r="CH36" s="111" t="str">
        <f t="shared" si="10"/>
        <v/>
      </c>
      <c r="CI36" s="111" t="str">
        <f t="shared" si="11"/>
        <v/>
      </c>
    </row>
    <row r="37" spans="1:87">
      <c r="A37" s="4">
        <v>32</v>
      </c>
      <c r="B37" s="30" t="str">
        <f t="shared" si="0"/>
        <v>C</v>
      </c>
      <c r="C37" s="37">
        <f t="shared" si="12"/>
        <v>819</v>
      </c>
      <c r="D37" s="38">
        <f t="shared" si="1"/>
        <v>40662</v>
      </c>
      <c r="E37" s="39" t="str">
        <f t="shared" si="2"/>
        <v>TANISH BHAYAL</v>
      </c>
      <c r="F37" s="39" t="str">
        <f t="shared" si="3"/>
        <v>SWARNJEET BHAYAL</v>
      </c>
      <c r="G37" s="52">
        <f t="shared" si="4"/>
        <v>632</v>
      </c>
      <c r="H37" s="40" t="str">
        <f t="shared" si="5"/>
        <v/>
      </c>
      <c r="I37" s="125"/>
      <c r="J37" s="126"/>
      <c r="K37" s="107" t="str">
        <f t="shared" si="13"/>
        <v/>
      </c>
      <c r="L37" s="83"/>
      <c r="M37" s="76"/>
      <c r="N37" s="76"/>
      <c r="O37" s="76"/>
      <c r="P37" s="76"/>
      <c r="Q37" s="76"/>
      <c r="R37" s="76"/>
      <c r="S37" s="76"/>
      <c r="T37" s="84"/>
      <c r="U37" s="91"/>
      <c r="V37" s="77"/>
      <c r="W37" s="77"/>
      <c r="X37" s="77"/>
      <c r="Y37" s="77"/>
      <c r="Z37" s="77"/>
      <c r="AA37" s="77"/>
      <c r="AB37" s="77"/>
      <c r="AC37" s="92"/>
      <c r="AD37" s="83"/>
      <c r="AE37" s="76"/>
      <c r="AF37" s="76"/>
      <c r="AG37" s="76"/>
      <c r="AH37" s="76"/>
      <c r="AI37" s="76"/>
      <c r="AJ37" s="76"/>
      <c r="AK37" s="76"/>
      <c r="AL37" s="84"/>
      <c r="AM37" s="83"/>
      <c r="AN37" s="76"/>
      <c r="AO37" s="76"/>
      <c r="AP37" s="76"/>
      <c r="AQ37" s="76"/>
      <c r="AR37" s="76"/>
      <c r="AS37" s="76"/>
      <c r="AT37" s="76"/>
      <c r="AU37" s="84"/>
      <c r="AV37" s="83"/>
      <c r="AW37" s="76"/>
      <c r="AX37" s="76"/>
      <c r="AY37" s="76"/>
      <c r="AZ37" s="76"/>
      <c r="BA37" s="76"/>
      <c r="BB37" s="76"/>
      <c r="BC37" s="76"/>
      <c r="BD37" s="84"/>
      <c r="BE37" s="83"/>
      <c r="BF37" s="76"/>
      <c r="BG37" s="76"/>
      <c r="BH37" s="76"/>
      <c r="BI37" s="76"/>
      <c r="BJ37" s="76"/>
      <c r="BK37" s="76"/>
      <c r="BL37" s="76"/>
      <c r="BM37" s="84"/>
      <c r="BN37" s="1"/>
      <c r="BO37" s="1"/>
      <c r="BP37" s="1"/>
      <c r="BQ37" s="1"/>
      <c r="BR37" s="1"/>
      <c r="CC37" s="111">
        <f t="shared" si="14"/>
        <v>632</v>
      </c>
      <c r="CD37" s="113" t="str">
        <f t="shared" si="6"/>
        <v/>
      </c>
      <c r="CE37" s="111" t="str">
        <f t="shared" si="7"/>
        <v/>
      </c>
      <c r="CF37" s="111" t="str">
        <f t="shared" si="8"/>
        <v/>
      </c>
      <c r="CG37" s="111" t="str">
        <f t="shared" si="9"/>
        <v/>
      </c>
      <c r="CH37" s="111" t="str">
        <f t="shared" si="10"/>
        <v/>
      </c>
      <c r="CI37" s="111" t="str">
        <f t="shared" si="11"/>
        <v/>
      </c>
    </row>
    <row r="38" spans="1:87">
      <c r="A38" s="4">
        <v>33</v>
      </c>
      <c r="B38" s="30" t="str">
        <f t="shared" ref="B38:B69" si="15">IFERROR(VLOOKUP(A38,Name1,3,0),"")</f>
        <v>C</v>
      </c>
      <c r="C38" s="37">
        <f t="shared" ref="C38:C69" si="16">IFERROR(VLOOKUP(A38,Name1,4,0),"")</f>
        <v>435</v>
      </c>
      <c r="D38" s="38">
        <f t="shared" ref="D38:D69" si="17">IFERROR(VLOOKUP(A38,Name1,11,0),"")</f>
        <v>40335</v>
      </c>
      <c r="E38" s="39" t="str">
        <f t="shared" ref="E38:E69" si="18">IFERROR(VLOOKUP(A38,Name1,6,0),"")</f>
        <v>VANSH SAHU</v>
      </c>
      <c r="F38" s="39" t="str">
        <f t="shared" ref="F38:F69" si="19">IFERROR(VLOOKUP(A38,Name1,8,0),"")</f>
        <v>SHANKAR LAL</v>
      </c>
      <c r="G38" s="52">
        <f t="shared" ref="G38:G69" si="20">IFERROR(VLOOKUP(A38,Name1,12,0),"")</f>
        <v>633</v>
      </c>
      <c r="H38" s="40" t="str">
        <f t="shared" ref="H38:H69" si="21">IFERROR(VLOOKUP(A38,Name1,13,0),"")</f>
        <v/>
      </c>
      <c r="I38" s="125"/>
      <c r="J38" s="126"/>
      <c r="K38" s="107" t="str">
        <f t="shared" si="13"/>
        <v/>
      </c>
      <c r="L38" s="83"/>
      <c r="M38" s="76"/>
      <c r="N38" s="76"/>
      <c r="O38" s="76"/>
      <c r="P38" s="76"/>
      <c r="Q38" s="76"/>
      <c r="R38" s="76"/>
      <c r="S38" s="76"/>
      <c r="T38" s="84"/>
      <c r="U38" s="91"/>
      <c r="V38" s="77"/>
      <c r="W38" s="77"/>
      <c r="X38" s="77"/>
      <c r="Y38" s="77"/>
      <c r="Z38" s="77"/>
      <c r="AA38" s="77"/>
      <c r="AB38" s="77"/>
      <c r="AC38" s="92"/>
      <c r="AD38" s="83"/>
      <c r="AE38" s="76"/>
      <c r="AF38" s="76"/>
      <c r="AG38" s="76"/>
      <c r="AH38" s="76"/>
      <c r="AI38" s="76"/>
      <c r="AJ38" s="76"/>
      <c r="AK38" s="76"/>
      <c r="AL38" s="84"/>
      <c r="AM38" s="83"/>
      <c r="AN38" s="76"/>
      <c r="AO38" s="76"/>
      <c r="AP38" s="76"/>
      <c r="AQ38" s="76"/>
      <c r="AR38" s="76"/>
      <c r="AS38" s="76"/>
      <c r="AT38" s="76"/>
      <c r="AU38" s="84"/>
      <c r="AV38" s="83"/>
      <c r="AW38" s="76"/>
      <c r="AX38" s="76"/>
      <c r="AY38" s="76"/>
      <c r="AZ38" s="76"/>
      <c r="BA38" s="76"/>
      <c r="BB38" s="76"/>
      <c r="BC38" s="76"/>
      <c r="BD38" s="84"/>
      <c r="BE38" s="83"/>
      <c r="BF38" s="76"/>
      <c r="BG38" s="76"/>
      <c r="BH38" s="76"/>
      <c r="BI38" s="76"/>
      <c r="BJ38" s="76"/>
      <c r="BK38" s="76"/>
      <c r="BL38" s="76"/>
      <c r="BM38" s="84"/>
      <c r="BN38" s="1"/>
      <c r="BO38" s="1"/>
      <c r="BP38" s="1"/>
      <c r="BQ38" s="1"/>
      <c r="BR38" s="1"/>
      <c r="CC38" s="111">
        <f t="shared" si="14"/>
        <v>633</v>
      </c>
      <c r="CD38" s="113" t="str">
        <f t="shared" si="6"/>
        <v/>
      </c>
      <c r="CE38" s="111" t="str">
        <f t="shared" si="7"/>
        <v/>
      </c>
      <c r="CF38" s="111" t="str">
        <f t="shared" si="8"/>
        <v/>
      </c>
      <c r="CG38" s="111" t="str">
        <f t="shared" si="9"/>
        <v/>
      </c>
      <c r="CH38" s="111" t="str">
        <f t="shared" si="10"/>
        <v/>
      </c>
      <c r="CI38" s="111" t="str">
        <f t="shared" si="11"/>
        <v/>
      </c>
    </row>
    <row r="39" spans="1:87">
      <c r="A39" s="4">
        <v>34</v>
      </c>
      <c r="B39" s="30" t="str">
        <f t="shared" si="15"/>
        <v>C</v>
      </c>
      <c r="C39" s="37">
        <f t="shared" si="16"/>
        <v>816</v>
      </c>
      <c r="D39" s="38">
        <f t="shared" si="17"/>
        <v>40041</v>
      </c>
      <c r="E39" s="39" t="str">
        <f t="shared" si="18"/>
        <v>VIKASH GURJAR</v>
      </c>
      <c r="F39" s="39" t="str">
        <f t="shared" si="19"/>
        <v>CHENA RAM</v>
      </c>
      <c r="G39" s="52">
        <f t="shared" si="20"/>
        <v>634</v>
      </c>
      <c r="H39" s="40" t="str">
        <f t="shared" si="21"/>
        <v/>
      </c>
      <c r="I39" s="125"/>
      <c r="J39" s="126"/>
      <c r="K39" s="107" t="str">
        <f t="shared" si="13"/>
        <v/>
      </c>
      <c r="L39" s="83"/>
      <c r="M39" s="76"/>
      <c r="N39" s="76"/>
      <c r="O39" s="76"/>
      <c r="P39" s="76"/>
      <c r="Q39" s="76"/>
      <c r="R39" s="76"/>
      <c r="S39" s="76"/>
      <c r="T39" s="84"/>
      <c r="U39" s="91"/>
      <c r="V39" s="77"/>
      <c r="W39" s="77"/>
      <c r="X39" s="77"/>
      <c r="Y39" s="77"/>
      <c r="Z39" s="77"/>
      <c r="AA39" s="77"/>
      <c r="AB39" s="77"/>
      <c r="AC39" s="92"/>
      <c r="AD39" s="83"/>
      <c r="AE39" s="76"/>
      <c r="AF39" s="76"/>
      <c r="AG39" s="76"/>
      <c r="AH39" s="76"/>
      <c r="AI39" s="76"/>
      <c r="AJ39" s="76"/>
      <c r="AK39" s="76"/>
      <c r="AL39" s="84"/>
      <c r="AM39" s="83"/>
      <c r="AN39" s="76"/>
      <c r="AO39" s="76"/>
      <c r="AP39" s="76"/>
      <c r="AQ39" s="76"/>
      <c r="AR39" s="76"/>
      <c r="AS39" s="76"/>
      <c r="AT39" s="76"/>
      <c r="AU39" s="84"/>
      <c r="AV39" s="83"/>
      <c r="AW39" s="76"/>
      <c r="AX39" s="76"/>
      <c r="AY39" s="76"/>
      <c r="AZ39" s="76"/>
      <c r="BA39" s="76"/>
      <c r="BB39" s="76"/>
      <c r="BC39" s="76"/>
      <c r="BD39" s="84"/>
      <c r="BE39" s="83"/>
      <c r="BF39" s="76"/>
      <c r="BG39" s="76"/>
      <c r="BH39" s="76"/>
      <c r="BI39" s="76"/>
      <c r="BJ39" s="76"/>
      <c r="BK39" s="76"/>
      <c r="BL39" s="76"/>
      <c r="BM39" s="84"/>
      <c r="BN39" s="1"/>
      <c r="BO39" s="1"/>
      <c r="BP39" s="1"/>
      <c r="BQ39" s="1"/>
      <c r="BR39" s="1"/>
      <c r="CC39" s="111">
        <f t="shared" si="14"/>
        <v>634</v>
      </c>
      <c r="CD39" s="113" t="str">
        <f t="shared" si="6"/>
        <v/>
      </c>
      <c r="CE39" s="111" t="str">
        <f t="shared" si="7"/>
        <v/>
      </c>
      <c r="CF39" s="111" t="str">
        <f t="shared" si="8"/>
        <v/>
      </c>
      <c r="CG39" s="111" t="str">
        <f t="shared" si="9"/>
        <v/>
      </c>
      <c r="CH39" s="111" t="str">
        <f t="shared" si="10"/>
        <v/>
      </c>
      <c r="CI39" s="111" t="str">
        <f t="shared" si="11"/>
        <v/>
      </c>
    </row>
    <row r="40" spans="1:87">
      <c r="A40" s="4">
        <v>35</v>
      </c>
      <c r="B40" s="30" t="str">
        <f t="shared" si="15"/>
        <v>C</v>
      </c>
      <c r="C40" s="37">
        <f t="shared" si="16"/>
        <v>826</v>
      </c>
      <c r="D40" s="38">
        <f t="shared" si="17"/>
        <v>40381</v>
      </c>
      <c r="E40" s="39" t="str">
        <f t="shared" si="18"/>
        <v>YASH TANWAR</v>
      </c>
      <c r="F40" s="39" t="str">
        <f t="shared" si="19"/>
        <v>GHANSHYAM TANWAR</v>
      </c>
      <c r="G40" s="52">
        <f t="shared" si="20"/>
        <v>635</v>
      </c>
      <c r="H40" s="40" t="str">
        <f t="shared" si="21"/>
        <v/>
      </c>
      <c r="I40" s="125"/>
      <c r="J40" s="126"/>
      <c r="K40" s="107" t="str">
        <f t="shared" si="13"/>
        <v/>
      </c>
      <c r="L40" s="83"/>
      <c r="M40" s="76"/>
      <c r="N40" s="76"/>
      <c r="O40" s="76"/>
      <c r="P40" s="76"/>
      <c r="Q40" s="76"/>
      <c r="R40" s="76"/>
      <c r="S40" s="76"/>
      <c r="T40" s="84"/>
      <c r="U40" s="91"/>
      <c r="V40" s="77"/>
      <c r="W40" s="77"/>
      <c r="X40" s="77"/>
      <c r="Y40" s="77"/>
      <c r="Z40" s="77"/>
      <c r="AA40" s="77"/>
      <c r="AB40" s="77"/>
      <c r="AC40" s="92"/>
      <c r="AD40" s="83"/>
      <c r="AE40" s="76"/>
      <c r="AF40" s="76"/>
      <c r="AG40" s="76"/>
      <c r="AH40" s="76"/>
      <c r="AI40" s="76"/>
      <c r="AJ40" s="76"/>
      <c r="AK40" s="76"/>
      <c r="AL40" s="84"/>
      <c r="AM40" s="83"/>
      <c r="AN40" s="76"/>
      <c r="AO40" s="76"/>
      <c r="AP40" s="76"/>
      <c r="AQ40" s="76"/>
      <c r="AR40" s="76"/>
      <c r="AS40" s="76"/>
      <c r="AT40" s="76"/>
      <c r="AU40" s="84"/>
      <c r="AV40" s="83"/>
      <c r="AW40" s="76"/>
      <c r="AX40" s="76"/>
      <c r="AY40" s="76"/>
      <c r="AZ40" s="76"/>
      <c r="BA40" s="76"/>
      <c r="BB40" s="76"/>
      <c r="BC40" s="76"/>
      <c r="BD40" s="84"/>
      <c r="BE40" s="83"/>
      <c r="BF40" s="76"/>
      <c r="BG40" s="76"/>
      <c r="BH40" s="76"/>
      <c r="BI40" s="76"/>
      <c r="BJ40" s="76"/>
      <c r="BK40" s="76"/>
      <c r="BL40" s="76"/>
      <c r="BM40" s="84"/>
      <c r="BN40" s="1"/>
      <c r="BO40" s="1"/>
      <c r="BP40" s="1"/>
      <c r="BQ40" s="1"/>
      <c r="BR40" s="1"/>
      <c r="CC40" s="111">
        <f t="shared" si="14"/>
        <v>635</v>
      </c>
      <c r="CD40" s="113" t="str">
        <f t="shared" si="6"/>
        <v/>
      </c>
      <c r="CE40" s="111" t="str">
        <f t="shared" si="7"/>
        <v/>
      </c>
      <c r="CF40" s="111" t="str">
        <f t="shared" si="8"/>
        <v/>
      </c>
      <c r="CG40" s="111" t="str">
        <f t="shared" si="9"/>
        <v/>
      </c>
      <c r="CH40" s="111" t="str">
        <f t="shared" si="10"/>
        <v/>
      </c>
      <c r="CI40" s="111" t="str">
        <f t="shared" si="11"/>
        <v/>
      </c>
    </row>
    <row r="41" spans="1:87">
      <c r="A41" s="4">
        <v>36</v>
      </c>
      <c r="B41" s="30" t="str">
        <f t="shared" si="15"/>
        <v>C</v>
      </c>
      <c r="C41" s="37">
        <f t="shared" si="16"/>
        <v>555</v>
      </c>
      <c r="D41" s="38">
        <f t="shared" si="17"/>
        <v>40054</v>
      </c>
      <c r="E41" s="39" t="str">
        <f t="shared" si="18"/>
        <v>YASHSVI GURJAR</v>
      </c>
      <c r="F41" s="39" t="str">
        <f t="shared" si="19"/>
        <v>SATYA NARAYAN GURJAR</v>
      </c>
      <c r="G41" s="52">
        <f t="shared" si="20"/>
        <v>636</v>
      </c>
      <c r="H41" s="40" t="str">
        <f t="shared" si="21"/>
        <v/>
      </c>
      <c r="I41" s="125"/>
      <c r="J41" s="126"/>
      <c r="K41" s="107" t="str">
        <f t="shared" si="13"/>
        <v/>
      </c>
      <c r="L41" s="83"/>
      <c r="M41" s="76"/>
      <c r="N41" s="76"/>
      <c r="O41" s="76"/>
      <c r="P41" s="76"/>
      <c r="Q41" s="76"/>
      <c r="R41" s="76"/>
      <c r="S41" s="76"/>
      <c r="T41" s="84"/>
      <c r="U41" s="91"/>
      <c r="V41" s="77"/>
      <c r="W41" s="77"/>
      <c r="X41" s="77"/>
      <c r="Y41" s="77"/>
      <c r="Z41" s="77"/>
      <c r="AA41" s="77"/>
      <c r="AB41" s="77"/>
      <c r="AC41" s="92"/>
      <c r="AD41" s="83"/>
      <c r="AE41" s="76"/>
      <c r="AF41" s="76"/>
      <c r="AG41" s="76"/>
      <c r="AH41" s="76"/>
      <c r="AI41" s="76"/>
      <c r="AJ41" s="76"/>
      <c r="AK41" s="76"/>
      <c r="AL41" s="84"/>
      <c r="AM41" s="83"/>
      <c r="AN41" s="76"/>
      <c r="AO41" s="76"/>
      <c r="AP41" s="76"/>
      <c r="AQ41" s="76"/>
      <c r="AR41" s="76"/>
      <c r="AS41" s="76"/>
      <c r="AT41" s="76"/>
      <c r="AU41" s="84"/>
      <c r="AV41" s="83"/>
      <c r="AW41" s="76"/>
      <c r="AX41" s="76"/>
      <c r="AY41" s="76"/>
      <c r="AZ41" s="76"/>
      <c r="BA41" s="76"/>
      <c r="BB41" s="76"/>
      <c r="BC41" s="76"/>
      <c r="BD41" s="84"/>
      <c r="BE41" s="83"/>
      <c r="BF41" s="76"/>
      <c r="BG41" s="76"/>
      <c r="BH41" s="76"/>
      <c r="BI41" s="76"/>
      <c r="BJ41" s="76"/>
      <c r="BK41" s="76"/>
      <c r="BL41" s="76"/>
      <c r="BM41" s="84"/>
      <c r="BN41" s="1"/>
      <c r="BO41" s="1"/>
      <c r="BP41" s="1"/>
      <c r="BQ41" s="1"/>
      <c r="BR41" s="1"/>
      <c r="CC41" s="111">
        <f t="shared" si="14"/>
        <v>636</v>
      </c>
      <c r="CD41" s="113" t="str">
        <f t="shared" si="6"/>
        <v/>
      </c>
      <c r="CE41" s="111" t="str">
        <f t="shared" si="7"/>
        <v/>
      </c>
      <c r="CF41" s="111" t="str">
        <f t="shared" si="8"/>
        <v/>
      </c>
      <c r="CG41" s="111" t="str">
        <f t="shared" si="9"/>
        <v/>
      </c>
      <c r="CH41" s="111" t="str">
        <f t="shared" si="10"/>
        <v/>
      </c>
      <c r="CI41" s="111" t="str">
        <f t="shared" si="11"/>
        <v/>
      </c>
    </row>
    <row r="42" spans="1:87">
      <c r="A42" s="4">
        <v>37</v>
      </c>
      <c r="B42" s="30" t="str">
        <f t="shared" si="15"/>
        <v>C</v>
      </c>
      <c r="C42" s="37">
        <f t="shared" si="16"/>
        <v>326</v>
      </c>
      <c r="D42" s="38">
        <f t="shared" si="17"/>
        <v>40280</v>
      </c>
      <c r="E42" s="39" t="str">
        <f t="shared" si="18"/>
        <v>AKARAM KHAN</v>
      </c>
      <c r="F42" s="39" t="str">
        <f t="shared" si="19"/>
        <v>DHAGLU KHAN</v>
      </c>
      <c r="G42" s="52">
        <f t="shared" si="20"/>
        <v>701</v>
      </c>
      <c r="H42" s="40" t="str">
        <f t="shared" si="21"/>
        <v/>
      </c>
      <c r="I42" s="125"/>
      <c r="J42" s="126"/>
      <c r="K42" s="107" t="str">
        <f t="shared" si="13"/>
        <v/>
      </c>
      <c r="L42" s="83"/>
      <c r="M42" s="76"/>
      <c r="N42" s="76"/>
      <c r="O42" s="76"/>
      <c r="P42" s="76"/>
      <c r="Q42" s="76"/>
      <c r="R42" s="76"/>
      <c r="S42" s="76"/>
      <c r="T42" s="84"/>
      <c r="U42" s="91"/>
      <c r="V42" s="77"/>
      <c r="W42" s="77"/>
      <c r="X42" s="77"/>
      <c r="Y42" s="77"/>
      <c r="Z42" s="77"/>
      <c r="AA42" s="77"/>
      <c r="AB42" s="77"/>
      <c r="AC42" s="92"/>
      <c r="AD42" s="83"/>
      <c r="AE42" s="76"/>
      <c r="AF42" s="76"/>
      <c r="AG42" s="76"/>
      <c r="AH42" s="76"/>
      <c r="AI42" s="76"/>
      <c r="AJ42" s="76"/>
      <c r="AK42" s="76"/>
      <c r="AL42" s="84"/>
      <c r="AM42" s="83"/>
      <c r="AN42" s="76"/>
      <c r="AO42" s="76"/>
      <c r="AP42" s="76"/>
      <c r="AQ42" s="76"/>
      <c r="AR42" s="76"/>
      <c r="AS42" s="76"/>
      <c r="AT42" s="76"/>
      <c r="AU42" s="84"/>
      <c r="AV42" s="83"/>
      <c r="AW42" s="76"/>
      <c r="AX42" s="76"/>
      <c r="AY42" s="76"/>
      <c r="AZ42" s="76"/>
      <c r="BA42" s="76"/>
      <c r="BB42" s="76"/>
      <c r="BC42" s="76"/>
      <c r="BD42" s="84"/>
      <c r="BE42" s="83"/>
      <c r="BF42" s="76"/>
      <c r="BG42" s="76"/>
      <c r="BH42" s="76"/>
      <c r="BI42" s="76"/>
      <c r="BJ42" s="76"/>
      <c r="BK42" s="76"/>
      <c r="BL42" s="76"/>
      <c r="BM42" s="84"/>
      <c r="BN42" s="1"/>
      <c r="BO42" s="1"/>
      <c r="BP42" s="1"/>
      <c r="BQ42" s="1"/>
      <c r="BR42" s="1"/>
      <c r="CC42" s="111">
        <f t="shared" si="14"/>
        <v>701</v>
      </c>
      <c r="CD42" s="113" t="str">
        <f t="shared" si="6"/>
        <v/>
      </c>
      <c r="CE42" s="111" t="str">
        <f t="shared" si="7"/>
        <v/>
      </c>
      <c r="CF42" s="111" t="str">
        <f t="shared" si="8"/>
        <v/>
      </c>
      <c r="CG42" s="111" t="str">
        <f t="shared" si="9"/>
        <v/>
      </c>
      <c r="CH42" s="111" t="str">
        <f t="shared" si="10"/>
        <v/>
      </c>
      <c r="CI42" s="111" t="str">
        <f t="shared" si="11"/>
        <v/>
      </c>
    </row>
    <row r="43" spans="1:87">
      <c r="A43" s="4">
        <v>38</v>
      </c>
      <c r="B43" s="30" t="str">
        <f t="shared" si="15"/>
        <v>C</v>
      </c>
      <c r="C43" s="37">
        <f t="shared" si="16"/>
        <v>640</v>
      </c>
      <c r="D43" s="38">
        <f t="shared" si="17"/>
        <v>39682</v>
      </c>
      <c r="E43" s="39" t="str">
        <f t="shared" si="18"/>
        <v>ALTAF SANKHALA</v>
      </c>
      <c r="F43" s="39" t="str">
        <f t="shared" si="19"/>
        <v>NEMA KHAN</v>
      </c>
      <c r="G43" s="52">
        <f t="shared" si="20"/>
        <v>702</v>
      </c>
      <c r="H43" s="40" t="str">
        <f t="shared" si="21"/>
        <v/>
      </c>
      <c r="I43" s="125"/>
      <c r="J43" s="126"/>
      <c r="K43" s="107" t="str">
        <f t="shared" si="13"/>
        <v/>
      </c>
      <c r="L43" s="83"/>
      <c r="M43" s="76"/>
      <c r="N43" s="76"/>
      <c r="O43" s="76"/>
      <c r="P43" s="76"/>
      <c r="Q43" s="76"/>
      <c r="R43" s="76"/>
      <c r="S43" s="76"/>
      <c r="T43" s="84"/>
      <c r="U43" s="91"/>
      <c r="V43" s="77"/>
      <c r="W43" s="77"/>
      <c r="X43" s="77"/>
      <c r="Y43" s="77"/>
      <c r="Z43" s="77"/>
      <c r="AA43" s="77"/>
      <c r="AB43" s="77"/>
      <c r="AC43" s="92"/>
      <c r="AD43" s="83"/>
      <c r="AE43" s="76"/>
      <c r="AF43" s="76"/>
      <c r="AG43" s="76"/>
      <c r="AH43" s="76"/>
      <c r="AI43" s="76"/>
      <c r="AJ43" s="76"/>
      <c r="AK43" s="76"/>
      <c r="AL43" s="84"/>
      <c r="AM43" s="83"/>
      <c r="AN43" s="76"/>
      <c r="AO43" s="76"/>
      <c r="AP43" s="76"/>
      <c r="AQ43" s="76"/>
      <c r="AR43" s="76"/>
      <c r="AS43" s="76"/>
      <c r="AT43" s="76"/>
      <c r="AU43" s="84"/>
      <c r="AV43" s="83"/>
      <c r="AW43" s="76"/>
      <c r="AX43" s="76"/>
      <c r="AY43" s="76"/>
      <c r="AZ43" s="76"/>
      <c r="BA43" s="76"/>
      <c r="BB43" s="76"/>
      <c r="BC43" s="76"/>
      <c r="BD43" s="84"/>
      <c r="BE43" s="83"/>
      <c r="BF43" s="76"/>
      <c r="BG43" s="76"/>
      <c r="BH43" s="76"/>
      <c r="BI43" s="76"/>
      <c r="BJ43" s="76"/>
      <c r="BK43" s="76"/>
      <c r="BL43" s="76"/>
      <c r="BM43" s="84"/>
      <c r="BN43" s="1"/>
      <c r="BO43" s="1"/>
      <c r="BP43" s="1"/>
      <c r="BQ43" s="1"/>
      <c r="BR43" s="1"/>
      <c r="CC43" s="111">
        <f t="shared" si="14"/>
        <v>702</v>
      </c>
      <c r="CD43" s="113" t="str">
        <f t="shared" si="6"/>
        <v/>
      </c>
      <c r="CE43" s="111" t="str">
        <f t="shared" si="7"/>
        <v/>
      </c>
      <c r="CF43" s="111" t="str">
        <f t="shared" si="8"/>
        <v/>
      </c>
      <c r="CG43" s="111" t="str">
        <f t="shared" si="9"/>
        <v/>
      </c>
      <c r="CH43" s="111" t="str">
        <f t="shared" si="10"/>
        <v/>
      </c>
      <c r="CI43" s="111" t="str">
        <f t="shared" si="11"/>
        <v/>
      </c>
    </row>
    <row r="44" spans="1:87">
      <c r="A44" s="4">
        <v>39</v>
      </c>
      <c r="B44" s="30" t="str">
        <f t="shared" si="15"/>
        <v>C</v>
      </c>
      <c r="C44" s="37">
        <f t="shared" si="16"/>
        <v>324</v>
      </c>
      <c r="D44" s="38">
        <f t="shared" si="17"/>
        <v>40804</v>
      </c>
      <c r="E44" s="39" t="str">
        <f t="shared" si="18"/>
        <v>ANITA</v>
      </c>
      <c r="F44" s="39" t="str">
        <f t="shared" si="19"/>
        <v>SHANKAR LAL</v>
      </c>
      <c r="G44" s="52">
        <f t="shared" si="20"/>
        <v>703</v>
      </c>
      <c r="H44" s="40" t="str">
        <f t="shared" si="21"/>
        <v/>
      </c>
      <c r="I44" s="125"/>
      <c r="J44" s="126"/>
      <c r="K44" s="107" t="str">
        <f t="shared" si="13"/>
        <v/>
      </c>
      <c r="L44" s="83"/>
      <c r="M44" s="76"/>
      <c r="N44" s="76"/>
      <c r="O44" s="76"/>
      <c r="P44" s="76"/>
      <c r="Q44" s="76"/>
      <c r="R44" s="76"/>
      <c r="S44" s="76"/>
      <c r="T44" s="84"/>
      <c r="U44" s="91"/>
      <c r="V44" s="77"/>
      <c r="W44" s="77"/>
      <c r="X44" s="77"/>
      <c r="Y44" s="77"/>
      <c r="Z44" s="77"/>
      <c r="AA44" s="77"/>
      <c r="AB44" s="77"/>
      <c r="AC44" s="92"/>
      <c r="AD44" s="83"/>
      <c r="AE44" s="76"/>
      <c r="AF44" s="76"/>
      <c r="AG44" s="76"/>
      <c r="AH44" s="76"/>
      <c r="AI44" s="76"/>
      <c r="AJ44" s="76"/>
      <c r="AK44" s="76"/>
      <c r="AL44" s="84"/>
      <c r="AM44" s="83"/>
      <c r="AN44" s="76"/>
      <c r="AO44" s="76"/>
      <c r="AP44" s="76"/>
      <c r="AQ44" s="76"/>
      <c r="AR44" s="76"/>
      <c r="AS44" s="76"/>
      <c r="AT44" s="76"/>
      <c r="AU44" s="84"/>
      <c r="AV44" s="83"/>
      <c r="AW44" s="76"/>
      <c r="AX44" s="76"/>
      <c r="AY44" s="76"/>
      <c r="AZ44" s="76"/>
      <c r="BA44" s="76"/>
      <c r="BB44" s="76"/>
      <c r="BC44" s="76"/>
      <c r="BD44" s="84"/>
      <c r="BE44" s="83"/>
      <c r="BF44" s="76"/>
      <c r="BG44" s="76"/>
      <c r="BH44" s="76"/>
      <c r="BI44" s="76"/>
      <c r="BJ44" s="76"/>
      <c r="BK44" s="76"/>
      <c r="BL44" s="76"/>
      <c r="BM44" s="84"/>
      <c r="BN44" s="1"/>
      <c r="BO44" s="1"/>
      <c r="BP44" s="1"/>
      <c r="BQ44" s="1"/>
      <c r="BR44" s="1"/>
      <c r="CC44" s="111">
        <f t="shared" si="14"/>
        <v>703</v>
      </c>
      <c r="CD44" s="113" t="str">
        <f t="shared" si="6"/>
        <v/>
      </c>
      <c r="CE44" s="111" t="str">
        <f t="shared" si="7"/>
        <v/>
      </c>
      <c r="CF44" s="111" t="str">
        <f t="shared" si="8"/>
        <v/>
      </c>
      <c r="CG44" s="111" t="str">
        <f t="shared" si="9"/>
        <v/>
      </c>
      <c r="CH44" s="111" t="str">
        <f t="shared" si="10"/>
        <v/>
      </c>
      <c r="CI44" s="111" t="str">
        <f t="shared" si="11"/>
        <v/>
      </c>
    </row>
    <row r="45" spans="1:87">
      <c r="A45" s="4">
        <v>40</v>
      </c>
      <c r="B45" s="30" t="str">
        <f t="shared" si="15"/>
        <v>C</v>
      </c>
      <c r="C45" s="37">
        <f t="shared" si="16"/>
        <v>321</v>
      </c>
      <c r="D45" s="38">
        <f t="shared" si="17"/>
        <v>40300</v>
      </c>
      <c r="E45" s="39" t="str">
        <f t="shared" si="18"/>
        <v>BHAGWATI</v>
      </c>
      <c r="F45" s="39" t="str">
        <f t="shared" si="19"/>
        <v>SHANKAR LAL</v>
      </c>
      <c r="G45" s="52">
        <f t="shared" si="20"/>
        <v>704</v>
      </c>
      <c r="H45" s="40" t="str">
        <f t="shared" si="21"/>
        <v/>
      </c>
      <c r="I45" s="125"/>
      <c r="J45" s="126"/>
      <c r="K45" s="107" t="str">
        <f t="shared" si="13"/>
        <v/>
      </c>
      <c r="L45" s="83"/>
      <c r="M45" s="76"/>
      <c r="N45" s="76"/>
      <c r="O45" s="76"/>
      <c r="P45" s="76"/>
      <c r="Q45" s="76"/>
      <c r="R45" s="76"/>
      <c r="S45" s="76"/>
      <c r="T45" s="84"/>
      <c r="U45" s="91"/>
      <c r="V45" s="77"/>
      <c r="W45" s="77"/>
      <c r="X45" s="77"/>
      <c r="Y45" s="77"/>
      <c r="Z45" s="77"/>
      <c r="AA45" s="77"/>
      <c r="AB45" s="77"/>
      <c r="AC45" s="92"/>
      <c r="AD45" s="83"/>
      <c r="AE45" s="76"/>
      <c r="AF45" s="76"/>
      <c r="AG45" s="76"/>
      <c r="AH45" s="76"/>
      <c r="AI45" s="76"/>
      <c r="AJ45" s="76"/>
      <c r="AK45" s="76"/>
      <c r="AL45" s="84"/>
      <c r="AM45" s="83"/>
      <c r="AN45" s="76"/>
      <c r="AO45" s="76"/>
      <c r="AP45" s="76"/>
      <c r="AQ45" s="76"/>
      <c r="AR45" s="76"/>
      <c r="AS45" s="76"/>
      <c r="AT45" s="76"/>
      <c r="AU45" s="84"/>
      <c r="AV45" s="83"/>
      <c r="AW45" s="76"/>
      <c r="AX45" s="76"/>
      <c r="AY45" s="76"/>
      <c r="AZ45" s="76"/>
      <c r="BA45" s="76"/>
      <c r="BB45" s="76"/>
      <c r="BC45" s="76"/>
      <c r="BD45" s="84"/>
      <c r="BE45" s="83"/>
      <c r="BF45" s="76"/>
      <c r="BG45" s="76"/>
      <c r="BH45" s="76"/>
      <c r="BI45" s="76"/>
      <c r="BJ45" s="76"/>
      <c r="BK45" s="76"/>
      <c r="BL45" s="76"/>
      <c r="BM45" s="84"/>
      <c r="BN45" s="1"/>
      <c r="BO45" s="1"/>
      <c r="BP45" s="1"/>
      <c r="BQ45" s="1"/>
      <c r="BR45" s="1"/>
      <c r="CC45" s="111">
        <f t="shared" si="14"/>
        <v>704</v>
      </c>
      <c r="CD45" s="113" t="str">
        <f t="shared" si="6"/>
        <v/>
      </c>
      <c r="CE45" s="111" t="str">
        <f t="shared" si="7"/>
        <v/>
      </c>
      <c r="CF45" s="111" t="str">
        <f t="shared" si="8"/>
        <v/>
      </c>
      <c r="CG45" s="111" t="str">
        <f t="shared" si="9"/>
        <v/>
      </c>
      <c r="CH45" s="111" t="str">
        <f t="shared" si="10"/>
        <v/>
      </c>
      <c r="CI45" s="111" t="str">
        <f t="shared" si="11"/>
        <v/>
      </c>
    </row>
    <row r="46" spans="1:87">
      <c r="A46" s="4">
        <v>41</v>
      </c>
      <c r="B46" s="30" t="str">
        <f t="shared" si="15"/>
        <v>C</v>
      </c>
      <c r="C46" s="37">
        <f t="shared" si="16"/>
        <v>892</v>
      </c>
      <c r="D46" s="38">
        <f t="shared" si="17"/>
        <v>39791</v>
      </c>
      <c r="E46" s="39" t="str">
        <f t="shared" si="18"/>
        <v>CHANDRAVEER SINGH</v>
      </c>
      <c r="F46" s="39" t="str">
        <f t="shared" si="19"/>
        <v>UMMED SINGH</v>
      </c>
      <c r="G46" s="52">
        <f t="shared" si="20"/>
        <v>705</v>
      </c>
      <c r="H46" s="40" t="str">
        <f t="shared" si="21"/>
        <v/>
      </c>
      <c r="I46" s="125"/>
      <c r="J46" s="126"/>
      <c r="K46" s="107" t="str">
        <f t="shared" si="13"/>
        <v/>
      </c>
      <c r="L46" s="83"/>
      <c r="M46" s="76"/>
      <c r="N46" s="76"/>
      <c r="O46" s="76"/>
      <c r="P46" s="76"/>
      <c r="Q46" s="76"/>
      <c r="R46" s="76"/>
      <c r="S46" s="76"/>
      <c r="T46" s="84"/>
      <c r="U46" s="91"/>
      <c r="V46" s="77"/>
      <c r="W46" s="77"/>
      <c r="X46" s="77"/>
      <c r="Y46" s="77"/>
      <c r="Z46" s="77"/>
      <c r="AA46" s="77"/>
      <c r="AB46" s="77"/>
      <c r="AC46" s="92"/>
      <c r="AD46" s="83"/>
      <c r="AE46" s="76"/>
      <c r="AF46" s="76"/>
      <c r="AG46" s="76"/>
      <c r="AH46" s="76"/>
      <c r="AI46" s="76"/>
      <c r="AJ46" s="76"/>
      <c r="AK46" s="76"/>
      <c r="AL46" s="84"/>
      <c r="AM46" s="83"/>
      <c r="AN46" s="76"/>
      <c r="AO46" s="76"/>
      <c r="AP46" s="76"/>
      <c r="AQ46" s="76"/>
      <c r="AR46" s="76"/>
      <c r="AS46" s="76"/>
      <c r="AT46" s="76"/>
      <c r="AU46" s="84"/>
      <c r="AV46" s="83"/>
      <c r="AW46" s="76"/>
      <c r="AX46" s="76"/>
      <c r="AY46" s="76"/>
      <c r="AZ46" s="76"/>
      <c r="BA46" s="76"/>
      <c r="BB46" s="76"/>
      <c r="BC46" s="76"/>
      <c r="BD46" s="84"/>
      <c r="BE46" s="83"/>
      <c r="BF46" s="76"/>
      <c r="BG46" s="76"/>
      <c r="BH46" s="76"/>
      <c r="BI46" s="76"/>
      <c r="BJ46" s="76"/>
      <c r="BK46" s="76"/>
      <c r="BL46" s="76"/>
      <c r="BM46" s="84"/>
      <c r="BN46" s="1"/>
      <c r="BO46" s="1"/>
      <c r="BP46" s="1"/>
      <c r="BQ46" s="1"/>
      <c r="BR46" s="1"/>
      <c r="CC46" s="111">
        <f t="shared" si="14"/>
        <v>705</v>
      </c>
      <c r="CD46" s="113" t="str">
        <f t="shared" si="6"/>
        <v/>
      </c>
      <c r="CE46" s="111" t="str">
        <f t="shared" si="7"/>
        <v/>
      </c>
      <c r="CF46" s="111" t="str">
        <f t="shared" si="8"/>
        <v/>
      </c>
      <c r="CG46" s="111" t="str">
        <f t="shared" si="9"/>
        <v/>
      </c>
      <c r="CH46" s="111" t="str">
        <f t="shared" si="10"/>
        <v/>
      </c>
      <c r="CI46" s="111" t="str">
        <f t="shared" si="11"/>
        <v/>
      </c>
    </row>
    <row r="47" spans="1:87">
      <c r="A47" s="4">
        <v>42</v>
      </c>
      <c r="B47" s="30" t="str">
        <f t="shared" si="15"/>
        <v>C</v>
      </c>
      <c r="C47" s="37">
        <f t="shared" si="16"/>
        <v>853</v>
      </c>
      <c r="D47" s="38">
        <f t="shared" si="17"/>
        <v>39525</v>
      </c>
      <c r="E47" s="39" t="str">
        <f t="shared" si="18"/>
        <v>DIMPAL TANWAR</v>
      </c>
      <c r="F47" s="39" t="str">
        <f t="shared" si="19"/>
        <v>GHANSHYAM TANWAR</v>
      </c>
      <c r="G47" s="52">
        <f t="shared" si="20"/>
        <v>706</v>
      </c>
      <c r="H47" s="40" t="str">
        <f t="shared" si="21"/>
        <v/>
      </c>
      <c r="I47" s="125"/>
      <c r="J47" s="126"/>
      <c r="K47" s="107" t="str">
        <f t="shared" si="13"/>
        <v/>
      </c>
      <c r="L47" s="83"/>
      <c r="M47" s="76"/>
      <c r="N47" s="76"/>
      <c r="O47" s="76"/>
      <c r="P47" s="76"/>
      <c r="Q47" s="76"/>
      <c r="R47" s="76"/>
      <c r="S47" s="76"/>
      <c r="T47" s="84"/>
      <c r="U47" s="91"/>
      <c r="V47" s="77"/>
      <c r="W47" s="77"/>
      <c r="X47" s="77"/>
      <c r="Y47" s="77"/>
      <c r="Z47" s="77"/>
      <c r="AA47" s="77"/>
      <c r="AB47" s="77"/>
      <c r="AC47" s="92"/>
      <c r="AD47" s="83"/>
      <c r="AE47" s="76"/>
      <c r="AF47" s="76"/>
      <c r="AG47" s="76"/>
      <c r="AH47" s="76"/>
      <c r="AI47" s="76"/>
      <c r="AJ47" s="76"/>
      <c r="AK47" s="76"/>
      <c r="AL47" s="84"/>
      <c r="AM47" s="83"/>
      <c r="AN47" s="76"/>
      <c r="AO47" s="76"/>
      <c r="AP47" s="76"/>
      <c r="AQ47" s="76"/>
      <c r="AR47" s="76"/>
      <c r="AS47" s="76"/>
      <c r="AT47" s="76"/>
      <c r="AU47" s="84"/>
      <c r="AV47" s="83"/>
      <c r="AW47" s="76"/>
      <c r="AX47" s="76"/>
      <c r="AY47" s="76"/>
      <c r="AZ47" s="76"/>
      <c r="BA47" s="76"/>
      <c r="BB47" s="76"/>
      <c r="BC47" s="76"/>
      <c r="BD47" s="84"/>
      <c r="BE47" s="83"/>
      <c r="BF47" s="76"/>
      <c r="BG47" s="76"/>
      <c r="BH47" s="76"/>
      <c r="BI47" s="76"/>
      <c r="BJ47" s="76"/>
      <c r="BK47" s="76"/>
      <c r="BL47" s="76"/>
      <c r="BM47" s="84"/>
      <c r="BN47" s="1"/>
      <c r="BO47" s="1"/>
      <c r="BP47" s="1"/>
      <c r="BQ47" s="1"/>
      <c r="BR47" s="1"/>
      <c r="CC47" s="111">
        <f t="shared" si="14"/>
        <v>706</v>
      </c>
      <c r="CD47" s="113" t="str">
        <f t="shared" si="6"/>
        <v/>
      </c>
      <c r="CE47" s="111" t="str">
        <f t="shared" si="7"/>
        <v/>
      </c>
      <c r="CF47" s="111" t="str">
        <f t="shared" si="8"/>
        <v/>
      </c>
      <c r="CG47" s="111" t="str">
        <f t="shared" si="9"/>
        <v/>
      </c>
      <c r="CH47" s="111" t="str">
        <f t="shared" si="10"/>
        <v/>
      </c>
      <c r="CI47" s="111" t="str">
        <f t="shared" si="11"/>
        <v/>
      </c>
    </row>
    <row r="48" spans="1:87">
      <c r="A48" s="4">
        <v>43</v>
      </c>
      <c r="B48" s="30" t="str">
        <f t="shared" si="15"/>
        <v>C</v>
      </c>
      <c r="C48" s="37">
        <f t="shared" si="16"/>
        <v>851</v>
      </c>
      <c r="D48" s="38">
        <f t="shared" si="17"/>
        <v>39816</v>
      </c>
      <c r="E48" s="39" t="str">
        <f t="shared" si="18"/>
        <v>DIVYA</v>
      </c>
      <c r="F48" s="39" t="str">
        <f t="shared" si="19"/>
        <v>ANIL KUMAR KEER</v>
      </c>
      <c r="G48" s="52">
        <f t="shared" si="20"/>
        <v>707</v>
      </c>
      <c r="H48" s="40" t="str">
        <f t="shared" si="21"/>
        <v/>
      </c>
      <c r="I48" s="125"/>
      <c r="J48" s="126"/>
      <c r="K48" s="107" t="str">
        <f t="shared" si="13"/>
        <v/>
      </c>
      <c r="L48" s="83"/>
      <c r="M48" s="76"/>
      <c r="N48" s="76"/>
      <c r="O48" s="76"/>
      <c r="P48" s="76"/>
      <c r="Q48" s="76"/>
      <c r="R48" s="76"/>
      <c r="S48" s="76"/>
      <c r="T48" s="84"/>
      <c r="U48" s="91"/>
      <c r="V48" s="77"/>
      <c r="W48" s="77"/>
      <c r="X48" s="77"/>
      <c r="Y48" s="77"/>
      <c r="Z48" s="77"/>
      <c r="AA48" s="77"/>
      <c r="AB48" s="77"/>
      <c r="AC48" s="92"/>
      <c r="AD48" s="83"/>
      <c r="AE48" s="76"/>
      <c r="AF48" s="76"/>
      <c r="AG48" s="76"/>
      <c r="AH48" s="76"/>
      <c r="AI48" s="76"/>
      <c r="AJ48" s="76"/>
      <c r="AK48" s="76"/>
      <c r="AL48" s="84"/>
      <c r="AM48" s="83"/>
      <c r="AN48" s="76"/>
      <c r="AO48" s="76"/>
      <c r="AP48" s="76"/>
      <c r="AQ48" s="76"/>
      <c r="AR48" s="76"/>
      <c r="AS48" s="76"/>
      <c r="AT48" s="76"/>
      <c r="AU48" s="84"/>
      <c r="AV48" s="83"/>
      <c r="AW48" s="76"/>
      <c r="AX48" s="76"/>
      <c r="AY48" s="76"/>
      <c r="AZ48" s="76"/>
      <c r="BA48" s="76"/>
      <c r="BB48" s="76"/>
      <c r="BC48" s="76"/>
      <c r="BD48" s="84"/>
      <c r="BE48" s="83"/>
      <c r="BF48" s="76"/>
      <c r="BG48" s="76"/>
      <c r="BH48" s="76"/>
      <c r="BI48" s="76"/>
      <c r="BJ48" s="76"/>
      <c r="BK48" s="76"/>
      <c r="BL48" s="76"/>
      <c r="BM48" s="84"/>
      <c r="BN48" s="1"/>
      <c r="BO48" s="1"/>
      <c r="BP48" s="1"/>
      <c r="BQ48" s="1"/>
      <c r="BR48" s="1"/>
      <c r="CC48" s="111">
        <f t="shared" si="14"/>
        <v>707</v>
      </c>
      <c r="CD48" s="113" t="str">
        <f t="shared" si="6"/>
        <v/>
      </c>
      <c r="CE48" s="111" t="str">
        <f t="shared" si="7"/>
        <v/>
      </c>
      <c r="CF48" s="111" t="str">
        <f t="shared" si="8"/>
        <v/>
      </c>
      <c r="CG48" s="111" t="str">
        <f t="shared" si="9"/>
        <v/>
      </c>
      <c r="CH48" s="111" t="str">
        <f t="shared" si="10"/>
        <v/>
      </c>
      <c r="CI48" s="111" t="str">
        <f t="shared" si="11"/>
        <v/>
      </c>
    </row>
    <row r="49" spans="1:87" ht="24">
      <c r="A49" s="4">
        <v>44</v>
      </c>
      <c r="B49" s="30" t="str">
        <f t="shared" si="15"/>
        <v>C</v>
      </c>
      <c r="C49" s="37">
        <f t="shared" si="16"/>
        <v>850</v>
      </c>
      <c r="D49" s="38">
        <f t="shared" si="17"/>
        <v>39925</v>
      </c>
      <c r="E49" s="39" t="str">
        <f t="shared" si="18"/>
        <v>DUSHYANT SINGH GEHLOT</v>
      </c>
      <c r="F49" s="39" t="str">
        <f t="shared" si="19"/>
        <v>KIRAN SINGH</v>
      </c>
      <c r="G49" s="52">
        <f t="shared" si="20"/>
        <v>708</v>
      </c>
      <c r="H49" s="40" t="str">
        <f t="shared" si="21"/>
        <v/>
      </c>
      <c r="I49" s="125"/>
      <c r="J49" s="126"/>
      <c r="K49" s="107" t="str">
        <f t="shared" si="13"/>
        <v/>
      </c>
      <c r="L49" s="83"/>
      <c r="M49" s="76"/>
      <c r="N49" s="76"/>
      <c r="O49" s="76"/>
      <c r="P49" s="76"/>
      <c r="Q49" s="76"/>
      <c r="R49" s="76"/>
      <c r="S49" s="76"/>
      <c r="T49" s="84"/>
      <c r="U49" s="91"/>
      <c r="V49" s="77"/>
      <c r="W49" s="77"/>
      <c r="X49" s="77"/>
      <c r="Y49" s="77"/>
      <c r="Z49" s="77"/>
      <c r="AA49" s="77"/>
      <c r="AB49" s="77"/>
      <c r="AC49" s="92"/>
      <c r="AD49" s="83"/>
      <c r="AE49" s="76"/>
      <c r="AF49" s="76"/>
      <c r="AG49" s="76"/>
      <c r="AH49" s="76"/>
      <c r="AI49" s="76"/>
      <c r="AJ49" s="76"/>
      <c r="AK49" s="76"/>
      <c r="AL49" s="84"/>
      <c r="AM49" s="83"/>
      <c r="AN49" s="76"/>
      <c r="AO49" s="76"/>
      <c r="AP49" s="76"/>
      <c r="AQ49" s="76"/>
      <c r="AR49" s="76"/>
      <c r="AS49" s="76"/>
      <c r="AT49" s="76"/>
      <c r="AU49" s="84"/>
      <c r="AV49" s="83"/>
      <c r="AW49" s="76"/>
      <c r="AX49" s="76"/>
      <c r="AY49" s="76"/>
      <c r="AZ49" s="76"/>
      <c r="BA49" s="76"/>
      <c r="BB49" s="76"/>
      <c r="BC49" s="76"/>
      <c r="BD49" s="84"/>
      <c r="BE49" s="83"/>
      <c r="BF49" s="76"/>
      <c r="BG49" s="76"/>
      <c r="BH49" s="76"/>
      <c r="BI49" s="76"/>
      <c r="BJ49" s="76"/>
      <c r="BK49" s="76"/>
      <c r="BL49" s="76"/>
      <c r="BM49" s="84"/>
      <c r="BN49" s="1"/>
      <c r="BO49" s="1"/>
      <c r="BP49" s="1"/>
      <c r="BQ49" s="1"/>
      <c r="BR49" s="1"/>
      <c r="CC49" s="111">
        <f t="shared" si="14"/>
        <v>708</v>
      </c>
      <c r="CD49" s="113" t="str">
        <f t="shared" si="6"/>
        <v/>
      </c>
      <c r="CE49" s="111" t="str">
        <f t="shared" si="7"/>
        <v/>
      </c>
      <c r="CF49" s="111" t="str">
        <f t="shared" si="8"/>
        <v/>
      </c>
      <c r="CG49" s="111" t="str">
        <f t="shared" si="9"/>
        <v/>
      </c>
      <c r="CH49" s="111" t="str">
        <f t="shared" si="10"/>
        <v/>
      </c>
      <c r="CI49" s="111" t="str">
        <f t="shared" si="11"/>
        <v/>
      </c>
    </row>
    <row r="50" spans="1:87">
      <c r="A50" s="4">
        <v>45</v>
      </c>
      <c r="B50" s="30" t="str">
        <f t="shared" si="15"/>
        <v>C</v>
      </c>
      <c r="C50" s="37">
        <f t="shared" si="16"/>
        <v>322</v>
      </c>
      <c r="D50" s="38">
        <f t="shared" si="17"/>
        <v>40495</v>
      </c>
      <c r="E50" s="39" t="str">
        <f t="shared" si="18"/>
        <v>FEJAN SHAH</v>
      </c>
      <c r="F50" s="39" t="str">
        <f t="shared" si="19"/>
        <v>YASEEN SHAH</v>
      </c>
      <c r="G50" s="52">
        <f t="shared" si="20"/>
        <v>709</v>
      </c>
      <c r="H50" s="40" t="str">
        <f t="shared" si="21"/>
        <v/>
      </c>
      <c r="I50" s="125"/>
      <c r="J50" s="126"/>
      <c r="K50" s="107" t="str">
        <f t="shared" si="13"/>
        <v/>
      </c>
      <c r="L50" s="83"/>
      <c r="M50" s="76"/>
      <c r="N50" s="76"/>
      <c r="O50" s="76"/>
      <c r="P50" s="76"/>
      <c r="Q50" s="76"/>
      <c r="R50" s="76"/>
      <c r="S50" s="76"/>
      <c r="T50" s="84"/>
      <c r="U50" s="91"/>
      <c r="V50" s="77"/>
      <c r="W50" s="77"/>
      <c r="X50" s="77"/>
      <c r="Y50" s="77"/>
      <c r="Z50" s="77"/>
      <c r="AA50" s="77"/>
      <c r="AB50" s="77"/>
      <c r="AC50" s="92"/>
      <c r="AD50" s="83"/>
      <c r="AE50" s="76"/>
      <c r="AF50" s="76"/>
      <c r="AG50" s="76"/>
      <c r="AH50" s="76"/>
      <c r="AI50" s="76"/>
      <c r="AJ50" s="76"/>
      <c r="AK50" s="76"/>
      <c r="AL50" s="84"/>
      <c r="AM50" s="83"/>
      <c r="AN50" s="76"/>
      <c r="AO50" s="76"/>
      <c r="AP50" s="76"/>
      <c r="AQ50" s="76"/>
      <c r="AR50" s="76"/>
      <c r="AS50" s="76"/>
      <c r="AT50" s="76"/>
      <c r="AU50" s="84"/>
      <c r="AV50" s="83"/>
      <c r="AW50" s="76"/>
      <c r="AX50" s="76"/>
      <c r="AY50" s="76"/>
      <c r="AZ50" s="76"/>
      <c r="BA50" s="76"/>
      <c r="BB50" s="76"/>
      <c r="BC50" s="76"/>
      <c r="BD50" s="84"/>
      <c r="BE50" s="83"/>
      <c r="BF50" s="76"/>
      <c r="BG50" s="76"/>
      <c r="BH50" s="76"/>
      <c r="BI50" s="76"/>
      <c r="BJ50" s="76"/>
      <c r="BK50" s="76"/>
      <c r="BL50" s="76"/>
      <c r="BM50" s="84"/>
      <c r="BN50" s="1"/>
      <c r="BO50" s="1"/>
      <c r="BP50" s="1"/>
      <c r="BQ50" s="1"/>
      <c r="BR50" s="1"/>
      <c r="CC50" s="111">
        <f t="shared" si="14"/>
        <v>709</v>
      </c>
      <c r="CD50" s="113" t="str">
        <f t="shared" si="6"/>
        <v/>
      </c>
      <c r="CE50" s="111" t="str">
        <f t="shared" si="7"/>
        <v/>
      </c>
      <c r="CF50" s="111" t="str">
        <f t="shared" si="8"/>
        <v/>
      </c>
      <c r="CG50" s="111" t="str">
        <f t="shared" si="9"/>
        <v/>
      </c>
      <c r="CH50" s="111" t="str">
        <f t="shared" si="10"/>
        <v/>
      </c>
      <c r="CI50" s="111" t="str">
        <f t="shared" si="11"/>
        <v/>
      </c>
    </row>
    <row r="51" spans="1:87">
      <c r="A51" s="4">
        <v>46</v>
      </c>
      <c r="B51" s="30" t="str">
        <f t="shared" si="15"/>
        <v>D</v>
      </c>
      <c r="C51" s="37">
        <f t="shared" si="16"/>
        <v>513</v>
      </c>
      <c r="D51" s="38">
        <f t="shared" si="17"/>
        <v>38320</v>
      </c>
      <c r="E51" s="39" t="str">
        <f t="shared" si="18"/>
        <v>GOPAL LAL</v>
      </c>
      <c r="F51" s="39" t="str">
        <f t="shared" si="19"/>
        <v>GANPAT LAL</v>
      </c>
      <c r="G51" s="52">
        <f t="shared" si="20"/>
        <v>710</v>
      </c>
      <c r="H51" s="40" t="str">
        <f t="shared" si="21"/>
        <v/>
      </c>
      <c r="I51" s="125"/>
      <c r="J51" s="126"/>
      <c r="K51" s="107" t="str">
        <f t="shared" si="13"/>
        <v/>
      </c>
      <c r="L51" s="83"/>
      <c r="M51" s="76"/>
      <c r="N51" s="76"/>
      <c r="O51" s="76"/>
      <c r="P51" s="76"/>
      <c r="Q51" s="76"/>
      <c r="R51" s="76"/>
      <c r="S51" s="76"/>
      <c r="T51" s="84"/>
      <c r="U51" s="91"/>
      <c r="V51" s="77"/>
      <c r="W51" s="77"/>
      <c r="X51" s="77"/>
      <c r="Y51" s="77"/>
      <c r="Z51" s="77"/>
      <c r="AA51" s="77"/>
      <c r="AB51" s="77"/>
      <c r="AC51" s="92"/>
      <c r="AD51" s="83"/>
      <c r="AE51" s="76"/>
      <c r="AF51" s="76"/>
      <c r="AG51" s="76"/>
      <c r="AH51" s="76"/>
      <c r="AI51" s="76"/>
      <c r="AJ51" s="76"/>
      <c r="AK51" s="76"/>
      <c r="AL51" s="84"/>
      <c r="AM51" s="83"/>
      <c r="AN51" s="76"/>
      <c r="AO51" s="76"/>
      <c r="AP51" s="76"/>
      <c r="AQ51" s="76"/>
      <c r="AR51" s="76"/>
      <c r="AS51" s="76"/>
      <c r="AT51" s="76"/>
      <c r="AU51" s="84"/>
      <c r="AV51" s="83"/>
      <c r="AW51" s="76"/>
      <c r="AX51" s="76"/>
      <c r="AY51" s="76"/>
      <c r="AZ51" s="76"/>
      <c r="BA51" s="76"/>
      <c r="BB51" s="76"/>
      <c r="BC51" s="76"/>
      <c r="BD51" s="84"/>
      <c r="BE51" s="83"/>
      <c r="BF51" s="76"/>
      <c r="BG51" s="76"/>
      <c r="BH51" s="76"/>
      <c r="BI51" s="76"/>
      <c r="BJ51" s="76"/>
      <c r="BK51" s="76"/>
      <c r="BL51" s="76"/>
      <c r="BM51" s="84"/>
      <c r="BN51" s="1"/>
      <c r="BO51" s="1"/>
      <c r="BP51" s="1"/>
      <c r="BQ51" s="1"/>
      <c r="BR51" s="1"/>
      <c r="CC51" s="111">
        <f t="shared" si="14"/>
        <v>710</v>
      </c>
      <c r="CD51" s="113" t="str">
        <f t="shared" si="6"/>
        <v/>
      </c>
      <c r="CE51" s="111" t="str">
        <f t="shared" si="7"/>
        <v/>
      </c>
      <c r="CF51" s="111" t="str">
        <f t="shared" si="8"/>
        <v/>
      </c>
      <c r="CG51" s="111" t="str">
        <f t="shared" si="9"/>
        <v/>
      </c>
      <c r="CH51" s="111" t="str">
        <f t="shared" si="10"/>
        <v/>
      </c>
      <c r="CI51" s="111" t="str">
        <f t="shared" si="11"/>
        <v/>
      </c>
    </row>
    <row r="52" spans="1:87">
      <c r="A52" s="4">
        <v>47</v>
      </c>
      <c r="B52" s="30" t="str">
        <f t="shared" si="15"/>
        <v>D</v>
      </c>
      <c r="C52" s="37">
        <f t="shared" si="16"/>
        <v>846</v>
      </c>
      <c r="D52" s="38">
        <f t="shared" si="17"/>
        <v>40015</v>
      </c>
      <c r="E52" s="39" t="str">
        <f t="shared" si="18"/>
        <v>HARSH BAGRI</v>
      </c>
      <c r="F52" s="39" t="str">
        <f t="shared" si="19"/>
        <v>KANHAIYA LAL BAGRI</v>
      </c>
      <c r="G52" s="52">
        <f t="shared" si="20"/>
        <v>711</v>
      </c>
      <c r="H52" s="40" t="str">
        <f t="shared" si="21"/>
        <v/>
      </c>
      <c r="I52" s="125"/>
      <c r="J52" s="126"/>
      <c r="K52" s="107" t="str">
        <f t="shared" si="13"/>
        <v/>
      </c>
      <c r="L52" s="83"/>
      <c r="M52" s="76"/>
      <c r="N52" s="76"/>
      <c r="O52" s="76"/>
      <c r="P52" s="76"/>
      <c r="Q52" s="76"/>
      <c r="R52" s="76"/>
      <c r="S52" s="76"/>
      <c r="T52" s="84"/>
      <c r="U52" s="91"/>
      <c r="V52" s="77"/>
      <c r="W52" s="77"/>
      <c r="X52" s="77"/>
      <c r="Y52" s="77"/>
      <c r="Z52" s="77"/>
      <c r="AA52" s="77"/>
      <c r="AB52" s="77"/>
      <c r="AC52" s="92"/>
      <c r="AD52" s="83"/>
      <c r="AE52" s="76"/>
      <c r="AF52" s="76"/>
      <c r="AG52" s="76"/>
      <c r="AH52" s="76"/>
      <c r="AI52" s="76"/>
      <c r="AJ52" s="76"/>
      <c r="AK52" s="76"/>
      <c r="AL52" s="84"/>
      <c r="AM52" s="83"/>
      <c r="AN52" s="76"/>
      <c r="AO52" s="76"/>
      <c r="AP52" s="76"/>
      <c r="AQ52" s="76"/>
      <c r="AR52" s="76"/>
      <c r="AS52" s="76"/>
      <c r="AT52" s="76"/>
      <c r="AU52" s="84"/>
      <c r="AV52" s="83"/>
      <c r="AW52" s="76"/>
      <c r="AX52" s="76"/>
      <c r="AY52" s="76"/>
      <c r="AZ52" s="76"/>
      <c r="BA52" s="76"/>
      <c r="BB52" s="76"/>
      <c r="BC52" s="76"/>
      <c r="BD52" s="84"/>
      <c r="BE52" s="83"/>
      <c r="BF52" s="76"/>
      <c r="BG52" s="76"/>
      <c r="BH52" s="76"/>
      <c r="BI52" s="76"/>
      <c r="BJ52" s="76"/>
      <c r="BK52" s="76"/>
      <c r="BL52" s="76"/>
      <c r="BM52" s="84"/>
      <c r="BN52" s="1"/>
      <c r="BO52" s="1"/>
      <c r="BP52" s="1"/>
      <c r="BQ52" s="1"/>
      <c r="BR52" s="1"/>
      <c r="CC52" s="111">
        <f t="shared" si="14"/>
        <v>711</v>
      </c>
      <c r="CD52" s="113" t="str">
        <f t="shared" si="6"/>
        <v/>
      </c>
      <c r="CE52" s="111" t="str">
        <f t="shared" si="7"/>
        <v/>
      </c>
      <c r="CF52" s="111" t="str">
        <f t="shared" si="8"/>
        <v/>
      </c>
      <c r="CG52" s="111" t="str">
        <f t="shared" si="9"/>
        <v/>
      </c>
      <c r="CH52" s="111" t="str">
        <f t="shared" si="10"/>
        <v/>
      </c>
      <c r="CI52" s="111" t="str">
        <f t="shared" si="11"/>
        <v/>
      </c>
    </row>
    <row r="53" spans="1:87">
      <c r="A53" s="4">
        <v>48</v>
      </c>
      <c r="B53" s="30" t="str">
        <f t="shared" si="15"/>
        <v>D</v>
      </c>
      <c r="C53" s="37">
        <f t="shared" si="16"/>
        <v>893</v>
      </c>
      <c r="D53" s="38">
        <f t="shared" si="17"/>
        <v>39940</v>
      </c>
      <c r="E53" s="39" t="str">
        <f t="shared" si="18"/>
        <v>INASHA BANO</v>
      </c>
      <c r="F53" s="39" t="str">
        <f t="shared" si="19"/>
        <v>MOHAMMAD SHAREEF</v>
      </c>
      <c r="G53" s="52">
        <f t="shared" si="20"/>
        <v>712</v>
      </c>
      <c r="H53" s="40" t="str">
        <f t="shared" si="21"/>
        <v/>
      </c>
      <c r="I53" s="125"/>
      <c r="J53" s="126"/>
      <c r="K53" s="107" t="str">
        <f t="shared" si="13"/>
        <v/>
      </c>
      <c r="L53" s="83"/>
      <c r="M53" s="76"/>
      <c r="N53" s="76"/>
      <c r="O53" s="76"/>
      <c r="P53" s="76"/>
      <c r="Q53" s="76"/>
      <c r="R53" s="76"/>
      <c r="S53" s="76"/>
      <c r="T53" s="84"/>
      <c r="U53" s="91"/>
      <c r="V53" s="77"/>
      <c r="W53" s="77"/>
      <c r="X53" s="77"/>
      <c r="Y53" s="77"/>
      <c r="Z53" s="77"/>
      <c r="AA53" s="77"/>
      <c r="AB53" s="77"/>
      <c r="AC53" s="92"/>
      <c r="AD53" s="83"/>
      <c r="AE53" s="76"/>
      <c r="AF53" s="76"/>
      <c r="AG53" s="76"/>
      <c r="AH53" s="76"/>
      <c r="AI53" s="76"/>
      <c r="AJ53" s="76"/>
      <c r="AK53" s="76"/>
      <c r="AL53" s="84"/>
      <c r="AM53" s="83"/>
      <c r="AN53" s="76"/>
      <c r="AO53" s="76"/>
      <c r="AP53" s="76"/>
      <c r="AQ53" s="76"/>
      <c r="AR53" s="76"/>
      <c r="AS53" s="76"/>
      <c r="AT53" s="76"/>
      <c r="AU53" s="84"/>
      <c r="AV53" s="83"/>
      <c r="AW53" s="76"/>
      <c r="AX53" s="76"/>
      <c r="AY53" s="76"/>
      <c r="AZ53" s="76"/>
      <c r="BA53" s="76"/>
      <c r="BB53" s="76"/>
      <c r="BC53" s="76"/>
      <c r="BD53" s="84"/>
      <c r="BE53" s="83"/>
      <c r="BF53" s="76"/>
      <c r="BG53" s="76"/>
      <c r="BH53" s="76"/>
      <c r="BI53" s="76"/>
      <c r="BJ53" s="76"/>
      <c r="BK53" s="76"/>
      <c r="BL53" s="76"/>
      <c r="BM53" s="84"/>
      <c r="BN53" s="1"/>
      <c r="BO53" s="1"/>
      <c r="BP53" s="1"/>
      <c r="BQ53" s="1"/>
      <c r="BR53" s="1"/>
      <c r="CC53" s="111">
        <f t="shared" si="14"/>
        <v>712</v>
      </c>
      <c r="CD53" s="113" t="str">
        <f t="shared" si="6"/>
        <v/>
      </c>
      <c r="CE53" s="111" t="str">
        <f t="shared" si="7"/>
        <v/>
      </c>
      <c r="CF53" s="111" t="str">
        <f t="shared" si="8"/>
        <v/>
      </c>
      <c r="CG53" s="111" t="str">
        <f t="shared" si="9"/>
        <v/>
      </c>
      <c r="CH53" s="111" t="str">
        <f t="shared" si="10"/>
        <v/>
      </c>
      <c r="CI53" s="111" t="str">
        <f t="shared" si="11"/>
        <v/>
      </c>
    </row>
    <row r="54" spans="1:87">
      <c r="A54" s="4">
        <v>49</v>
      </c>
      <c r="B54" s="30" t="str">
        <f t="shared" si="15"/>
        <v>D</v>
      </c>
      <c r="C54" s="37">
        <f t="shared" si="16"/>
        <v>845</v>
      </c>
      <c r="D54" s="38">
        <f t="shared" si="17"/>
        <v>40029</v>
      </c>
      <c r="E54" s="39" t="str">
        <f t="shared" si="18"/>
        <v>JAIDITYA PHULWARI</v>
      </c>
      <c r="F54" s="39" t="str">
        <f t="shared" si="19"/>
        <v>RAJENDRA PHULWARI</v>
      </c>
      <c r="G54" s="52">
        <f t="shared" si="20"/>
        <v>713</v>
      </c>
      <c r="H54" s="40" t="str">
        <f t="shared" si="21"/>
        <v/>
      </c>
      <c r="I54" s="125"/>
      <c r="J54" s="126"/>
      <c r="K54" s="107" t="str">
        <f t="shared" si="13"/>
        <v/>
      </c>
      <c r="L54" s="83"/>
      <c r="M54" s="76"/>
      <c r="N54" s="76"/>
      <c r="O54" s="76"/>
      <c r="P54" s="76"/>
      <c r="Q54" s="76"/>
      <c r="R54" s="76"/>
      <c r="S54" s="76"/>
      <c r="T54" s="84"/>
      <c r="U54" s="91"/>
      <c r="V54" s="77"/>
      <c r="W54" s="77"/>
      <c r="X54" s="77"/>
      <c r="Y54" s="77"/>
      <c r="Z54" s="77"/>
      <c r="AA54" s="77"/>
      <c r="AB54" s="77"/>
      <c r="AC54" s="92"/>
      <c r="AD54" s="83"/>
      <c r="AE54" s="76"/>
      <c r="AF54" s="76"/>
      <c r="AG54" s="76"/>
      <c r="AH54" s="76"/>
      <c r="AI54" s="76"/>
      <c r="AJ54" s="76"/>
      <c r="AK54" s="76"/>
      <c r="AL54" s="84"/>
      <c r="AM54" s="83"/>
      <c r="AN54" s="76"/>
      <c r="AO54" s="76"/>
      <c r="AP54" s="76"/>
      <c r="AQ54" s="76"/>
      <c r="AR54" s="76"/>
      <c r="AS54" s="76"/>
      <c r="AT54" s="76"/>
      <c r="AU54" s="84"/>
      <c r="AV54" s="83"/>
      <c r="AW54" s="76"/>
      <c r="AX54" s="76"/>
      <c r="AY54" s="76"/>
      <c r="AZ54" s="76"/>
      <c r="BA54" s="76"/>
      <c r="BB54" s="76"/>
      <c r="BC54" s="76"/>
      <c r="BD54" s="84"/>
      <c r="BE54" s="83"/>
      <c r="BF54" s="76"/>
      <c r="BG54" s="76"/>
      <c r="BH54" s="76"/>
      <c r="BI54" s="76"/>
      <c r="BJ54" s="76"/>
      <c r="BK54" s="76"/>
      <c r="BL54" s="76"/>
      <c r="BM54" s="84"/>
      <c r="BN54" s="1"/>
      <c r="BO54" s="1"/>
      <c r="BP54" s="1"/>
      <c r="BQ54" s="1"/>
      <c r="BR54" s="1"/>
      <c r="CC54" s="111">
        <f t="shared" si="14"/>
        <v>713</v>
      </c>
      <c r="CD54" s="113" t="str">
        <f t="shared" si="6"/>
        <v/>
      </c>
      <c r="CE54" s="111" t="str">
        <f t="shared" si="7"/>
        <v/>
      </c>
      <c r="CF54" s="111" t="str">
        <f t="shared" si="8"/>
        <v/>
      </c>
      <c r="CG54" s="111" t="str">
        <f t="shared" si="9"/>
        <v/>
      </c>
      <c r="CH54" s="111" t="str">
        <f t="shared" si="10"/>
        <v/>
      </c>
      <c r="CI54" s="111" t="str">
        <f t="shared" si="11"/>
        <v/>
      </c>
    </row>
    <row r="55" spans="1:87">
      <c r="A55" s="4">
        <v>50</v>
      </c>
      <c r="B55" s="30" t="str">
        <f t="shared" si="15"/>
        <v>D</v>
      </c>
      <c r="C55" s="37">
        <f t="shared" si="16"/>
        <v>338</v>
      </c>
      <c r="D55" s="38">
        <f t="shared" si="17"/>
        <v>40067</v>
      </c>
      <c r="E55" s="39" t="str">
        <f t="shared" si="18"/>
        <v>JANNAT BANO</v>
      </c>
      <c r="F55" s="39" t="str">
        <f t="shared" si="19"/>
        <v>BABU KHAN</v>
      </c>
      <c r="G55" s="52">
        <f t="shared" si="20"/>
        <v>714</v>
      </c>
      <c r="H55" s="40" t="str">
        <f t="shared" si="21"/>
        <v/>
      </c>
      <c r="I55" s="125"/>
      <c r="J55" s="126"/>
      <c r="K55" s="107" t="str">
        <f t="shared" si="13"/>
        <v/>
      </c>
      <c r="L55" s="83"/>
      <c r="M55" s="76"/>
      <c r="N55" s="76"/>
      <c r="O55" s="76"/>
      <c r="P55" s="76"/>
      <c r="Q55" s="76"/>
      <c r="R55" s="76"/>
      <c r="S55" s="76"/>
      <c r="T55" s="84"/>
      <c r="U55" s="91"/>
      <c r="V55" s="77"/>
      <c r="W55" s="77"/>
      <c r="X55" s="77"/>
      <c r="Y55" s="77"/>
      <c r="Z55" s="77"/>
      <c r="AA55" s="77"/>
      <c r="AB55" s="77"/>
      <c r="AC55" s="92"/>
      <c r="AD55" s="83"/>
      <c r="AE55" s="76"/>
      <c r="AF55" s="76"/>
      <c r="AG55" s="76"/>
      <c r="AH55" s="76"/>
      <c r="AI55" s="76"/>
      <c r="AJ55" s="76"/>
      <c r="AK55" s="76"/>
      <c r="AL55" s="84"/>
      <c r="AM55" s="83"/>
      <c r="AN55" s="76"/>
      <c r="AO55" s="76"/>
      <c r="AP55" s="76"/>
      <c r="AQ55" s="76"/>
      <c r="AR55" s="76"/>
      <c r="AS55" s="76"/>
      <c r="AT55" s="76"/>
      <c r="AU55" s="84"/>
      <c r="AV55" s="83"/>
      <c r="AW55" s="76"/>
      <c r="AX55" s="76"/>
      <c r="AY55" s="76"/>
      <c r="AZ55" s="76"/>
      <c r="BA55" s="76"/>
      <c r="BB55" s="76"/>
      <c r="BC55" s="76"/>
      <c r="BD55" s="84"/>
      <c r="BE55" s="83"/>
      <c r="BF55" s="76"/>
      <c r="BG55" s="76"/>
      <c r="BH55" s="76"/>
      <c r="BI55" s="76"/>
      <c r="BJ55" s="76"/>
      <c r="BK55" s="76"/>
      <c r="BL55" s="76"/>
      <c r="BM55" s="84"/>
      <c r="BN55" s="1"/>
      <c r="BO55" s="1"/>
      <c r="BP55" s="1"/>
      <c r="BQ55" s="1"/>
      <c r="BR55" s="1"/>
      <c r="CC55" s="111">
        <f t="shared" si="14"/>
        <v>714</v>
      </c>
      <c r="CD55" s="113" t="str">
        <f t="shared" si="6"/>
        <v/>
      </c>
      <c r="CE55" s="111" t="str">
        <f t="shared" si="7"/>
        <v/>
      </c>
      <c r="CF55" s="111" t="str">
        <f t="shared" si="8"/>
        <v/>
      </c>
      <c r="CG55" s="111" t="str">
        <f t="shared" si="9"/>
        <v/>
      </c>
      <c r="CH55" s="111" t="str">
        <f t="shared" si="10"/>
        <v/>
      </c>
      <c r="CI55" s="111" t="str">
        <f t="shared" si="11"/>
        <v/>
      </c>
    </row>
    <row r="56" spans="1:87">
      <c r="A56" s="4">
        <v>51</v>
      </c>
      <c r="B56" s="30" t="str">
        <f t="shared" si="15"/>
        <v>D</v>
      </c>
      <c r="C56" s="37">
        <f t="shared" si="16"/>
        <v>325</v>
      </c>
      <c r="D56" s="38">
        <f t="shared" si="17"/>
        <v>40042</v>
      </c>
      <c r="E56" s="39" t="str">
        <f t="shared" si="18"/>
        <v>JASMIN BANO</v>
      </c>
      <c r="F56" s="39" t="str">
        <f t="shared" si="19"/>
        <v>YASEEN SHAH</v>
      </c>
      <c r="G56" s="52">
        <f t="shared" si="20"/>
        <v>715</v>
      </c>
      <c r="H56" s="40" t="str">
        <f t="shared" si="21"/>
        <v/>
      </c>
      <c r="I56" s="125"/>
      <c r="J56" s="126"/>
      <c r="K56" s="107" t="str">
        <f t="shared" si="13"/>
        <v/>
      </c>
      <c r="L56" s="83"/>
      <c r="M56" s="76"/>
      <c r="N56" s="76"/>
      <c r="O56" s="76"/>
      <c r="P56" s="76"/>
      <c r="Q56" s="76"/>
      <c r="R56" s="76"/>
      <c r="S56" s="76"/>
      <c r="T56" s="84"/>
      <c r="U56" s="91"/>
      <c r="V56" s="77"/>
      <c r="W56" s="77"/>
      <c r="X56" s="77"/>
      <c r="Y56" s="77"/>
      <c r="Z56" s="77"/>
      <c r="AA56" s="77"/>
      <c r="AB56" s="77"/>
      <c r="AC56" s="92"/>
      <c r="AD56" s="83"/>
      <c r="AE56" s="76"/>
      <c r="AF56" s="76"/>
      <c r="AG56" s="76"/>
      <c r="AH56" s="76"/>
      <c r="AI56" s="76"/>
      <c r="AJ56" s="76"/>
      <c r="AK56" s="76"/>
      <c r="AL56" s="84"/>
      <c r="AM56" s="83"/>
      <c r="AN56" s="76"/>
      <c r="AO56" s="76"/>
      <c r="AP56" s="76"/>
      <c r="AQ56" s="76"/>
      <c r="AR56" s="76"/>
      <c r="AS56" s="76"/>
      <c r="AT56" s="76"/>
      <c r="AU56" s="84"/>
      <c r="AV56" s="83"/>
      <c r="AW56" s="76"/>
      <c r="AX56" s="76"/>
      <c r="AY56" s="76"/>
      <c r="AZ56" s="76"/>
      <c r="BA56" s="76"/>
      <c r="BB56" s="76"/>
      <c r="BC56" s="76"/>
      <c r="BD56" s="84"/>
      <c r="BE56" s="83"/>
      <c r="BF56" s="76"/>
      <c r="BG56" s="76"/>
      <c r="BH56" s="76"/>
      <c r="BI56" s="76"/>
      <c r="BJ56" s="76"/>
      <c r="BK56" s="76"/>
      <c r="BL56" s="76"/>
      <c r="BM56" s="84"/>
      <c r="BN56" s="1"/>
      <c r="BO56" s="1"/>
      <c r="BP56" s="1"/>
      <c r="BQ56" s="1"/>
      <c r="BR56" s="1"/>
      <c r="CC56" s="111">
        <f t="shared" si="14"/>
        <v>715</v>
      </c>
      <c r="CD56" s="113" t="str">
        <f t="shared" si="6"/>
        <v/>
      </c>
      <c r="CE56" s="111" t="str">
        <f t="shared" si="7"/>
        <v/>
      </c>
      <c r="CF56" s="111" t="str">
        <f t="shared" si="8"/>
        <v/>
      </c>
      <c r="CG56" s="111" t="str">
        <f t="shared" si="9"/>
        <v/>
      </c>
      <c r="CH56" s="111" t="str">
        <f t="shared" si="10"/>
        <v/>
      </c>
      <c r="CI56" s="111" t="str">
        <f t="shared" si="11"/>
        <v/>
      </c>
    </row>
    <row r="57" spans="1:87">
      <c r="A57" s="4">
        <v>52</v>
      </c>
      <c r="B57" s="30" t="str">
        <f t="shared" si="15"/>
        <v>D</v>
      </c>
      <c r="C57" s="37">
        <f t="shared" si="16"/>
        <v>346</v>
      </c>
      <c r="D57" s="38">
        <f t="shared" si="17"/>
        <v>40361</v>
      </c>
      <c r="E57" s="39" t="str">
        <f t="shared" si="18"/>
        <v>KANCHAN GURJAR</v>
      </c>
      <c r="F57" s="39" t="str">
        <f t="shared" si="19"/>
        <v>DURGA RAM GURJAR</v>
      </c>
      <c r="G57" s="52">
        <f t="shared" si="20"/>
        <v>716</v>
      </c>
      <c r="H57" s="40" t="str">
        <f t="shared" si="21"/>
        <v/>
      </c>
      <c r="I57" s="125"/>
      <c r="J57" s="126"/>
      <c r="K57" s="107" t="str">
        <f t="shared" si="13"/>
        <v/>
      </c>
      <c r="L57" s="83"/>
      <c r="M57" s="76"/>
      <c r="N57" s="76"/>
      <c r="O57" s="76"/>
      <c r="P57" s="76"/>
      <c r="Q57" s="76"/>
      <c r="R57" s="76"/>
      <c r="S57" s="76"/>
      <c r="T57" s="84"/>
      <c r="U57" s="91"/>
      <c r="V57" s="77"/>
      <c r="W57" s="77"/>
      <c r="X57" s="77"/>
      <c r="Y57" s="77"/>
      <c r="Z57" s="77"/>
      <c r="AA57" s="77"/>
      <c r="AB57" s="77"/>
      <c r="AC57" s="92"/>
      <c r="AD57" s="83"/>
      <c r="AE57" s="76"/>
      <c r="AF57" s="76"/>
      <c r="AG57" s="76"/>
      <c r="AH57" s="76"/>
      <c r="AI57" s="76"/>
      <c r="AJ57" s="76"/>
      <c r="AK57" s="76"/>
      <c r="AL57" s="84"/>
      <c r="AM57" s="83"/>
      <c r="AN57" s="76"/>
      <c r="AO57" s="76"/>
      <c r="AP57" s="76"/>
      <c r="AQ57" s="76"/>
      <c r="AR57" s="76"/>
      <c r="AS57" s="76"/>
      <c r="AT57" s="76"/>
      <c r="AU57" s="84"/>
      <c r="AV57" s="83"/>
      <c r="AW57" s="76"/>
      <c r="AX57" s="76"/>
      <c r="AY57" s="76"/>
      <c r="AZ57" s="76"/>
      <c r="BA57" s="76"/>
      <c r="BB57" s="76"/>
      <c r="BC57" s="76"/>
      <c r="BD57" s="84"/>
      <c r="BE57" s="83"/>
      <c r="BF57" s="76"/>
      <c r="BG57" s="76"/>
      <c r="BH57" s="76"/>
      <c r="BI57" s="76"/>
      <c r="BJ57" s="76"/>
      <c r="BK57" s="76"/>
      <c r="BL57" s="76"/>
      <c r="BM57" s="84"/>
      <c r="BN57" s="1"/>
      <c r="BO57" s="1"/>
      <c r="BP57" s="1"/>
      <c r="BQ57" s="1"/>
      <c r="BR57" s="1"/>
      <c r="CC57" s="111">
        <f t="shared" si="14"/>
        <v>716</v>
      </c>
      <c r="CD57" s="113" t="str">
        <f t="shared" si="6"/>
        <v/>
      </c>
      <c r="CE57" s="111" t="str">
        <f t="shared" si="7"/>
        <v/>
      </c>
      <c r="CF57" s="111" t="str">
        <f t="shared" si="8"/>
        <v/>
      </c>
      <c r="CG57" s="111" t="str">
        <f t="shared" si="9"/>
        <v/>
      </c>
      <c r="CH57" s="111" t="str">
        <f t="shared" si="10"/>
        <v/>
      </c>
      <c r="CI57" s="111" t="str">
        <f t="shared" si="11"/>
        <v/>
      </c>
    </row>
    <row r="58" spans="1:87">
      <c r="A58" s="4">
        <v>53</v>
      </c>
      <c r="B58" s="30" t="str">
        <f t="shared" si="15"/>
        <v>D</v>
      </c>
      <c r="C58" s="37">
        <f t="shared" si="16"/>
        <v>849</v>
      </c>
      <c r="D58" s="38">
        <f t="shared" si="17"/>
        <v>39412</v>
      </c>
      <c r="E58" s="39" t="str">
        <f t="shared" si="18"/>
        <v>KRISHPAL SINGH KHICHI</v>
      </c>
      <c r="F58" s="39" t="str">
        <f t="shared" si="19"/>
        <v>RAJU SINGH</v>
      </c>
      <c r="G58" s="52">
        <f t="shared" si="20"/>
        <v>717</v>
      </c>
      <c r="H58" s="40" t="str">
        <f t="shared" si="21"/>
        <v/>
      </c>
      <c r="I58" s="125"/>
      <c r="J58" s="126"/>
      <c r="K58" s="107" t="str">
        <f t="shared" si="13"/>
        <v/>
      </c>
      <c r="L58" s="83"/>
      <c r="M58" s="76"/>
      <c r="N58" s="76"/>
      <c r="O58" s="76"/>
      <c r="P58" s="76"/>
      <c r="Q58" s="76"/>
      <c r="R58" s="76"/>
      <c r="S58" s="76"/>
      <c r="T58" s="84"/>
      <c r="U58" s="91"/>
      <c r="V58" s="77"/>
      <c r="W58" s="77"/>
      <c r="X58" s="77"/>
      <c r="Y58" s="77"/>
      <c r="Z58" s="77"/>
      <c r="AA58" s="77"/>
      <c r="AB58" s="77"/>
      <c r="AC58" s="92"/>
      <c r="AD58" s="83"/>
      <c r="AE58" s="76"/>
      <c r="AF58" s="76"/>
      <c r="AG58" s="76"/>
      <c r="AH58" s="76"/>
      <c r="AI58" s="76"/>
      <c r="AJ58" s="76"/>
      <c r="AK58" s="76"/>
      <c r="AL58" s="84"/>
      <c r="AM58" s="83"/>
      <c r="AN58" s="76"/>
      <c r="AO58" s="76"/>
      <c r="AP58" s="76"/>
      <c r="AQ58" s="76"/>
      <c r="AR58" s="76"/>
      <c r="AS58" s="76"/>
      <c r="AT58" s="76"/>
      <c r="AU58" s="84"/>
      <c r="AV58" s="83"/>
      <c r="AW58" s="76"/>
      <c r="AX58" s="76"/>
      <c r="AY58" s="76"/>
      <c r="AZ58" s="76"/>
      <c r="BA58" s="76"/>
      <c r="BB58" s="76"/>
      <c r="BC58" s="76"/>
      <c r="BD58" s="84"/>
      <c r="BE58" s="83"/>
      <c r="BF58" s="76"/>
      <c r="BG58" s="76"/>
      <c r="BH58" s="76"/>
      <c r="BI58" s="76"/>
      <c r="BJ58" s="76"/>
      <c r="BK58" s="76"/>
      <c r="BL58" s="76"/>
      <c r="BM58" s="84"/>
      <c r="BN58" s="1"/>
      <c r="BO58" s="1"/>
      <c r="BP58" s="1"/>
      <c r="BQ58" s="1"/>
      <c r="BR58" s="1"/>
      <c r="CC58" s="111">
        <f t="shared" si="14"/>
        <v>717</v>
      </c>
      <c r="CD58" s="113" t="str">
        <f t="shared" si="6"/>
        <v/>
      </c>
      <c r="CE58" s="111" t="str">
        <f t="shared" si="7"/>
        <v/>
      </c>
      <c r="CF58" s="111" t="str">
        <f t="shared" si="8"/>
        <v/>
      </c>
      <c r="CG58" s="111" t="str">
        <f t="shared" si="9"/>
        <v/>
      </c>
      <c r="CH58" s="111" t="str">
        <f t="shared" si="10"/>
        <v/>
      </c>
      <c r="CI58" s="111" t="str">
        <f t="shared" si="11"/>
        <v/>
      </c>
    </row>
    <row r="59" spans="1:87">
      <c r="A59" s="4">
        <v>54</v>
      </c>
      <c r="B59" s="30" t="str">
        <f t="shared" si="15"/>
        <v>D</v>
      </c>
      <c r="C59" s="37">
        <f t="shared" si="16"/>
        <v>908</v>
      </c>
      <c r="D59" s="38">
        <f t="shared" si="17"/>
        <v>40175</v>
      </c>
      <c r="E59" s="39" t="str">
        <f t="shared" si="18"/>
        <v>LAKSHITA SOLANKI</v>
      </c>
      <c r="F59" s="39" t="str">
        <f t="shared" si="19"/>
        <v>MOHAN SINGH SOLANKI</v>
      </c>
      <c r="G59" s="52">
        <f t="shared" si="20"/>
        <v>718</v>
      </c>
      <c r="H59" s="40" t="str">
        <f t="shared" si="21"/>
        <v/>
      </c>
      <c r="I59" s="125"/>
      <c r="J59" s="126"/>
      <c r="K59" s="107" t="str">
        <f t="shared" si="13"/>
        <v/>
      </c>
      <c r="L59" s="83"/>
      <c r="M59" s="76"/>
      <c r="N59" s="76"/>
      <c r="O59" s="76"/>
      <c r="P59" s="76"/>
      <c r="Q59" s="76"/>
      <c r="R59" s="76"/>
      <c r="S59" s="76"/>
      <c r="T59" s="84"/>
      <c r="U59" s="91"/>
      <c r="V59" s="77"/>
      <c r="W59" s="77"/>
      <c r="X59" s="77"/>
      <c r="Y59" s="77"/>
      <c r="Z59" s="77"/>
      <c r="AA59" s="77"/>
      <c r="AB59" s="77"/>
      <c r="AC59" s="92"/>
      <c r="AD59" s="83"/>
      <c r="AE59" s="76"/>
      <c r="AF59" s="76"/>
      <c r="AG59" s="76"/>
      <c r="AH59" s="76"/>
      <c r="AI59" s="76"/>
      <c r="AJ59" s="76"/>
      <c r="AK59" s="76"/>
      <c r="AL59" s="84"/>
      <c r="AM59" s="83"/>
      <c r="AN59" s="76"/>
      <c r="AO59" s="76"/>
      <c r="AP59" s="76"/>
      <c r="AQ59" s="76"/>
      <c r="AR59" s="76"/>
      <c r="AS59" s="76"/>
      <c r="AT59" s="76"/>
      <c r="AU59" s="84"/>
      <c r="AV59" s="83"/>
      <c r="AW59" s="76"/>
      <c r="AX59" s="76"/>
      <c r="AY59" s="76"/>
      <c r="AZ59" s="76"/>
      <c r="BA59" s="76"/>
      <c r="BB59" s="76"/>
      <c r="BC59" s="76"/>
      <c r="BD59" s="84"/>
      <c r="BE59" s="83"/>
      <c r="BF59" s="76"/>
      <c r="BG59" s="76"/>
      <c r="BH59" s="76"/>
      <c r="BI59" s="76"/>
      <c r="BJ59" s="76"/>
      <c r="BK59" s="76"/>
      <c r="BL59" s="76"/>
      <c r="BM59" s="84"/>
      <c r="BN59" s="1"/>
      <c r="BO59" s="1"/>
      <c r="BP59" s="1"/>
      <c r="BQ59" s="1"/>
      <c r="BR59" s="1"/>
      <c r="CC59" s="111">
        <f t="shared" si="14"/>
        <v>718</v>
      </c>
      <c r="CD59" s="113" t="str">
        <f t="shared" si="6"/>
        <v/>
      </c>
      <c r="CE59" s="111" t="str">
        <f t="shared" si="7"/>
        <v/>
      </c>
      <c r="CF59" s="111" t="str">
        <f t="shared" si="8"/>
        <v/>
      </c>
      <c r="CG59" s="111" t="str">
        <f t="shared" si="9"/>
        <v/>
      </c>
      <c r="CH59" s="111" t="str">
        <f t="shared" si="10"/>
        <v/>
      </c>
      <c r="CI59" s="111" t="str">
        <f t="shared" si="11"/>
        <v/>
      </c>
    </row>
    <row r="60" spans="1:87">
      <c r="A60" s="4">
        <v>55</v>
      </c>
      <c r="B60" s="30" t="str">
        <f t="shared" si="15"/>
        <v>D</v>
      </c>
      <c r="C60" s="37">
        <f t="shared" si="16"/>
        <v>355</v>
      </c>
      <c r="D60" s="38">
        <f t="shared" si="17"/>
        <v>39614</v>
      </c>
      <c r="E60" s="39" t="str">
        <f t="shared" si="18"/>
        <v>MANISHA BANO</v>
      </c>
      <c r="F60" s="39" t="str">
        <f t="shared" si="19"/>
        <v>DHAGLU KHAN</v>
      </c>
      <c r="G60" s="52">
        <f t="shared" si="20"/>
        <v>719</v>
      </c>
      <c r="H60" s="40" t="str">
        <f t="shared" si="21"/>
        <v/>
      </c>
      <c r="I60" s="125"/>
      <c r="J60" s="126"/>
      <c r="K60" s="107" t="str">
        <f t="shared" si="13"/>
        <v/>
      </c>
      <c r="L60" s="83"/>
      <c r="M60" s="76"/>
      <c r="N60" s="76"/>
      <c r="O60" s="76"/>
      <c r="P60" s="76"/>
      <c r="Q60" s="76"/>
      <c r="R60" s="76"/>
      <c r="S60" s="76"/>
      <c r="T60" s="84"/>
      <c r="U60" s="91"/>
      <c r="V60" s="77"/>
      <c r="W60" s="77"/>
      <c r="X60" s="77"/>
      <c r="Y60" s="77"/>
      <c r="Z60" s="77"/>
      <c r="AA60" s="77"/>
      <c r="AB60" s="77"/>
      <c r="AC60" s="92"/>
      <c r="AD60" s="83"/>
      <c r="AE60" s="76"/>
      <c r="AF60" s="76"/>
      <c r="AG60" s="76"/>
      <c r="AH60" s="76"/>
      <c r="AI60" s="76"/>
      <c r="AJ60" s="76"/>
      <c r="AK60" s="76"/>
      <c r="AL60" s="84"/>
      <c r="AM60" s="83"/>
      <c r="AN60" s="76"/>
      <c r="AO60" s="76"/>
      <c r="AP60" s="76"/>
      <c r="AQ60" s="76"/>
      <c r="AR60" s="76"/>
      <c r="AS60" s="76"/>
      <c r="AT60" s="76"/>
      <c r="AU60" s="84"/>
      <c r="AV60" s="83"/>
      <c r="AW60" s="76"/>
      <c r="AX60" s="76"/>
      <c r="AY60" s="76"/>
      <c r="AZ60" s="76"/>
      <c r="BA60" s="76"/>
      <c r="BB60" s="76"/>
      <c r="BC60" s="76"/>
      <c r="BD60" s="84"/>
      <c r="BE60" s="83"/>
      <c r="BF60" s="76"/>
      <c r="BG60" s="76"/>
      <c r="BH60" s="76"/>
      <c r="BI60" s="76"/>
      <c r="BJ60" s="76"/>
      <c r="BK60" s="76"/>
      <c r="BL60" s="76"/>
      <c r="BM60" s="84"/>
      <c r="BN60" s="1"/>
      <c r="BO60" s="1"/>
      <c r="BP60" s="1"/>
      <c r="BQ60" s="1"/>
      <c r="BR60" s="1"/>
      <c r="CC60" s="111">
        <f t="shared" si="14"/>
        <v>719</v>
      </c>
      <c r="CD60" s="113" t="str">
        <f t="shared" si="6"/>
        <v/>
      </c>
      <c r="CE60" s="111" t="str">
        <f t="shared" si="7"/>
        <v/>
      </c>
      <c r="CF60" s="111" t="str">
        <f t="shared" si="8"/>
        <v/>
      </c>
      <c r="CG60" s="111" t="str">
        <f t="shared" si="9"/>
        <v/>
      </c>
      <c r="CH60" s="111" t="str">
        <f t="shared" si="10"/>
        <v/>
      </c>
      <c r="CI60" s="111" t="str">
        <f t="shared" si="11"/>
        <v/>
      </c>
    </row>
    <row r="61" spans="1:87">
      <c r="A61" s="4">
        <v>56</v>
      </c>
      <c r="B61" s="30" t="str">
        <f t="shared" si="15"/>
        <v>D</v>
      </c>
      <c r="C61" s="37">
        <f t="shared" si="16"/>
        <v>349</v>
      </c>
      <c r="D61" s="38">
        <f t="shared" si="17"/>
        <v>40030</v>
      </c>
      <c r="E61" s="39" t="str">
        <f t="shared" si="18"/>
        <v>MAYA GURJAR</v>
      </c>
      <c r="F61" s="39" t="str">
        <f t="shared" si="19"/>
        <v>SHIV LAL GURJAR</v>
      </c>
      <c r="G61" s="52">
        <f t="shared" si="20"/>
        <v>720</v>
      </c>
      <c r="H61" s="40" t="str">
        <f t="shared" si="21"/>
        <v/>
      </c>
      <c r="I61" s="125"/>
      <c r="J61" s="126"/>
      <c r="K61" s="107" t="str">
        <f t="shared" si="13"/>
        <v/>
      </c>
      <c r="L61" s="83"/>
      <c r="M61" s="76"/>
      <c r="N61" s="76"/>
      <c r="O61" s="76"/>
      <c r="P61" s="76"/>
      <c r="Q61" s="76"/>
      <c r="R61" s="76"/>
      <c r="S61" s="76"/>
      <c r="T61" s="84"/>
      <c r="U61" s="91"/>
      <c r="V61" s="77"/>
      <c r="W61" s="77"/>
      <c r="X61" s="77"/>
      <c r="Y61" s="77"/>
      <c r="Z61" s="77"/>
      <c r="AA61" s="77"/>
      <c r="AB61" s="77"/>
      <c r="AC61" s="92"/>
      <c r="AD61" s="83"/>
      <c r="AE61" s="76"/>
      <c r="AF61" s="76"/>
      <c r="AG61" s="76"/>
      <c r="AH61" s="76"/>
      <c r="AI61" s="76"/>
      <c r="AJ61" s="76"/>
      <c r="AK61" s="76"/>
      <c r="AL61" s="84"/>
      <c r="AM61" s="83"/>
      <c r="AN61" s="76"/>
      <c r="AO61" s="76"/>
      <c r="AP61" s="76"/>
      <c r="AQ61" s="76"/>
      <c r="AR61" s="76"/>
      <c r="AS61" s="76"/>
      <c r="AT61" s="76"/>
      <c r="AU61" s="84"/>
      <c r="AV61" s="83"/>
      <c r="AW61" s="76"/>
      <c r="AX61" s="76"/>
      <c r="AY61" s="76"/>
      <c r="AZ61" s="76"/>
      <c r="BA61" s="76"/>
      <c r="BB61" s="76"/>
      <c r="BC61" s="76"/>
      <c r="BD61" s="84"/>
      <c r="BE61" s="83"/>
      <c r="BF61" s="76"/>
      <c r="BG61" s="76"/>
      <c r="BH61" s="76"/>
      <c r="BI61" s="76"/>
      <c r="BJ61" s="76"/>
      <c r="BK61" s="76"/>
      <c r="BL61" s="76"/>
      <c r="BM61" s="84"/>
      <c r="BN61" s="1"/>
      <c r="BO61" s="1"/>
      <c r="BP61" s="1"/>
      <c r="BQ61" s="1"/>
      <c r="BR61" s="1"/>
      <c r="CC61" s="111">
        <f t="shared" si="14"/>
        <v>720</v>
      </c>
      <c r="CD61" s="113" t="str">
        <f t="shared" si="6"/>
        <v/>
      </c>
      <c r="CE61" s="111" t="str">
        <f t="shared" si="7"/>
        <v/>
      </c>
      <c r="CF61" s="111" t="str">
        <f t="shared" si="8"/>
        <v/>
      </c>
      <c r="CG61" s="111" t="str">
        <f t="shared" si="9"/>
        <v/>
      </c>
      <c r="CH61" s="111" t="str">
        <f t="shared" si="10"/>
        <v/>
      </c>
      <c r="CI61" s="111" t="str">
        <f t="shared" si="11"/>
        <v/>
      </c>
    </row>
    <row r="62" spans="1:87">
      <c r="A62" s="4">
        <v>57</v>
      </c>
      <c r="B62" s="30" t="str">
        <f t="shared" si="15"/>
        <v>D</v>
      </c>
      <c r="C62" s="37">
        <f t="shared" si="16"/>
        <v>894</v>
      </c>
      <c r="D62" s="38">
        <f t="shared" si="17"/>
        <v>39971</v>
      </c>
      <c r="E62" s="39" t="str">
        <f t="shared" si="18"/>
        <v>MOHAMMAD SHAHID</v>
      </c>
      <c r="F62" s="39" t="str">
        <f t="shared" si="19"/>
        <v>SHER MOHAMMAD</v>
      </c>
      <c r="G62" s="52">
        <f t="shared" si="20"/>
        <v>721</v>
      </c>
      <c r="H62" s="40" t="str">
        <f t="shared" si="21"/>
        <v/>
      </c>
      <c r="I62" s="125"/>
      <c r="J62" s="126"/>
      <c r="K62" s="107" t="str">
        <f t="shared" si="13"/>
        <v/>
      </c>
      <c r="L62" s="83"/>
      <c r="M62" s="76"/>
      <c r="N62" s="76"/>
      <c r="O62" s="76"/>
      <c r="P62" s="76"/>
      <c r="Q62" s="76"/>
      <c r="R62" s="76"/>
      <c r="S62" s="76"/>
      <c r="T62" s="84"/>
      <c r="U62" s="91"/>
      <c r="V62" s="77"/>
      <c r="W62" s="77"/>
      <c r="X62" s="77"/>
      <c r="Y62" s="77"/>
      <c r="Z62" s="77"/>
      <c r="AA62" s="77"/>
      <c r="AB62" s="77"/>
      <c r="AC62" s="92"/>
      <c r="AD62" s="83"/>
      <c r="AE62" s="76"/>
      <c r="AF62" s="76"/>
      <c r="AG62" s="76"/>
      <c r="AH62" s="76"/>
      <c r="AI62" s="76"/>
      <c r="AJ62" s="76"/>
      <c r="AK62" s="76"/>
      <c r="AL62" s="84"/>
      <c r="AM62" s="83"/>
      <c r="AN62" s="76"/>
      <c r="AO62" s="76"/>
      <c r="AP62" s="76"/>
      <c r="AQ62" s="76"/>
      <c r="AR62" s="76"/>
      <c r="AS62" s="76"/>
      <c r="AT62" s="76"/>
      <c r="AU62" s="84"/>
      <c r="AV62" s="83"/>
      <c r="AW62" s="76"/>
      <c r="AX62" s="76"/>
      <c r="AY62" s="76"/>
      <c r="AZ62" s="76"/>
      <c r="BA62" s="76"/>
      <c r="BB62" s="76"/>
      <c r="BC62" s="76"/>
      <c r="BD62" s="84"/>
      <c r="BE62" s="83"/>
      <c r="BF62" s="76"/>
      <c r="BG62" s="76"/>
      <c r="BH62" s="76"/>
      <c r="BI62" s="76"/>
      <c r="BJ62" s="76"/>
      <c r="BK62" s="76"/>
      <c r="BL62" s="76"/>
      <c r="BM62" s="84"/>
      <c r="BN62" s="1"/>
      <c r="BO62" s="1"/>
      <c r="BP62" s="1"/>
      <c r="BQ62" s="1"/>
      <c r="BR62" s="1"/>
      <c r="CC62" s="111">
        <f t="shared" si="14"/>
        <v>721</v>
      </c>
      <c r="CD62" s="113" t="str">
        <f t="shared" si="6"/>
        <v/>
      </c>
      <c r="CE62" s="111" t="str">
        <f t="shared" si="7"/>
        <v/>
      </c>
      <c r="CF62" s="111" t="str">
        <f t="shared" si="8"/>
        <v/>
      </c>
      <c r="CG62" s="111" t="str">
        <f t="shared" si="9"/>
        <v/>
      </c>
      <c r="CH62" s="111" t="str">
        <f t="shared" si="10"/>
        <v/>
      </c>
      <c r="CI62" s="111" t="str">
        <f t="shared" si="11"/>
        <v/>
      </c>
    </row>
    <row r="63" spans="1:87">
      <c r="A63" s="4">
        <v>58</v>
      </c>
      <c r="B63" s="30" t="str">
        <f t="shared" si="15"/>
        <v>D</v>
      </c>
      <c r="C63" s="37">
        <f t="shared" si="16"/>
        <v>852</v>
      </c>
      <c r="D63" s="38">
        <f t="shared" si="17"/>
        <v>40117</v>
      </c>
      <c r="E63" s="39" t="str">
        <f t="shared" si="18"/>
        <v>MOHAMMAD SHARIK</v>
      </c>
      <c r="F63" s="39" t="str">
        <f t="shared" si="19"/>
        <v>MOHAMMAD IQBAL</v>
      </c>
      <c r="G63" s="52">
        <f t="shared" si="20"/>
        <v>722</v>
      </c>
      <c r="H63" s="40" t="str">
        <f t="shared" si="21"/>
        <v/>
      </c>
      <c r="I63" s="125"/>
      <c r="J63" s="126"/>
      <c r="K63" s="107" t="str">
        <f t="shared" si="13"/>
        <v/>
      </c>
      <c r="L63" s="83"/>
      <c r="M63" s="76"/>
      <c r="N63" s="76"/>
      <c r="O63" s="76"/>
      <c r="P63" s="76"/>
      <c r="Q63" s="76"/>
      <c r="R63" s="76"/>
      <c r="S63" s="76"/>
      <c r="T63" s="84"/>
      <c r="U63" s="91"/>
      <c r="V63" s="77"/>
      <c r="W63" s="77"/>
      <c r="X63" s="77"/>
      <c r="Y63" s="77"/>
      <c r="Z63" s="77"/>
      <c r="AA63" s="77"/>
      <c r="AB63" s="77"/>
      <c r="AC63" s="92"/>
      <c r="AD63" s="83"/>
      <c r="AE63" s="76"/>
      <c r="AF63" s="76"/>
      <c r="AG63" s="76"/>
      <c r="AH63" s="76"/>
      <c r="AI63" s="76"/>
      <c r="AJ63" s="76"/>
      <c r="AK63" s="76"/>
      <c r="AL63" s="84"/>
      <c r="AM63" s="83"/>
      <c r="AN63" s="76"/>
      <c r="AO63" s="76"/>
      <c r="AP63" s="76"/>
      <c r="AQ63" s="76"/>
      <c r="AR63" s="76"/>
      <c r="AS63" s="76"/>
      <c r="AT63" s="76"/>
      <c r="AU63" s="84"/>
      <c r="AV63" s="83"/>
      <c r="AW63" s="76"/>
      <c r="AX63" s="76"/>
      <c r="AY63" s="76"/>
      <c r="AZ63" s="76"/>
      <c r="BA63" s="76"/>
      <c r="BB63" s="76"/>
      <c r="BC63" s="76"/>
      <c r="BD63" s="84"/>
      <c r="BE63" s="83"/>
      <c r="BF63" s="76"/>
      <c r="BG63" s="76"/>
      <c r="BH63" s="76"/>
      <c r="BI63" s="76"/>
      <c r="BJ63" s="76"/>
      <c r="BK63" s="76"/>
      <c r="BL63" s="76"/>
      <c r="BM63" s="84"/>
      <c r="BN63" s="1"/>
      <c r="BO63" s="1"/>
      <c r="BP63" s="1"/>
      <c r="BQ63" s="1"/>
      <c r="BR63" s="1"/>
      <c r="CC63" s="111">
        <f t="shared" si="14"/>
        <v>722</v>
      </c>
      <c r="CD63" s="113" t="str">
        <f t="shared" si="6"/>
        <v/>
      </c>
      <c r="CE63" s="111" t="str">
        <f t="shared" si="7"/>
        <v/>
      </c>
      <c r="CF63" s="111" t="str">
        <f t="shared" si="8"/>
        <v/>
      </c>
      <c r="CG63" s="111" t="str">
        <f t="shared" si="9"/>
        <v/>
      </c>
      <c r="CH63" s="111" t="str">
        <f t="shared" si="10"/>
        <v/>
      </c>
      <c r="CI63" s="111" t="str">
        <f t="shared" si="11"/>
        <v/>
      </c>
    </row>
    <row r="64" spans="1:87">
      <c r="A64" s="4">
        <v>59</v>
      </c>
      <c r="B64" s="30" t="str">
        <f t="shared" si="15"/>
        <v>D</v>
      </c>
      <c r="C64" s="37">
        <f t="shared" si="16"/>
        <v>320</v>
      </c>
      <c r="D64" s="38">
        <f t="shared" si="17"/>
        <v>39909</v>
      </c>
      <c r="E64" s="39" t="str">
        <f t="shared" si="18"/>
        <v>MOHAMMAD TAUFIQ</v>
      </c>
      <c r="F64" s="39" t="str">
        <f t="shared" si="19"/>
        <v>FAKHRUDDIN</v>
      </c>
      <c r="G64" s="52">
        <f t="shared" si="20"/>
        <v>723</v>
      </c>
      <c r="H64" s="40" t="str">
        <f t="shared" si="21"/>
        <v/>
      </c>
      <c r="I64" s="125"/>
      <c r="J64" s="126"/>
      <c r="K64" s="107" t="str">
        <f t="shared" si="13"/>
        <v/>
      </c>
      <c r="L64" s="83"/>
      <c r="M64" s="76"/>
      <c r="N64" s="76"/>
      <c r="O64" s="76"/>
      <c r="P64" s="76"/>
      <c r="Q64" s="76"/>
      <c r="R64" s="76"/>
      <c r="S64" s="76"/>
      <c r="T64" s="84"/>
      <c r="U64" s="91"/>
      <c r="V64" s="77"/>
      <c r="W64" s="77"/>
      <c r="X64" s="77"/>
      <c r="Y64" s="77"/>
      <c r="Z64" s="77"/>
      <c r="AA64" s="77"/>
      <c r="AB64" s="77"/>
      <c r="AC64" s="92"/>
      <c r="AD64" s="83"/>
      <c r="AE64" s="76"/>
      <c r="AF64" s="76"/>
      <c r="AG64" s="76"/>
      <c r="AH64" s="76"/>
      <c r="AI64" s="76"/>
      <c r="AJ64" s="76"/>
      <c r="AK64" s="76"/>
      <c r="AL64" s="84"/>
      <c r="AM64" s="83"/>
      <c r="AN64" s="76"/>
      <c r="AO64" s="76"/>
      <c r="AP64" s="76"/>
      <c r="AQ64" s="76"/>
      <c r="AR64" s="76"/>
      <c r="AS64" s="76"/>
      <c r="AT64" s="76"/>
      <c r="AU64" s="84"/>
      <c r="AV64" s="83"/>
      <c r="AW64" s="76"/>
      <c r="AX64" s="76"/>
      <c r="AY64" s="76"/>
      <c r="AZ64" s="76"/>
      <c r="BA64" s="76"/>
      <c r="BB64" s="76"/>
      <c r="BC64" s="76"/>
      <c r="BD64" s="84"/>
      <c r="BE64" s="83"/>
      <c r="BF64" s="76"/>
      <c r="BG64" s="76"/>
      <c r="BH64" s="76"/>
      <c r="BI64" s="76"/>
      <c r="BJ64" s="76"/>
      <c r="BK64" s="76"/>
      <c r="BL64" s="76"/>
      <c r="BM64" s="84"/>
      <c r="BN64" s="1"/>
      <c r="BO64" s="1"/>
      <c r="BP64" s="1"/>
      <c r="BQ64" s="1"/>
      <c r="BR64" s="1"/>
      <c r="CC64" s="111">
        <f t="shared" si="14"/>
        <v>723</v>
      </c>
      <c r="CD64" s="113" t="str">
        <f t="shared" si="6"/>
        <v/>
      </c>
      <c r="CE64" s="111" t="str">
        <f t="shared" si="7"/>
        <v/>
      </c>
      <c r="CF64" s="111" t="str">
        <f t="shared" si="8"/>
        <v/>
      </c>
      <c r="CG64" s="111" t="str">
        <f t="shared" si="9"/>
        <v/>
      </c>
      <c r="CH64" s="111" t="str">
        <f t="shared" si="10"/>
        <v/>
      </c>
      <c r="CI64" s="111" t="str">
        <f t="shared" si="11"/>
        <v/>
      </c>
    </row>
    <row r="65" spans="1:87">
      <c r="A65" s="4">
        <v>60</v>
      </c>
      <c r="B65" s="30" t="str">
        <f t="shared" si="15"/>
        <v>D</v>
      </c>
      <c r="C65" s="37">
        <f t="shared" si="16"/>
        <v>412</v>
      </c>
      <c r="D65" s="38">
        <f t="shared" si="17"/>
        <v>39904</v>
      </c>
      <c r="E65" s="39" t="str">
        <f t="shared" si="18"/>
        <v>MONIKA BAGRI</v>
      </c>
      <c r="F65" s="39" t="str">
        <f t="shared" si="19"/>
        <v>RAJU RAM BAGRI</v>
      </c>
      <c r="G65" s="52">
        <f t="shared" si="20"/>
        <v>724</v>
      </c>
      <c r="H65" s="40" t="str">
        <f t="shared" si="21"/>
        <v/>
      </c>
      <c r="I65" s="125"/>
      <c r="J65" s="126"/>
      <c r="K65" s="107" t="str">
        <f t="shared" si="13"/>
        <v/>
      </c>
      <c r="L65" s="83"/>
      <c r="M65" s="76"/>
      <c r="N65" s="76"/>
      <c r="O65" s="76"/>
      <c r="P65" s="76"/>
      <c r="Q65" s="76"/>
      <c r="R65" s="76"/>
      <c r="S65" s="76"/>
      <c r="T65" s="84"/>
      <c r="U65" s="91"/>
      <c r="V65" s="77"/>
      <c r="W65" s="77"/>
      <c r="X65" s="77"/>
      <c r="Y65" s="77"/>
      <c r="Z65" s="77"/>
      <c r="AA65" s="77"/>
      <c r="AB65" s="77"/>
      <c r="AC65" s="92"/>
      <c r="AD65" s="83"/>
      <c r="AE65" s="76"/>
      <c r="AF65" s="76"/>
      <c r="AG65" s="76"/>
      <c r="AH65" s="76"/>
      <c r="AI65" s="76"/>
      <c r="AJ65" s="76"/>
      <c r="AK65" s="76"/>
      <c r="AL65" s="84"/>
      <c r="AM65" s="83"/>
      <c r="AN65" s="76"/>
      <c r="AO65" s="76"/>
      <c r="AP65" s="76"/>
      <c r="AQ65" s="76"/>
      <c r="AR65" s="76"/>
      <c r="AS65" s="76"/>
      <c r="AT65" s="76"/>
      <c r="AU65" s="84"/>
      <c r="AV65" s="83"/>
      <c r="AW65" s="76"/>
      <c r="AX65" s="76"/>
      <c r="AY65" s="76"/>
      <c r="AZ65" s="76"/>
      <c r="BA65" s="76"/>
      <c r="BB65" s="76"/>
      <c r="BC65" s="76"/>
      <c r="BD65" s="84"/>
      <c r="BE65" s="83"/>
      <c r="BF65" s="76"/>
      <c r="BG65" s="76"/>
      <c r="BH65" s="76"/>
      <c r="BI65" s="76"/>
      <c r="BJ65" s="76"/>
      <c r="BK65" s="76"/>
      <c r="BL65" s="76"/>
      <c r="BM65" s="84"/>
      <c r="BN65" s="1"/>
      <c r="BO65" s="1"/>
      <c r="BP65" s="1"/>
      <c r="BQ65" s="1"/>
      <c r="BR65" s="1"/>
      <c r="CC65" s="111">
        <f t="shared" si="14"/>
        <v>724</v>
      </c>
      <c r="CD65" s="113" t="str">
        <f t="shared" si="6"/>
        <v/>
      </c>
      <c r="CE65" s="111" t="str">
        <f t="shared" si="7"/>
        <v/>
      </c>
      <c r="CF65" s="111" t="str">
        <f t="shared" si="8"/>
        <v/>
      </c>
      <c r="CG65" s="111" t="str">
        <f t="shared" si="9"/>
        <v/>
      </c>
      <c r="CH65" s="111" t="str">
        <f t="shared" si="10"/>
        <v/>
      </c>
      <c r="CI65" s="111" t="str">
        <f t="shared" si="11"/>
        <v/>
      </c>
    </row>
    <row r="66" spans="1:87">
      <c r="A66" s="4">
        <v>61</v>
      </c>
      <c r="B66" s="30" t="str">
        <f t="shared" si="15"/>
        <v>D</v>
      </c>
      <c r="C66" s="37">
        <f t="shared" si="16"/>
        <v>333</v>
      </c>
      <c r="D66" s="38">
        <f t="shared" si="17"/>
        <v>40050</v>
      </c>
      <c r="E66" s="39" t="str">
        <f t="shared" si="18"/>
        <v>MUSKAN BANO</v>
      </c>
      <c r="F66" s="39" t="str">
        <f t="shared" si="19"/>
        <v>RAFIQ MOHAMMAD</v>
      </c>
      <c r="G66" s="52">
        <f t="shared" si="20"/>
        <v>725</v>
      </c>
      <c r="H66" s="40" t="str">
        <f t="shared" si="21"/>
        <v/>
      </c>
      <c r="I66" s="125"/>
      <c r="J66" s="126"/>
      <c r="K66" s="107" t="str">
        <f t="shared" si="13"/>
        <v/>
      </c>
      <c r="L66" s="83"/>
      <c r="M66" s="76"/>
      <c r="N66" s="76"/>
      <c r="O66" s="76"/>
      <c r="P66" s="76"/>
      <c r="Q66" s="76"/>
      <c r="R66" s="76"/>
      <c r="S66" s="76"/>
      <c r="T66" s="84"/>
      <c r="U66" s="91"/>
      <c r="V66" s="77"/>
      <c r="W66" s="77"/>
      <c r="X66" s="77"/>
      <c r="Y66" s="77"/>
      <c r="Z66" s="77"/>
      <c r="AA66" s="77"/>
      <c r="AB66" s="77"/>
      <c r="AC66" s="92"/>
      <c r="AD66" s="83"/>
      <c r="AE66" s="76"/>
      <c r="AF66" s="76"/>
      <c r="AG66" s="76"/>
      <c r="AH66" s="76"/>
      <c r="AI66" s="76"/>
      <c r="AJ66" s="76"/>
      <c r="AK66" s="76"/>
      <c r="AL66" s="84"/>
      <c r="AM66" s="83"/>
      <c r="AN66" s="76"/>
      <c r="AO66" s="76"/>
      <c r="AP66" s="76"/>
      <c r="AQ66" s="76"/>
      <c r="AR66" s="76"/>
      <c r="AS66" s="76"/>
      <c r="AT66" s="76"/>
      <c r="AU66" s="84"/>
      <c r="AV66" s="83"/>
      <c r="AW66" s="76"/>
      <c r="AX66" s="76"/>
      <c r="AY66" s="76"/>
      <c r="AZ66" s="76"/>
      <c r="BA66" s="76"/>
      <c r="BB66" s="76"/>
      <c r="BC66" s="76"/>
      <c r="BD66" s="84"/>
      <c r="BE66" s="83"/>
      <c r="BF66" s="76"/>
      <c r="BG66" s="76"/>
      <c r="BH66" s="76"/>
      <c r="BI66" s="76"/>
      <c r="BJ66" s="76"/>
      <c r="BK66" s="76"/>
      <c r="BL66" s="76"/>
      <c r="BM66" s="84"/>
      <c r="BN66" s="1"/>
      <c r="BO66" s="1"/>
      <c r="BP66" s="1"/>
      <c r="BQ66" s="1"/>
      <c r="BR66" s="1"/>
      <c r="CC66" s="111">
        <f t="shared" si="14"/>
        <v>725</v>
      </c>
      <c r="CD66" s="113" t="str">
        <f t="shared" si="6"/>
        <v/>
      </c>
      <c r="CE66" s="111" t="str">
        <f t="shared" si="7"/>
        <v/>
      </c>
      <c r="CF66" s="111" t="str">
        <f t="shared" si="8"/>
        <v/>
      </c>
      <c r="CG66" s="111" t="str">
        <f t="shared" si="9"/>
        <v/>
      </c>
      <c r="CH66" s="111" t="str">
        <f t="shared" si="10"/>
        <v/>
      </c>
      <c r="CI66" s="111" t="str">
        <f t="shared" si="11"/>
        <v/>
      </c>
    </row>
    <row r="67" spans="1:87">
      <c r="A67" s="4">
        <v>62</v>
      </c>
      <c r="B67" s="30" t="str">
        <f t="shared" si="15"/>
        <v>D</v>
      </c>
      <c r="C67" s="37">
        <f t="shared" si="16"/>
        <v>519</v>
      </c>
      <c r="D67" s="38">
        <f t="shared" si="17"/>
        <v>39758</v>
      </c>
      <c r="E67" s="39" t="str">
        <f t="shared" si="18"/>
        <v>NASEEMA</v>
      </c>
      <c r="F67" s="39" t="str">
        <f t="shared" si="19"/>
        <v>BABU KHAN</v>
      </c>
      <c r="G67" s="52">
        <f t="shared" si="20"/>
        <v>726</v>
      </c>
      <c r="H67" s="40" t="str">
        <f t="shared" si="21"/>
        <v/>
      </c>
      <c r="I67" s="125"/>
      <c r="J67" s="126"/>
      <c r="K67" s="107" t="str">
        <f t="shared" si="13"/>
        <v/>
      </c>
      <c r="L67" s="83"/>
      <c r="M67" s="76"/>
      <c r="N67" s="76"/>
      <c r="O67" s="76"/>
      <c r="P67" s="76"/>
      <c r="Q67" s="76"/>
      <c r="R67" s="76"/>
      <c r="S67" s="76"/>
      <c r="T67" s="84"/>
      <c r="U67" s="91"/>
      <c r="V67" s="77"/>
      <c r="W67" s="77"/>
      <c r="X67" s="77"/>
      <c r="Y67" s="77"/>
      <c r="Z67" s="77"/>
      <c r="AA67" s="77"/>
      <c r="AB67" s="77"/>
      <c r="AC67" s="92"/>
      <c r="AD67" s="83"/>
      <c r="AE67" s="76"/>
      <c r="AF67" s="76"/>
      <c r="AG67" s="76"/>
      <c r="AH67" s="76"/>
      <c r="AI67" s="76"/>
      <c r="AJ67" s="76"/>
      <c r="AK67" s="76"/>
      <c r="AL67" s="84"/>
      <c r="AM67" s="83"/>
      <c r="AN67" s="76"/>
      <c r="AO67" s="76"/>
      <c r="AP67" s="76"/>
      <c r="AQ67" s="76"/>
      <c r="AR67" s="76"/>
      <c r="AS67" s="76"/>
      <c r="AT67" s="76"/>
      <c r="AU67" s="84"/>
      <c r="AV67" s="83"/>
      <c r="AW67" s="76"/>
      <c r="AX67" s="76"/>
      <c r="AY67" s="76"/>
      <c r="AZ67" s="76"/>
      <c r="BA67" s="76"/>
      <c r="BB67" s="76"/>
      <c r="BC67" s="76"/>
      <c r="BD67" s="84"/>
      <c r="BE67" s="83"/>
      <c r="BF67" s="76"/>
      <c r="BG67" s="76"/>
      <c r="BH67" s="76"/>
      <c r="BI67" s="76"/>
      <c r="BJ67" s="76"/>
      <c r="BK67" s="76"/>
      <c r="BL67" s="76"/>
      <c r="BM67" s="84"/>
      <c r="BN67" s="1"/>
      <c r="BO67" s="1"/>
      <c r="BP67" s="1"/>
      <c r="BQ67" s="1"/>
      <c r="BR67" s="1"/>
      <c r="CC67" s="111">
        <f t="shared" si="14"/>
        <v>726</v>
      </c>
      <c r="CD67" s="113" t="str">
        <f t="shared" si="6"/>
        <v/>
      </c>
      <c r="CE67" s="111" t="str">
        <f t="shared" si="7"/>
        <v/>
      </c>
      <c r="CF67" s="111" t="str">
        <f t="shared" si="8"/>
        <v/>
      </c>
      <c r="CG67" s="111" t="str">
        <f t="shared" si="9"/>
        <v/>
      </c>
      <c r="CH67" s="111" t="str">
        <f t="shared" si="10"/>
        <v/>
      </c>
      <c r="CI67" s="111" t="str">
        <f t="shared" si="11"/>
        <v/>
      </c>
    </row>
    <row r="68" spans="1:87">
      <c r="A68" s="4">
        <v>63</v>
      </c>
      <c r="B68" s="30" t="str">
        <f t="shared" si="15"/>
        <v>D</v>
      </c>
      <c r="C68" s="37">
        <f t="shared" si="16"/>
        <v>847</v>
      </c>
      <c r="D68" s="38">
        <f t="shared" si="17"/>
        <v>39780</v>
      </c>
      <c r="E68" s="39" t="str">
        <f t="shared" si="18"/>
        <v>NILAM</v>
      </c>
      <c r="F68" s="39" t="str">
        <f t="shared" si="19"/>
        <v>PARAS MAL GEHLOT</v>
      </c>
      <c r="G68" s="52">
        <f t="shared" si="20"/>
        <v>727</v>
      </c>
      <c r="H68" s="40" t="str">
        <f t="shared" si="21"/>
        <v/>
      </c>
      <c r="I68" s="125"/>
      <c r="J68" s="126"/>
      <c r="K68" s="107" t="str">
        <f t="shared" si="13"/>
        <v/>
      </c>
      <c r="L68" s="83"/>
      <c r="M68" s="76"/>
      <c r="N68" s="76"/>
      <c r="O68" s="76"/>
      <c r="P68" s="76"/>
      <c r="Q68" s="76"/>
      <c r="R68" s="76"/>
      <c r="S68" s="76"/>
      <c r="T68" s="84"/>
      <c r="U68" s="91"/>
      <c r="V68" s="77"/>
      <c r="W68" s="77"/>
      <c r="X68" s="77"/>
      <c r="Y68" s="77"/>
      <c r="Z68" s="77"/>
      <c r="AA68" s="77"/>
      <c r="AB68" s="77"/>
      <c r="AC68" s="92"/>
      <c r="AD68" s="83"/>
      <c r="AE68" s="76"/>
      <c r="AF68" s="76"/>
      <c r="AG68" s="76"/>
      <c r="AH68" s="76"/>
      <c r="AI68" s="76"/>
      <c r="AJ68" s="76"/>
      <c r="AK68" s="76"/>
      <c r="AL68" s="84"/>
      <c r="AM68" s="83"/>
      <c r="AN68" s="76"/>
      <c r="AO68" s="76"/>
      <c r="AP68" s="76"/>
      <c r="AQ68" s="76"/>
      <c r="AR68" s="76"/>
      <c r="AS68" s="76"/>
      <c r="AT68" s="76"/>
      <c r="AU68" s="84"/>
      <c r="AV68" s="83"/>
      <c r="AW68" s="76"/>
      <c r="AX68" s="76"/>
      <c r="AY68" s="76"/>
      <c r="AZ68" s="76"/>
      <c r="BA68" s="76"/>
      <c r="BB68" s="76"/>
      <c r="BC68" s="76"/>
      <c r="BD68" s="84"/>
      <c r="BE68" s="83"/>
      <c r="BF68" s="76"/>
      <c r="BG68" s="76"/>
      <c r="BH68" s="76"/>
      <c r="BI68" s="76"/>
      <c r="BJ68" s="76"/>
      <c r="BK68" s="76"/>
      <c r="BL68" s="76"/>
      <c r="BM68" s="84"/>
      <c r="BN68" s="1"/>
      <c r="BO68" s="1"/>
      <c r="BP68" s="1"/>
      <c r="BQ68" s="1"/>
      <c r="BR68" s="1"/>
      <c r="CC68" s="111">
        <f t="shared" si="14"/>
        <v>727</v>
      </c>
      <c r="CD68" s="113" t="str">
        <f t="shared" si="6"/>
        <v/>
      </c>
      <c r="CE68" s="111" t="str">
        <f t="shared" si="7"/>
        <v/>
      </c>
      <c r="CF68" s="111" t="str">
        <f t="shared" si="8"/>
        <v/>
      </c>
      <c r="CG68" s="111" t="str">
        <f t="shared" si="9"/>
        <v/>
      </c>
      <c r="CH68" s="111" t="str">
        <f t="shared" si="10"/>
        <v/>
      </c>
      <c r="CI68" s="111" t="str">
        <f t="shared" si="11"/>
        <v/>
      </c>
    </row>
    <row r="69" spans="1:87">
      <c r="A69" s="4">
        <v>64</v>
      </c>
      <c r="B69" s="30" t="str">
        <f t="shared" si="15"/>
        <v>D</v>
      </c>
      <c r="C69" s="37">
        <f t="shared" si="16"/>
        <v>848</v>
      </c>
      <c r="D69" s="38">
        <f t="shared" si="17"/>
        <v>40123</v>
      </c>
      <c r="E69" s="39" t="str">
        <f t="shared" si="18"/>
        <v>PRINCE CHOUHAN</v>
      </c>
      <c r="F69" s="39" t="str">
        <f t="shared" si="19"/>
        <v>LAXMI CHAND MALI</v>
      </c>
      <c r="G69" s="52">
        <f t="shared" si="20"/>
        <v>728</v>
      </c>
      <c r="H69" s="40" t="str">
        <f t="shared" si="21"/>
        <v/>
      </c>
      <c r="I69" s="125"/>
      <c r="J69" s="126"/>
      <c r="K69" s="107" t="str">
        <f t="shared" si="13"/>
        <v/>
      </c>
      <c r="L69" s="83"/>
      <c r="M69" s="76"/>
      <c r="N69" s="76"/>
      <c r="O69" s="76"/>
      <c r="P69" s="76"/>
      <c r="Q69" s="76"/>
      <c r="R69" s="76"/>
      <c r="S69" s="76"/>
      <c r="T69" s="84"/>
      <c r="U69" s="91"/>
      <c r="V69" s="77"/>
      <c r="W69" s="77"/>
      <c r="X69" s="77"/>
      <c r="Y69" s="77"/>
      <c r="Z69" s="77"/>
      <c r="AA69" s="77"/>
      <c r="AB69" s="77"/>
      <c r="AC69" s="92"/>
      <c r="AD69" s="83"/>
      <c r="AE69" s="76"/>
      <c r="AF69" s="76"/>
      <c r="AG69" s="76"/>
      <c r="AH69" s="76"/>
      <c r="AI69" s="76"/>
      <c r="AJ69" s="76"/>
      <c r="AK69" s="76"/>
      <c r="AL69" s="84"/>
      <c r="AM69" s="83"/>
      <c r="AN69" s="76"/>
      <c r="AO69" s="76"/>
      <c r="AP69" s="76"/>
      <c r="AQ69" s="76"/>
      <c r="AR69" s="76"/>
      <c r="AS69" s="76"/>
      <c r="AT69" s="76"/>
      <c r="AU69" s="84"/>
      <c r="AV69" s="83"/>
      <c r="AW69" s="76"/>
      <c r="AX69" s="76"/>
      <c r="AY69" s="76"/>
      <c r="AZ69" s="76"/>
      <c r="BA69" s="76"/>
      <c r="BB69" s="76"/>
      <c r="BC69" s="76"/>
      <c r="BD69" s="84"/>
      <c r="BE69" s="83"/>
      <c r="BF69" s="76"/>
      <c r="BG69" s="76"/>
      <c r="BH69" s="76"/>
      <c r="BI69" s="76"/>
      <c r="BJ69" s="76"/>
      <c r="BK69" s="76"/>
      <c r="BL69" s="76"/>
      <c r="BM69" s="84"/>
      <c r="BN69" s="1"/>
      <c r="BO69" s="1"/>
      <c r="BP69" s="1"/>
      <c r="BQ69" s="1"/>
      <c r="BR69" s="1"/>
      <c r="CC69" s="111">
        <f t="shared" si="14"/>
        <v>728</v>
      </c>
      <c r="CD69" s="113" t="str">
        <f t="shared" si="6"/>
        <v/>
      </c>
      <c r="CE69" s="111" t="str">
        <f t="shared" si="7"/>
        <v/>
      </c>
      <c r="CF69" s="111" t="str">
        <f t="shared" si="8"/>
        <v/>
      </c>
      <c r="CG69" s="111" t="str">
        <f t="shared" si="9"/>
        <v/>
      </c>
      <c r="CH69" s="111" t="str">
        <f t="shared" si="10"/>
        <v/>
      </c>
      <c r="CI69" s="111" t="str">
        <f t="shared" si="11"/>
        <v/>
      </c>
    </row>
    <row r="70" spans="1:87">
      <c r="A70" s="4">
        <v>65</v>
      </c>
      <c r="B70" s="30" t="str">
        <f t="shared" ref="B70:B101" si="22">IFERROR(VLOOKUP(A70,Name1,3,0),"")</f>
        <v>D</v>
      </c>
      <c r="C70" s="37">
        <f t="shared" ref="C70:C101" si="23">IFERROR(VLOOKUP(A70,Name1,4,0),"")</f>
        <v>909</v>
      </c>
      <c r="D70" s="38">
        <f t="shared" ref="D70:D101" si="24">IFERROR(VLOOKUP(A70,Name1,11,0),"")</f>
        <v>39875</v>
      </c>
      <c r="E70" s="39" t="str">
        <f t="shared" ref="E70:E101" si="25">IFERROR(VLOOKUP(A70,Name1,6,0),"")</f>
        <v>PRINCE DAGDI</v>
      </c>
      <c r="F70" s="39" t="str">
        <f t="shared" ref="F70:F101" si="26">IFERROR(VLOOKUP(A70,Name1,8,0),"")</f>
        <v>ASHOK KUMAR</v>
      </c>
      <c r="G70" s="52">
        <f t="shared" ref="G70:G101" si="27">IFERROR(VLOOKUP(A70,Name1,12,0),"")</f>
        <v>729</v>
      </c>
      <c r="H70" s="40" t="str">
        <f t="shared" ref="H70:H101" si="28">IFERROR(VLOOKUP(A70,Name1,13,0),"")</f>
        <v/>
      </c>
      <c r="I70" s="125"/>
      <c r="J70" s="126"/>
      <c r="K70" s="107" t="str">
        <f t="shared" si="13"/>
        <v/>
      </c>
      <c r="L70" s="83"/>
      <c r="M70" s="76"/>
      <c r="N70" s="76"/>
      <c r="O70" s="76"/>
      <c r="P70" s="76"/>
      <c r="Q70" s="76"/>
      <c r="R70" s="76"/>
      <c r="S70" s="76"/>
      <c r="T70" s="84"/>
      <c r="U70" s="91"/>
      <c r="V70" s="77"/>
      <c r="W70" s="77"/>
      <c r="X70" s="77"/>
      <c r="Y70" s="77"/>
      <c r="Z70" s="77"/>
      <c r="AA70" s="77"/>
      <c r="AB70" s="77"/>
      <c r="AC70" s="92"/>
      <c r="AD70" s="83"/>
      <c r="AE70" s="76"/>
      <c r="AF70" s="76"/>
      <c r="AG70" s="76"/>
      <c r="AH70" s="76"/>
      <c r="AI70" s="76"/>
      <c r="AJ70" s="76"/>
      <c r="AK70" s="76"/>
      <c r="AL70" s="84"/>
      <c r="AM70" s="83"/>
      <c r="AN70" s="76"/>
      <c r="AO70" s="76"/>
      <c r="AP70" s="76"/>
      <c r="AQ70" s="76"/>
      <c r="AR70" s="76"/>
      <c r="AS70" s="76"/>
      <c r="AT70" s="76"/>
      <c r="AU70" s="84"/>
      <c r="AV70" s="83"/>
      <c r="AW70" s="76"/>
      <c r="AX70" s="76"/>
      <c r="AY70" s="76"/>
      <c r="AZ70" s="76"/>
      <c r="BA70" s="76"/>
      <c r="BB70" s="76"/>
      <c r="BC70" s="76"/>
      <c r="BD70" s="84"/>
      <c r="BE70" s="83"/>
      <c r="BF70" s="76"/>
      <c r="BG70" s="76"/>
      <c r="BH70" s="76"/>
      <c r="BI70" s="76"/>
      <c r="BJ70" s="76"/>
      <c r="BK70" s="76"/>
      <c r="BL70" s="76"/>
      <c r="BM70" s="84"/>
      <c r="BN70" s="1"/>
      <c r="BO70" s="1"/>
      <c r="BP70" s="1"/>
      <c r="BQ70" s="1"/>
      <c r="BR70" s="1"/>
      <c r="CC70" s="111">
        <f t="shared" si="14"/>
        <v>729</v>
      </c>
      <c r="CD70" s="113" t="str">
        <f t="shared" ref="CD70:CD133" si="29">IFERROR(IF(G70="","",IF(K70="","",IF(AND(VLOOKUP(G70,Mark,5,0)&gt;85),5,IF(AND(VLOOKUP(G70,Mark,5,0)&gt;75),4,IF(AND(VLOOKUP(G70,Mark,5,0)&gt;=65),3,0)))))+ROUNDUP(SUM(L70:T70)*15%,0),"")</f>
        <v/>
      </c>
      <c r="CE70" s="111" t="str">
        <f t="shared" ref="CE70:CE133" si="30">IFERROR(IF(G70="","",IF(K70="","",IF(AND(VLOOKUP(G70,Mark,5,0)&gt;85),5,IF(AND(VLOOKUP(G70,Mark,5,0)&gt;75),4,IF(AND(VLOOKUP(G70,Mark,5,0)&gt;=65),3,0)))))+ROUNDUP(SUM(U70:AC70)*15%,0),"")</f>
        <v/>
      </c>
      <c r="CF70" s="111" t="str">
        <f t="shared" ref="CF70:CF133" si="31">IFERROR(IF(G70="","",IF(K70="","",IF(AND(VLOOKUP(G70,Mark,5,0)&gt;85),5,IF(AND(VLOOKUP(G70,Mark,5,0)&gt;75),4,IF(AND(VLOOKUP(G70,Mark,5,0)&gt;=65),3,0)))))+ROUNDUP(SUM(AD70:AL70)*15%,0),"")</f>
        <v/>
      </c>
      <c r="CG70" s="111" t="str">
        <f t="shared" ref="CG70:CG133" si="32">IFERROR(IF(G70="","",IF(K70="","",IF(AND(VLOOKUP(G70,Mark,5,0)&gt;85),5,IF(AND(VLOOKUP(G70,Mark,5,0)&gt;75),4,IF(AND(VLOOKUP(G70,Mark,5,0)&gt;=65),3,0)))))+ROUNDUP(SUM(AM70:AU70)*15%,0),"")</f>
        <v/>
      </c>
      <c r="CH70" s="111" t="str">
        <f t="shared" ref="CH70:CH133" si="33">IFERROR(IF(G70="","",IF(K70="","",IF(AND(VLOOKUP(G70,Mark,5,0)&gt;85),5,IF(AND(VLOOKUP(G70,Mark,5,0)&gt;75),4,IF(AND(VLOOKUP(G70,Mark,5,0)&gt;=65),3,0)))))+ROUNDUP(SUM(AV70:BD70)*15%,0),"")</f>
        <v/>
      </c>
      <c r="CI70" s="111" t="str">
        <f t="shared" ref="CI70:CI133" si="34">IFERROR(IF(G70="","",IF(K70="","",IF(AND(VLOOKUP(G70,Mark,5,0)&gt;85),5,IF(AND(VLOOKUP(G70,Mark,5,0)&gt;75),4,IF(AND(VLOOKUP(G70,Mark,5,0)&gt;=65),3,0)))))+ROUNDUP(SUM(BE70:BM70)*15%,0),"")</f>
        <v/>
      </c>
    </row>
    <row r="71" spans="1:87">
      <c r="A71" s="4">
        <v>66</v>
      </c>
      <c r="B71" s="30" t="str">
        <f t="shared" si="22"/>
        <v>D</v>
      </c>
      <c r="C71" s="37">
        <f t="shared" si="23"/>
        <v>323</v>
      </c>
      <c r="D71" s="38">
        <f t="shared" si="24"/>
        <v>40363</v>
      </c>
      <c r="E71" s="39" t="str">
        <f t="shared" si="25"/>
        <v>RAVI KUMAR JALWANIYA</v>
      </c>
      <c r="F71" s="39" t="str">
        <f t="shared" si="26"/>
        <v>NARAYAN LAL</v>
      </c>
      <c r="G71" s="52">
        <f t="shared" si="27"/>
        <v>731</v>
      </c>
      <c r="H71" s="40" t="str">
        <f t="shared" si="28"/>
        <v/>
      </c>
      <c r="I71" s="125"/>
      <c r="J71" s="126"/>
      <c r="K71" s="107" t="str">
        <f t="shared" ref="K71:K134" si="35">IFERROR(IF(I71="","",IF(J71="","",SUM(J71/I71*100,0))),"")</f>
        <v/>
      </c>
      <c r="L71" s="83"/>
      <c r="M71" s="76"/>
      <c r="N71" s="76"/>
      <c r="O71" s="76"/>
      <c r="P71" s="76"/>
      <c r="Q71" s="76"/>
      <c r="R71" s="76"/>
      <c r="S71" s="76"/>
      <c r="T71" s="84"/>
      <c r="U71" s="91"/>
      <c r="V71" s="77"/>
      <c r="W71" s="77"/>
      <c r="X71" s="77"/>
      <c r="Y71" s="77"/>
      <c r="Z71" s="77"/>
      <c r="AA71" s="77"/>
      <c r="AB71" s="77"/>
      <c r="AC71" s="92"/>
      <c r="AD71" s="83"/>
      <c r="AE71" s="76"/>
      <c r="AF71" s="76"/>
      <c r="AG71" s="76"/>
      <c r="AH71" s="76"/>
      <c r="AI71" s="76"/>
      <c r="AJ71" s="76"/>
      <c r="AK71" s="76"/>
      <c r="AL71" s="84"/>
      <c r="AM71" s="83"/>
      <c r="AN71" s="76"/>
      <c r="AO71" s="76"/>
      <c r="AP71" s="76"/>
      <c r="AQ71" s="76"/>
      <c r="AR71" s="76"/>
      <c r="AS71" s="76"/>
      <c r="AT71" s="76"/>
      <c r="AU71" s="84"/>
      <c r="AV71" s="83"/>
      <c r="AW71" s="76"/>
      <c r="AX71" s="76"/>
      <c r="AY71" s="76"/>
      <c r="AZ71" s="76"/>
      <c r="BA71" s="76"/>
      <c r="BB71" s="76"/>
      <c r="BC71" s="76"/>
      <c r="BD71" s="84"/>
      <c r="BE71" s="83"/>
      <c r="BF71" s="76"/>
      <c r="BG71" s="76"/>
      <c r="BH71" s="76"/>
      <c r="BI71" s="76"/>
      <c r="BJ71" s="76"/>
      <c r="BK71" s="76"/>
      <c r="BL71" s="76"/>
      <c r="BM71" s="84"/>
      <c r="BN71" s="1"/>
      <c r="BO71" s="1"/>
      <c r="BP71" s="1"/>
      <c r="BQ71" s="1"/>
      <c r="BR71" s="1"/>
      <c r="CC71" s="111">
        <f t="shared" ref="CC71:CC134" si="36">G71</f>
        <v>731</v>
      </c>
      <c r="CD71" s="113" t="str">
        <f t="shared" si="29"/>
        <v/>
      </c>
      <c r="CE71" s="111" t="str">
        <f t="shared" si="30"/>
        <v/>
      </c>
      <c r="CF71" s="111" t="str">
        <f t="shared" si="31"/>
        <v/>
      </c>
      <c r="CG71" s="111" t="str">
        <f t="shared" si="32"/>
        <v/>
      </c>
      <c r="CH71" s="111" t="str">
        <f t="shared" si="33"/>
        <v/>
      </c>
      <c r="CI71" s="111" t="str">
        <f t="shared" si="34"/>
        <v/>
      </c>
    </row>
    <row r="72" spans="1:87">
      <c r="A72" s="4">
        <v>67</v>
      </c>
      <c r="B72" s="30" t="str">
        <f t="shared" si="22"/>
        <v>D</v>
      </c>
      <c r="C72" s="37">
        <f t="shared" si="23"/>
        <v>533</v>
      </c>
      <c r="D72" s="38">
        <f t="shared" si="24"/>
        <v>37870</v>
      </c>
      <c r="E72" s="39" t="str">
        <f t="shared" si="25"/>
        <v>SAROJ VARESA</v>
      </c>
      <c r="F72" s="39" t="str">
        <f t="shared" si="26"/>
        <v>JAYANTI LAL VARESA</v>
      </c>
      <c r="G72" s="52">
        <f t="shared" si="27"/>
        <v>732</v>
      </c>
      <c r="H72" s="40" t="str">
        <f t="shared" si="28"/>
        <v/>
      </c>
      <c r="I72" s="125"/>
      <c r="J72" s="126"/>
      <c r="K72" s="107" t="str">
        <f t="shared" si="35"/>
        <v/>
      </c>
      <c r="L72" s="83"/>
      <c r="M72" s="76"/>
      <c r="N72" s="76"/>
      <c r="O72" s="76"/>
      <c r="P72" s="76"/>
      <c r="Q72" s="76"/>
      <c r="R72" s="76"/>
      <c r="S72" s="76"/>
      <c r="T72" s="84"/>
      <c r="U72" s="91"/>
      <c r="V72" s="77"/>
      <c r="W72" s="77"/>
      <c r="X72" s="77"/>
      <c r="Y72" s="77"/>
      <c r="Z72" s="77"/>
      <c r="AA72" s="77"/>
      <c r="AB72" s="77"/>
      <c r="AC72" s="92"/>
      <c r="AD72" s="83"/>
      <c r="AE72" s="76"/>
      <c r="AF72" s="76"/>
      <c r="AG72" s="76"/>
      <c r="AH72" s="76"/>
      <c r="AI72" s="76"/>
      <c r="AJ72" s="76"/>
      <c r="AK72" s="76"/>
      <c r="AL72" s="84"/>
      <c r="AM72" s="83"/>
      <c r="AN72" s="76"/>
      <c r="AO72" s="76"/>
      <c r="AP72" s="76"/>
      <c r="AQ72" s="76"/>
      <c r="AR72" s="76"/>
      <c r="AS72" s="76"/>
      <c r="AT72" s="76"/>
      <c r="AU72" s="84"/>
      <c r="AV72" s="83"/>
      <c r="AW72" s="76"/>
      <c r="AX72" s="76"/>
      <c r="AY72" s="76"/>
      <c r="AZ72" s="76"/>
      <c r="BA72" s="76"/>
      <c r="BB72" s="76"/>
      <c r="BC72" s="76"/>
      <c r="BD72" s="84"/>
      <c r="BE72" s="83"/>
      <c r="BF72" s="76"/>
      <c r="BG72" s="76"/>
      <c r="BH72" s="76"/>
      <c r="BI72" s="76"/>
      <c r="BJ72" s="76"/>
      <c r="BK72" s="76"/>
      <c r="BL72" s="76"/>
      <c r="BM72" s="84"/>
      <c r="BN72" s="1"/>
      <c r="BO72" s="1"/>
      <c r="BP72" s="1"/>
      <c r="BQ72" s="1"/>
      <c r="BR72" s="1"/>
      <c r="CC72" s="111">
        <f t="shared" si="36"/>
        <v>732</v>
      </c>
      <c r="CD72" s="113" t="str">
        <f t="shared" si="29"/>
        <v/>
      </c>
      <c r="CE72" s="111" t="str">
        <f t="shared" si="30"/>
        <v/>
      </c>
      <c r="CF72" s="111" t="str">
        <f t="shared" si="31"/>
        <v/>
      </c>
      <c r="CG72" s="111" t="str">
        <f t="shared" si="32"/>
        <v/>
      </c>
      <c r="CH72" s="111" t="str">
        <f t="shared" si="33"/>
        <v/>
      </c>
      <c r="CI72" s="111" t="str">
        <f t="shared" si="34"/>
        <v/>
      </c>
    </row>
    <row r="73" spans="1:87">
      <c r="A73" s="4">
        <v>68</v>
      </c>
      <c r="B73" s="30" t="str">
        <f t="shared" si="22"/>
        <v>D</v>
      </c>
      <c r="C73" s="37">
        <f t="shared" si="23"/>
        <v>356</v>
      </c>
      <c r="D73" s="38">
        <f t="shared" si="24"/>
        <v>39680</v>
      </c>
      <c r="E73" s="39" t="str">
        <f t="shared" si="25"/>
        <v>SEEMA JALWANIYA</v>
      </c>
      <c r="F73" s="39" t="str">
        <f t="shared" si="26"/>
        <v>OM PRAKASH</v>
      </c>
      <c r="G73" s="52">
        <f t="shared" si="27"/>
        <v>733</v>
      </c>
      <c r="H73" s="40" t="str">
        <f t="shared" si="28"/>
        <v/>
      </c>
      <c r="I73" s="125"/>
      <c r="J73" s="126"/>
      <c r="K73" s="107" t="str">
        <f t="shared" si="35"/>
        <v/>
      </c>
      <c r="L73" s="83"/>
      <c r="M73" s="76"/>
      <c r="N73" s="76"/>
      <c r="O73" s="76"/>
      <c r="P73" s="76"/>
      <c r="Q73" s="76"/>
      <c r="R73" s="76"/>
      <c r="S73" s="76"/>
      <c r="T73" s="84"/>
      <c r="U73" s="91"/>
      <c r="V73" s="77"/>
      <c r="W73" s="77"/>
      <c r="X73" s="77"/>
      <c r="Y73" s="77"/>
      <c r="Z73" s="77"/>
      <c r="AA73" s="77"/>
      <c r="AB73" s="77"/>
      <c r="AC73" s="92"/>
      <c r="AD73" s="83"/>
      <c r="AE73" s="76"/>
      <c r="AF73" s="76"/>
      <c r="AG73" s="76"/>
      <c r="AH73" s="76"/>
      <c r="AI73" s="76"/>
      <c r="AJ73" s="76"/>
      <c r="AK73" s="76"/>
      <c r="AL73" s="84"/>
      <c r="AM73" s="83"/>
      <c r="AN73" s="76"/>
      <c r="AO73" s="76"/>
      <c r="AP73" s="76"/>
      <c r="AQ73" s="76"/>
      <c r="AR73" s="76"/>
      <c r="AS73" s="76"/>
      <c r="AT73" s="76"/>
      <c r="AU73" s="84"/>
      <c r="AV73" s="83"/>
      <c r="AW73" s="76"/>
      <c r="AX73" s="76"/>
      <c r="AY73" s="76"/>
      <c r="AZ73" s="76"/>
      <c r="BA73" s="76"/>
      <c r="BB73" s="76"/>
      <c r="BC73" s="76"/>
      <c r="BD73" s="84"/>
      <c r="BE73" s="83"/>
      <c r="BF73" s="76"/>
      <c r="BG73" s="76"/>
      <c r="BH73" s="76"/>
      <c r="BI73" s="76"/>
      <c r="BJ73" s="76"/>
      <c r="BK73" s="76"/>
      <c r="BL73" s="76"/>
      <c r="BM73" s="84"/>
      <c r="BN73" s="1"/>
      <c r="BO73" s="1"/>
      <c r="BP73" s="1"/>
      <c r="BQ73" s="1"/>
      <c r="BR73" s="1"/>
      <c r="CC73" s="111">
        <f t="shared" si="36"/>
        <v>733</v>
      </c>
      <c r="CD73" s="113" t="str">
        <f t="shared" si="29"/>
        <v/>
      </c>
      <c r="CE73" s="111" t="str">
        <f t="shared" si="30"/>
        <v/>
      </c>
      <c r="CF73" s="111" t="str">
        <f t="shared" si="31"/>
        <v/>
      </c>
      <c r="CG73" s="111" t="str">
        <f t="shared" si="32"/>
        <v/>
      </c>
      <c r="CH73" s="111" t="str">
        <f t="shared" si="33"/>
        <v/>
      </c>
      <c r="CI73" s="111" t="str">
        <f t="shared" si="34"/>
        <v/>
      </c>
    </row>
    <row r="74" spans="1:87">
      <c r="A74" s="4">
        <v>69</v>
      </c>
      <c r="B74" s="30" t="str">
        <f t="shared" si="22"/>
        <v>D</v>
      </c>
      <c r="C74" s="37">
        <f t="shared" si="23"/>
        <v>344</v>
      </c>
      <c r="D74" s="38">
        <f t="shared" si="24"/>
        <v>40339</v>
      </c>
      <c r="E74" s="39" t="str">
        <f t="shared" si="25"/>
        <v>SUNIL</v>
      </c>
      <c r="F74" s="39" t="str">
        <f t="shared" si="26"/>
        <v>JAGDISH</v>
      </c>
      <c r="G74" s="52">
        <f t="shared" si="27"/>
        <v>734</v>
      </c>
      <c r="H74" s="40" t="str">
        <f t="shared" si="28"/>
        <v/>
      </c>
      <c r="I74" s="125"/>
      <c r="J74" s="126"/>
      <c r="K74" s="107" t="str">
        <f t="shared" si="35"/>
        <v/>
      </c>
      <c r="L74" s="83"/>
      <c r="M74" s="76"/>
      <c r="N74" s="76"/>
      <c r="O74" s="76"/>
      <c r="P74" s="76"/>
      <c r="Q74" s="76"/>
      <c r="R74" s="76"/>
      <c r="S74" s="76"/>
      <c r="T74" s="84"/>
      <c r="U74" s="91"/>
      <c r="V74" s="77"/>
      <c r="W74" s="77"/>
      <c r="X74" s="77"/>
      <c r="Y74" s="77"/>
      <c r="Z74" s="77"/>
      <c r="AA74" s="77"/>
      <c r="AB74" s="77"/>
      <c r="AC74" s="92"/>
      <c r="AD74" s="83"/>
      <c r="AE74" s="76"/>
      <c r="AF74" s="76"/>
      <c r="AG74" s="76"/>
      <c r="AH74" s="76"/>
      <c r="AI74" s="76"/>
      <c r="AJ74" s="76"/>
      <c r="AK74" s="76"/>
      <c r="AL74" s="84"/>
      <c r="AM74" s="83"/>
      <c r="AN74" s="76"/>
      <c r="AO74" s="76"/>
      <c r="AP74" s="76"/>
      <c r="AQ74" s="76"/>
      <c r="AR74" s="76"/>
      <c r="AS74" s="76"/>
      <c r="AT74" s="76"/>
      <c r="AU74" s="84"/>
      <c r="AV74" s="83"/>
      <c r="AW74" s="76"/>
      <c r="AX74" s="76"/>
      <c r="AY74" s="76"/>
      <c r="AZ74" s="76"/>
      <c r="BA74" s="76"/>
      <c r="BB74" s="76"/>
      <c r="BC74" s="76"/>
      <c r="BD74" s="84"/>
      <c r="BE74" s="83"/>
      <c r="BF74" s="76"/>
      <c r="BG74" s="76"/>
      <c r="BH74" s="76"/>
      <c r="BI74" s="76"/>
      <c r="BJ74" s="76"/>
      <c r="BK74" s="76"/>
      <c r="BL74" s="76"/>
      <c r="BM74" s="84"/>
      <c r="BN74" s="1"/>
      <c r="BO74" s="1"/>
      <c r="BP74" s="1"/>
      <c r="BQ74" s="1"/>
      <c r="BR74" s="1"/>
      <c r="CC74" s="111">
        <f t="shared" si="36"/>
        <v>734</v>
      </c>
      <c r="CD74" s="113" t="str">
        <f t="shared" si="29"/>
        <v/>
      </c>
      <c r="CE74" s="111" t="str">
        <f t="shared" si="30"/>
        <v/>
      </c>
      <c r="CF74" s="111" t="str">
        <f t="shared" si="31"/>
        <v/>
      </c>
      <c r="CG74" s="111" t="str">
        <f t="shared" si="32"/>
        <v/>
      </c>
      <c r="CH74" s="111" t="str">
        <f t="shared" si="33"/>
        <v/>
      </c>
      <c r="CI74" s="111" t="str">
        <f t="shared" si="34"/>
        <v/>
      </c>
    </row>
    <row r="75" spans="1:87">
      <c r="A75" s="4">
        <v>70</v>
      </c>
      <c r="B75" s="30" t="str">
        <f t="shared" si="22"/>
        <v>D</v>
      </c>
      <c r="C75" s="37">
        <f t="shared" si="23"/>
        <v>368</v>
      </c>
      <c r="D75" s="38">
        <f t="shared" si="24"/>
        <v>39866</v>
      </c>
      <c r="E75" s="39" t="str">
        <f t="shared" si="25"/>
        <v>VINOD GURJAR</v>
      </c>
      <c r="F75" s="39" t="str">
        <f t="shared" si="26"/>
        <v>RAM CHANDAR GURJAR</v>
      </c>
      <c r="G75" s="52">
        <f t="shared" si="27"/>
        <v>735</v>
      </c>
      <c r="H75" s="40" t="str">
        <f t="shared" si="28"/>
        <v/>
      </c>
      <c r="I75" s="125"/>
      <c r="J75" s="126"/>
      <c r="K75" s="107" t="str">
        <f t="shared" si="35"/>
        <v/>
      </c>
      <c r="L75" s="83"/>
      <c r="M75" s="76"/>
      <c r="N75" s="76"/>
      <c r="O75" s="76"/>
      <c r="P75" s="76"/>
      <c r="Q75" s="76"/>
      <c r="R75" s="76"/>
      <c r="S75" s="76"/>
      <c r="T75" s="84"/>
      <c r="U75" s="91"/>
      <c r="V75" s="77"/>
      <c r="W75" s="77"/>
      <c r="X75" s="77"/>
      <c r="Y75" s="77"/>
      <c r="Z75" s="77"/>
      <c r="AA75" s="77"/>
      <c r="AB75" s="77"/>
      <c r="AC75" s="92"/>
      <c r="AD75" s="83"/>
      <c r="AE75" s="76"/>
      <c r="AF75" s="76"/>
      <c r="AG75" s="76"/>
      <c r="AH75" s="76"/>
      <c r="AI75" s="76"/>
      <c r="AJ75" s="76"/>
      <c r="AK75" s="76"/>
      <c r="AL75" s="84"/>
      <c r="AM75" s="83"/>
      <c r="AN75" s="76"/>
      <c r="AO75" s="76"/>
      <c r="AP75" s="76"/>
      <c r="AQ75" s="76"/>
      <c r="AR75" s="76"/>
      <c r="AS75" s="76"/>
      <c r="AT75" s="76"/>
      <c r="AU75" s="84"/>
      <c r="AV75" s="83"/>
      <c r="AW75" s="76"/>
      <c r="AX75" s="76"/>
      <c r="AY75" s="76"/>
      <c r="AZ75" s="76"/>
      <c r="BA75" s="76"/>
      <c r="BB75" s="76"/>
      <c r="BC75" s="76"/>
      <c r="BD75" s="84"/>
      <c r="BE75" s="83"/>
      <c r="BF75" s="76"/>
      <c r="BG75" s="76"/>
      <c r="BH75" s="76"/>
      <c r="BI75" s="76"/>
      <c r="BJ75" s="76"/>
      <c r="BK75" s="76"/>
      <c r="BL75" s="76"/>
      <c r="BM75" s="84"/>
      <c r="BN75" s="1"/>
      <c r="BO75" s="1"/>
      <c r="BP75" s="1"/>
      <c r="BQ75" s="1"/>
      <c r="BR75" s="1"/>
      <c r="CC75" s="111">
        <f t="shared" si="36"/>
        <v>735</v>
      </c>
      <c r="CD75" s="113" t="str">
        <f t="shared" si="29"/>
        <v/>
      </c>
      <c r="CE75" s="111" t="str">
        <f t="shared" si="30"/>
        <v/>
      </c>
      <c r="CF75" s="111" t="str">
        <f t="shared" si="31"/>
        <v/>
      </c>
      <c r="CG75" s="111" t="str">
        <f t="shared" si="32"/>
        <v/>
      </c>
      <c r="CH75" s="111" t="str">
        <f t="shared" si="33"/>
        <v/>
      </c>
      <c r="CI75" s="111" t="str">
        <f t="shared" si="34"/>
        <v/>
      </c>
    </row>
    <row r="76" spans="1:87">
      <c r="A76" s="4">
        <v>71</v>
      </c>
      <c r="B76" s="30" t="str">
        <f t="shared" si="22"/>
        <v>D</v>
      </c>
      <c r="C76" s="37">
        <f t="shared" si="23"/>
        <v>354</v>
      </c>
      <c r="D76" s="38">
        <f t="shared" si="24"/>
        <v>40189</v>
      </c>
      <c r="E76" s="39" t="str">
        <f t="shared" si="25"/>
        <v>YASMIN BANO</v>
      </c>
      <c r="F76" s="39" t="str">
        <f t="shared" si="26"/>
        <v>BARKAT ALI</v>
      </c>
      <c r="G76" s="52">
        <f t="shared" si="27"/>
        <v>736</v>
      </c>
      <c r="H76" s="40" t="str">
        <f t="shared" si="28"/>
        <v/>
      </c>
      <c r="I76" s="125"/>
      <c r="J76" s="126"/>
      <c r="K76" s="107" t="str">
        <f t="shared" si="35"/>
        <v/>
      </c>
      <c r="L76" s="83"/>
      <c r="M76" s="76"/>
      <c r="N76" s="76"/>
      <c r="O76" s="76"/>
      <c r="P76" s="76"/>
      <c r="Q76" s="76"/>
      <c r="R76" s="76"/>
      <c r="S76" s="76"/>
      <c r="T76" s="84"/>
      <c r="U76" s="91"/>
      <c r="V76" s="77"/>
      <c r="W76" s="77"/>
      <c r="X76" s="77"/>
      <c r="Y76" s="77"/>
      <c r="Z76" s="77"/>
      <c r="AA76" s="77"/>
      <c r="AB76" s="77"/>
      <c r="AC76" s="92"/>
      <c r="AD76" s="83"/>
      <c r="AE76" s="76"/>
      <c r="AF76" s="76"/>
      <c r="AG76" s="76"/>
      <c r="AH76" s="76"/>
      <c r="AI76" s="76"/>
      <c r="AJ76" s="76"/>
      <c r="AK76" s="76"/>
      <c r="AL76" s="84"/>
      <c r="AM76" s="83"/>
      <c r="AN76" s="76"/>
      <c r="AO76" s="76"/>
      <c r="AP76" s="76"/>
      <c r="AQ76" s="76"/>
      <c r="AR76" s="76"/>
      <c r="AS76" s="76"/>
      <c r="AT76" s="76"/>
      <c r="AU76" s="84"/>
      <c r="AV76" s="83"/>
      <c r="AW76" s="76"/>
      <c r="AX76" s="76"/>
      <c r="AY76" s="76"/>
      <c r="AZ76" s="76"/>
      <c r="BA76" s="76"/>
      <c r="BB76" s="76"/>
      <c r="BC76" s="76"/>
      <c r="BD76" s="84"/>
      <c r="BE76" s="83"/>
      <c r="BF76" s="76"/>
      <c r="BG76" s="76"/>
      <c r="BH76" s="76"/>
      <c r="BI76" s="76"/>
      <c r="BJ76" s="76"/>
      <c r="BK76" s="76"/>
      <c r="BL76" s="76"/>
      <c r="BM76" s="84"/>
      <c r="BN76" s="1"/>
      <c r="BO76" s="1"/>
      <c r="BP76" s="1"/>
      <c r="BQ76" s="1"/>
      <c r="BR76" s="1"/>
      <c r="CC76" s="111">
        <f t="shared" si="36"/>
        <v>736</v>
      </c>
      <c r="CD76" s="113" t="str">
        <f t="shared" si="29"/>
        <v/>
      </c>
      <c r="CE76" s="111" t="str">
        <f t="shared" si="30"/>
        <v/>
      </c>
      <c r="CF76" s="111" t="str">
        <f t="shared" si="31"/>
        <v/>
      </c>
      <c r="CG76" s="111" t="str">
        <f t="shared" si="32"/>
        <v/>
      </c>
      <c r="CH76" s="111" t="str">
        <f t="shared" si="33"/>
        <v/>
      </c>
      <c r="CI76" s="111" t="str">
        <f t="shared" si="34"/>
        <v/>
      </c>
    </row>
    <row r="77" spans="1:87">
      <c r="A77" s="4">
        <v>72</v>
      </c>
      <c r="B77" s="30" t="str">
        <f t="shared" si="22"/>
        <v>D</v>
      </c>
      <c r="C77" s="37">
        <f t="shared" si="23"/>
        <v>891</v>
      </c>
      <c r="D77" s="38">
        <f t="shared" si="24"/>
        <v>39574</v>
      </c>
      <c r="E77" s="39" t="str">
        <f t="shared" si="25"/>
        <v>YOGEETA DAGDI</v>
      </c>
      <c r="F77" s="39" t="str">
        <f t="shared" si="26"/>
        <v>RAJURAM DAGDI</v>
      </c>
      <c r="G77" s="52">
        <f t="shared" si="27"/>
        <v>737</v>
      </c>
      <c r="H77" s="40" t="str">
        <f t="shared" si="28"/>
        <v/>
      </c>
      <c r="I77" s="125"/>
      <c r="J77" s="126"/>
      <c r="K77" s="107" t="str">
        <f t="shared" si="35"/>
        <v/>
      </c>
      <c r="L77" s="83"/>
      <c r="M77" s="76"/>
      <c r="N77" s="76"/>
      <c r="O77" s="76"/>
      <c r="P77" s="76"/>
      <c r="Q77" s="76"/>
      <c r="R77" s="76"/>
      <c r="S77" s="76"/>
      <c r="T77" s="84"/>
      <c r="U77" s="91"/>
      <c r="V77" s="77"/>
      <c r="W77" s="77"/>
      <c r="X77" s="77"/>
      <c r="Y77" s="77"/>
      <c r="Z77" s="77"/>
      <c r="AA77" s="77"/>
      <c r="AB77" s="77"/>
      <c r="AC77" s="92"/>
      <c r="AD77" s="83"/>
      <c r="AE77" s="76"/>
      <c r="AF77" s="76"/>
      <c r="AG77" s="76"/>
      <c r="AH77" s="76"/>
      <c r="AI77" s="76"/>
      <c r="AJ77" s="76"/>
      <c r="AK77" s="76"/>
      <c r="AL77" s="84"/>
      <c r="AM77" s="83"/>
      <c r="AN77" s="76"/>
      <c r="AO77" s="76"/>
      <c r="AP77" s="76"/>
      <c r="AQ77" s="76"/>
      <c r="AR77" s="76"/>
      <c r="AS77" s="76"/>
      <c r="AT77" s="76"/>
      <c r="AU77" s="84"/>
      <c r="AV77" s="83"/>
      <c r="AW77" s="76"/>
      <c r="AX77" s="76"/>
      <c r="AY77" s="76"/>
      <c r="AZ77" s="76"/>
      <c r="BA77" s="76"/>
      <c r="BB77" s="76"/>
      <c r="BC77" s="76"/>
      <c r="BD77" s="84"/>
      <c r="BE77" s="83"/>
      <c r="BF77" s="76"/>
      <c r="BG77" s="76"/>
      <c r="BH77" s="76"/>
      <c r="BI77" s="76"/>
      <c r="BJ77" s="76"/>
      <c r="BK77" s="76"/>
      <c r="BL77" s="76"/>
      <c r="BM77" s="84"/>
      <c r="BN77" s="1"/>
      <c r="BO77" s="1"/>
      <c r="BP77" s="1"/>
      <c r="BQ77" s="1"/>
      <c r="BR77" s="1"/>
      <c r="CC77" s="111">
        <f t="shared" si="36"/>
        <v>737</v>
      </c>
      <c r="CD77" s="113" t="str">
        <f t="shared" si="29"/>
        <v/>
      </c>
      <c r="CE77" s="111" t="str">
        <f t="shared" si="30"/>
        <v/>
      </c>
      <c r="CF77" s="111" t="str">
        <f t="shared" si="31"/>
        <v/>
      </c>
      <c r="CG77" s="111" t="str">
        <f t="shared" si="32"/>
        <v/>
      </c>
      <c r="CH77" s="111" t="str">
        <f t="shared" si="33"/>
        <v/>
      </c>
      <c r="CI77" s="111" t="str">
        <f t="shared" si="34"/>
        <v/>
      </c>
    </row>
    <row r="78" spans="1:87">
      <c r="A78" s="4">
        <v>73</v>
      </c>
      <c r="B78" s="30" t="str">
        <f t="shared" si="22"/>
        <v>D</v>
      </c>
      <c r="C78" s="37">
        <f t="shared" si="23"/>
        <v>895</v>
      </c>
      <c r="D78" s="38">
        <f t="shared" si="24"/>
        <v>39614</v>
      </c>
      <c r="E78" s="39" t="str">
        <f t="shared" si="25"/>
        <v>YUVRAJ</v>
      </c>
      <c r="F78" s="39" t="str">
        <f t="shared" si="26"/>
        <v>MALLA RAM SEERVI</v>
      </c>
      <c r="G78" s="52">
        <f t="shared" si="27"/>
        <v>738</v>
      </c>
      <c r="H78" s="40" t="str">
        <f t="shared" si="28"/>
        <v/>
      </c>
      <c r="I78" s="125"/>
      <c r="J78" s="126"/>
      <c r="K78" s="107" t="str">
        <f t="shared" si="35"/>
        <v/>
      </c>
      <c r="L78" s="83"/>
      <c r="M78" s="76"/>
      <c r="N78" s="76"/>
      <c r="O78" s="76"/>
      <c r="P78" s="76"/>
      <c r="Q78" s="76"/>
      <c r="R78" s="76"/>
      <c r="S78" s="76"/>
      <c r="T78" s="84"/>
      <c r="U78" s="91"/>
      <c r="V78" s="77"/>
      <c r="W78" s="77"/>
      <c r="X78" s="77"/>
      <c r="Y78" s="77"/>
      <c r="Z78" s="77"/>
      <c r="AA78" s="77"/>
      <c r="AB78" s="77"/>
      <c r="AC78" s="92"/>
      <c r="AD78" s="83"/>
      <c r="AE78" s="76"/>
      <c r="AF78" s="76"/>
      <c r="AG78" s="76"/>
      <c r="AH78" s="76"/>
      <c r="AI78" s="76"/>
      <c r="AJ78" s="76"/>
      <c r="AK78" s="76"/>
      <c r="AL78" s="84"/>
      <c r="AM78" s="83"/>
      <c r="AN78" s="76"/>
      <c r="AO78" s="76"/>
      <c r="AP78" s="76"/>
      <c r="AQ78" s="76"/>
      <c r="AR78" s="76"/>
      <c r="AS78" s="76"/>
      <c r="AT78" s="76"/>
      <c r="AU78" s="84"/>
      <c r="AV78" s="83"/>
      <c r="AW78" s="76"/>
      <c r="AX78" s="76"/>
      <c r="AY78" s="76"/>
      <c r="AZ78" s="76"/>
      <c r="BA78" s="76"/>
      <c r="BB78" s="76"/>
      <c r="BC78" s="76"/>
      <c r="BD78" s="84"/>
      <c r="BE78" s="83"/>
      <c r="BF78" s="76"/>
      <c r="BG78" s="76"/>
      <c r="BH78" s="76"/>
      <c r="BI78" s="76"/>
      <c r="BJ78" s="76"/>
      <c r="BK78" s="76"/>
      <c r="BL78" s="76"/>
      <c r="BM78" s="84"/>
      <c r="BN78" s="1"/>
      <c r="BO78" s="1"/>
      <c r="BP78" s="1"/>
      <c r="BQ78" s="1"/>
      <c r="BR78" s="1"/>
      <c r="CC78" s="111">
        <f t="shared" si="36"/>
        <v>738</v>
      </c>
      <c r="CD78" s="113" t="str">
        <f t="shared" si="29"/>
        <v/>
      </c>
      <c r="CE78" s="111" t="str">
        <f t="shared" si="30"/>
        <v/>
      </c>
      <c r="CF78" s="111" t="str">
        <f t="shared" si="31"/>
        <v/>
      </c>
      <c r="CG78" s="111" t="str">
        <f t="shared" si="32"/>
        <v/>
      </c>
      <c r="CH78" s="111" t="str">
        <f t="shared" si="33"/>
        <v/>
      </c>
      <c r="CI78" s="111" t="str">
        <f t="shared" si="34"/>
        <v/>
      </c>
    </row>
    <row r="79" spans="1:87">
      <c r="A79" s="4">
        <v>74</v>
      </c>
      <c r="B79" s="30" t="str">
        <f t="shared" si="22"/>
        <v>D</v>
      </c>
      <c r="C79" s="37">
        <f t="shared" si="23"/>
        <v>516</v>
      </c>
      <c r="D79" s="38">
        <f t="shared" si="24"/>
        <v>39952</v>
      </c>
      <c r="E79" s="39" t="str">
        <f t="shared" si="25"/>
        <v>AKSHITA</v>
      </c>
      <c r="F79" s="39" t="str">
        <f t="shared" si="26"/>
        <v>MAHESH KUMAR</v>
      </c>
      <c r="G79" s="52">
        <f t="shared" si="27"/>
        <v>801</v>
      </c>
      <c r="H79" s="40" t="str">
        <f t="shared" si="28"/>
        <v/>
      </c>
      <c r="I79" s="125"/>
      <c r="J79" s="126"/>
      <c r="K79" s="107" t="str">
        <f t="shared" si="35"/>
        <v/>
      </c>
      <c r="L79" s="83"/>
      <c r="M79" s="76"/>
      <c r="N79" s="76"/>
      <c r="O79" s="76"/>
      <c r="P79" s="76"/>
      <c r="Q79" s="76"/>
      <c r="R79" s="76"/>
      <c r="S79" s="76"/>
      <c r="T79" s="84"/>
      <c r="U79" s="91"/>
      <c r="V79" s="77"/>
      <c r="W79" s="77"/>
      <c r="X79" s="77"/>
      <c r="Y79" s="77"/>
      <c r="Z79" s="77"/>
      <c r="AA79" s="77"/>
      <c r="AB79" s="77"/>
      <c r="AC79" s="92"/>
      <c r="AD79" s="83"/>
      <c r="AE79" s="76"/>
      <c r="AF79" s="76"/>
      <c r="AG79" s="76"/>
      <c r="AH79" s="76"/>
      <c r="AI79" s="76"/>
      <c r="AJ79" s="76"/>
      <c r="AK79" s="76"/>
      <c r="AL79" s="84"/>
      <c r="AM79" s="83"/>
      <c r="AN79" s="76"/>
      <c r="AO79" s="76"/>
      <c r="AP79" s="76"/>
      <c r="AQ79" s="76"/>
      <c r="AR79" s="76"/>
      <c r="AS79" s="76"/>
      <c r="AT79" s="76"/>
      <c r="AU79" s="84"/>
      <c r="AV79" s="83"/>
      <c r="AW79" s="76"/>
      <c r="AX79" s="76"/>
      <c r="AY79" s="76"/>
      <c r="AZ79" s="76"/>
      <c r="BA79" s="76"/>
      <c r="BB79" s="76"/>
      <c r="BC79" s="76"/>
      <c r="BD79" s="84"/>
      <c r="BE79" s="83"/>
      <c r="BF79" s="76"/>
      <c r="BG79" s="76"/>
      <c r="BH79" s="76"/>
      <c r="BI79" s="76"/>
      <c r="BJ79" s="76"/>
      <c r="BK79" s="76"/>
      <c r="BL79" s="76"/>
      <c r="BM79" s="84"/>
      <c r="BN79" s="1"/>
      <c r="BO79" s="1"/>
      <c r="BP79" s="1"/>
      <c r="BQ79" s="1"/>
      <c r="BR79" s="1"/>
      <c r="CC79" s="111">
        <f t="shared" si="36"/>
        <v>801</v>
      </c>
      <c r="CD79" s="113" t="str">
        <f t="shared" si="29"/>
        <v/>
      </c>
      <c r="CE79" s="111" t="str">
        <f t="shared" si="30"/>
        <v/>
      </c>
      <c r="CF79" s="111" t="str">
        <f t="shared" si="31"/>
        <v/>
      </c>
      <c r="CG79" s="111" t="str">
        <f t="shared" si="32"/>
        <v/>
      </c>
      <c r="CH79" s="111" t="str">
        <f t="shared" si="33"/>
        <v/>
      </c>
      <c r="CI79" s="111" t="str">
        <f t="shared" si="34"/>
        <v/>
      </c>
    </row>
    <row r="80" spans="1:87">
      <c r="A80" s="4">
        <v>75</v>
      </c>
      <c r="B80" s="30" t="str">
        <f t="shared" si="22"/>
        <v>D</v>
      </c>
      <c r="C80" s="37">
        <f t="shared" si="23"/>
        <v>795</v>
      </c>
      <c r="D80" s="38">
        <f t="shared" si="24"/>
        <v>39893</v>
      </c>
      <c r="E80" s="39" t="str">
        <f t="shared" si="25"/>
        <v>BEENA KUMARI</v>
      </c>
      <c r="F80" s="39" t="str">
        <f t="shared" si="26"/>
        <v>SOHAN LAL</v>
      </c>
      <c r="G80" s="52">
        <f t="shared" si="27"/>
        <v>802</v>
      </c>
      <c r="H80" s="40" t="str">
        <f t="shared" si="28"/>
        <v/>
      </c>
      <c r="I80" s="125"/>
      <c r="J80" s="126"/>
      <c r="K80" s="107" t="str">
        <f t="shared" si="35"/>
        <v/>
      </c>
      <c r="L80" s="83"/>
      <c r="M80" s="76"/>
      <c r="N80" s="76"/>
      <c r="O80" s="76"/>
      <c r="P80" s="76"/>
      <c r="Q80" s="76"/>
      <c r="R80" s="76"/>
      <c r="S80" s="76"/>
      <c r="T80" s="84"/>
      <c r="U80" s="91"/>
      <c r="V80" s="77"/>
      <c r="W80" s="77"/>
      <c r="X80" s="77"/>
      <c r="Y80" s="77"/>
      <c r="Z80" s="77"/>
      <c r="AA80" s="77"/>
      <c r="AB80" s="77"/>
      <c r="AC80" s="92"/>
      <c r="AD80" s="83"/>
      <c r="AE80" s="76"/>
      <c r="AF80" s="76"/>
      <c r="AG80" s="76"/>
      <c r="AH80" s="76"/>
      <c r="AI80" s="76"/>
      <c r="AJ80" s="76"/>
      <c r="AK80" s="76"/>
      <c r="AL80" s="84"/>
      <c r="AM80" s="83"/>
      <c r="AN80" s="76"/>
      <c r="AO80" s="76"/>
      <c r="AP80" s="76"/>
      <c r="AQ80" s="76"/>
      <c r="AR80" s="76"/>
      <c r="AS80" s="76"/>
      <c r="AT80" s="76"/>
      <c r="AU80" s="84"/>
      <c r="AV80" s="83"/>
      <c r="AW80" s="76"/>
      <c r="AX80" s="76"/>
      <c r="AY80" s="76"/>
      <c r="AZ80" s="76"/>
      <c r="BA80" s="76"/>
      <c r="BB80" s="76"/>
      <c r="BC80" s="76"/>
      <c r="BD80" s="84"/>
      <c r="BE80" s="83"/>
      <c r="BF80" s="76"/>
      <c r="BG80" s="76"/>
      <c r="BH80" s="76"/>
      <c r="BI80" s="76"/>
      <c r="BJ80" s="76"/>
      <c r="BK80" s="76"/>
      <c r="BL80" s="76"/>
      <c r="BM80" s="84"/>
      <c r="BN80" s="1"/>
      <c r="BO80" s="1"/>
      <c r="BP80" s="1"/>
      <c r="BQ80" s="1"/>
      <c r="BR80" s="1"/>
      <c r="CC80" s="111">
        <f t="shared" si="36"/>
        <v>802</v>
      </c>
      <c r="CD80" s="113" t="str">
        <f t="shared" si="29"/>
        <v/>
      </c>
      <c r="CE80" s="111" t="str">
        <f t="shared" si="30"/>
        <v/>
      </c>
      <c r="CF80" s="111" t="str">
        <f t="shared" si="31"/>
        <v/>
      </c>
      <c r="CG80" s="111" t="str">
        <f t="shared" si="32"/>
        <v/>
      </c>
      <c r="CH80" s="111" t="str">
        <f t="shared" si="33"/>
        <v/>
      </c>
      <c r="CI80" s="111" t="str">
        <f t="shared" si="34"/>
        <v/>
      </c>
    </row>
    <row r="81" spans="1:87">
      <c r="A81" s="4">
        <v>76</v>
      </c>
      <c r="B81" s="30" t="str">
        <f t="shared" si="22"/>
        <v>D</v>
      </c>
      <c r="C81" s="37">
        <f t="shared" si="23"/>
        <v>919</v>
      </c>
      <c r="D81" s="38">
        <f t="shared" si="24"/>
        <v>39273</v>
      </c>
      <c r="E81" s="39" t="str">
        <f t="shared" si="25"/>
        <v>BHARAT JOGAWAT</v>
      </c>
      <c r="F81" s="39" t="str">
        <f t="shared" si="26"/>
        <v>GHANSHYAM JOGAWAT</v>
      </c>
      <c r="G81" s="52">
        <f t="shared" si="27"/>
        <v>803</v>
      </c>
      <c r="H81" s="40" t="str">
        <f t="shared" si="28"/>
        <v/>
      </c>
      <c r="I81" s="125"/>
      <c r="J81" s="126"/>
      <c r="K81" s="107" t="str">
        <f t="shared" si="35"/>
        <v/>
      </c>
      <c r="L81" s="83"/>
      <c r="M81" s="76"/>
      <c r="N81" s="76"/>
      <c r="O81" s="76"/>
      <c r="P81" s="76"/>
      <c r="Q81" s="76"/>
      <c r="R81" s="76"/>
      <c r="S81" s="76"/>
      <c r="T81" s="84"/>
      <c r="U81" s="91"/>
      <c r="V81" s="77"/>
      <c r="W81" s="77"/>
      <c r="X81" s="77"/>
      <c r="Y81" s="77"/>
      <c r="Z81" s="77"/>
      <c r="AA81" s="77"/>
      <c r="AB81" s="77"/>
      <c r="AC81" s="92"/>
      <c r="AD81" s="83"/>
      <c r="AE81" s="76"/>
      <c r="AF81" s="76"/>
      <c r="AG81" s="76"/>
      <c r="AH81" s="76"/>
      <c r="AI81" s="76"/>
      <c r="AJ81" s="76"/>
      <c r="AK81" s="76"/>
      <c r="AL81" s="84"/>
      <c r="AM81" s="83"/>
      <c r="AN81" s="76"/>
      <c r="AO81" s="76"/>
      <c r="AP81" s="76"/>
      <c r="AQ81" s="76"/>
      <c r="AR81" s="76"/>
      <c r="AS81" s="76"/>
      <c r="AT81" s="76"/>
      <c r="AU81" s="84"/>
      <c r="AV81" s="83"/>
      <c r="AW81" s="76"/>
      <c r="AX81" s="76"/>
      <c r="AY81" s="76"/>
      <c r="AZ81" s="76"/>
      <c r="BA81" s="76"/>
      <c r="BB81" s="76"/>
      <c r="BC81" s="76"/>
      <c r="BD81" s="84"/>
      <c r="BE81" s="83"/>
      <c r="BF81" s="76"/>
      <c r="BG81" s="76"/>
      <c r="BH81" s="76"/>
      <c r="BI81" s="76"/>
      <c r="BJ81" s="76"/>
      <c r="BK81" s="76"/>
      <c r="BL81" s="76"/>
      <c r="BM81" s="84"/>
      <c r="BN81" s="1"/>
      <c r="BO81" s="1"/>
      <c r="BP81" s="1"/>
      <c r="BQ81" s="1"/>
      <c r="BR81" s="1"/>
      <c r="CC81" s="111">
        <f t="shared" si="36"/>
        <v>803</v>
      </c>
      <c r="CD81" s="113" t="str">
        <f t="shared" si="29"/>
        <v/>
      </c>
      <c r="CE81" s="111" t="str">
        <f t="shared" si="30"/>
        <v/>
      </c>
      <c r="CF81" s="111" t="str">
        <f t="shared" si="31"/>
        <v/>
      </c>
      <c r="CG81" s="111" t="str">
        <f t="shared" si="32"/>
        <v/>
      </c>
      <c r="CH81" s="111" t="str">
        <f t="shared" si="33"/>
        <v/>
      </c>
      <c r="CI81" s="111" t="str">
        <f t="shared" si="34"/>
        <v/>
      </c>
    </row>
    <row r="82" spans="1:87">
      <c r="A82" s="4">
        <v>77</v>
      </c>
      <c r="B82" s="30" t="str">
        <f t="shared" si="22"/>
        <v>D</v>
      </c>
      <c r="C82" s="37">
        <f t="shared" si="23"/>
        <v>791</v>
      </c>
      <c r="D82" s="38">
        <f t="shared" si="24"/>
        <v>38809</v>
      </c>
      <c r="E82" s="39" t="str">
        <f t="shared" si="25"/>
        <v>BHARAT TANWAR</v>
      </c>
      <c r="F82" s="39" t="str">
        <f t="shared" si="26"/>
        <v>OMPRAKASH TANWAR</v>
      </c>
      <c r="G82" s="52">
        <f t="shared" si="27"/>
        <v>804</v>
      </c>
      <c r="H82" s="40" t="str">
        <f t="shared" si="28"/>
        <v/>
      </c>
      <c r="I82" s="125"/>
      <c r="J82" s="126"/>
      <c r="K82" s="107" t="str">
        <f t="shared" si="35"/>
        <v/>
      </c>
      <c r="L82" s="83"/>
      <c r="M82" s="76"/>
      <c r="N82" s="76"/>
      <c r="O82" s="76"/>
      <c r="P82" s="76"/>
      <c r="Q82" s="76"/>
      <c r="R82" s="76"/>
      <c r="S82" s="76"/>
      <c r="T82" s="84"/>
      <c r="U82" s="91"/>
      <c r="V82" s="77"/>
      <c r="W82" s="77"/>
      <c r="X82" s="77"/>
      <c r="Y82" s="77"/>
      <c r="Z82" s="77"/>
      <c r="AA82" s="77"/>
      <c r="AB82" s="77"/>
      <c r="AC82" s="92"/>
      <c r="AD82" s="83"/>
      <c r="AE82" s="76"/>
      <c r="AF82" s="76"/>
      <c r="AG82" s="76"/>
      <c r="AH82" s="76"/>
      <c r="AI82" s="76"/>
      <c r="AJ82" s="76"/>
      <c r="AK82" s="76"/>
      <c r="AL82" s="84"/>
      <c r="AM82" s="83"/>
      <c r="AN82" s="76"/>
      <c r="AO82" s="76"/>
      <c r="AP82" s="76"/>
      <c r="AQ82" s="76"/>
      <c r="AR82" s="76"/>
      <c r="AS82" s="76"/>
      <c r="AT82" s="76"/>
      <c r="AU82" s="84"/>
      <c r="AV82" s="83"/>
      <c r="AW82" s="76"/>
      <c r="AX82" s="76"/>
      <c r="AY82" s="76"/>
      <c r="AZ82" s="76"/>
      <c r="BA82" s="76"/>
      <c r="BB82" s="76"/>
      <c r="BC82" s="76"/>
      <c r="BD82" s="84"/>
      <c r="BE82" s="83"/>
      <c r="BF82" s="76"/>
      <c r="BG82" s="76"/>
      <c r="BH82" s="76"/>
      <c r="BI82" s="76"/>
      <c r="BJ82" s="76"/>
      <c r="BK82" s="76"/>
      <c r="BL82" s="76"/>
      <c r="BM82" s="84"/>
      <c r="BN82" s="1"/>
      <c r="BO82" s="1"/>
      <c r="BP82" s="1"/>
      <c r="BQ82" s="1"/>
      <c r="BR82" s="1"/>
      <c r="CC82" s="111">
        <f t="shared" si="36"/>
        <v>804</v>
      </c>
      <c r="CD82" s="113" t="str">
        <f t="shared" si="29"/>
        <v/>
      </c>
      <c r="CE82" s="111" t="str">
        <f t="shared" si="30"/>
        <v/>
      </c>
      <c r="CF82" s="111" t="str">
        <f t="shared" si="31"/>
        <v/>
      </c>
      <c r="CG82" s="111" t="str">
        <f t="shared" si="32"/>
        <v/>
      </c>
      <c r="CH82" s="111" t="str">
        <f t="shared" si="33"/>
        <v/>
      </c>
      <c r="CI82" s="111" t="str">
        <f t="shared" si="34"/>
        <v/>
      </c>
    </row>
    <row r="83" spans="1:87">
      <c r="A83" s="4">
        <v>78</v>
      </c>
      <c r="B83" s="30" t="str">
        <f t="shared" si="22"/>
        <v>E</v>
      </c>
      <c r="C83" s="37">
        <f t="shared" si="23"/>
        <v>305</v>
      </c>
      <c r="D83" s="38">
        <f t="shared" si="24"/>
        <v>40138</v>
      </c>
      <c r="E83" s="39" t="str">
        <f t="shared" si="25"/>
        <v>BHUMIKA JALWANIYA</v>
      </c>
      <c r="F83" s="39" t="str">
        <f t="shared" si="26"/>
        <v>POORAN CHAND</v>
      </c>
      <c r="G83" s="52">
        <f t="shared" si="27"/>
        <v>805</v>
      </c>
      <c r="H83" s="40" t="str">
        <f t="shared" si="28"/>
        <v/>
      </c>
      <c r="I83" s="125"/>
      <c r="J83" s="126"/>
      <c r="K83" s="107" t="str">
        <f t="shared" si="35"/>
        <v/>
      </c>
      <c r="L83" s="83"/>
      <c r="M83" s="76"/>
      <c r="N83" s="76"/>
      <c r="O83" s="76"/>
      <c r="P83" s="76"/>
      <c r="Q83" s="76"/>
      <c r="R83" s="76"/>
      <c r="S83" s="76"/>
      <c r="T83" s="84"/>
      <c r="U83" s="91"/>
      <c r="V83" s="77"/>
      <c r="W83" s="77"/>
      <c r="X83" s="77"/>
      <c r="Y83" s="77"/>
      <c r="Z83" s="77"/>
      <c r="AA83" s="77"/>
      <c r="AB83" s="77"/>
      <c r="AC83" s="92"/>
      <c r="AD83" s="83"/>
      <c r="AE83" s="76"/>
      <c r="AF83" s="76"/>
      <c r="AG83" s="76"/>
      <c r="AH83" s="76"/>
      <c r="AI83" s="76"/>
      <c r="AJ83" s="76"/>
      <c r="AK83" s="76"/>
      <c r="AL83" s="84"/>
      <c r="AM83" s="83"/>
      <c r="AN83" s="76"/>
      <c r="AO83" s="76"/>
      <c r="AP83" s="76"/>
      <c r="AQ83" s="76"/>
      <c r="AR83" s="76"/>
      <c r="AS83" s="76"/>
      <c r="AT83" s="76"/>
      <c r="AU83" s="84"/>
      <c r="AV83" s="83"/>
      <c r="AW83" s="76"/>
      <c r="AX83" s="76"/>
      <c r="AY83" s="76"/>
      <c r="AZ83" s="76"/>
      <c r="BA83" s="76"/>
      <c r="BB83" s="76"/>
      <c r="BC83" s="76"/>
      <c r="BD83" s="84"/>
      <c r="BE83" s="83"/>
      <c r="BF83" s="76"/>
      <c r="BG83" s="76"/>
      <c r="BH83" s="76"/>
      <c r="BI83" s="76"/>
      <c r="BJ83" s="76"/>
      <c r="BK83" s="76"/>
      <c r="BL83" s="76"/>
      <c r="BM83" s="84"/>
      <c r="BN83" s="1"/>
      <c r="BO83" s="1"/>
      <c r="BP83" s="1"/>
      <c r="BQ83" s="1"/>
      <c r="BR83" s="1"/>
      <c r="CC83" s="111">
        <f t="shared" si="36"/>
        <v>805</v>
      </c>
      <c r="CD83" s="113" t="str">
        <f t="shared" si="29"/>
        <v/>
      </c>
      <c r="CE83" s="111" t="str">
        <f t="shared" si="30"/>
        <v/>
      </c>
      <c r="CF83" s="111" t="str">
        <f t="shared" si="31"/>
        <v/>
      </c>
      <c r="CG83" s="111" t="str">
        <f t="shared" si="32"/>
        <v/>
      </c>
      <c r="CH83" s="111" t="str">
        <f t="shared" si="33"/>
        <v/>
      </c>
      <c r="CI83" s="111" t="str">
        <f t="shared" si="34"/>
        <v/>
      </c>
    </row>
    <row r="84" spans="1:87">
      <c r="A84" s="4">
        <v>79</v>
      </c>
      <c r="B84" s="30" t="str">
        <f t="shared" si="22"/>
        <v>E</v>
      </c>
      <c r="C84" s="37">
        <f t="shared" si="23"/>
        <v>790</v>
      </c>
      <c r="D84" s="38">
        <f t="shared" si="24"/>
        <v>39242</v>
      </c>
      <c r="E84" s="39" t="str">
        <f t="shared" si="25"/>
        <v>DINESH BAGRI</v>
      </c>
      <c r="F84" s="39" t="str">
        <f t="shared" si="26"/>
        <v>CHAMPALAL BAGRI</v>
      </c>
      <c r="G84" s="52">
        <f t="shared" si="27"/>
        <v>806</v>
      </c>
      <c r="H84" s="40" t="str">
        <f t="shared" si="28"/>
        <v/>
      </c>
      <c r="I84" s="125"/>
      <c r="J84" s="126"/>
      <c r="K84" s="107" t="str">
        <f t="shared" si="35"/>
        <v/>
      </c>
      <c r="L84" s="83"/>
      <c r="M84" s="76"/>
      <c r="N84" s="76"/>
      <c r="O84" s="76"/>
      <c r="P84" s="76"/>
      <c r="Q84" s="76"/>
      <c r="R84" s="76"/>
      <c r="S84" s="76"/>
      <c r="T84" s="84"/>
      <c r="U84" s="91"/>
      <c r="V84" s="77"/>
      <c r="W84" s="77"/>
      <c r="X84" s="77"/>
      <c r="Y84" s="77"/>
      <c r="Z84" s="77"/>
      <c r="AA84" s="77"/>
      <c r="AB84" s="77"/>
      <c r="AC84" s="92"/>
      <c r="AD84" s="83"/>
      <c r="AE84" s="76"/>
      <c r="AF84" s="76"/>
      <c r="AG84" s="76"/>
      <c r="AH84" s="76"/>
      <c r="AI84" s="76"/>
      <c r="AJ84" s="76"/>
      <c r="AK84" s="76"/>
      <c r="AL84" s="84"/>
      <c r="AM84" s="83"/>
      <c r="AN84" s="76"/>
      <c r="AO84" s="76"/>
      <c r="AP84" s="76"/>
      <c r="AQ84" s="76"/>
      <c r="AR84" s="76"/>
      <c r="AS84" s="76"/>
      <c r="AT84" s="76"/>
      <c r="AU84" s="84"/>
      <c r="AV84" s="83"/>
      <c r="AW84" s="76"/>
      <c r="AX84" s="76"/>
      <c r="AY84" s="76"/>
      <c r="AZ84" s="76"/>
      <c r="BA84" s="76"/>
      <c r="BB84" s="76"/>
      <c r="BC84" s="76"/>
      <c r="BD84" s="84"/>
      <c r="BE84" s="83"/>
      <c r="BF84" s="76"/>
      <c r="BG84" s="76"/>
      <c r="BH84" s="76"/>
      <c r="BI84" s="76"/>
      <c r="BJ84" s="76"/>
      <c r="BK84" s="76"/>
      <c r="BL84" s="76"/>
      <c r="BM84" s="84"/>
      <c r="BN84" s="1"/>
      <c r="BO84" s="1"/>
      <c r="BP84" s="1"/>
      <c r="BQ84" s="1"/>
      <c r="BR84" s="1"/>
      <c r="CC84" s="111">
        <f t="shared" si="36"/>
        <v>806</v>
      </c>
      <c r="CD84" s="113" t="str">
        <f t="shared" si="29"/>
        <v/>
      </c>
      <c r="CE84" s="111" t="str">
        <f t="shared" si="30"/>
        <v/>
      </c>
      <c r="CF84" s="111" t="str">
        <f t="shared" si="31"/>
        <v/>
      </c>
      <c r="CG84" s="111" t="str">
        <f t="shared" si="32"/>
        <v/>
      </c>
      <c r="CH84" s="111" t="str">
        <f t="shared" si="33"/>
        <v/>
      </c>
      <c r="CI84" s="111" t="str">
        <f t="shared" si="34"/>
        <v/>
      </c>
    </row>
    <row r="85" spans="1:87">
      <c r="A85" s="4">
        <v>80</v>
      </c>
      <c r="B85" s="30" t="str">
        <f t="shared" si="22"/>
        <v>E</v>
      </c>
      <c r="C85" s="37">
        <f t="shared" si="23"/>
        <v>786</v>
      </c>
      <c r="D85" s="38">
        <f t="shared" si="24"/>
        <v>38993</v>
      </c>
      <c r="E85" s="39" t="str">
        <f t="shared" si="25"/>
        <v>GOURAV GEHLOT</v>
      </c>
      <c r="F85" s="39" t="str">
        <f t="shared" si="26"/>
        <v>BABULAL GEHLOT</v>
      </c>
      <c r="G85" s="52">
        <f t="shared" si="27"/>
        <v>807</v>
      </c>
      <c r="H85" s="40" t="str">
        <f t="shared" si="28"/>
        <v/>
      </c>
      <c r="I85" s="125"/>
      <c r="J85" s="126"/>
      <c r="K85" s="107" t="str">
        <f t="shared" si="35"/>
        <v/>
      </c>
      <c r="L85" s="83"/>
      <c r="M85" s="76"/>
      <c r="N85" s="76"/>
      <c r="O85" s="76"/>
      <c r="P85" s="76"/>
      <c r="Q85" s="76"/>
      <c r="R85" s="76"/>
      <c r="S85" s="76"/>
      <c r="T85" s="84"/>
      <c r="U85" s="91"/>
      <c r="V85" s="77"/>
      <c r="W85" s="77"/>
      <c r="X85" s="77"/>
      <c r="Y85" s="77"/>
      <c r="Z85" s="77"/>
      <c r="AA85" s="77"/>
      <c r="AB85" s="77"/>
      <c r="AC85" s="92"/>
      <c r="AD85" s="83"/>
      <c r="AE85" s="76"/>
      <c r="AF85" s="76"/>
      <c r="AG85" s="76"/>
      <c r="AH85" s="76"/>
      <c r="AI85" s="76"/>
      <c r="AJ85" s="76"/>
      <c r="AK85" s="76"/>
      <c r="AL85" s="84"/>
      <c r="AM85" s="83"/>
      <c r="AN85" s="76"/>
      <c r="AO85" s="76"/>
      <c r="AP85" s="76"/>
      <c r="AQ85" s="76"/>
      <c r="AR85" s="76"/>
      <c r="AS85" s="76"/>
      <c r="AT85" s="76"/>
      <c r="AU85" s="84"/>
      <c r="AV85" s="83"/>
      <c r="AW85" s="76"/>
      <c r="AX85" s="76"/>
      <c r="AY85" s="76"/>
      <c r="AZ85" s="76"/>
      <c r="BA85" s="76"/>
      <c r="BB85" s="76"/>
      <c r="BC85" s="76"/>
      <c r="BD85" s="84"/>
      <c r="BE85" s="83"/>
      <c r="BF85" s="76"/>
      <c r="BG85" s="76"/>
      <c r="BH85" s="76"/>
      <c r="BI85" s="76"/>
      <c r="BJ85" s="76"/>
      <c r="BK85" s="76"/>
      <c r="BL85" s="76"/>
      <c r="BM85" s="84"/>
      <c r="BN85" s="1"/>
      <c r="BO85" s="1"/>
      <c r="BP85" s="1"/>
      <c r="BQ85" s="1"/>
      <c r="BR85" s="1"/>
      <c r="CC85" s="111">
        <f t="shared" si="36"/>
        <v>807</v>
      </c>
      <c r="CD85" s="113" t="str">
        <f t="shared" si="29"/>
        <v/>
      </c>
      <c r="CE85" s="111" t="str">
        <f t="shared" si="30"/>
        <v/>
      </c>
      <c r="CF85" s="111" t="str">
        <f t="shared" si="31"/>
        <v/>
      </c>
      <c r="CG85" s="111" t="str">
        <f t="shared" si="32"/>
        <v/>
      </c>
      <c r="CH85" s="111" t="str">
        <f t="shared" si="33"/>
        <v/>
      </c>
      <c r="CI85" s="111" t="str">
        <f t="shared" si="34"/>
        <v/>
      </c>
    </row>
    <row r="86" spans="1:87">
      <c r="A86" s="4">
        <v>81</v>
      </c>
      <c r="B86" s="30" t="str">
        <f t="shared" si="22"/>
        <v>E</v>
      </c>
      <c r="C86" s="37">
        <f t="shared" si="23"/>
        <v>242</v>
      </c>
      <c r="D86" s="38">
        <f t="shared" si="24"/>
        <v>39668</v>
      </c>
      <c r="E86" s="39" t="str">
        <f t="shared" si="25"/>
        <v>GUDDI</v>
      </c>
      <c r="F86" s="39" t="str">
        <f t="shared" si="26"/>
        <v>DEENU KHAN</v>
      </c>
      <c r="G86" s="52">
        <f t="shared" si="27"/>
        <v>808</v>
      </c>
      <c r="H86" s="40" t="str">
        <f t="shared" si="28"/>
        <v/>
      </c>
      <c r="I86" s="125"/>
      <c r="J86" s="126"/>
      <c r="K86" s="107" t="str">
        <f t="shared" si="35"/>
        <v/>
      </c>
      <c r="L86" s="83"/>
      <c r="M86" s="76"/>
      <c r="N86" s="76"/>
      <c r="O86" s="76"/>
      <c r="P86" s="76"/>
      <c r="Q86" s="76"/>
      <c r="R86" s="76"/>
      <c r="S86" s="76"/>
      <c r="T86" s="84"/>
      <c r="U86" s="91"/>
      <c r="V86" s="77"/>
      <c r="W86" s="77"/>
      <c r="X86" s="77"/>
      <c r="Y86" s="77"/>
      <c r="Z86" s="77"/>
      <c r="AA86" s="77"/>
      <c r="AB86" s="77"/>
      <c r="AC86" s="92"/>
      <c r="AD86" s="83"/>
      <c r="AE86" s="76"/>
      <c r="AF86" s="76"/>
      <c r="AG86" s="76"/>
      <c r="AH86" s="76"/>
      <c r="AI86" s="76"/>
      <c r="AJ86" s="76"/>
      <c r="AK86" s="76"/>
      <c r="AL86" s="84"/>
      <c r="AM86" s="83"/>
      <c r="AN86" s="76"/>
      <c r="AO86" s="76"/>
      <c r="AP86" s="76"/>
      <c r="AQ86" s="76"/>
      <c r="AR86" s="76"/>
      <c r="AS86" s="76"/>
      <c r="AT86" s="76"/>
      <c r="AU86" s="84"/>
      <c r="AV86" s="83"/>
      <c r="AW86" s="76"/>
      <c r="AX86" s="76"/>
      <c r="AY86" s="76"/>
      <c r="AZ86" s="76"/>
      <c r="BA86" s="76"/>
      <c r="BB86" s="76"/>
      <c r="BC86" s="76"/>
      <c r="BD86" s="84"/>
      <c r="BE86" s="83"/>
      <c r="BF86" s="76"/>
      <c r="BG86" s="76"/>
      <c r="BH86" s="76"/>
      <c r="BI86" s="76"/>
      <c r="BJ86" s="76"/>
      <c r="BK86" s="76"/>
      <c r="BL86" s="76"/>
      <c r="BM86" s="84"/>
      <c r="BN86" s="1"/>
      <c r="BO86" s="1"/>
      <c r="BP86" s="1"/>
      <c r="BQ86" s="1"/>
      <c r="BR86" s="1"/>
      <c r="CC86" s="111">
        <f t="shared" si="36"/>
        <v>808</v>
      </c>
      <c r="CD86" s="113" t="str">
        <f t="shared" si="29"/>
        <v/>
      </c>
      <c r="CE86" s="111" t="str">
        <f t="shared" si="30"/>
        <v/>
      </c>
      <c r="CF86" s="111" t="str">
        <f t="shared" si="31"/>
        <v/>
      </c>
      <c r="CG86" s="111" t="str">
        <f t="shared" si="32"/>
        <v/>
      </c>
      <c r="CH86" s="111" t="str">
        <f t="shared" si="33"/>
        <v/>
      </c>
      <c r="CI86" s="111" t="str">
        <f t="shared" si="34"/>
        <v/>
      </c>
    </row>
    <row r="87" spans="1:87">
      <c r="A87" s="4">
        <v>82</v>
      </c>
      <c r="B87" s="30" t="str">
        <f t="shared" si="22"/>
        <v>E</v>
      </c>
      <c r="C87" s="37">
        <f t="shared" si="23"/>
        <v>787</v>
      </c>
      <c r="D87" s="38">
        <f t="shared" si="24"/>
        <v>39416</v>
      </c>
      <c r="E87" s="39" t="str">
        <f t="shared" si="25"/>
        <v>HIMANSHU BAGRI</v>
      </c>
      <c r="F87" s="39" t="str">
        <f t="shared" si="26"/>
        <v>SHYAM LAL</v>
      </c>
      <c r="G87" s="52">
        <f t="shared" si="27"/>
        <v>809</v>
      </c>
      <c r="H87" s="40" t="str">
        <f t="shared" si="28"/>
        <v/>
      </c>
      <c r="I87" s="125"/>
      <c r="J87" s="126"/>
      <c r="K87" s="107" t="str">
        <f t="shared" si="35"/>
        <v/>
      </c>
      <c r="L87" s="83"/>
      <c r="M87" s="76"/>
      <c r="N87" s="76"/>
      <c r="O87" s="76"/>
      <c r="P87" s="76"/>
      <c r="Q87" s="76"/>
      <c r="R87" s="76"/>
      <c r="S87" s="76"/>
      <c r="T87" s="84"/>
      <c r="U87" s="91"/>
      <c r="V87" s="77"/>
      <c r="W87" s="77"/>
      <c r="X87" s="77"/>
      <c r="Y87" s="77"/>
      <c r="Z87" s="77"/>
      <c r="AA87" s="77"/>
      <c r="AB87" s="77"/>
      <c r="AC87" s="92"/>
      <c r="AD87" s="83"/>
      <c r="AE87" s="76"/>
      <c r="AF87" s="76"/>
      <c r="AG87" s="76"/>
      <c r="AH87" s="76"/>
      <c r="AI87" s="76"/>
      <c r="AJ87" s="76"/>
      <c r="AK87" s="76"/>
      <c r="AL87" s="84"/>
      <c r="AM87" s="83"/>
      <c r="AN87" s="76"/>
      <c r="AO87" s="76"/>
      <c r="AP87" s="76"/>
      <c r="AQ87" s="76"/>
      <c r="AR87" s="76"/>
      <c r="AS87" s="76"/>
      <c r="AT87" s="76"/>
      <c r="AU87" s="84"/>
      <c r="AV87" s="83"/>
      <c r="AW87" s="76"/>
      <c r="AX87" s="76"/>
      <c r="AY87" s="76"/>
      <c r="AZ87" s="76"/>
      <c r="BA87" s="76"/>
      <c r="BB87" s="76"/>
      <c r="BC87" s="76"/>
      <c r="BD87" s="84"/>
      <c r="BE87" s="83"/>
      <c r="BF87" s="76"/>
      <c r="BG87" s="76"/>
      <c r="BH87" s="76"/>
      <c r="BI87" s="76"/>
      <c r="BJ87" s="76"/>
      <c r="BK87" s="76"/>
      <c r="BL87" s="76"/>
      <c r="BM87" s="84"/>
      <c r="BN87" s="1"/>
      <c r="BO87" s="1"/>
      <c r="BP87" s="1"/>
      <c r="BQ87" s="1"/>
      <c r="BR87" s="1"/>
      <c r="CC87" s="111">
        <f t="shared" si="36"/>
        <v>809</v>
      </c>
      <c r="CD87" s="113" t="str">
        <f t="shared" si="29"/>
        <v/>
      </c>
      <c r="CE87" s="111" t="str">
        <f t="shared" si="30"/>
        <v/>
      </c>
      <c r="CF87" s="111" t="str">
        <f t="shared" si="31"/>
        <v/>
      </c>
      <c r="CG87" s="111" t="str">
        <f t="shared" si="32"/>
        <v/>
      </c>
      <c r="CH87" s="111" t="str">
        <f t="shared" si="33"/>
        <v/>
      </c>
      <c r="CI87" s="111" t="str">
        <f t="shared" si="34"/>
        <v/>
      </c>
    </row>
    <row r="88" spans="1:87">
      <c r="A88" s="4">
        <v>83</v>
      </c>
      <c r="B88" s="30" t="str">
        <f t="shared" si="22"/>
        <v>E</v>
      </c>
      <c r="C88" s="37">
        <f t="shared" si="23"/>
        <v>800</v>
      </c>
      <c r="D88" s="38">
        <f t="shared" si="24"/>
        <v>39702</v>
      </c>
      <c r="E88" s="39" t="str">
        <f t="shared" si="25"/>
        <v>JAYA</v>
      </c>
      <c r="F88" s="39" t="str">
        <f t="shared" si="26"/>
        <v>JETHA RAM</v>
      </c>
      <c r="G88" s="52">
        <f t="shared" si="27"/>
        <v>810</v>
      </c>
      <c r="H88" s="40" t="str">
        <f t="shared" si="28"/>
        <v/>
      </c>
      <c r="I88" s="125"/>
      <c r="J88" s="126"/>
      <c r="K88" s="107" t="str">
        <f t="shared" si="35"/>
        <v/>
      </c>
      <c r="L88" s="83"/>
      <c r="M88" s="76"/>
      <c r="N88" s="76"/>
      <c r="O88" s="76"/>
      <c r="P88" s="76"/>
      <c r="Q88" s="76"/>
      <c r="R88" s="76"/>
      <c r="S88" s="76"/>
      <c r="T88" s="84"/>
      <c r="U88" s="91"/>
      <c r="V88" s="77"/>
      <c r="W88" s="77"/>
      <c r="X88" s="77"/>
      <c r="Y88" s="77"/>
      <c r="Z88" s="77"/>
      <c r="AA88" s="77"/>
      <c r="AB88" s="77"/>
      <c r="AC88" s="92"/>
      <c r="AD88" s="83"/>
      <c r="AE88" s="76"/>
      <c r="AF88" s="76"/>
      <c r="AG88" s="76"/>
      <c r="AH88" s="76"/>
      <c r="AI88" s="76"/>
      <c r="AJ88" s="76"/>
      <c r="AK88" s="76"/>
      <c r="AL88" s="84"/>
      <c r="AM88" s="83"/>
      <c r="AN88" s="76"/>
      <c r="AO88" s="76"/>
      <c r="AP88" s="76"/>
      <c r="AQ88" s="76"/>
      <c r="AR88" s="76"/>
      <c r="AS88" s="76"/>
      <c r="AT88" s="76"/>
      <c r="AU88" s="84"/>
      <c r="AV88" s="83"/>
      <c r="AW88" s="76"/>
      <c r="AX88" s="76"/>
      <c r="AY88" s="76"/>
      <c r="AZ88" s="76"/>
      <c r="BA88" s="76"/>
      <c r="BB88" s="76"/>
      <c r="BC88" s="76"/>
      <c r="BD88" s="84"/>
      <c r="BE88" s="83"/>
      <c r="BF88" s="76"/>
      <c r="BG88" s="76"/>
      <c r="BH88" s="76"/>
      <c r="BI88" s="76"/>
      <c r="BJ88" s="76"/>
      <c r="BK88" s="76"/>
      <c r="BL88" s="76"/>
      <c r="BM88" s="84"/>
      <c r="BN88" s="1"/>
      <c r="BO88" s="1"/>
      <c r="BP88" s="1"/>
      <c r="BQ88" s="1"/>
      <c r="BR88" s="1"/>
      <c r="CC88" s="111">
        <f t="shared" si="36"/>
        <v>810</v>
      </c>
      <c r="CD88" s="113" t="str">
        <f t="shared" si="29"/>
        <v/>
      </c>
      <c r="CE88" s="111" t="str">
        <f t="shared" si="30"/>
        <v/>
      </c>
      <c r="CF88" s="111" t="str">
        <f t="shared" si="31"/>
        <v/>
      </c>
      <c r="CG88" s="111" t="str">
        <f t="shared" si="32"/>
        <v/>
      </c>
      <c r="CH88" s="111" t="str">
        <f t="shared" si="33"/>
        <v/>
      </c>
      <c r="CI88" s="111" t="str">
        <f t="shared" si="34"/>
        <v/>
      </c>
    </row>
    <row r="89" spans="1:87">
      <c r="A89" s="4">
        <v>84</v>
      </c>
      <c r="B89" s="30" t="str">
        <f t="shared" si="22"/>
        <v>E</v>
      </c>
      <c r="C89" s="37">
        <f t="shared" si="23"/>
        <v>796</v>
      </c>
      <c r="D89" s="38">
        <f t="shared" si="24"/>
        <v>39687</v>
      </c>
      <c r="E89" s="39" t="str">
        <f t="shared" si="25"/>
        <v>JENI CHOUHAN</v>
      </c>
      <c r="F89" s="39" t="str">
        <f t="shared" si="26"/>
        <v>MUKESH CHOUHAN</v>
      </c>
      <c r="G89" s="52">
        <f t="shared" si="27"/>
        <v>811</v>
      </c>
      <c r="H89" s="40" t="str">
        <f t="shared" si="28"/>
        <v/>
      </c>
      <c r="I89" s="125"/>
      <c r="J89" s="126"/>
      <c r="K89" s="107" t="str">
        <f t="shared" si="35"/>
        <v/>
      </c>
      <c r="L89" s="83"/>
      <c r="M89" s="76"/>
      <c r="N89" s="76"/>
      <c r="O89" s="76"/>
      <c r="P89" s="76"/>
      <c r="Q89" s="76"/>
      <c r="R89" s="76"/>
      <c r="S89" s="76"/>
      <c r="T89" s="84"/>
      <c r="U89" s="91"/>
      <c r="V89" s="77"/>
      <c r="W89" s="77"/>
      <c r="X89" s="77"/>
      <c r="Y89" s="77"/>
      <c r="Z89" s="77"/>
      <c r="AA89" s="77"/>
      <c r="AB89" s="77"/>
      <c r="AC89" s="92"/>
      <c r="AD89" s="83"/>
      <c r="AE89" s="76"/>
      <c r="AF89" s="76"/>
      <c r="AG89" s="76"/>
      <c r="AH89" s="76"/>
      <c r="AI89" s="76"/>
      <c r="AJ89" s="76"/>
      <c r="AK89" s="76"/>
      <c r="AL89" s="84"/>
      <c r="AM89" s="83"/>
      <c r="AN89" s="76"/>
      <c r="AO89" s="76"/>
      <c r="AP89" s="76"/>
      <c r="AQ89" s="76"/>
      <c r="AR89" s="76"/>
      <c r="AS89" s="76"/>
      <c r="AT89" s="76"/>
      <c r="AU89" s="84"/>
      <c r="AV89" s="83"/>
      <c r="AW89" s="76"/>
      <c r="AX89" s="76"/>
      <c r="AY89" s="76"/>
      <c r="AZ89" s="76"/>
      <c r="BA89" s="76"/>
      <c r="BB89" s="76"/>
      <c r="BC89" s="76"/>
      <c r="BD89" s="84"/>
      <c r="BE89" s="83"/>
      <c r="BF89" s="76"/>
      <c r="BG89" s="76"/>
      <c r="BH89" s="76"/>
      <c r="BI89" s="76"/>
      <c r="BJ89" s="76"/>
      <c r="BK89" s="76"/>
      <c r="BL89" s="76"/>
      <c r="BM89" s="84"/>
      <c r="BN89" s="1"/>
      <c r="BO89" s="1"/>
      <c r="BP89" s="1"/>
      <c r="BQ89" s="1"/>
      <c r="BR89" s="1"/>
      <c r="CC89" s="111">
        <f t="shared" si="36"/>
        <v>811</v>
      </c>
      <c r="CD89" s="113" t="str">
        <f t="shared" si="29"/>
        <v/>
      </c>
      <c r="CE89" s="111" t="str">
        <f t="shared" si="30"/>
        <v/>
      </c>
      <c r="CF89" s="111" t="str">
        <f t="shared" si="31"/>
        <v/>
      </c>
      <c r="CG89" s="111" t="str">
        <f t="shared" si="32"/>
        <v/>
      </c>
      <c r="CH89" s="111" t="str">
        <f t="shared" si="33"/>
        <v/>
      </c>
      <c r="CI89" s="111" t="str">
        <f t="shared" si="34"/>
        <v/>
      </c>
    </row>
    <row r="90" spans="1:87">
      <c r="A90" s="4">
        <v>85</v>
      </c>
      <c r="B90" s="30" t="str">
        <f t="shared" si="22"/>
        <v>E</v>
      </c>
      <c r="C90" s="37">
        <f t="shared" si="23"/>
        <v>573</v>
      </c>
      <c r="D90" s="38">
        <f t="shared" si="24"/>
        <v>39640</v>
      </c>
      <c r="E90" s="39" t="str">
        <f t="shared" si="25"/>
        <v>JYOTI CHOUHAN</v>
      </c>
      <c r="F90" s="39" t="str">
        <f t="shared" si="26"/>
        <v>MANA RAM</v>
      </c>
      <c r="G90" s="52">
        <f t="shared" si="27"/>
        <v>812</v>
      </c>
      <c r="H90" s="40" t="str">
        <f t="shared" si="28"/>
        <v/>
      </c>
      <c r="I90" s="125"/>
      <c r="J90" s="126"/>
      <c r="K90" s="107" t="str">
        <f t="shared" si="35"/>
        <v/>
      </c>
      <c r="L90" s="83"/>
      <c r="M90" s="76"/>
      <c r="N90" s="76"/>
      <c r="O90" s="76"/>
      <c r="P90" s="76"/>
      <c r="Q90" s="76"/>
      <c r="R90" s="76"/>
      <c r="S90" s="76"/>
      <c r="T90" s="84"/>
      <c r="U90" s="91"/>
      <c r="V90" s="77"/>
      <c r="W90" s="77"/>
      <c r="X90" s="77"/>
      <c r="Y90" s="77"/>
      <c r="Z90" s="77"/>
      <c r="AA90" s="77"/>
      <c r="AB90" s="77"/>
      <c r="AC90" s="92"/>
      <c r="AD90" s="83"/>
      <c r="AE90" s="76"/>
      <c r="AF90" s="76"/>
      <c r="AG90" s="76"/>
      <c r="AH90" s="76"/>
      <c r="AI90" s="76"/>
      <c r="AJ90" s="76"/>
      <c r="AK90" s="76"/>
      <c r="AL90" s="84"/>
      <c r="AM90" s="83"/>
      <c r="AN90" s="76"/>
      <c r="AO90" s="76"/>
      <c r="AP90" s="76"/>
      <c r="AQ90" s="76"/>
      <c r="AR90" s="76"/>
      <c r="AS90" s="76"/>
      <c r="AT90" s="76"/>
      <c r="AU90" s="84"/>
      <c r="AV90" s="83"/>
      <c r="AW90" s="76"/>
      <c r="AX90" s="76"/>
      <c r="AY90" s="76"/>
      <c r="AZ90" s="76"/>
      <c r="BA90" s="76"/>
      <c r="BB90" s="76"/>
      <c r="BC90" s="76"/>
      <c r="BD90" s="84"/>
      <c r="BE90" s="83"/>
      <c r="BF90" s="76"/>
      <c r="BG90" s="76"/>
      <c r="BH90" s="76"/>
      <c r="BI90" s="76"/>
      <c r="BJ90" s="76"/>
      <c r="BK90" s="76"/>
      <c r="BL90" s="76"/>
      <c r="BM90" s="84"/>
      <c r="BN90" s="1"/>
      <c r="BO90" s="1"/>
      <c r="BP90" s="1"/>
      <c r="BQ90" s="1"/>
      <c r="BR90" s="1"/>
      <c r="CC90" s="111">
        <f t="shared" si="36"/>
        <v>812</v>
      </c>
      <c r="CD90" s="113" t="str">
        <f t="shared" si="29"/>
        <v/>
      </c>
      <c r="CE90" s="111" t="str">
        <f t="shared" si="30"/>
        <v/>
      </c>
      <c r="CF90" s="111" t="str">
        <f t="shared" si="31"/>
        <v/>
      </c>
      <c r="CG90" s="111" t="str">
        <f t="shared" si="32"/>
        <v/>
      </c>
      <c r="CH90" s="111" t="str">
        <f t="shared" si="33"/>
        <v/>
      </c>
      <c r="CI90" s="111" t="str">
        <f t="shared" si="34"/>
        <v/>
      </c>
    </row>
    <row r="91" spans="1:87">
      <c r="A91" s="4">
        <v>86</v>
      </c>
      <c r="B91" s="30" t="str">
        <f t="shared" si="22"/>
        <v>E</v>
      </c>
      <c r="C91" s="37">
        <f t="shared" si="23"/>
        <v>920</v>
      </c>
      <c r="D91" s="38">
        <f t="shared" si="24"/>
        <v>39454</v>
      </c>
      <c r="E91" s="39" t="str">
        <f t="shared" si="25"/>
        <v>KAMLESH BAGARI</v>
      </c>
      <c r="F91" s="39" t="str">
        <f t="shared" si="26"/>
        <v>CHETAN PRAKASH</v>
      </c>
      <c r="G91" s="52">
        <f t="shared" si="27"/>
        <v>813</v>
      </c>
      <c r="H91" s="40" t="str">
        <f t="shared" si="28"/>
        <v/>
      </c>
      <c r="I91" s="125"/>
      <c r="J91" s="126"/>
      <c r="K91" s="107" t="str">
        <f t="shared" si="35"/>
        <v/>
      </c>
      <c r="L91" s="83"/>
      <c r="M91" s="76"/>
      <c r="N91" s="76"/>
      <c r="O91" s="76"/>
      <c r="P91" s="76"/>
      <c r="Q91" s="76"/>
      <c r="R91" s="76"/>
      <c r="S91" s="76"/>
      <c r="T91" s="84"/>
      <c r="U91" s="91"/>
      <c r="V91" s="77"/>
      <c r="W91" s="77"/>
      <c r="X91" s="77"/>
      <c r="Y91" s="77"/>
      <c r="Z91" s="77"/>
      <c r="AA91" s="77"/>
      <c r="AB91" s="77"/>
      <c r="AC91" s="92"/>
      <c r="AD91" s="83"/>
      <c r="AE91" s="76"/>
      <c r="AF91" s="76"/>
      <c r="AG91" s="76"/>
      <c r="AH91" s="76"/>
      <c r="AI91" s="76"/>
      <c r="AJ91" s="76"/>
      <c r="AK91" s="76"/>
      <c r="AL91" s="84"/>
      <c r="AM91" s="83"/>
      <c r="AN91" s="76"/>
      <c r="AO91" s="76"/>
      <c r="AP91" s="76"/>
      <c r="AQ91" s="76"/>
      <c r="AR91" s="76"/>
      <c r="AS91" s="76"/>
      <c r="AT91" s="76"/>
      <c r="AU91" s="84"/>
      <c r="AV91" s="83"/>
      <c r="AW91" s="76"/>
      <c r="AX91" s="76"/>
      <c r="AY91" s="76"/>
      <c r="AZ91" s="76"/>
      <c r="BA91" s="76"/>
      <c r="BB91" s="76"/>
      <c r="BC91" s="76"/>
      <c r="BD91" s="84"/>
      <c r="BE91" s="83"/>
      <c r="BF91" s="76"/>
      <c r="BG91" s="76"/>
      <c r="BH91" s="76"/>
      <c r="BI91" s="76"/>
      <c r="BJ91" s="76"/>
      <c r="BK91" s="76"/>
      <c r="BL91" s="76"/>
      <c r="BM91" s="84"/>
      <c r="BN91" s="1"/>
      <c r="BO91" s="1"/>
      <c r="BP91" s="1"/>
      <c r="BQ91" s="1"/>
      <c r="BR91" s="1"/>
      <c r="CC91" s="111">
        <f t="shared" si="36"/>
        <v>813</v>
      </c>
      <c r="CD91" s="113" t="str">
        <f t="shared" si="29"/>
        <v/>
      </c>
      <c r="CE91" s="111" t="str">
        <f t="shared" si="30"/>
        <v/>
      </c>
      <c r="CF91" s="111" t="str">
        <f t="shared" si="31"/>
        <v/>
      </c>
      <c r="CG91" s="111" t="str">
        <f t="shared" si="32"/>
        <v/>
      </c>
      <c r="CH91" s="111" t="str">
        <f t="shared" si="33"/>
        <v/>
      </c>
      <c r="CI91" s="111" t="str">
        <f t="shared" si="34"/>
        <v/>
      </c>
    </row>
    <row r="92" spans="1:87">
      <c r="A92" s="4">
        <v>87</v>
      </c>
      <c r="B92" s="30" t="str">
        <f t="shared" si="22"/>
        <v>E</v>
      </c>
      <c r="C92" s="37">
        <f t="shared" si="23"/>
        <v>797</v>
      </c>
      <c r="D92" s="38">
        <f t="shared" si="24"/>
        <v>40395</v>
      </c>
      <c r="E92" s="39" t="str">
        <f t="shared" si="25"/>
        <v>KHUSHBOO SAINI</v>
      </c>
      <c r="F92" s="39" t="str">
        <f t="shared" si="26"/>
        <v>SAMPAT RAJ</v>
      </c>
      <c r="G92" s="52">
        <f t="shared" si="27"/>
        <v>814</v>
      </c>
      <c r="H92" s="40" t="str">
        <f t="shared" si="28"/>
        <v/>
      </c>
      <c r="I92" s="125"/>
      <c r="J92" s="126"/>
      <c r="K92" s="107" t="str">
        <f t="shared" si="35"/>
        <v/>
      </c>
      <c r="L92" s="83"/>
      <c r="M92" s="76"/>
      <c r="N92" s="76"/>
      <c r="O92" s="76"/>
      <c r="P92" s="76"/>
      <c r="Q92" s="76"/>
      <c r="R92" s="76"/>
      <c r="S92" s="76"/>
      <c r="T92" s="84"/>
      <c r="U92" s="91"/>
      <c r="V92" s="77"/>
      <c r="W92" s="77"/>
      <c r="X92" s="77"/>
      <c r="Y92" s="77"/>
      <c r="Z92" s="77"/>
      <c r="AA92" s="77"/>
      <c r="AB92" s="77"/>
      <c r="AC92" s="92"/>
      <c r="AD92" s="83"/>
      <c r="AE92" s="76"/>
      <c r="AF92" s="76"/>
      <c r="AG92" s="76"/>
      <c r="AH92" s="76"/>
      <c r="AI92" s="76"/>
      <c r="AJ92" s="76"/>
      <c r="AK92" s="76"/>
      <c r="AL92" s="84"/>
      <c r="AM92" s="83"/>
      <c r="AN92" s="76"/>
      <c r="AO92" s="76"/>
      <c r="AP92" s="76"/>
      <c r="AQ92" s="76"/>
      <c r="AR92" s="76"/>
      <c r="AS92" s="76"/>
      <c r="AT92" s="76"/>
      <c r="AU92" s="84"/>
      <c r="AV92" s="83"/>
      <c r="AW92" s="76"/>
      <c r="AX92" s="76"/>
      <c r="AY92" s="76"/>
      <c r="AZ92" s="76"/>
      <c r="BA92" s="76"/>
      <c r="BB92" s="76"/>
      <c r="BC92" s="76"/>
      <c r="BD92" s="84"/>
      <c r="BE92" s="83"/>
      <c r="BF92" s="76"/>
      <c r="BG92" s="76"/>
      <c r="BH92" s="76"/>
      <c r="BI92" s="76"/>
      <c r="BJ92" s="76"/>
      <c r="BK92" s="76"/>
      <c r="BL92" s="76"/>
      <c r="BM92" s="84"/>
      <c r="BN92" s="1"/>
      <c r="BO92" s="1"/>
      <c r="BP92" s="1"/>
      <c r="BQ92" s="1"/>
      <c r="BR92" s="1"/>
      <c r="CC92" s="111">
        <f t="shared" si="36"/>
        <v>814</v>
      </c>
      <c r="CD92" s="113" t="str">
        <f t="shared" si="29"/>
        <v/>
      </c>
      <c r="CE92" s="111" t="str">
        <f t="shared" si="30"/>
        <v/>
      </c>
      <c r="CF92" s="111" t="str">
        <f t="shared" si="31"/>
        <v/>
      </c>
      <c r="CG92" s="111" t="str">
        <f t="shared" si="32"/>
        <v/>
      </c>
      <c r="CH92" s="111" t="str">
        <f t="shared" si="33"/>
        <v/>
      </c>
      <c r="CI92" s="111" t="str">
        <f t="shared" si="34"/>
        <v/>
      </c>
    </row>
    <row r="93" spans="1:87">
      <c r="A93" s="4">
        <v>88</v>
      </c>
      <c r="B93" s="30" t="str">
        <f t="shared" si="22"/>
        <v>E</v>
      </c>
      <c r="C93" s="37">
        <f t="shared" si="23"/>
        <v>794</v>
      </c>
      <c r="D93" s="38">
        <f t="shared" si="24"/>
        <v>39940</v>
      </c>
      <c r="E93" s="39" t="str">
        <f t="shared" si="25"/>
        <v>KHUSHI BAGRI</v>
      </c>
      <c r="F93" s="39" t="str">
        <f t="shared" si="26"/>
        <v>PRAKASH CHAND BAGRI</v>
      </c>
      <c r="G93" s="52">
        <f t="shared" si="27"/>
        <v>815</v>
      </c>
      <c r="H93" s="40" t="str">
        <f t="shared" si="28"/>
        <v/>
      </c>
      <c r="I93" s="125"/>
      <c r="J93" s="126"/>
      <c r="K93" s="107" t="str">
        <f t="shared" si="35"/>
        <v/>
      </c>
      <c r="L93" s="83"/>
      <c r="M93" s="76"/>
      <c r="N93" s="76"/>
      <c r="O93" s="76"/>
      <c r="P93" s="76"/>
      <c r="Q93" s="76"/>
      <c r="R93" s="76"/>
      <c r="S93" s="76"/>
      <c r="T93" s="84"/>
      <c r="U93" s="91"/>
      <c r="V93" s="77"/>
      <c r="W93" s="77"/>
      <c r="X93" s="77"/>
      <c r="Y93" s="77"/>
      <c r="Z93" s="77"/>
      <c r="AA93" s="77"/>
      <c r="AB93" s="77"/>
      <c r="AC93" s="92"/>
      <c r="AD93" s="83"/>
      <c r="AE93" s="76"/>
      <c r="AF93" s="76"/>
      <c r="AG93" s="76"/>
      <c r="AH93" s="76"/>
      <c r="AI93" s="76"/>
      <c r="AJ93" s="76"/>
      <c r="AK93" s="76"/>
      <c r="AL93" s="84"/>
      <c r="AM93" s="83"/>
      <c r="AN93" s="76"/>
      <c r="AO93" s="76"/>
      <c r="AP93" s="76"/>
      <c r="AQ93" s="76"/>
      <c r="AR93" s="76"/>
      <c r="AS93" s="76"/>
      <c r="AT93" s="76"/>
      <c r="AU93" s="84"/>
      <c r="AV93" s="83"/>
      <c r="AW93" s="76"/>
      <c r="AX93" s="76"/>
      <c r="AY93" s="76"/>
      <c r="AZ93" s="76"/>
      <c r="BA93" s="76"/>
      <c r="BB93" s="76"/>
      <c r="BC93" s="76"/>
      <c r="BD93" s="84"/>
      <c r="BE93" s="83"/>
      <c r="BF93" s="76"/>
      <c r="BG93" s="76"/>
      <c r="BH93" s="76"/>
      <c r="BI93" s="76"/>
      <c r="BJ93" s="76"/>
      <c r="BK93" s="76"/>
      <c r="BL93" s="76"/>
      <c r="BM93" s="84"/>
      <c r="BN93" s="1"/>
      <c r="BO93" s="1"/>
      <c r="BP93" s="1"/>
      <c r="BQ93" s="1"/>
      <c r="BR93" s="1"/>
      <c r="CC93" s="111">
        <f t="shared" si="36"/>
        <v>815</v>
      </c>
      <c r="CD93" s="113" t="str">
        <f t="shared" si="29"/>
        <v/>
      </c>
      <c r="CE93" s="111" t="str">
        <f t="shared" si="30"/>
        <v/>
      </c>
      <c r="CF93" s="111" t="str">
        <f t="shared" si="31"/>
        <v/>
      </c>
      <c r="CG93" s="111" t="str">
        <f t="shared" si="32"/>
        <v/>
      </c>
      <c r="CH93" s="111" t="str">
        <f t="shared" si="33"/>
        <v/>
      </c>
      <c r="CI93" s="111" t="str">
        <f t="shared" si="34"/>
        <v/>
      </c>
    </row>
    <row r="94" spans="1:87">
      <c r="A94" s="4">
        <v>89</v>
      </c>
      <c r="B94" s="30" t="str">
        <f t="shared" si="22"/>
        <v>E</v>
      </c>
      <c r="C94" s="37">
        <f t="shared" si="23"/>
        <v>918</v>
      </c>
      <c r="D94" s="38">
        <f t="shared" si="24"/>
        <v>39047</v>
      </c>
      <c r="E94" s="39" t="str">
        <f t="shared" si="25"/>
        <v>KHUSHYANT GURJAR</v>
      </c>
      <c r="F94" s="39" t="str">
        <f t="shared" si="26"/>
        <v>DAYA RAM GURJAR</v>
      </c>
      <c r="G94" s="52">
        <f t="shared" si="27"/>
        <v>816</v>
      </c>
      <c r="H94" s="40" t="str">
        <f t="shared" si="28"/>
        <v/>
      </c>
      <c r="I94" s="125"/>
      <c r="J94" s="126"/>
      <c r="K94" s="107" t="str">
        <f t="shared" si="35"/>
        <v/>
      </c>
      <c r="L94" s="83"/>
      <c r="M94" s="76"/>
      <c r="N94" s="76"/>
      <c r="O94" s="76"/>
      <c r="P94" s="76"/>
      <c r="Q94" s="76"/>
      <c r="R94" s="76"/>
      <c r="S94" s="76"/>
      <c r="T94" s="84"/>
      <c r="U94" s="91"/>
      <c r="V94" s="77"/>
      <c r="W94" s="77"/>
      <c r="X94" s="77"/>
      <c r="Y94" s="77"/>
      <c r="Z94" s="77"/>
      <c r="AA94" s="77"/>
      <c r="AB94" s="77"/>
      <c r="AC94" s="92"/>
      <c r="AD94" s="83"/>
      <c r="AE94" s="76"/>
      <c r="AF94" s="76"/>
      <c r="AG94" s="76"/>
      <c r="AH94" s="76"/>
      <c r="AI94" s="76"/>
      <c r="AJ94" s="76"/>
      <c r="AK94" s="76"/>
      <c r="AL94" s="84"/>
      <c r="AM94" s="83"/>
      <c r="AN94" s="76"/>
      <c r="AO94" s="76"/>
      <c r="AP94" s="76"/>
      <c r="AQ94" s="76"/>
      <c r="AR94" s="76"/>
      <c r="AS94" s="76"/>
      <c r="AT94" s="76"/>
      <c r="AU94" s="84"/>
      <c r="AV94" s="83"/>
      <c r="AW94" s="76"/>
      <c r="AX94" s="76"/>
      <c r="AY94" s="76"/>
      <c r="AZ94" s="76"/>
      <c r="BA94" s="76"/>
      <c r="BB94" s="76"/>
      <c r="BC94" s="76"/>
      <c r="BD94" s="84"/>
      <c r="BE94" s="83"/>
      <c r="BF94" s="76"/>
      <c r="BG94" s="76"/>
      <c r="BH94" s="76"/>
      <c r="BI94" s="76"/>
      <c r="BJ94" s="76"/>
      <c r="BK94" s="76"/>
      <c r="BL94" s="76"/>
      <c r="BM94" s="84"/>
      <c r="BN94" s="1"/>
      <c r="BO94" s="1"/>
      <c r="BP94" s="1"/>
      <c r="BQ94" s="1"/>
      <c r="BR94" s="1"/>
      <c r="CC94" s="111">
        <f t="shared" si="36"/>
        <v>816</v>
      </c>
      <c r="CD94" s="113" t="str">
        <f t="shared" si="29"/>
        <v/>
      </c>
      <c r="CE94" s="111" t="str">
        <f t="shared" si="30"/>
        <v/>
      </c>
      <c r="CF94" s="111" t="str">
        <f t="shared" si="31"/>
        <v/>
      </c>
      <c r="CG94" s="111" t="str">
        <f t="shared" si="32"/>
        <v/>
      </c>
      <c r="CH94" s="111" t="str">
        <f t="shared" si="33"/>
        <v/>
      </c>
      <c r="CI94" s="111" t="str">
        <f t="shared" si="34"/>
        <v/>
      </c>
    </row>
    <row r="95" spans="1:87">
      <c r="A95" s="4">
        <v>90</v>
      </c>
      <c r="B95" s="30" t="str">
        <f t="shared" si="22"/>
        <v>F</v>
      </c>
      <c r="C95" s="37">
        <f t="shared" si="23"/>
        <v>316</v>
      </c>
      <c r="D95" s="38">
        <f t="shared" si="24"/>
        <v>40089</v>
      </c>
      <c r="E95" s="39" t="str">
        <f t="shared" si="25"/>
        <v>MAYA KUMARI</v>
      </c>
      <c r="F95" s="39" t="str">
        <f t="shared" si="26"/>
        <v>MOHAN LAL</v>
      </c>
      <c r="G95" s="52">
        <f t="shared" si="27"/>
        <v>817</v>
      </c>
      <c r="H95" s="40" t="str">
        <f t="shared" si="28"/>
        <v/>
      </c>
      <c r="I95" s="125"/>
      <c r="J95" s="126"/>
      <c r="K95" s="107" t="str">
        <f t="shared" si="35"/>
        <v/>
      </c>
      <c r="L95" s="83"/>
      <c r="M95" s="76"/>
      <c r="N95" s="76"/>
      <c r="O95" s="76"/>
      <c r="P95" s="76"/>
      <c r="Q95" s="76"/>
      <c r="R95" s="76"/>
      <c r="S95" s="76"/>
      <c r="T95" s="84"/>
      <c r="U95" s="91"/>
      <c r="V95" s="77"/>
      <c r="W95" s="77"/>
      <c r="X95" s="77"/>
      <c r="Y95" s="77"/>
      <c r="Z95" s="77"/>
      <c r="AA95" s="77"/>
      <c r="AB95" s="77"/>
      <c r="AC95" s="92"/>
      <c r="AD95" s="83"/>
      <c r="AE95" s="76"/>
      <c r="AF95" s="76"/>
      <c r="AG95" s="76"/>
      <c r="AH95" s="76"/>
      <c r="AI95" s="76"/>
      <c r="AJ95" s="76"/>
      <c r="AK95" s="76"/>
      <c r="AL95" s="84"/>
      <c r="AM95" s="83"/>
      <c r="AN95" s="76"/>
      <c r="AO95" s="76"/>
      <c r="AP95" s="76"/>
      <c r="AQ95" s="76"/>
      <c r="AR95" s="76"/>
      <c r="AS95" s="76"/>
      <c r="AT95" s="76"/>
      <c r="AU95" s="84"/>
      <c r="AV95" s="83"/>
      <c r="AW95" s="76"/>
      <c r="AX95" s="76"/>
      <c r="AY95" s="76"/>
      <c r="AZ95" s="76"/>
      <c r="BA95" s="76"/>
      <c r="BB95" s="76"/>
      <c r="BC95" s="76"/>
      <c r="BD95" s="84"/>
      <c r="BE95" s="83"/>
      <c r="BF95" s="76"/>
      <c r="BG95" s="76"/>
      <c r="BH95" s="76"/>
      <c r="BI95" s="76"/>
      <c r="BJ95" s="76"/>
      <c r="BK95" s="76"/>
      <c r="BL95" s="76"/>
      <c r="BM95" s="84"/>
      <c r="BN95" s="1"/>
      <c r="BO95" s="1"/>
      <c r="BP95" s="1"/>
      <c r="BQ95" s="1"/>
      <c r="BR95" s="1"/>
      <c r="CC95" s="111">
        <f t="shared" si="36"/>
        <v>817</v>
      </c>
      <c r="CD95" s="113" t="str">
        <f t="shared" si="29"/>
        <v/>
      </c>
      <c r="CE95" s="111" t="str">
        <f t="shared" si="30"/>
        <v/>
      </c>
      <c r="CF95" s="111" t="str">
        <f t="shared" si="31"/>
        <v/>
      </c>
      <c r="CG95" s="111" t="str">
        <f t="shared" si="32"/>
        <v/>
      </c>
      <c r="CH95" s="111" t="str">
        <f t="shared" si="33"/>
        <v/>
      </c>
      <c r="CI95" s="111" t="str">
        <f t="shared" si="34"/>
        <v/>
      </c>
    </row>
    <row r="96" spans="1:87">
      <c r="A96" s="4">
        <v>91</v>
      </c>
      <c r="B96" s="30" t="str">
        <f t="shared" si="22"/>
        <v>F</v>
      </c>
      <c r="C96" s="37">
        <f t="shared" si="23"/>
        <v>785</v>
      </c>
      <c r="D96" s="38">
        <f t="shared" si="24"/>
        <v>39507</v>
      </c>
      <c r="E96" s="39" t="str">
        <f t="shared" si="25"/>
        <v>MOHD SABIR</v>
      </c>
      <c r="F96" s="39" t="str">
        <f t="shared" si="26"/>
        <v>BABU MOHAMMAD</v>
      </c>
      <c r="G96" s="52">
        <f t="shared" si="27"/>
        <v>818</v>
      </c>
      <c r="H96" s="40" t="str">
        <f t="shared" si="28"/>
        <v/>
      </c>
      <c r="I96" s="125"/>
      <c r="J96" s="126"/>
      <c r="K96" s="107" t="str">
        <f t="shared" si="35"/>
        <v/>
      </c>
      <c r="L96" s="83"/>
      <c r="M96" s="76"/>
      <c r="N96" s="76"/>
      <c r="O96" s="76"/>
      <c r="P96" s="76"/>
      <c r="Q96" s="76"/>
      <c r="R96" s="76"/>
      <c r="S96" s="76"/>
      <c r="T96" s="84"/>
      <c r="U96" s="91"/>
      <c r="V96" s="77"/>
      <c r="W96" s="77"/>
      <c r="X96" s="77"/>
      <c r="Y96" s="77"/>
      <c r="Z96" s="77"/>
      <c r="AA96" s="77"/>
      <c r="AB96" s="77"/>
      <c r="AC96" s="92"/>
      <c r="AD96" s="83"/>
      <c r="AE96" s="76"/>
      <c r="AF96" s="76"/>
      <c r="AG96" s="76"/>
      <c r="AH96" s="76"/>
      <c r="AI96" s="76"/>
      <c r="AJ96" s="76"/>
      <c r="AK96" s="76"/>
      <c r="AL96" s="84"/>
      <c r="AM96" s="83"/>
      <c r="AN96" s="76"/>
      <c r="AO96" s="76"/>
      <c r="AP96" s="76"/>
      <c r="AQ96" s="76"/>
      <c r="AR96" s="76"/>
      <c r="AS96" s="76"/>
      <c r="AT96" s="76"/>
      <c r="AU96" s="84"/>
      <c r="AV96" s="83"/>
      <c r="AW96" s="76"/>
      <c r="AX96" s="76"/>
      <c r="AY96" s="76"/>
      <c r="AZ96" s="76"/>
      <c r="BA96" s="76"/>
      <c r="BB96" s="76"/>
      <c r="BC96" s="76"/>
      <c r="BD96" s="84"/>
      <c r="BE96" s="83"/>
      <c r="BF96" s="76"/>
      <c r="BG96" s="76"/>
      <c r="BH96" s="76"/>
      <c r="BI96" s="76"/>
      <c r="BJ96" s="76"/>
      <c r="BK96" s="76"/>
      <c r="BL96" s="76"/>
      <c r="BM96" s="84"/>
      <c r="BN96" s="1"/>
      <c r="BO96" s="1"/>
      <c r="BP96" s="1"/>
      <c r="BQ96" s="1"/>
      <c r="BR96" s="1"/>
      <c r="CC96" s="111">
        <f t="shared" si="36"/>
        <v>818</v>
      </c>
      <c r="CD96" s="113" t="str">
        <f t="shared" si="29"/>
        <v/>
      </c>
      <c r="CE96" s="111" t="str">
        <f t="shared" si="30"/>
        <v/>
      </c>
      <c r="CF96" s="111" t="str">
        <f t="shared" si="31"/>
        <v/>
      </c>
      <c r="CG96" s="111" t="str">
        <f t="shared" si="32"/>
        <v/>
      </c>
      <c r="CH96" s="111" t="str">
        <f t="shared" si="33"/>
        <v/>
      </c>
      <c r="CI96" s="111" t="str">
        <f t="shared" si="34"/>
        <v/>
      </c>
    </row>
    <row r="97" spans="1:87">
      <c r="A97" s="4">
        <v>92</v>
      </c>
      <c r="B97" s="30" t="str">
        <f t="shared" si="22"/>
        <v>F</v>
      </c>
      <c r="C97" s="37">
        <f t="shared" si="23"/>
        <v>241</v>
      </c>
      <c r="D97" s="38">
        <f t="shared" si="24"/>
        <v>39653</v>
      </c>
      <c r="E97" s="39" t="str">
        <f t="shared" si="25"/>
        <v>MONA NAYAK</v>
      </c>
      <c r="F97" s="39" t="str">
        <f t="shared" si="26"/>
        <v>POONA RAM NAYAK</v>
      </c>
      <c r="G97" s="52">
        <f t="shared" si="27"/>
        <v>819</v>
      </c>
      <c r="H97" s="40" t="str">
        <f t="shared" si="28"/>
        <v/>
      </c>
      <c r="I97" s="125"/>
      <c r="J97" s="126"/>
      <c r="K97" s="107" t="str">
        <f t="shared" si="35"/>
        <v/>
      </c>
      <c r="L97" s="83"/>
      <c r="M97" s="76"/>
      <c r="N97" s="76"/>
      <c r="O97" s="76"/>
      <c r="P97" s="76"/>
      <c r="Q97" s="76"/>
      <c r="R97" s="76"/>
      <c r="S97" s="76"/>
      <c r="T97" s="84"/>
      <c r="U97" s="91"/>
      <c r="V97" s="77"/>
      <c r="W97" s="77"/>
      <c r="X97" s="77"/>
      <c r="Y97" s="77"/>
      <c r="Z97" s="77"/>
      <c r="AA97" s="77"/>
      <c r="AB97" s="77"/>
      <c r="AC97" s="92"/>
      <c r="AD97" s="83"/>
      <c r="AE97" s="76"/>
      <c r="AF97" s="76"/>
      <c r="AG97" s="76"/>
      <c r="AH97" s="76"/>
      <c r="AI97" s="76"/>
      <c r="AJ97" s="76"/>
      <c r="AK97" s="76"/>
      <c r="AL97" s="84"/>
      <c r="AM97" s="83"/>
      <c r="AN97" s="76"/>
      <c r="AO97" s="76"/>
      <c r="AP97" s="76"/>
      <c r="AQ97" s="76"/>
      <c r="AR97" s="76"/>
      <c r="AS97" s="76"/>
      <c r="AT97" s="76"/>
      <c r="AU97" s="84"/>
      <c r="AV97" s="83"/>
      <c r="AW97" s="76"/>
      <c r="AX97" s="76"/>
      <c r="AY97" s="76"/>
      <c r="AZ97" s="76"/>
      <c r="BA97" s="76"/>
      <c r="BB97" s="76"/>
      <c r="BC97" s="76"/>
      <c r="BD97" s="84"/>
      <c r="BE97" s="83"/>
      <c r="BF97" s="76"/>
      <c r="BG97" s="76"/>
      <c r="BH97" s="76"/>
      <c r="BI97" s="76"/>
      <c r="BJ97" s="76"/>
      <c r="BK97" s="76"/>
      <c r="BL97" s="76"/>
      <c r="BM97" s="84"/>
      <c r="BN97" s="1"/>
      <c r="BO97" s="1"/>
      <c r="BP97" s="1"/>
      <c r="BQ97" s="1"/>
      <c r="BR97" s="1"/>
      <c r="CC97" s="111">
        <f t="shared" si="36"/>
        <v>819</v>
      </c>
      <c r="CD97" s="113" t="str">
        <f t="shared" si="29"/>
        <v/>
      </c>
      <c r="CE97" s="111" t="str">
        <f t="shared" si="30"/>
        <v/>
      </c>
      <c r="CF97" s="111" t="str">
        <f t="shared" si="31"/>
        <v/>
      </c>
      <c r="CG97" s="111" t="str">
        <f t="shared" si="32"/>
        <v/>
      </c>
      <c r="CH97" s="111" t="str">
        <f t="shared" si="33"/>
        <v/>
      </c>
      <c r="CI97" s="111" t="str">
        <f t="shared" si="34"/>
        <v/>
      </c>
    </row>
    <row r="98" spans="1:87">
      <c r="A98" s="4">
        <v>93</v>
      </c>
      <c r="B98" s="30" t="str">
        <f t="shared" si="22"/>
        <v>F</v>
      </c>
      <c r="C98" s="37">
        <f t="shared" si="23"/>
        <v>801</v>
      </c>
      <c r="D98" s="38">
        <f t="shared" si="24"/>
        <v>39654</v>
      </c>
      <c r="E98" s="39" t="str">
        <f t="shared" si="25"/>
        <v>MUSTAK KATHAT</v>
      </c>
      <c r="F98" s="39" t="str">
        <f t="shared" si="26"/>
        <v>MR SABIR KATHAT</v>
      </c>
      <c r="G98" s="52">
        <f t="shared" si="27"/>
        <v>820</v>
      </c>
      <c r="H98" s="40" t="str">
        <f t="shared" si="28"/>
        <v/>
      </c>
      <c r="I98" s="125"/>
      <c r="J98" s="126"/>
      <c r="K98" s="107" t="str">
        <f t="shared" si="35"/>
        <v/>
      </c>
      <c r="L98" s="83"/>
      <c r="M98" s="76"/>
      <c r="N98" s="76"/>
      <c r="O98" s="76"/>
      <c r="P98" s="76"/>
      <c r="Q98" s="76"/>
      <c r="R98" s="76"/>
      <c r="S98" s="76"/>
      <c r="T98" s="84"/>
      <c r="U98" s="91"/>
      <c r="V98" s="77"/>
      <c r="W98" s="77"/>
      <c r="X98" s="77"/>
      <c r="Y98" s="77"/>
      <c r="Z98" s="77"/>
      <c r="AA98" s="77"/>
      <c r="AB98" s="77"/>
      <c r="AC98" s="92"/>
      <c r="AD98" s="83"/>
      <c r="AE98" s="76"/>
      <c r="AF98" s="76"/>
      <c r="AG98" s="76"/>
      <c r="AH98" s="76"/>
      <c r="AI98" s="76"/>
      <c r="AJ98" s="76"/>
      <c r="AK98" s="76"/>
      <c r="AL98" s="84"/>
      <c r="AM98" s="83"/>
      <c r="AN98" s="76"/>
      <c r="AO98" s="76"/>
      <c r="AP98" s="76"/>
      <c r="AQ98" s="76"/>
      <c r="AR98" s="76"/>
      <c r="AS98" s="76"/>
      <c r="AT98" s="76"/>
      <c r="AU98" s="84"/>
      <c r="AV98" s="83"/>
      <c r="AW98" s="76"/>
      <c r="AX98" s="76"/>
      <c r="AY98" s="76"/>
      <c r="AZ98" s="76"/>
      <c r="BA98" s="76"/>
      <c r="BB98" s="76"/>
      <c r="BC98" s="76"/>
      <c r="BD98" s="84"/>
      <c r="BE98" s="83"/>
      <c r="BF98" s="76"/>
      <c r="BG98" s="76"/>
      <c r="BH98" s="76"/>
      <c r="BI98" s="76"/>
      <c r="BJ98" s="76"/>
      <c r="BK98" s="76"/>
      <c r="BL98" s="76"/>
      <c r="BM98" s="84"/>
      <c r="BN98" s="1"/>
      <c r="BO98" s="1"/>
      <c r="BP98" s="1"/>
      <c r="BQ98" s="1"/>
      <c r="BR98" s="1"/>
      <c r="CC98" s="111">
        <f t="shared" si="36"/>
        <v>820</v>
      </c>
      <c r="CD98" s="113" t="str">
        <f t="shared" si="29"/>
        <v/>
      </c>
      <c r="CE98" s="111" t="str">
        <f t="shared" si="30"/>
        <v/>
      </c>
      <c r="CF98" s="111" t="str">
        <f t="shared" si="31"/>
        <v/>
      </c>
      <c r="CG98" s="111" t="str">
        <f t="shared" si="32"/>
        <v/>
      </c>
      <c r="CH98" s="111" t="str">
        <f t="shared" si="33"/>
        <v/>
      </c>
      <c r="CI98" s="111" t="str">
        <f t="shared" si="34"/>
        <v/>
      </c>
    </row>
    <row r="99" spans="1:87">
      <c r="A99" s="4">
        <v>94</v>
      </c>
      <c r="B99" s="30" t="str">
        <f t="shared" si="22"/>
        <v>F</v>
      </c>
      <c r="C99" s="37">
        <f t="shared" si="23"/>
        <v>916</v>
      </c>
      <c r="D99" s="38">
        <f t="shared" si="24"/>
        <v>39752</v>
      </c>
      <c r="E99" s="39" t="str">
        <f t="shared" si="25"/>
        <v>NARENDRA CHOUHAN</v>
      </c>
      <c r="F99" s="39" t="str">
        <f t="shared" si="26"/>
        <v>OM PRAKASH</v>
      </c>
      <c r="G99" s="52">
        <f t="shared" si="27"/>
        <v>821</v>
      </c>
      <c r="H99" s="40" t="str">
        <f t="shared" si="28"/>
        <v/>
      </c>
      <c r="I99" s="125"/>
      <c r="J99" s="126"/>
      <c r="K99" s="107" t="str">
        <f t="shared" si="35"/>
        <v/>
      </c>
      <c r="L99" s="83"/>
      <c r="M99" s="76"/>
      <c r="N99" s="76"/>
      <c r="O99" s="76"/>
      <c r="P99" s="76"/>
      <c r="Q99" s="76"/>
      <c r="R99" s="76"/>
      <c r="S99" s="76"/>
      <c r="T99" s="84"/>
      <c r="U99" s="91"/>
      <c r="V99" s="77"/>
      <c r="W99" s="77"/>
      <c r="X99" s="77"/>
      <c r="Y99" s="77"/>
      <c r="Z99" s="77"/>
      <c r="AA99" s="77"/>
      <c r="AB99" s="77"/>
      <c r="AC99" s="92"/>
      <c r="AD99" s="83"/>
      <c r="AE99" s="76"/>
      <c r="AF99" s="76"/>
      <c r="AG99" s="76"/>
      <c r="AH99" s="76"/>
      <c r="AI99" s="76"/>
      <c r="AJ99" s="76"/>
      <c r="AK99" s="76"/>
      <c r="AL99" s="84"/>
      <c r="AM99" s="83"/>
      <c r="AN99" s="76"/>
      <c r="AO99" s="76"/>
      <c r="AP99" s="76"/>
      <c r="AQ99" s="76"/>
      <c r="AR99" s="76"/>
      <c r="AS99" s="76"/>
      <c r="AT99" s="76"/>
      <c r="AU99" s="84"/>
      <c r="AV99" s="83"/>
      <c r="AW99" s="76"/>
      <c r="AX99" s="76"/>
      <c r="AY99" s="76"/>
      <c r="AZ99" s="76"/>
      <c r="BA99" s="76"/>
      <c r="BB99" s="76"/>
      <c r="BC99" s="76"/>
      <c r="BD99" s="84"/>
      <c r="BE99" s="83"/>
      <c r="BF99" s="76"/>
      <c r="BG99" s="76"/>
      <c r="BH99" s="76"/>
      <c r="BI99" s="76"/>
      <c r="BJ99" s="76"/>
      <c r="BK99" s="76"/>
      <c r="BL99" s="76"/>
      <c r="BM99" s="84"/>
      <c r="BN99" s="1"/>
      <c r="BO99" s="1"/>
      <c r="BP99" s="1"/>
      <c r="BQ99" s="1"/>
      <c r="BR99" s="1"/>
      <c r="CC99" s="111">
        <f t="shared" si="36"/>
        <v>821</v>
      </c>
      <c r="CD99" s="113" t="str">
        <f t="shared" si="29"/>
        <v/>
      </c>
      <c r="CE99" s="111" t="str">
        <f t="shared" si="30"/>
        <v/>
      </c>
      <c r="CF99" s="111" t="str">
        <f t="shared" si="31"/>
        <v/>
      </c>
      <c r="CG99" s="111" t="str">
        <f t="shared" si="32"/>
        <v/>
      </c>
      <c r="CH99" s="111" t="str">
        <f t="shared" si="33"/>
        <v/>
      </c>
      <c r="CI99" s="111" t="str">
        <f t="shared" si="34"/>
        <v/>
      </c>
    </row>
    <row r="100" spans="1:87">
      <c r="A100" s="4">
        <v>95</v>
      </c>
      <c r="B100" s="30" t="str">
        <f t="shared" si="22"/>
        <v>F</v>
      </c>
      <c r="C100" s="37">
        <f t="shared" si="23"/>
        <v>626</v>
      </c>
      <c r="D100" s="38">
        <f t="shared" si="24"/>
        <v>39917</v>
      </c>
      <c r="E100" s="39" t="str">
        <f t="shared" si="25"/>
        <v>NISHA MEGHWAL</v>
      </c>
      <c r="F100" s="39" t="str">
        <f t="shared" si="26"/>
        <v>GOVIND LAL</v>
      </c>
      <c r="G100" s="52">
        <f t="shared" si="27"/>
        <v>822</v>
      </c>
      <c r="H100" s="40" t="str">
        <f t="shared" si="28"/>
        <v/>
      </c>
      <c r="I100" s="125"/>
      <c r="J100" s="126"/>
      <c r="K100" s="107" t="str">
        <f t="shared" si="35"/>
        <v/>
      </c>
      <c r="L100" s="83"/>
      <c r="M100" s="76"/>
      <c r="N100" s="76"/>
      <c r="O100" s="76"/>
      <c r="P100" s="76"/>
      <c r="Q100" s="76"/>
      <c r="R100" s="76"/>
      <c r="S100" s="76"/>
      <c r="T100" s="84"/>
      <c r="U100" s="91"/>
      <c r="V100" s="77"/>
      <c r="W100" s="77"/>
      <c r="X100" s="77"/>
      <c r="Y100" s="77"/>
      <c r="Z100" s="77"/>
      <c r="AA100" s="77"/>
      <c r="AB100" s="77"/>
      <c r="AC100" s="92"/>
      <c r="AD100" s="83"/>
      <c r="AE100" s="76"/>
      <c r="AF100" s="76"/>
      <c r="AG100" s="76"/>
      <c r="AH100" s="76"/>
      <c r="AI100" s="76"/>
      <c r="AJ100" s="76"/>
      <c r="AK100" s="76"/>
      <c r="AL100" s="84"/>
      <c r="AM100" s="83"/>
      <c r="AN100" s="76"/>
      <c r="AO100" s="76"/>
      <c r="AP100" s="76"/>
      <c r="AQ100" s="76"/>
      <c r="AR100" s="76"/>
      <c r="AS100" s="76"/>
      <c r="AT100" s="76"/>
      <c r="AU100" s="84"/>
      <c r="AV100" s="83"/>
      <c r="AW100" s="76"/>
      <c r="AX100" s="76"/>
      <c r="AY100" s="76"/>
      <c r="AZ100" s="76"/>
      <c r="BA100" s="76"/>
      <c r="BB100" s="76"/>
      <c r="BC100" s="76"/>
      <c r="BD100" s="84"/>
      <c r="BE100" s="83"/>
      <c r="BF100" s="76"/>
      <c r="BG100" s="76"/>
      <c r="BH100" s="76"/>
      <c r="BI100" s="76"/>
      <c r="BJ100" s="76"/>
      <c r="BK100" s="76"/>
      <c r="BL100" s="76"/>
      <c r="BM100" s="84"/>
      <c r="BN100" s="1"/>
      <c r="BO100" s="1"/>
      <c r="BP100" s="1"/>
      <c r="BQ100" s="1"/>
      <c r="BR100" s="1"/>
      <c r="CC100" s="111">
        <f t="shared" si="36"/>
        <v>822</v>
      </c>
      <c r="CD100" s="113" t="str">
        <f t="shared" si="29"/>
        <v/>
      </c>
      <c r="CE100" s="111" t="str">
        <f t="shared" si="30"/>
        <v/>
      </c>
      <c r="CF100" s="111" t="str">
        <f t="shared" si="31"/>
        <v/>
      </c>
      <c r="CG100" s="111" t="str">
        <f t="shared" si="32"/>
        <v/>
      </c>
      <c r="CH100" s="111" t="str">
        <f t="shared" si="33"/>
        <v/>
      </c>
      <c r="CI100" s="111" t="str">
        <f t="shared" si="34"/>
        <v/>
      </c>
    </row>
    <row r="101" spans="1:87">
      <c r="A101" s="4">
        <v>96</v>
      </c>
      <c r="B101" s="30" t="str">
        <f t="shared" si="22"/>
        <v>F</v>
      </c>
      <c r="C101" s="37">
        <f t="shared" si="23"/>
        <v>802</v>
      </c>
      <c r="D101" s="38">
        <f t="shared" si="24"/>
        <v>39662</v>
      </c>
      <c r="E101" s="39" t="str">
        <f t="shared" si="25"/>
        <v>PIYUSH DAGDI</v>
      </c>
      <c r="F101" s="39" t="str">
        <f t="shared" si="26"/>
        <v>BABULAL DAGDI</v>
      </c>
      <c r="G101" s="52">
        <f t="shared" si="27"/>
        <v>823</v>
      </c>
      <c r="H101" s="40" t="str">
        <f t="shared" si="28"/>
        <v/>
      </c>
      <c r="I101" s="125"/>
      <c r="J101" s="126"/>
      <c r="K101" s="107" t="str">
        <f t="shared" si="35"/>
        <v/>
      </c>
      <c r="L101" s="83"/>
      <c r="M101" s="76"/>
      <c r="N101" s="76"/>
      <c r="O101" s="76"/>
      <c r="P101" s="76"/>
      <c r="Q101" s="76"/>
      <c r="R101" s="76"/>
      <c r="S101" s="76"/>
      <c r="T101" s="84"/>
      <c r="U101" s="91"/>
      <c r="V101" s="77"/>
      <c r="W101" s="77"/>
      <c r="X101" s="77"/>
      <c r="Y101" s="77"/>
      <c r="Z101" s="77"/>
      <c r="AA101" s="77"/>
      <c r="AB101" s="77"/>
      <c r="AC101" s="92"/>
      <c r="AD101" s="83"/>
      <c r="AE101" s="76"/>
      <c r="AF101" s="76"/>
      <c r="AG101" s="76"/>
      <c r="AH101" s="76"/>
      <c r="AI101" s="76"/>
      <c r="AJ101" s="76"/>
      <c r="AK101" s="76"/>
      <c r="AL101" s="84"/>
      <c r="AM101" s="83"/>
      <c r="AN101" s="76"/>
      <c r="AO101" s="76"/>
      <c r="AP101" s="76"/>
      <c r="AQ101" s="76"/>
      <c r="AR101" s="76"/>
      <c r="AS101" s="76"/>
      <c r="AT101" s="76"/>
      <c r="AU101" s="84"/>
      <c r="AV101" s="83"/>
      <c r="AW101" s="76"/>
      <c r="AX101" s="76"/>
      <c r="AY101" s="76"/>
      <c r="AZ101" s="76"/>
      <c r="BA101" s="76"/>
      <c r="BB101" s="76"/>
      <c r="BC101" s="76"/>
      <c r="BD101" s="84"/>
      <c r="BE101" s="83"/>
      <c r="BF101" s="76"/>
      <c r="BG101" s="76"/>
      <c r="BH101" s="76"/>
      <c r="BI101" s="76"/>
      <c r="BJ101" s="76"/>
      <c r="BK101" s="76"/>
      <c r="BL101" s="76"/>
      <c r="BM101" s="84"/>
      <c r="BN101" s="1"/>
      <c r="BO101" s="1"/>
      <c r="BP101" s="1"/>
      <c r="BQ101" s="1"/>
      <c r="BR101" s="1"/>
      <c r="CC101" s="111">
        <f t="shared" si="36"/>
        <v>823</v>
      </c>
      <c r="CD101" s="113" t="str">
        <f t="shared" si="29"/>
        <v/>
      </c>
      <c r="CE101" s="111" t="str">
        <f t="shared" si="30"/>
        <v/>
      </c>
      <c r="CF101" s="111" t="str">
        <f t="shared" si="31"/>
        <v/>
      </c>
      <c r="CG101" s="111" t="str">
        <f t="shared" si="32"/>
        <v/>
      </c>
      <c r="CH101" s="111" t="str">
        <f t="shared" si="33"/>
        <v/>
      </c>
      <c r="CI101" s="111" t="str">
        <f t="shared" si="34"/>
        <v/>
      </c>
    </row>
    <row r="102" spans="1:87">
      <c r="A102" s="4">
        <v>97</v>
      </c>
      <c r="B102" s="30" t="str">
        <f t="shared" ref="B102:B133" si="37">IFERROR(VLOOKUP(A102,Name1,3,0),"")</f>
        <v>F</v>
      </c>
      <c r="C102" s="37">
        <f t="shared" ref="C102:C133" si="38">IFERROR(VLOOKUP(A102,Name1,4,0),"")</f>
        <v>917</v>
      </c>
      <c r="D102" s="38">
        <f t="shared" ref="D102:D133" si="39">IFERROR(VLOOKUP(A102,Name1,11,0),"")</f>
        <v>39177</v>
      </c>
      <c r="E102" s="39" t="str">
        <f t="shared" ref="E102:E133" si="40">IFERROR(VLOOKUP(A102,Name1,6,0),"")</f>
        <v>PRAMOD GIRI</v>
      </c>
      <c r="F102" s="39" t="str">
        <f t="shared" ref="F102:F133" si="41">IFERROR(VLOOKUP(A102,Name1,8,0),"")</f>
        <v>PRAKASH GIRI</v>
      </c>
      <c r="G102" s="52">
        <f t="shared" ref="G102:G133" si="42">IFERROR(VLOOKUP(A102,Name1,12,0),"")</f>
        <v>824</v>
      </c>
      <c r="H102" s="40" t="str">
        <f t="shared" ref="H102:H133" si="43">IFERROR(VLOOKUP(A102,Name1,13,0),"")</f>
        <v/>
      </c>
      <c r="I102" s="125"/>
      <c r="J102" s="126"/>
      <c r="K102" s="107" t="str">
        <f t="shared" si="35"/>
        <v/>
      </c>
      <c r="L102" s="83"/>
      <c r="M102" s="76"/>
      <c r="N102" s="76"/>
      <c r="O102" s="76"/>
      <c r="P102" s="76"/>
      <c r="Q102" s="76"/>
      <c r="R102" s="76"/>
      <c r="S102" s="76"/>
      <c r="T102" s="84"/>
      <c r="U102" s="91"/>
      <c r="V102" s="77"/>
      <c r="W102" s="77"/>
      <c r="X102" s="77"/>
      <c r="Y102" s="77"/>
      <c r="Z102" s="77"/>
      <c r="AA102" s="77"/>
      <c r="AB102" s="77"/>
      <c r="AC102" s="92"/>
      <c r="AD102" s="83"/>
      <c r="AE102" s="76"/>
      <c r="AF102" s="76"/>
      <c r="AG102" s="76"/>
      <c r="AH102" s="76"/>
      <c r="AI102" s="76"/>
      <c r="AJ102" s="76"/>
      <c r="AK102" s="76"/>
      <c r="AL102" s="84"/>
      <c r="AM102" s="83"/>
      <c r="AN102" s="76"/>
      <c r="AO102" s="76"/>
      <c r="AP102" s="76"/>
      <c r="AQ102" s="76"/>
      <c r="AR102" s="76"/>
      <c r="AS102" s="76"/>
      <c r="AT102" s="76"/>
      <c r="AU102" s="84"/>
      <c r="AV102" s="83"/>
      <c r="AW102" s="76"/>
      <c r="AX102" s="76"/>
      <c r="AY102" s="76"/>
      <c r="AZ102" s="76"/>
      <c r="BA102" s="76"/>
      <c r="BB102" s="76"/>
      <c r="BC102" s="76"/>
      <c r="BD102" s="84"/>
      <c r="BE102" s="83"/>
      <c r="BF102" s="76"/>
      <c r="BG102" s="76"/>
      <c r="BH102" s="76"/>
      <c r="BI102" s="76"/>
      <c r="BJ102" s="76"/>
      <c r="BK102" s="76"/>
      <c r="BL102" s="76"/>
      <c r="BM102" s="84"/>
      <c r="BN102" s="1"/>
      <c r="BO102" s="1"/>
      <c r="BP102" s="1"/>
      <c r="BQ102" s="1"/>
      <c r="BR102" s="1"/>
      <c r="CC102" s="111">
        <f t="shared" si="36"/>
        <v>824</v>
      </c>
      <c r="CD102" s="113" t="str">
        <f t="shared" si="29"/>
        <v/>
      </c>
      <c r="CE102" s="111" t="str">
        <f t="shared" si="30"/>
        <v/>
      </c>
      <c r="CF102" s="111" t="str">
        <f t="shared" si="31"/>
        <v/>
      </c>
      <c r="CG102" s="111" t="str">
        <f t="shared" si="32"/>
        <v/>
      </c>
      <c r="CH102" s="111" t="str">
        <f t="shared" si="33"/>
        <v/>
      </c>
      <c r="CI102" s="111" t="str">
        <f t="shared" si="34"/>
        <v/>
      </c>
    </row>
    <row r="103" spans="1:87">
      <c r="A103" s="4">
        <v>98</v>
      </c>
      <c r="B103" s="30" t="str">
        <f t="shared" si="37"/>
        <v>F</v>
      </c>
      <c r="C103" s="37">
        <f t="shared" si="38"/>
        <v>799</v>
      </c>
      <c r="D103" s="38">
        <f t="shared" si="39"/>
        <v>40070</v>
      </c>
      <c r="E103" s="39" t="str">
        <f t="shared" si="40"/>
        <v>PRAVIN KUMAR</v>
      </c>
      <c r="F103" s="39" t="str">
        <f t="shared" si="41"/>
        <v>MANGALA RAM</v>
      </c>
      <c r="G103" s="52">
        <f t="shared" si="42"/>
        <v>825</v>
      </c>
      <c r="H103" s="40" t="str">
        <f t="shared" si="43"/>
        <v/>
      </c>
      <c r="I103" s="125"/>
      <c r="J103" s="126"/>
      <c r="K103" s="107" t="str">
        <f t="shared" si="35"/>
        <v/>
      </c>
      <c r="L103" s="83"/>
      <c r="M103" s="76"/>
      <c r="N103" s="76"/>
      <c r="O103" s="76"/>
      <c r="P103" s="76"/>
      <c r="Q103" s="76"/>
      <c r="R103" s="76"/>
      <c r="S103" s="76"/>
      <c r="T103" s="84"/>
      <c r="U103" s="91"/>
      <c r="V103" s="77"/>
      <c r="W103" s="77"/>
      <c r="X103" s="77"/>
      <c r="Y103" s="77"/>
      <c r="Z103" s="77"/>
      <c r="AA103" s="77"/>
      <c r="AB103" s="77"/>
      <c r="AC103" s="92"/>
      <c r="AD103" s="83"/>
      <c r="AE103" s="76"/>
      <c r="AF103" s="76"/>
      <c r="AG103" s="76"/>
      <c r="AH103" s="76"/>
      <c r="AI103" s="76"/>
      <c r="AJ103" s="76"/>
      <c r="AK103" s="76"/>
      <c r="AL103" s="84"/>
      <c r="AM103" s="83"/>
      <c r="AN103" s="76"/>
      <c r="AO103" s="76"/>
      <c r="AP103" s="76"/>
      <c r="AQ103" s="76"/>
      <c r="AR103" s="76"/>
      <c r="AS103" s="76"/>
      <c r="AT103" s="76"/>
      <c r="AU103" s="84"/>
      <c r="AV103" s="83"/>
      <c r="AW103" s="76"/>
      <c r="AX103" s="76"/>
      <c r="AY103" s="76"/>
      <c r="AZ103" s="76"/>
      <c r="BA103" s="76"/>
      <c r="BB103" s="76"/>
      <c r="BC103" s="76"/>
      <c r="BD103" s="84"/>
      <c r="BE103" s="83"/>
      <c r="BF103" s="76"/>
      <c r="BG103" s="76"/>
      <c r="BH103" s="76"/>
      <c r="BI103" s="76"/>
      <c r="BJ103" s="76"/>
      <c r="BK103" s="76"/>
      <c r="BL103" s="76"/>
      <c r="BM103" s="84"/>
      <c r="BN103" s="1"/>
      <c r="BO103" s="1"/>
      <c r="BP103" s="1"/>
      <c r="BQ103" s="1"/>
      <c r="BR103" s="1"/>
      <c r="CC103" s="111">
        <f t="shared" si="36"/>
        <v>825</v>
      </c>
      <c r="CD103" s="113" t="str">
        <f t="shared" si="29"/>
        <v/>
      </c>
      <c r="CE103" s="111" t="str">
        <f t="shared" si="30"/>
        <v/>
      </c>
      <c r="CF103" s="111" t="str">
        <f t="shared" si="31"/>
        <v/>
      </c>
      <c r="CG103" s="111" t="str">
        <f t="shared" si="32"/>
        <v/>
      </c>
      <c r="CH103" s="111" t="str">
        <f t="shared" si="33"/>
        <v/>
      </c>
      <c r="CI103" s="111" t="str">
        <f t="shared" si="34"/>
        <v/>
      </c>
    </row>
    <row r="104" spans="1:87">
      <c r="A104" s="4">
        <v>99</v>
      </c>
      <c r="B104" s="30" t="str">
        <f t="shared" si="37"/>
        <v>F</v>
      </c>
      <c r="C104" s="37">
        <f t="shared" si="38"/>
        <v>798</v>
      </c>
      <c r="D104" s="38">
        <f t="shared" si="39"/>
        <v>40167</v>
      </c>
      <c r="E104" s="39" t="str">
        <f t="shared" si="40"/>
        <v>PRERNA KHICHI</v>
      </c>
      <c r="F104" s="39" t="str">
        <f t="shared" si="41"/>
        <v>MAHENDRA SINGH</v>
      </c>
      <c r="G104" s="52">
        <f t="shared" si="42"/>
        <v>826</v>
      </c>
      <c r="H104" s="40" t="str">
        <f t="shared" si="43"/>
        <v/>
      </c>
      <c r="I104" s="125"/>
      <c r="J104" s="126"/>
      <c r="K104" s="107" t="str">
        <f t="shared" si="35"/>
        <v/>
      </c>
      <c r="L104" s="83"/>
      <c r="M104" s="76"/>
      <c r="N104" s="76"/>
      <c r="O104" s="76"/>
      <c r="P104" s="76"/>
      <c r="Q104" s="76"/>
      <c r="R104" s="76"/>
      <c r="S104" s="76"/>
      <c r="T104" s="84"/>
      <c r="U104" s="91"/>
      <c r="V104" s="77"/>
      <c r="W104" s="77"/>
      <c r="X104" s="77"/>
      <c r="Y104" s="77"/>
      <c r="Z104" s="77"/>
      <c r="AA104" s="77"/>
      <c r="AB104" s="77"/>
      <c r="AC104" s="92"/>
      <c r="AD104" s="83"/>
      <c r="AE104" s="76"/>
      <c r="AF104" s="76"/>
      <c r="AG104" s="76"/>
      <c r="AH104" s="76"/>
      <c r="AI104" s="76"/>
      <c r="AJ104" s="76"/>
      <c r="AK104" s="76"/>
      <c r="AL104" s="84"/>
      <c r="AM104" s="83"/>
      <c r="AN104" s="76"/>
      <c r="AO104" s="76"/>
      <c r="AP104" s="76"/>
      <c r="AQ104" s="76"/>
      <c r="AR104" s="76"/>
      <c r="AS104" s="76"/>
      <c r="AT104" s="76"/>
      <c r="AU104" s="84"/>
      <c r="AV104" s="83"/>
      <c r="AW104" s="76"/>
      <c r="AX104" s="76"/>
      <c r="AY104" s="76"/>
      <c r="AZ104" s="76"/>
      <c r="BA104" s="76"/>
      <c r="BB104" s="76"/>
      <c r="BC104" s="76"/>
      <c r="BD104" s="84"/>
      <c r="BE104" s="83"/>
      <c r="BF104" s="76"/>
      <c r="BG104" s="76"/>
      <c r="BH104" s="76"/>
      <c r="BI104" s="76"/>
      <c r="BJ104" s="76"/>
      <c r="BK104" s="76"/>
      <c r="BL104" s="76"/>
      <c r="BM104" s="84"/>
      <c r="BN104" s="1"/>
      <c r="BO104" s="1"/>
      <c r="BP104" s="1"/>
      <c r="BQ104" s="1"/>
      <c r="BR104" s="1"/>
      <c r="CC104" s="111">
        <f t="shared" si="36"/>
        <v>826</v>
      </c>
      <c r="CD104" s="113" t="str">
        <f t="shared" si="29"/>
        <v/>
      </c>
      <c r="CE104" s="111" t="str">
        <f t="shared" si="30"/>
        <v/>
      </c>
      <c r="CF104" s="111" t="str">
        <f t="shared" si="31"/>
        <v/>
      </c>
      <c r="CG104" s="111" t="str">
        <f t="shared" si="32"/>
        <v/>
      </c>
      <c r="CH104" s="111" t="str">
        <f t="shared" si="33"/>
        <v/>
      </c>
      <c r="CI104" s="111" t="str">
        <f t="shared" si="34"/>
        <v/>
      </c>
    </row>
    <row r="105" spans="1:87">
      <c r="A105" s="4">
        <v>100</v>
      </c>
      <c r="B105" s="30" t="str">
        <f t="shared" si="37"/>
        <v>F</v>
      </c>
      <c r="C105" s="37">
        <f t="shared" si="38"/>
        <v>915</v>
      </c>
      <c r="D105" s="38">
        <f t="shared" si="39"/>
        <v>39611</v>
      </c>
      <c r="E105" s="39" t="str">
        <f t="shared" si="40"/>
        <v>RENUKA JAMERIYA</v>
      </c>
      <c r="F105" s="39" t="str">
        <f t="shared" si="41"/>
        <v>GAJENDRA DEV</v>
      </c>
      <c r="G105" s="52">
        <f t="shared" si="42"/>
        <v>828</v>
      </c>
      <c r="H105" s="40" t="str">
        <f t="shared" si="43"/>
        <v/>
      </c>
      <c r="I105" s="125"/>
      <c r="J105" s="126"/>
      <c r="K105" s="107" t="str">
        <f t="shared" si="35"/>
        <v/>
      </c>
      <c r="L105" s="83"/>
      <c r="M105" s="76"/>
      <c r="N105" s="76"/>
      <c r="O105" s="76"/>
      <c r="P105" s="76"/>
      <c r="Q105" s="76"/>
      <c r="R105" s="76"/>
      <c r="S105" s="76"/>
      <c r="T105" s="84"/>
      <c r="U105" s="91"/>
      <c r="V105" s="77"/>
      <c r="W105" s="77"/>
      <c r="X105" s="77"/>
      <c r="Y105" s="77"/>
      <c r="Z105" s="77"/>
      <c r="AA105" s="77"/>
      <c r="AB105" s="77"/>
      <c r="AC105" s="92"/>
      <c r="AD105" s="83"/>
      <c r="AE105" s="76"/>
      <c r="AF105" s="76"/>
      <c r="AG105" s="76"/>
      <c r="AH105" s="76"/>
      <c r="AI105" s="76"/>
      <c r="AJ105" s="76"/>
      <c r="AK105" s="76"/>
      <c r="AL105" s="84"/>
      <c r="AM105" s="83"/>
      <c r="AN105" s="76"/>
      <c r="AO105" s="76"/>
      <c r="AP105" s="76"/>
      <c r="AQ105" s="76"/>
      <c r="AR105" s="76"/>
      <c r="AS105" s="76"/>
      <c r="AT105" s="76"/>
      <c r="AU105" s="84"/>
      <c r="AV105" s="83"/>
      <c r="AW105" s="76"/>
      <c r="AX105" s="76"/>
      <c r="AY105" s="76"/>
      <c r="AZ105" s="76"/>
      <c r="BA105" s="76"/>
      <c r="BB105" s="76"/>
      <c r="BC105" s="76"/>
      <c r="BD105" s="84"/>
      <c r="BE105" s="83"/>
      <c r="BF105" s="76"/>
      <c r="BG105" s="76"/>
      <c r="BH105" s="76"/>
      <c r="BI105" s="76"/>
      <c r="BJ105" s="76"/>
      <c r="BK105" s="76"/>
      <c r="BL105" s="76"/>
      <c r="BM105" s="84"/>
      <c r="BN105" s="1"/>
      <c r="BO105" s="1"/>
      <c r="BP105" s="1"/>
      <c r="BQ105" s="1"/>
      <c r="BR105" s="1"/>
      <c r="CC105" s="111">
        <f t="shared" si="36"/>
        <v>828</v>
      </c>
      <c r="CD105" s="113" t="str">
        <f t="shared" si="29"/>
        <v/>
      </c>
      <c r="CE105" s="111" t="str">
        <f t="shared" si="30"/>
        <v/>
      </c>
      <c r="CF105" s="111" t="str">
        <f t="shared" si="31"/>
        <v/>
      </c>
      <c r="CG105" s="111" t="str">
        <f t="shared" si="32"/>
        <v/>
      </c>
      <c r="CH105" s="111" t="str">
        <f t="shared" si="33"/>
        <v/>
      </c>
      <c r="CI105" s="111" t="str">
        <f t="shared" si="34"/>
        <v/>
      </c>
    </row>
    <row r="106" spans="1:87">
      <c r="A106" s="4">
        <v>101</v>
      </c>
      <c r="B106" s="30" t="str">
        <f t="shared" si="37"/>
        <v>G</v>
      </c>
      <c r="C106" s="37">
        <f t="shared" si="38"/>
        <v>788</v>
      </c>
      <c r="D106" s="38">
        <f t="shared" si="39"/>
        <v>39286</v>
      </c>
      <c r="E106" s="39" t="str">
        <f t="shared" si="40"/>
        <v>ROHIT BAGRI</v>
      </c>
      <c r="F106" s="39" t="str">
        <f t="shared" si="41"/>
        <v>RATAN LAL BAGRI</v>
      </c>
      <c r="G106" s="52">
        <f t="shared" si="42"/>
        <v>830</v>
      </c>
      <c r="H106" s="40" t="str">
        <f t="shared" si="43"/>
        <v/>
      </c>
      <c r="I106" s="125"/>
      <c r="J106" s="126"/>
      <c r="K106" s="107" t="str">
        <f t="shared" si="35"/>
        <v/>
      </c>
      <c r="L106" s="83"/>
      <c r="M106" s="76"/>
      <c r="N106" s="76"/>
      <c r="O106" s="76"/>
      <c r="P106" s="76"/>
      <c r="Q106" s="76"/>
      <c r="R106" s="76"/>
      <c r="S106" s="76"/>
      <c r="T106" s="84"/>
      <c r="U106" s="91"/>
      <c r="V106" s="77"/>
      <c r="W106" s="77"/>
      <c r="X106" s="77"/>
      <c r="Y106" s="77"/>
      <c r="Z106" s="77"/>
      <c r="AA106" s="77"/>
      <c r="AB106" s="77"/>
      <c r="AC106" s="92"/>
      <c r="AD106" s="83"/>
      <c r="AE106" s="76"/>
      <c r="AF106" s="76"/>
      <c r="AG106" s="76"/>
      <c r="AH106" s="76"/>
      <c r="AI106" s="76"/>
      <c r="AJ106" s="76"/>
      <c r="AK106" s="76"/>
      <c r="AL106" s="84"/>
      <c r="AM106" s="83"/>
      <c r="AN106" s="76"/>
      <c r="AO106" s="76"/>
      <c r="AP106" s="76"/>
      <c r="AQ106" s="76"/>
      <c r="AR106" s="76"/>
      <c r="AS106" s="76"/>
      <c r="AT106" s="76"/>
      <c r="AU106" s="84"/>
      <c r="AV106" s="83"/>
      <c r="AW106" s="76"/>
      <c r="AX106" s="76"/>
      <c r="AY106" s="76"/>
      <c r="AZ106" s="76"/>
      <c r="BA106" s="76"/>
      <c r="BB106" s="76"/>
      <c r="BC106" s="76"/>
      <c r="BD106" s="84"/>
      <c r="BE106" s="83"/>
      <c r="BF106" s="76"/>
      <c r="BG106" s="76"/>
      <c r="BH106" s="76"/>
      <c r="BI106" s="76"/>
      <c r="BJ106" s="76"/>
      <c r="BK106" s="76"/>
      <c r="BL106" s="76"/>
      <c r="BM106" s="84"/>
      <c r="BN106" s="1"/>
      <c r="BO106" s="1"/>
      <c r="BP106" s="1"/>
      <c r="BQ106" s="1"/>
      <c r="BR106" s="1"/>
      <c r="CC106" s="111">
        <f t="shared" si="36"/>
        <v>830</v>
      </c>
      <c r="CD106" s="113" t="str">
        <f t="shared" si="29"/>
        <v/>
      </c>
      <c r="CE106" s="111" t="str">
        <f t="shared" si="30"/>
        <v/>
      </c>
      <c r="CF106" s="111" t="str">
        <f t="shared" si="31"/>
        <v/>
      </c>
      <c r="CG106" s="111" t="str">
        <f t="shared" si="32"/>
        <v/>
      </c>
      <c r="CH106" s="111" t="str">
        <f t="shared" si="33"/>
        <v/>
      </c>
      <c r="CI106" s="111" t="str">
        <f t="shared" si="34"/>
        <v/>
      </c>
    </row>
    <row r="107" spans="1:87">
      <c r="A107" s="4">
        <v>102</v>
      </c>
      <c r="B107" s="30" t="str">
        <f t="shared" si="37"/>
        <v>G</v>
      </c>
      <c r="C107" s="37">
        <f t="shared" si="38"/>
        <v>789</v>
      </c>
      <c r="D107" s="38">
        <f t="shared" si="39"/>
        <v>39376</v>
      </c>
      <c r="E107" s="39" t="str">
        <f t="shared" si="40"/>
        <v>SHUBHAM BHATI</v>
      </c>
      <c r="F107" s="39" t="str">
        <f t="shared" si="41"/>
        <v>KANA RAM BHATI</v>
      </c>
      <c r="G107" s="52">
        <f t="shared" si="42"/>
        <v>831</v>
      </c>
      <c r="H107" s="40" t="str">
        <f t="shared" si="43"/>
        <v/>
      </c>
      <c r="I107" s="125"/>
      <c r="J107" s="126"/>
      <c r="K107" s="107" t="str">
        <f t="shared" si="35"/>
        <v/>
      </c>
      <c r="L107" s="83"/>
      <c r="M107" s="76"/>
      <c r="N107" s="76"/>
      <c r="O107" s="76"/>
      <c r="P107" s="76"/>
      <c r="Q107" s="76"/>
      <c r="R107" s="76"/>
      <c r="S107" s="76"/>
      <c r="T107" s="84"/>
      <c r="U107" s="91"/>
      <c r="V107" s="77"/>
      <c r="W107" s="77"/>
      <c r="X107" s="77"/>
      <c r="Y107" s="77"/>
      <c r="Z107" s="77"/>
      <c r="AA107" s="77"/>
      <c r="AB107" s="77"/>
      <c r="AC107" s="92"/>
      <c r="AD107" s="83"/>
      <c r="AE107" s="76"/>
      <c r="AF107" s="76"/>
      <c r="AG107" s="76"/>
      <c r="AH107" s="76"/>
      <c r="AI107" s="76"/>
      <c r="AJ107" s="76"/>
      <c r="AK107" s="76"/>
      <c r="AL107" s="84"/>
      <c r="AM107" s="83"/>
      <c r="AN107" s="76"/>
      <c r="AO107" s="76"/>
      <c r="AP107" s="76"/>
      <c r="AQ107" s="76"/>
      <c r="AR107" s="76"/>
      <c r="AS107" s="76"/>
      <c r="AT107" s="76"/>
      <c r="AU107" s="84"/>
      <c r="AV107" s="83"/>
      <c r="AW107" s="76"/>
      <c r="AX107" s="76"/>
      <c r="AY107" s="76"/>
      <c r="AZ107" s="76"/>
      <c r="BA107" s="76"/>
      <c r="BB107" s="76"/>
      <c r="BC107" s="76"/>
      <c r="BD107" s="84"/>
      <c r="BE107" s="83"/>
      <c r="BF107" s="76"/>
      <c r="BG107" s="76"/>
      <c r="BH107" s="76"/>
      <c r="BI107" s="76"/>
      <c r="BJ107" s="76"/>
      <c r="BK107" s="76"/>
      <c r="BL107" s="76"/>
      <c r="BM107" s="84"/>
      <c r="BN107" s="1"/>
      <c r="BO107" s="1"/>
      <c r="BP107" s="1"/>
      <c r="BQ107" s="1"/>
      <c r="BR107" s="1"/>
      <c r="CC107" s="111">
        <f t="shared" si="36"/>
        <v>831</v>
      </c>
      <c r="CD107" s="113" t="str">
        <f t="shared" si="29"/>
        <v/>
      </c>
      <c r="CE107" s="111" t="str">
        <f t="shared" si="30"/>
        <v/>
      </c>
      <c r="CF107" s="111" t="str">
        <f t="shared" si="31"/>
        <v/>
      </c>
      <c r="CG107" s="111" t="str">
        <f t="shared" si="32"/>
        <v/>
      </c>
      <c r="CH107" s="111" t="str">
        <f t="shared" si="33"/>
        <v/>
      </c>
      <c r="CI107" s="111" t="str">
        <f t="shared" si="34"/>
        <v/>
      </c>
    </row>
    <row r="108" spans="1:87">
      <c r="A108" s="4">
        <v>103</v>
      </c>
      <c r="B108" s="30" t="str">
        <f t="shared" si="37"/>
        <v>G</v>
      </c>
      <c r="C108" s="37">
        <f t="shared" si="38"/>
        <v>380</v>
      </c>
      <c r="D108" s="38">
        <f t="shared" si="39"/>
        <v>39877</v>
      </c>
      <c r="E108" s="39" t="str">
        <f t="shared" si="40"/>
        <v>SUHANA BANO</v>
      </c>
      <c r="F108" s="39" t="str">
        <f t="shared" si="41"/>
        <v>RAFIQ SHAH</v>
      </c>
      <c r="G108" s="52">
        <f t="shared" si="42"/>
        <v>832</v>
      </c>
      <c r="H108" s="40" t="str">
        <f t="shared" si="43"/>
        <v/>
      </c>
      <c r="I108" s="125"/>
      <c r="J108" s="126"/>
      <c r="K108" s="107" t="str">
        <f t="shared" si="35"/>
        <v/>
      </c>
      <c r="L108" s="83"/>
      <c r="M108" s="76"/>
      <c r="N108" s="76"/>
      <c r="O108" s="76"/>
      <c r="P108" s="76"/>
      <c r="Q108" s="76"/>
      <c r="R108" s="76"/>
      <c r="S108" s="76"/>
      <c r="T108" s="84"/>
      <c r="U108" s="91"/>
      <c r="V108" s="77"/>
      <c r="W108" s="77"/>
      <c r="X108" s="77"/>
      <c r="Y108" s="77"/>
      <c r="Z108" s="77"/>
      <c r="AA108" s="77"/>
      <c r="AB108" s="77"/>
      <c r="AC108" s="92"/>
      <c r="AD108" s="83"/>
      <c r="AE108" s="76"/>
      <c r="AF108" s="76"/>
      <c r="AG108" s="76"/>
      <c r="AH108" s="76"/>
      <c r="AI108" s="76"/>
      <c r="AJ108" s="76"/>
      <c r="AK108" s="76"/>
      <c r="AL108" s="84"/>
      <c r="AM108" s="83"/>
      <c r="AN108" s="76"/>
      <c r="AO108" s="76"/>
      <c r="AP108" s="76"/>
      <c r="AQ108" s="76"/>
      <c r="AR108" s="76"/>
      <c r="AS108" s="76"/>
      <c r="AT108" s="76"/>
      <c r="AU108" s="84"/>
      <c r="AV108" s="83"/>
      <c r="AW108" s="76"/>
      <c r="AX108" s="76"/>
      <c r="AY108" s="76"/>
      <c r="AZ108" s="76"/>
      <c r="BA108" s="76"/>
      <c r="BB108" s="76"/>
      <c r="BC108" s="76"/>
      <c r="BD108" s="84"/>
      <c r="BE108" s="83"/>
      <c r="BF108" s="76"/>
      <c r="BG108" s="76"/>
      <c r="BH108" s="76"/>
      <c r="BI108" s="76"/>
      <c r="BJ108" s="76"/>
      <c r="BK108" s="76"/>
      <c r="BL108" s="76"/>
      <c r="BM108" s="84"/>
      <c r="BN108" s="1"/>
      <c r="BO108" s="1"/>
      <c r="BP108" s="1"/>
      <c r="BQ108" s="1"/>
      <c r="BR108" s="1"/>
      <c r="CC108" s="111">
        <f t="shared" si="36"/>
        <v>832</v>
      </c>
      <c r="CD108" s="113" t="str">
        <f t="shared" si="29"/>
        <v/>
      </c>
      <c r="CE108" s="111" t="str">
        <f t="shared" si="30"/>
        <v/>
      </c>
      <c r="CF108" s="111" t="str">
        <f t="shared" si="31"/>
        <v/>
      </c>
      <c r="CG108" s="111" t="str">
        <f t="shared" si="32"/>
        <v/>
      </c>
      <c r="CH108" s="111" t="str">
        <f t="shared" si="33"/>
        <v/>
      </c>
      <c r="CI108" s="111" t="str">
        <f t="shared" si="34"/>
        <v/>
      </c>
    </row>
    <row r="109" spans="1:87">
      <c r="A109" s="4">
        <v>104</v>
      </c>
      <c r="B109" s="30" t="str">
        <f t="shared" si="37"/>
        <v>G</v>
      </c>
      <c r="C109" s="37">
        <f t="shared" si="38"/>
        <v>639</v>
      </c>
      <c r="D109" s="38">
        <f t="shared" si="39"/>
        <v>39630</v>
      </c>
      <c r="E109" s="39" t="str">
        <f t="shared" si="40"/>
        <v>SUMAN KEER</v>
      </c>
      <c r="F109" s="39" t="str">
        <f t="shared" si="41"/>
        <v>BUDHA RAM KEER</v>
      </c>
      <c r="G109" s="52">
        <f t="shared" si="42"/>
        <v>833</v>
      </c>
      <c r="H109" s="40" t="str">
        <f t="shared" si="43"/>
        <v/>
      </c>
      <c r="I109" s="125"/>
      <c r="J109" s="126"/>
      <c r="K109" s="107" t="str">
        <f t="shared" si="35"/>
        <v/>
      </c>
      <c r="L109" s="83"/>
      <c r="M109" s="76"/>
      <c r="N109" s="76"/>
      <c r="O109" s="76"/>
      <c r="P109" s="76"/>
      <c r="Q109" s="76"/>
      <c r="R109" s="76"/>
      <c r="S109" s="76"/>
      <c r="T109" s="84"/>
      <c r="U109" s="91"/>
      <c r="V109" s="77"/>
      <c r="W109" s="77"/>
      <c r="X109" s="77"/>
      <c r="Y109" s="77"/>
      <c r="Z109" s="77"/>
      <c r="AA109" s="77"/>
      <c r="AB109" s="77"/>
      <c r="AC109" s="92"/>
      <c r="AD109" s="83"/>
      <c r="AE109" s="76"/>
      <c r="AF109" s="76"/>
      <c r="AG109" s="76"/>
      <c r="AH109" s="76"/>
      <c r="AI109" s="76"/>
      <c r="AJ109" s="76"/>
      <c r="AK109" s="76"/>
      <c r="AL109" s="84"/>
      <c r="AM109" s="83"/>
      <c r="AN109" s="76"/>
      <c r="AO109" s="76"/>
      <c r="AP109" s="76"/>
      <c r="AQ109" s="76"/>
      <c r="AR109" s="76"/>
      <c r="AS109" s="76"/>
      <c r="AT109" s="76"/>
      <c r="AU109" s="84"/>
      <c r="AV109" s="83"/>
      <c r="AW109" s="76"/>
      <c r="AX109" s="76"/>
      <c r="AY109" s="76"/>
      <c r="AZ109" s="76"/>
      <c r="BA109" s="76"/>
      <c r="BB109" s="76"/>
      <c r="BC109" s="76"/>
      <c r="BD109" s="84"/>
      <c r="BE109" s="83"/>
      <c r="BF109" s="76"/>
      <c r="BG109" s="76"/>
      <c r="BH109" s="76"/>
      <c r="BI109" s="76"/>
      <c r="BJ109" s="76"/>
      <c r="BK109" s="76"/>
      <c r="BL109" s="76"/>
      <c r="BM109" s="84"/>
      <c r="BN109" s="1"/>
      <c r="BO109" s="1"/>
      <c r="BP109" s="1"/>
      <c r="BQ109" s="1"/>
      <c r="BR109" s="1"/>
      <c r="CC109" s="111">
        <f t="shared" si="36"/>
        <v>833</v>
      </c>
      <c r="CD109" s="113" t="str">
        <f t="shared" si="29"/>
        <v/>
      </c>
      <c r="CE109" s="111" t="str">
        <f t="shared" si="30"/>
        <v/>
      </c>
      <c r="CF109" s="111" t="str">
        <f t="shared" si="31"/>
        <v/>
      </c>
      <c r="CG109" s="111" t="str">
        <f t="shared" si="32"/>
        <v/>
      </c>
      <c r="CH109" s="111" t="str">
        <f t="shared" si="33"/>
        <v/>
      </c>
      <c r="CI109" s="111" t="str">
        <f t="shared" si="34"/>
        <v/>
      </c>
    </row>
    <row r="110" spans="1:87">
      <c r="A110" s="4">
        <v>105</v>
      </c>
      <c r="B110" s="30" t="str">
        <f t="shared" si="37"/>
        <v>G</v>
      </c>
      <c r="C110" s="37">
        <f t="shared" si="38"/>
        <v>793</v>
      </c>
      <c r="D110" s="38">
        <f t="shared" si="39"/>
        <v>39613</v>
      </c>
      <c r="E110" s="39" t="str">
        <f t="shared" si="40"/>
        <v>SURMA BAGRI</v>
      </c>
      <c r="F110" s="39" t="str">
        <f t="shared" si="41"/>
        <v>BHAGWAN LAL BAGRI</v>
      </c>
      <c r="G110" s="52">
        <f t="shared" si="42"/>
        <v>834</v>
      </c>
      <c r="H110" s="40" t="str">
        <f t="shared" si="43"/>
        <v/>
      </c>
      <c r="I110" s="125"/>
      <c r="J110" s="126"/>
      <c r="K110" s="107" t="str">
        <f t="shared" si="35"/>
        <v/>
      </c>
      <c r="L110" s="83"/>
      <c r="M110" s="76"/>
      <c r="N110" s="76"/>
      <c r="O110" s="76"/>
      <c r="P110" s="76"/>
      <c r="Q110" s="76"/>
      <c r="R110" s="76"/>
      <c r="S110" s="76"/>
      <c r="T110" s="84"/>
      <c r="U110" s="91"/>
      <c r="V110" s="77"/>
      <c r="W110" s="77"/>
      <c r="X110" s="77"/>
      <c r="Y110" s="77"/>
      <c r="Z110" s="77"/>
      <c r="AA110" s="77"/>
      <c r="AB110" s="77"/>
      <c r="AC110" s="92"/>
      <c r="AD110" s="83"/>
      <c r="AE110" s="76"/>
      <c r="AF110" s="76"/>
      <c r="AG110" s="76"/>
      <c r="AH110" s="76"/>
      <c r="AI110" s="76"/>
      <c r="AJ110" s="76"/>
      <c r="AK110" s="76"/>
      <c r="AL110" s="84"/>
      <c r="AM110" s="83"/>
      <c r="AN110" s="76"/>
      <c r="AO110" s="76"/>
      <c r="AP110" s="76"/>
      <c r="AQ110" s="76"/>
      <c r="AR110" s="76"/>
      <c r="AS110" s="76"/>
      <c r="AT110" s="76"/>
      <c r="AU110" s="84"/>
      <c r="AV110" s="83"/>
      <c r="AW110" s="76"/>
      <c r="AX110" s="76"/>
      <c r="AY110" s="76"/>
      <c r="AZ110" s="76"/>
      <c r="BA110" s="76"/>
      <c r="BB110" s="76"/>
      <c r="BC110" s="76"/>
      <c r="BD110" s="84"/>
      <c r="BE110" s="83"/>
      <c r="BF110" s="76"/>
      <c r="BG110" s="76"/>
      <c r="BH110" s="76"/>
      <c r="BI110" s="76"/>
      <c r="BJ110" s="76"/>
      <c r="BK110" s="76"/>
      <c r="BL110" s="76"/>
      <c r="BM110" s="84"/>
      <c r="BN110" s="1"/>
      <c r="BO110" s="1"/>
      <c r="BP110" s="1"/>
      <c r="BQ110" s="1"/>
      <c r="BR110" s="1"/>
      <c r="CC110" s="111">
        <f t="shared" si="36"/>
        <v>834</v>
      </c>
      <c r="CD110" s="113" t="str">
        <f t="shared" si="29"/>
        <v/>
      </c>
      <c r="CE110" s="111" t="str">
        <f t="shared" si="30"/>
        <v/>
      </c>
      <c r="CF110" s="111" t="str">
        <f t="shared" si="31"/>
        <v/>
      </c>
      <c r="CG110" s="111" t="str">
        <f t="shared" si="32"/>
        <v/>
      </c>
      <c r="CH110" s="111" t="str">
        <f t="shared" si="33"/>
        <v/>
      </c>
      <c r="CI110" s="111" t="str">
        <f t="shared" si="34"/>
        <v/>
      </c>
    </row>
    <row r="111" spans="1:87">
      <c r="A111" s="4">
        <v>106</v>
      </c>
      <c r="B111" s="30" t="str">
        <f t="shared" si="37"/>
        <v>G</v>
      </c>
      <c r="C111" s="37">
        <f t="shared" si="38"/>
        <v>792</v>
      </c>
      <c r="D111" s="38">
        <f t="shared" si="39"/>
        <v>40048</v>
      </c>
      <c r="E111" s="39" t="str">
        <f t="shared" si="40"/>
        <v>YATIN CHHIPA</v>
      </c>
      <c r="F111" s="39" t="str">
        <f t="shared" si="41"/>
        <v>PRAVIN KUMAR CHHIPA</v>
      </c>
      <c r="G111" s="52">
        <f t="shared" si="42"/>
        <v>835</v>
      </c>
      <c r="H111" s="40" t="str">
        <f t="shared" si="43"/>
        <v/>
      </c>
      <c r="I111" s="125"/>
      <c r="J111" s="126"/>
      <c r="K111" s="107" t="str">
        <f t="shared" si="35"/>
        <v/>
      </c>
      <c r="L111" s="83"/>
      <c r="M111" s="76"/>
      <c r="N111" s="76"/>
      <c r="O111" s="76"/>
      <c r="P111" s="76"/>
      <c r="Q111" s="76"/>
      <c r="R111" s="76"/>
      <c r="S111" s="76"/>
      <c r="T111" s="84"/>
      <c r="U111" s="91"/>
      <c r="V111" s="77"/>
      <c r="W111" s="77"/>
      <c r="X111" s="77"/>
      <c r="Y111" s="77"/>
      <c r="Z111" s="77"/>
      <c r="AA111" s="77"/>
      <c r="AB111" s="77"/>
      <c r="AC111" s="92"/>
      <c r="AD111" s="83"/>
      <c r="AE111" s="76"/>
      <c r="AF111" s="76"/>
      <c r="AG111" s="76"/>
      <c r="AH111" s="76"/>
      <c r="AI111" s="76"/>
      <c r="AJ111" s="76"/>
      <c r="AK111" s="76"/>
      <c r="AL111" s="84"/>
      <c r="AM111" s="83"/>
      <c r="AN111" s="76"/>
      <c r="AO111" s="76"/>
      <c r="AP111" s="76"/>
      <c r="AQ111" s="76"/>
      <c r="AR111" s="76"/>
      <c r="AS111" s="76"/>
      <c r="AT111" s="76"/>
      <c r="AU111" s="84"/>
      <c r="AV111" s="83"/>
      <c r="AW111" s="76"/>
      <c r="AX111" s="76"/>
      <c r="AY111" s="76"/>
      <c r="AZ111" s="76"/>
      <c r="BA111" s="76"/>
      <c r="BB111" s="76"/>
      <c r="BC111" s="76"/>
      <c r="BD111" s="84"/>
      <c r="BE111" s="83"/>
      <c r="BF111" s="76"/>
      <c r="BG111" s="76"/>
      <c r="BH111" s="76"/>
      <c r="BI111" s="76"/>
      <c r="BJ111" s="76"/>
      <c r="BK111" s="76"/>
      <c r="BL111" s="76"/>
      <c r="BM111" s="84"/>
      <c r="BN111" s="1"/>
      <c r="BO111" s="1"/>
      <c r="BP111" s="1"/>
      <c r="BQ111" s="1"/>
      <c r="BR111" s="1"/>
      <c r="CC111" s="111">
        <f t="shared" si="36"/>
        <v>835</v>
      </c>
      <c r="CD111" s="113" t="str">
        <f t="shared" si="29"/>
        <v/>
      </c>
      <c r="CE111" s="111" t="str">
        <f t="shared" si="30"/>
        <v/>
      </c>
      <c r="CF111" s="111" t="str">
        <f t="shared" si="31"/>
        <v/>
      </c>
      <c r="CG111" s="111" t="str">
        <f t="shared" si="32"/>
        <v/>
      </c>
      <c r="CH111" s="111" t="str">
        <f t="shared" si="33"/>
        <v/>
      </c>
      <c r="CI111" s="111" t="str">
        <f t="shared" si="34"/>
        <v/>
      </c>
    </row>
    <row r="112" spans="1:87">
      <c r="A112" s="4">
        <v>107</v>
      </c>
      <c r="B112" s="30" t="str">
        <f t="shared" si="37"/>
        <v>G</v>
      </c>
      <c r="C112" s="37">
        <f t="shared" si="38"/>
        <v>296</v>
      </c>
      <c r="D112" s="38">
        <f t="shared" si="39"/>
        <v>39519</v>
      </c>
      <c r="E112" s="39" t="str">
        <f t="shared" si="40"/>
        <v>BASANTI DEVI</v>
      </c>
      <c r="F112" s="39" t="str">
        <f t="shared" si="41"/>
        <v>RAMESH MEGHWAL</v>
      </c>
      <c r="G112" s="52">
        <f t="shared" si="42"/>
        <v>901</v>
      </c>
      <c r="H112" s="40" t="str">
        <f t="shared" si="43"/>
        <v/>
      </c>
      <c r="I112" s="125"/>
      <c r="J112" s="126"/>
      <c r="K112" s="107" t="str">
        <f t="shared" si="35"/>
        <v/>
      </c>
      <c r="L112" s="83"/>
      <c r="M112" s="76"/>
      <c r="N112" s="76"/>
      <c r="O112" s="76"/>
      <c r="P112" s="76"/>
      <c r="Q112" s="76"/>
      <c r="R112" s="76"/>
      <c r="S112" s="76"/>
      <c r="T112" s="84"/>
      <c r="U112" s="91"/>
      <c r="V112" s="77"/>
      <c r="W112" s="77"/>
      <c r="X112" s="77"/>
      <c r="Y112" s="77"/>
      <c r="Z112" s="77"/>
      <c r="AA112" s="77"/>
      <c r="AB112" s="77"/>
      <c r="AC112" s="92"/>
      <c r="AD112" s="83"/>
      <c r="AE112" s="76"/>
      <c r="AF112" s="76"/>
      <c r="AG112" s="76"/>
      <c r="AH112" s="76"/>
      <c r="AI112" s="76"/>
      <c r="AJ112" s="76"/>
      <c r="AK112" s="76"/>
      <c r="AL112" s="84"/>
      <c r="AM112" s="83"/>
      <c r="AN112" s="76"/>
      <c r="AO112" s="76"/>
      <c r="AP112" s="76"/>
      <c r="AQ112" s="76"/>
      <c r="AR112" s="76"/>
      <c r="AS112" s="76"/>
      <c r="AT112" s="76"/>
      <c r="AU112" s="84"/>
      <c r="AV112" s="83"/>
      <c r="AW112" s="76"/>
      <c r="AX112" s="76"/>
      <c r="AY112" s="76"/>
      <c r="AZ112" s="76"/>
      <c r="BA112" s="76"/>
      <c r="BB112" s="76"/>
      <c r="BC112" s="76"/>
      <c r="BD112" s="84"/>
      <c r="BE112" s="83"/>
      <c r="BF112" s="76"/>
      <c r="BG112" s="76"/>
      <c r="BH112" s="76"/>
      <c r="BI112" s="76"/>
      <c r="BJ112" s="76"/>
      <c r="BK112" s="76"/>
      <c r="BL112" s="76"/>
      <c r="BM112" s="84"/>
      <c r="BN112" s="1"/>
      <c r="BO112" s="1"/>
      <c r="BP112" s="1"/>
      <c r="BQ112" s="1"/>
      <c r="BR112" s="1"/>
      <c r="CC112" s="111">
        <f t="shared" si="36"/>
        <v>901</v>
      </c>
      <c r="CD112" s="113" t="str">
        <f t="shared" si="29"/>
        <v/>
      </c>
      <c r="CE112" s="111" t="str">
        <f t="shared" si="30"/>
        <v/>
      </c>
      <c r="CF112" s="111" t="str">
        <f t="shared" si="31"/>
        <v/>
      </c>
      <c r="CG112" s="111" t="str">
        <f t="shared" si="32"/>
        <v/>
      </c>
      <c r="CH112" s="111" t="str">
        <f t="shared" si="33"/>
        <v/>
      </c>
      <c r="CI112" s="111" t="str">
        <f t="shared" si="34"/>
        <v/>
      </c>
    </row>
    <row r="113" spans="1:87">
      <c r="A113" s="4">
        <v>108</v>
      </c>
      <c r="B113" s="30" t="str">
        <f t="shared" si="37"/>
        <v>G</v>
      </c>
      <c r="C113" s="37">
        <f t="shared" si="38"/>
        <v>972</v>
      </c>
      <c r="D113" s="38">
        <f t="shared" si="39"/>
        <v>38874</v>
      </c>
      <c r="E113" s="39" t="str">
        <f t="shared" si="40"/>
        <v>BIPASA PARIHAR</v>
      </c>
      <c r="F113" s="39" t="str">
        <f t="shared" si="41"/>
        <v>HIRA LAL PARIHAR</v>
      </c>
      <c r="G113" s="52">
        <f t="shared" si="42"/>
        <v>902</v>
      </c>
      <c r="H113" s="40" t="str">
        <f t="shared" si="43"/>
        <v/>
      </c>
      <c r="I113" s="125"/>
      <c r="J113" s="126"/>
      <c r="K113" s="107" t="str">
        <f t="shared" si="35"/>
        <v/>
      </c>
      <c r="L113" s="83"/>
      <c r="M113" s="76"/>
      <c r="N113" s="76"/>
      <c r="O113" s="76"/>
      <c r="P113" s="76"/>
      <c r="Q113" s="76"/>
      <c r="R113" s="76"/>
      <c r="S113" s="76"/>
      <c r="T113" s="84"/>
      <c r="U113" s="91"/>
      <c r="V113" s="77"/>
      <c r="W113" s="77"/>
      <c r="X113" s="77"/>
      <c r="Y113" s="77"/>
      <c r="Z113" s="77"/>
      <c r="AA113" s="77"/>
      <c r="AB113" s="77"/>
      <c r="AC113" s="92"/>
      <c r="AD113" s="83"/>
      <c r="AE113" s="76"/>
      <c r="AF113" s="76"/>
      <c r="AG113" s="76"/>
      <c r="AH113" s="76"/>
      <c r="AI113" s="76"/>
      <c r="AJ113" s="76"/>
      <c r="AK113" s="76"/>
      <c r="AL113" s="84"/>
      <c r="AM113" s="83"/>
      <c r="AN113" s="76"/>
      <c r="AO113" s="76"/>
      <c r="AP113" s="76"/>
      <c r="AQ113" s="76"/>
      <c r="AR113" s="76"/>
      <c r="AS113" s="76"/>
      <c r="AT113" s="76"/>
      <c r="AU113" s="84"/>
      <c r="AV113" s="83"/>
      <c r="AW113" s="76"/>
      <c r="AX113" s="76"/>
      <c r="AY113" s="76"/>
      <c r="AZ113" s="76"/>
      <c r="BA113" s="76"/>
      <c r="BB113" s="76"/>
      <c r="BC113" s="76"/>
      <c r="BD113" s="84"/>
      <c r="BE113" s="83"/>
      <c r="BF113" s="76"/>
      <c r="BG113" s="76"/>
      <c r="BH113" s="76"/>
      <c r="BI113" s="76"/>
      <c r="BJ113" s="76"/>
      <c r="BK113" s="76"/>
      <c r="BL113" s="76"/>
      <c r="BM113" s="84"/>
      <c r="BN113" s="1"/>
      <c r="BO113" s="1"/>
      <c r="BP113" s="1"/>
      <c r="BQ113" s="1"/>
      <c r="BR113" s="1"/>
      <c r="CC113" s="111">
        <f t="shared" si="36"/>
        <v>902</v>
      </c>
      <c r="CD113" s="113" t="str">
        <f t="shared" si="29"/>
        <v/>
      </c>
      <c r="CE113" s="111" t="str">
        <f t="shared" si="30"/>
        <v/>
      </c>
      <c r="CF113" s="111" t="str">
        <f t="shared" si="31"/>
        <v/>
      </c>
      <c r="CG113" s="111" t="str">
        <f t="shared" si="32"/>
        <v/>
      </c>
      <c r="CH113" s="111" t="str">
        <f t="shared" si="33"/>
        <v/>
      </c>
      <c r="CI113" s="111" t="str">
        <f t="shared" si="34"/>
        <v/>
      </c>
    </row>
    <row r="114" spans="1:87">
      <c r="A114" s="4">
        <v>109</v>
      </c>
      <c r="B114" s="30" t="str">
        <f t="shared" si="37"/>
        <v>G</v>
      </c>
      <c r="C114" s="37">
        <f t="shared" si="38"/>
        <v>776</v>
      </c>
      <c r="D114" s="38">
        <f t="shared" si="39"/>
        <v>39714</v>
      </c>
      <c r="E114" s="39" t="str">
        <f t="shared" si="40"/>
        <v>CHHAVI JANGID</v>
      </c>
      <c r="F114" s="39" t="str">
        <f t="shared" si="41"/>
        <v>RAKESH KUMAR</v>
      </c>
      <c r="G114" s="52">
        <f t="shared" si="42"/>
        <v>903</v>
      </c>
      <c r="H114" s="40" t="str">
        <f t="shared" si="43"/>
        <v/>
      </c>
      <c r="I114" s="125"/>
      <c r="J114" s="126"/>
      <c r="K114" s="107" t="str">
        <f t="shared" si="35"/>
        <v/>
      </c>
      <c r="L114" s="83"/>
      <c r="M114" s="76"/>
      <c r="N114" s="76"/>
      <c r="O114" s="76"/>
      <c r="P114" s="76"/>
      <c r="Q114" s="76"/>
      <c r="R114" s="76"/>
      <c r="S114" s="76"/>
      <c r="T114" s="84"/>
      <c r="U114" s="91"/>
      <c r="V114" s="77"/>
      <c r="W114" s="77"/>
      <c r="X114" s="77"/>
      <c r="Y114" s="77"/>
      <c r="Z114" s="77"/>
      <c r="AA114" s="77"/>
      <c r="AB114" s="77"/>
      <c r="AC114" s="92"/>
      <c r="AD114" s="83"/>
      <c r="AE114" s="76"/>
      <c r="AF114" s="76"/>
      <c r="AG114" s="76"/>
      <c r="AH114" s="76"/>
      <c r="AI114" s="76"/>
      <c r="AJ114" s="76"/>
      <c r="AK114" s="76"/>
      <c r="AL114" s="84"/>
      <c r="AM114" s="83"/>
      <c r="AN114" s="76"/>
      <c r="AO114" s="76"/>
      <c r="AP114" s="76"/>
      <c r="AQ114" s="76"/>
      <c r="AR114" s="76"/>
      <c r="AS114" s="76"/>
      <c r="AT114" s="76"/>
      <c r="AU114" s="84"/>
      <c r="AV114" s="83"/>
      <c r="AW114" s="76"/>
      <c r="AX114" s="76"/>
      <c r="AY114" s="76"/>
      <c r="AZ114" s="76"/>
      <c r="BA114" s="76"/>
      <c r="BB114" s="76"/>
      <c r="BC114" s="76"/>
      <c r="BD114" s="84"/>
      <c r="BE114" s="83"/>
      <c r="BF114" s="76"/>
      <c r="BG114" s="76"/>
      <c r="BH114" s="76"/>
      <c r="BI114" s="76"/>
      <c r="BJ114" s="76"/>
      <c r="BK114" s="76"/>
      <c r="BL114" s="76"/>
      <c r="BM114" s="84"/>
      <c r="BN114" s="1"/>
      <c r="BO114" s="1"/>
      <c r="BP114" s="1"/>
      <c r="BQ114" s="1"/>
      <c r="BR114" s="1"/>
      <c r="CC114" s="111">
        <f t="shared" si="36"/>
        <v>903</v>
      </c>
      <c r="CD114" s="113" t="str">
        <f t="shared" si="29"/>
        <v/>
      </c>
      <c r="CE114" s="111" t="str">
        <f t="shared" si="30"/>
        <v/>
      </c>
      <c r="CF114" s="111" t="str">
        <f t="shared" si="31"/>
        <v/>
      </c>
      <c r="CG114" s="111" t="str">
        <f t="shared" si="32"/>
        <v/>
      </c>
      <c r="CH114" s="111" t="str">
        <f t="shared" si="33"/>
        <v/>
      </c>
      <c r="CI114" s="111" t="str">
        <f t="shared" si="34"/>
        <v/>
      </c>
    </row>
    <row r="115" spans="1:87">
      <c r="A115" s="4">
        <v>110</v>
      </c>
      <c r="B115" s="30" t="str">
        <f t="shared" si="37"/>
        <v>G</v>
      </c>
      <c r="C115" s="37">
        <f t="shared" si="38"/>
        <v>240</v>
      </c>
      <c r="D115" s="38">
        <f t="shared" si="39"/>
        <v>38587</v>
      </c>
      <c r="E115" s="39" t="str">
        <f t="shared" si="40"/>
        <v>DEEPIKA</v>
      </c>
      <c r="F115" s="39" t="str">
        <f t="shared" si="41"/>
        <v>SHANKAR LAL</v>
      </c>
      <c r="G115" s="52">
        <f t="shared" si="42"/>
        <v>904</v>
      </c>
      <c r="H115" s="40" t="str">
        <f t="shared" si="43"/>
        <v/>
      </c>
      <c r="I115" s="125"/>
      <c r="J115" s="126"/>
      <c r="K115" s="107" t="str">
        <f t="shared" si="35"/>
        <v/>
      </c>
      <c r="L115" s="83"/>
      <c r="M115" s="76"/>
      <c r="N115" s="76"/>
      <c r="O115" s="76"/>
      <c r="P115" s="76"/>
      <c r="Q115" s="76"/>
      <c r="R115" s="76"/>
      <c r="S115" s="76"/>
      <c r="T115" s="84"/>
      <c r="U115" s="91"/>
      <c r="V115" s="77"/>
      <c r="W115" s="77"/>
      <c r="X115" s="77"/>
      <c r="Y115" s="77"/>
      <c r="Z115" s="77"/>
      <c r="AA115" s="77"/>
      <c r="AB115" s="77"/>
      <c r="AC115" s="92"/>
      <c r="AD115" s="83"/>
      <c r="AE115" s="76"/>
      <c r="AF115" s="76"/>
      <c r="AG115" s="76"/>
      <c r="AH115" s="76"/>
      <c r="AI115" s="76"/>
      <c r="AJ115" s="76"/>
      <c r="AK115" s="76"/>
      <c r="AL115" s="84"/>
      <c r="AM115" s="83"/>
      <c r="AN115" s="76"/>
      <c r="AO115" s="76"/>
      <c r="AP115" s="76"/>
      <c r="AQ115" s="76"/>
      <c r="AR115" s="76"/>
      <c r="AS115" s="76"/>
      <c r="AT115" s="76"/>
      <c r="AU115" s="84"/>
      <c r="AV115" s="83"/>
      <c r="AW115" s="76"/>
      <c r="AX115" s="76"/>
      <c r="AY115" s="76"/>
      <c r="AZ115" s="76"/>
      <c r="BA115" s="76"/>
      <c r="BB115" s="76"/>
      <c r="BC115" s="76"/>
      <c r="BD115" s="84"/>
      <c r="BE115" s="83"/>
      <c r="BF115" s="76"/>
      <c r="BG115" s="76"/>
      <c r="BH115" s="76"/>
      <c r="BI115" s="76"/>
      <c r="BJ115" s="76"/>
      <c r="BK115" s="76"/>
      <c r="BL115" s="76"/>
      <c r="BM115" s="84"/>
      <c r="BN115" s="1"/>
      <c r="BO115" s="1"/>
      <c r="BP115" s="1"/>
      <c r="BQ115" s="1"/>
      <c r="BR115" s="1"/>
      <c r="CC115" s="111">
        <f t="shared" si="36"/>
        <v>904</v>
      </c>
      <c r="CD115" s="113" t="str">
        <f t="shared" si="29"/>
        <v/>
      </c>
      <c r="CE115" s="111" t="str">
        <f t="shared" si="30"/>
        <v/>
      </c>
      <c r="CF115" s="111" t="str">
        <f t="shared" si="31"/>
        <v/>
      </c>
      <c r="CG115" s="111" t="str">
        <f t="shared" si="32"/>
        <v/>
      </c>
      <c r="CH115" s="111" t="str">
        <f t="shared" si="33"/>
        <v/>
      </c>
      <c r="CI115" s="111" t="str">
        <f t="shared" si="34"/>
        <v/>
      </c>
    </row>
    <row r="116" spans="1:87">
      <c r="A116" s="4">
        <v>111</v>
      </c>
      <c r="B116" s="30" t="str">
        <f t="shared" si="37"/>
        <v>G</v>
      </c>
      <c r="C116" s="37">
        <f t="shared" si="38"/>
        <v>777</v>
      </c>
      <c r="D116" s="38">
        <f t="shared" si="39"/>
        <v>38723</v>
      </c>
      <c r="E116" s="39" t="str">
        <f t="shared" si="40"/>
        <v>DEEPIKA BAGRI</v>
      </c>
      <c r="F116" s="39" t="str">
        <f t="shared" si="41"/>
        <v>SATAYANARAYAN</v>
      </c>
      <c r="G116" s="52">
        <f t="shared" si="42"/>
        <v>905</v>
      </c>
      <c r="H116" s="40" t="str">
        <f t="shared" si="43"/>
        <v/>
      </c>
      <c r="I116" s="125"/>
      <c r="J116" s="126"/>
      <c r="K116" s="107" t="str">
        <f t="shared" si="35"/>
        <v/>
      </c>
      <c r="L116" s="83"/>
      <c r="M116" s="76"/>
      <c r="N116" s="76"/>
      <c r="O116" s="76"/>
      <c r="P116" s="76"/>
      <c r="Q116" s="76"/>
      <c r="R116" s="76"/>
      <c r="S116" s="76"/>
      <c r="T116" s="84"/>
      <c r="U116" s="91"/>
      <c r="V116" s="77"/>
      <c r="W116" s="77"/>
      <c r="X116" s="77"/>
      <c r="Y116" s="77"/>
      <c r="Z116" s="77"/>
      <c r="AA116" s="77"/>
      <c r="AB116" s="77"/>
      <c r="AC116" s="92"/>
      <c r="AD116" s="83"/>
      <c r="AE116" s="76"/>
      <c r="AF116" s="76"/>
      <c r="AG116" s="76"/>
      <c r="AH116" s="76"/>
      <c r="AI116" s="76"/>
      <c r="AJ116" s="76"/>
      <c r="AK116" s="76"/>
      <c r="AL116" s="84"/>
      <c r="AM116" s="83"/>
      <c r="AN116" s="76"/>
      <c r="AO116" s="76"/>
      <c r="AP116" s="76"/>
      <c r="AQ116" s="76"/>
      <c r="AR116" s="76"/>
      <c r="AS116" s="76"/>
      <c r="AT116" s="76"/>
      <c r="AU116" s="84"/>
      <c r="AV116" s="83"/>
      <c r="AW116" s="76"/>
      <c r="AX116" s="76"/>
      <c r="AY116" s="76"/>
      <c r="AZ116" s="76"/>
      <c r="BA116" s="76"/>
      <c r="BB116" s="76"/>
      <c r="BC116" s="76"/>
      <c r="BD116" s="84"/>
      <c r="BE116" s="83"/>
      <c r="BF116" s="76"/>
      <c r="BG116" s="76"/>
      <c r="BH116" s="76"/>
      <c r="BI116" s="76"/>
      <c r="BJ116" s="76"/>
      <c r="BK116" s="76"/>
      <c r="BL116" s="76"/>
      <c r="BM116" s="84"/>
      <c r="BN116" s="1"/>
      <c r="BO116" s="1"/>
      <c r="BP116" s="1"/>
      <c r="BQ116" s="1"/>
      <c r="BR116" s="1"/>
      <c r="CC116" s="111">
        <f t="shared" si="36"/>
        <v>905</v>
      </c>
      <c r="CD116" s="113" t="str">
        <f t="shared" si="29"/>
        <v/>
      </c>
      <c r="CE116" s="111" t="str">
        <f t="shared" si="30"/>
        <v/>
      </c>
      <c r="CF116" s="111" t="str">
        <f t="shared" si="31"/>
        <v/>
      </c>
      <c r="CG116" s="111" t="str">
        <f t="shared" si="32"/>
        <v/>
      </c>
      <c r="CH116" s="111" t="str">
        <f t="shared" si="33"/>
        <v/>
      </c>
      <c r="CI116" s="111" t="str">
        <f t="shared" si="34"/>
        <v/>
      </c>
    </row>
    <row r="117" spans="1:87">
      <c r="A117" s="4">
        <v>112</v>
      </c>
      <c r="B117" s="30" t="str">
        <f t="shared" si="37"/>
        <v>G</v>
      </c>
      <c r="C117" s="37">
        <f t="shared" si="38"/>
        <v>589</v>
      </c>
      <c r="D117" s="38">
        <f t="shared" si="39"/>
        <v>39148</v>
      </c>
      <c r="E117" s="39" t="str">
        <f t="shared" si="40"/>
        <v>DIMPAL</v>
      </c>
      <c r="F117" s="39" t="str">
        <f t="shared" si="41"/>
        <v>DHARMARAM</v>
      </c>
      <c r="G117" s="52">
        <f t="shared" si="42"/>
        <v>906</v>
      </c>
      <c r="H117" s="40" t="str">
        <f t="shared" si="43"/>
        <v/>
      </c>
      <c r="I117" s="125"/>
      <c r="J117" s="126"/>
      <c r="K117" s="107" t="str">
        <f t="shared" si="35"/>
        <v/>
      </c>
      <c r="L117" s="83"/>
      <c r="M117" s="76"/>
      <c r="N117" s="76"/>
      <c r="O117" s="76"/>
      <c r="P117" s="76"/>
      <c r="Q117" s="76"/>
      <c r="R117" s="76"/>
      <c r="S117" s="76"/>
      <c r="T117" s="84"/>
      <c r="U117" s="91"/>
      <c r="V117" s="77"/>
      <c r="W117" s="77"/>
      <c r="X117" s="77"/>
      <c r="Y117" s="77"/>
      <c r="Z117" s="77"/>
      <c r="AA117" s="77"/>
      <c r="AB117" s="77"/>
      <c r="AC117" s="92"/>
      <c r="AD117" s="83"/>
      <c r="AE117" s="76"/>
      <c r="AF117" s="76"/>
      <c r="AG117" s="76"/>
      <c r="AH117" s="76"/>
      <c r="AI117" s="76"/>
      <c r="AJ117" s="76"/>
      <c r="AK117" s="76"/>
      <c r="AL117" s="84"/>
      <c r="AM117" s="83"/>
      <c r="AN117" s="76"/>
      <c r="AO117" s="76"/>
      <c r="AP117" s="76"/>
      <c r="AQ117" s="76"/>
      <c r="AR117" s="76"/>
      <c r="AS117" s="76"/>
      <c r="AT117" s="76"/>
      <c r="AU117" s="84"/>
      <c r="AV117" s="83"/>
      <c r="AW117" s="76"/>
      <c r="AX117" s="76"/>
      <c r="AY117" s="76"/>
      <c r="AZ117" s="76"/>
      <c r="BA117" s="76"/>
      <c r="BB117" s="76"/>
      <c r="BC117" s="76"/>
      <c r="BD117" s="84"/>
      <c r="BE117" s="83"/>
      <c r="BF117" s="76"/>
      <c r="BG117" s="76"/>
      <c r="BH117" s="76"/>
      <c r="BI117" s="76"/>
      <c r="BJ117" s="76"/>
      <c r="BK117" s="76"/>
      <c r="BL117" s="76"/>
      <c r="BM117" s="84"/>
      <c r="BN117" s="1"/>
      <c r="BO117" s="1"/>
      <c r="BP117" s="1"/>
      <c r="BQ117" s="1"/>
      <c r="BR117" s="1"/>
      <c r="CC117" s="111">
        <f t="shared" si="36"/>
        <v>906</v>
      </c>
      <c r="CD117" s="113" t="str">
        <f t="shared" si="29"/>
        <v/>
      </c>
      <c r="CE117" s="111" t="str">
        <f t="shared" si="30"/>
        <v/>
      </c>
      <c r="CF117" s="111" t="str">
        <f t="shared" si="31"/>
        <v/>
      </c>
      <c r="CG117" s="111" t="str">
        <f t="shared" si="32"/>
        <v/>
      </c>
      <c r="CH117" s="111" t="str">
        <f t="shared" si="33"/>
        <v/>
      </c>
      <c r="CI117" s="111" t="str">
        <f t="shared" si="34"/>
        <v/>
      </c>
    </row>
    <row r="118" spans="1:87">
      <c r="A118" s="4">
        <v>113</v>
      </c>
      <c r="B118" s="30" t="str">
        <f t="shared" si="37"/>
        <v>G</v>
      </c>
      <c r="C118" s="37">
        <f t="shared" si="38"/>
        <v>778</v>
      </c>
      <c r="D118" s="38">
        <f t="shared" si="39"/>
        <v>39595</v>
      </c>
      <c r="E118" s="39" t="str">
        <f t="shared" si="40"/>
        <v>GAYATRI SOLANKI</v>
      </c>
      <c r="F118" s="39" t="str">
        <f t="shared" si="41"/>
        <v>LAXMINARAYAN</v>
      </c>
      <c r="G118" s="52">
        <f t="shared" si="42"/>
        <v>907</v>
      </c>
      <c r="H118" s="40" t="str">
        <f t="shared" si="43"/>
        <v/>
      </c>
      <c r="I118" s="125"/>
      <c r="J118" s="126"/>
      <c r="K118" s="107" t="str">
        <f t="shared" si="35"/>
        <v/>
      </c>
      <c r="L118" s="83"/>
      <c r="M118" s="76"/>
      <c r="N118" s="76"/>
      <c r="O118" s="76"/>
      <c r="P118" s="76"/>
      <c r="Q118" s="76"/>
      <c r="R118" s="76"/>
      <c r="S118" s="76"/>
      <c r="T118" s="84"/>
      <c r="U118" s="91"/>
      <c r="V118" s="77"/>
      <c r="W118" s="77"/>
      <c r="X118" s="77"/>
      <c r="Y118" s="77"/>
      <c r="Z118" s="77"/>
      <c r="AA118" s="77"/>
      <c r="AB118" s="77"/>
      <c r="AC118" s="92"/>
      <c r="AD118" s="83"/>
      <c r="AE118" s="76"/>
      <c r="AF118" s="76"/>
      <c r="AG118" s="76"/>
      <c r="AH118" s="76"/>
      <c r="AI118" s="76"/>
      <c r="AJ118" s="76"/>
      <c r="AK118" s="76"/>
      <c r="AL118" s="84"/>
      <c r="AM118" s="83"/>
      <c r="AN118" s="76"/>
      <c r="AO118" s="76"/>
      <c r="AP118" s="76"/>
      <c r="AQ118" s="76"/>
      <c r="AR118" s="76"/>
      <c r="AS118" s="76"/>
      <c r="AT118" s="76"/>
      <c r="AU118" s="84"/>
      <c r="AV118" s="83"/>
      <c r="AW118" s="76"/>
      <c r="AX118" s="76"/>
      <c r="AY118" s="76"/>
      <c r="AZ118" s="76"/>
      <c r="BA118" s="76"/>
      <c r="BB118" s="76"/>
      <c r="BC118" s="76"/>
      <c r="BD118" s="84"/>
      <c r="BE118" s="83"/>
      <c r="BF118" s="76"/>
      <c r="BG118" s="76"/>
      <c r="BH118" s="76"/>
      <c r="BI118" s="76"/>
      <c r="BJ118" s="76"/>
      <c r="BK118" s="76"/>
      <c r="BL118" s="76"/>
      <c r="BM118" s="84"/>
      <c r="BN118" s="1"/>
      <c r="BO118" s="1"/>
      <c r="BP118" s="1"/>
      <c r="BQ118" s="1"/>
      <c r="BR118" s="1"/>
      <c r="CC118" s="111">
        <f t="shared" si="36"/>
        <v>907</v>
      </c>
      <c r="CD118" s="113" t="str">
        <f t="shared" si="29"/>
        <v/>
      </c>
      <c r="CE118" s="111" t="str">
        <f t="shared" si="30"/>
        <v/>
      </c>
      <c r="CF118" s="111" t="str">
        <f t="shared" si="31"/>
        <v/>
      </c>
      <c r="CG118" s="111" t="str">
        <f t="shared" si="32"/>
        <v/>
      </c>
      <c r="CH118" s="111" t="str">
        <f t="shared" si="33"/>
        <v/>
      </c>
      <c r="CI118" s="111" t="str">
        <f t="shared" si="34"/>
        <v/>
      </c>
    </row>
    <row r="119" spans="1:87" ht="24">
      <c r="A119" s="4">
        <v>114</v>
      </c>
      <c r="B119" s="30" t="str">
        <f t="shared" si="37"/>
        <v>G</v>
      </c>
      <c r="C119" s="37">
        <f t="shared" si="38"/>
        <v>975</v>
      </c>
      <c r="D119" s="38">
        <f t="shared" si="39"/>
        <v>39689</v>
      </c>
      <c r="E119" s="39" t="str">
        <f t="shared" si="40"/>
        <v>HARSHVARDHAN SINGH RAJAWAT</v>
      </c>
      <c r="F119" s="39" t="str">
        <f t="shared" si="41"/>
        <v>VIKRAM SINGH</v>
      </c>
      <c r="G119" s="52">
        <f t="shared" si="42"/>
        <v>908</v>
      </c>
      <c r="H119" s="40" t="str">
        <f t="shared" si="43"/>
        <v/>
      </c>
      <c r="I119" s="125"/>
      <c r="J119" s="126"/>
      <c r="K119" s="107" t="str">
        <f t="shared" si="35"/>
        <v/>
      </c>
      <c r="L119" s="83"/>
      <c r="M119" s="76"/>
      <c r="N119" s="76"/>
      <c r="O119" s="76"/>
      <c r="P119" s="76"/>
      <c r="Q119" s="76"/>
      <c r="R119" s="76"/>
      <c r="S119" s="76"/>
      <c r="T119" s="84"/>
      <c r="U119" s="91"/>
      <c r="V119" s="77"/>
      <c r="W119" s="77"/>
      <c r="X119" s="77"/>
      <c r="Y119" s="77"/>
      <c r="Z119" s="77"/>
      <c r="AA119" s="77"/>
      <c r="AB119" s="77"/>
      <c r="AC119" s="92"/>
      <c r="AD119" s="83"/>
      <c r="AE119" s="76"/>
      <c r="AF119" s="76"/>
      <c r="AG119" s="76"/>
      <c r="AH119" s="76"/>
      <c r="AI119" s="76"/>
      <c r="AJ119" s="76"/>
      <c r="AK119" s="76"/>
      <c r="AL119" s="84"/>
      <c r="AM119" s="83"/>
      <c r="AN119" s="76"/>
      <c r="AO119" s="76"/>
      <c r="AP119" s="76"/>
      <c r="AQ119" s="76"/>
      <c r="AR119" s="76"/>
      <c r="AS119" s="76"/>
      <c r="AT119" s="76"/>
      <c r="AU119" s="84"/>
      <c r="AV119" s="83"/>
      <c r="AW119" s="76"/>
      <c r="AX119" s="76"/>
      <c r="AY119" s="76"/>
      <c r="AZ119" s="76"/>
      <c r="BA119" s="76"/>
      <c r="BB119" s="76"/>
      <c r="BC119" s="76"/>
      <c r="BD119" s="84"/>
      <c r="BE119" s="83"/>
      <c r="BF119" s="76"/>
      <c r="BG119" s="76"/>
      <c r="BH119" s="76"/>
      <c r="BI119" s="76"/>
      <c r="BJ119" s="76"/>
      <c r="BK119" s="76"/>
      <c r="BL119" s="76"/>
      <c r="BM119" s="84"/>
      <c r="BN119" s="1"/>
      <c r="BO119" s="1"/>
      <c r="BP119" s="1"/>
      <c r="BQ119" s="1"/>
      <c r="BR119" s="1"/>
      <c r="CC119" s="111">
        <f t="shared" si="36"/>
        <v>908</v>
      </c>
      <c r="CD119" s="113" t="str">
        <f t="shared" si="29"/>
        <v/>
      </c>
      <c r="CE119" s="111" t="str">
        <f t="shared" si="30"/>
        <v/>
      </c>
      <c r="CF119" s="111" t="str">
        <f t="shared" si="31"/>
        <v/>
      </c>
      <c r="CG119" s="111" t="str">
        <f t="shared" si="32"/>
        <v/>
      </c>
      <c r="CH119" s="111" t="str">
        <f t="shared" si="33"/>
        <v/>
      </c>
      <c r="CI119" s="111" t="str">
        <f t="shared" si="34"/>
        <v/>
      </c>
    </row>
    <row r="120" spans="1:87">
      <c r="A120" s="4">
        <v>115</v>
      </c>
      <c r="B120" s="30" t="str">
        <f t="shared" si="37"/>
        <v>G</v>
      </c>
      <c r="C120" s="37">
        <f t="shared" si="38"/>
        <v>235</v>
      </c>
      <c r="D120" s="38">
        <f t="shared" si="39"/>
        <v>39052</v>
      </c>
      <c r="E120" s="39" t="str">
        <f t="shared" si="40"/>
        <v>HEENA BANO</v>
      </c>
      <c r="F120" s="39" t="str">
        <f t="shared" si="41"/>
        <v>LALU KHAN</v>
      </c>
      <c r="G120" s="52">
        <f t="shared" si="42"/>
        <v>909</v>
      </c>
      <c r="H120" s="40" t="str">
        <f t="shared" si="43"/>
        <v/>
      </c>
      <c r="I120" s="125"/>
      <c r="J120" s="126"/>
      <c r="K120" s="107" t="str">
        <f t="shared" si="35"/>
        <v/>
      </c>
      <c r="L120" s="83"/>
      <c r="M120" s="76"/>
      <c r="N120" s="76"/>
      <c r="O120" s="76"/>
      <c r="P120" s="76"/>
      <c r="Q120" s="76"/>
      <c r="R120" s="76"/>
      <c r="S120" s="76"/>
      <c r="T120" s="84"/>
      <c r="U120" s="91"/>
      <c r="V120" s="77"/>
      <c r="W120" s="77"/>
      <c r="X120" s="77"/>
      <c r="Y120" s="77"/>
      <c r="Z120" s="77"/>
      <c r="AA120" s="77"/>
      <c r="AB120" s="77"/>
      <c r="AC120" s="92"/>
      <c r="AD120" s="83"/>
      <c r="AE120" s="76"/>
      <c r="AF120" s="76"/>
      <c r="AG120" s="76"/>
      <c r="AH120" s="76"/>
      <c r="AI120" s="76"/>
      <c r="AJ120" s="76"/>
      <c r="AK120" s="76"/>
      <c r="AL120" s="84"/>
      <c r="AM120" s="83"/>
      <c r="AN120" s="76"/>
      <c r="AO120" s="76"/>
      <c r="AP120" s="76"/>
      <c r="AQ120" s="76"/>
      <c r="AR120" s="76"/>
      <c r="AS120" s="76"/>
      <c r="AT120" s="76"/>
      <c r="AU120" s="84"/>
      <c r="AV120" s="83"/>
      <c r="AW120" s="76"/>
      <c r="AX120" s="76"/>
      <c r="AY120" s="76"/>
      <c r="AZ120" s="76"/>
      <c r="BA120" s="76"/>
      <c r="BB120" s="76"/>
      <c r="BC120" s="76"/>
      <c r="BD120" s="84"/>
      <c r="BE120" s="83"/>
      <c r="BF120" s="76"/>
      <c r="BG120" s="76"/>
      <c r="BH120" s="76"/>
      <c r="BI120" s="76"/>
      <c r="BJ120" s="76"/>
      <c r="BK120" s="76"/>
      <c r="BL120" s="76"/>
      <c r="BM120" s="84"/>
      <c r="BN120" s="1"/>
      <c r="BO120" s="1"/>
      <c r="BP120" s="1"/>
      <c r="BQ120" s="1"/>
      <c r="BR120" s="1"/>
      <c r="CC120" s="111">
        <f t="shared" si="36"/>
        <v>909</v>
      </c>
      <c r="CD120" s="113" t="str">
        <f t="shared" si="29"/>
        <v/>
      </c>
      <c r="CE120" s="111" t="str">
        <f t="shared" si="30"/>
        <v/>
      </c>
      <c r="CF120" s="111" t="str">
        <f t="shared" si="31"/>
        <v/>
      </c>
      <c r="CG120" s="111" t="str">
        <f t="shared" si="32"/>
        <v/>
      </c>
      <c r="CH120" s="111" t="str">
        <f t="shared" si="33"/>
        <v/>
      </c>
      <c r="CI120" s="111" t="str">
        <f t="shared" si="34"/>
        <v/>
      </c>
    </row>
    <row r="121" spans="1:87">
      <c r="A121" s="4">
        <v>116</v>
      </c>
      <c r="B121" s="30" t="str">
        <f t="shared" si="37"/>
        <v>G</v>
      </c>
      <c r="C121" s="37">
        <f t="shared" si="38"/>
        <v>966</v>
      </c>
      <c r="D121" s="38">
        <f t="shared" si="39"/>
        <v>39301</v>
      </c>
      <c r="E121" s="39" t="str">
        <f t="shared" si="40"/>
        <v>IRFAN KATHAT</v>
      </c>
      <c r="F121" s="39" t="str">
        <f t="shared" si="41"/>
        <v>VINOD KATHAT</v>
      </c>
      <c r="G121" s="52">
        <f t="shared" si="42"/>
        <v>910</v>
      </c>
      <c r="H121" s="40" t="str">
        <f t="shared" si="43"/>
        <v/>
      </c>
      <c r="I121" s="125"/>
      <c r="J121" s="126"/>
      <c r="K121" s="107" t="str">
        <f t="shared" si="35"/>
        <v/>
      </c>
      <c r="L121" s="83"/>
      <c r="M121" s="76"/>
      <c r="N121" s="76"/>
      <c r="O121" s="76"/>
      <c r="P121" s="76"/>
      <c r="Q121" s="76"/>
      <c r="R121" s="76"/>
      <c r="S121" s="76"/>
      <c r="T121" s="84"/>
      <c r="U121" s="91"/>
      <c r="V121" s="77"/>
      <c r="W121" s="77"/>
      <c r="X121" s="77"/>
      <c r="Y121" s="77"/>
      <c r="Z121" s="77"/>
      <c r="AA121" s="77"/>
      <c r="AB121" s="77"/>
      <c r="AC121" s="92"/>
      <c r="AD121" s="83"/>
      <c r="AE121" s="76"/>
      <c r="AF121" s="76"/>
      <c r="AG121" s="76"/>
      <c r="AH121" s="76"/>
      <c r="AI121" s="76"/>
      <c r="AJ121" s="76"/>
      <c r="AK121" s="76"/>
      <c r="AL121" s="84"/>
      <c r="AM121" s="83"/>
      <c r="AN121" s="76"/>
      <c r="AO121" s="76"/>
      <c r="AP121" s="76"/>
      <c r="AQ121" s="76"/>
      <c r="AR121" s="76"/>
      <c r="AS121" s="76"/>
      <c r="AT121" s="76"/>
      <c r="AU121" s="84"/>
      <c r="AV121" s="83"/>
      <c r="AW121" s="76"/>
      <c r="AX121" s="76"/>
      <c r="AY121" s="76"/>
      <c r="AZ121" s="76"/>
      <c r="BA121" s="76"/>
      <c r="BB121" s="76"/>
      <c r="BC121" s="76"/>
      <c r="BD121" s="84"/>
      <c r="BE121" s="83"/>
      <c r="BF121" s="76"/>
      <c r="BG121" s="76"/>
      <c r="BH121" s="76"/>
      <c r="BI121" s="76"/>
      <c r="BJ121" s="76"/>
      <c r="BK121" s="76"/>
      <c r="BL121" s="76"/>
      <c r="BM121" s="84"/>
      <c r="BN121" s="1"/>
      <c r="BO121" s="1"/>
      <c r="BP121" s="1"/>
      <c r="BQ121" s="1"/>
      <c r="BR121" s="1"/>
      <c r="CC121" s="111">
        <f t="shared" si="36"/>
        <v>910</v>
      </c>
      <c r="CD121" s="113" t="str">
        <f t="shared" si="29"/>
        <v/>
      </c>
      <c r="CE121" s="111" t="str">
        <f t="shared" si="30"/>
        <v/>
      </c>
      <c r="CF121" s="111" t="str">
        <f t="shared" si="31"/>
        <v/>
      </c>
      <c r="CG121" s="111" t="str">
        <f t="shared" si="32"/>
        <v/>
      </c>
      <c r="CH121" s="111" t="str">
        <f t="shared" si="33"/>
        <v/>
      </c>
      <c r="CI121" s="111" t="str">
        <f t="shared" si="34"/>
        <v/>
      </c>
    </row>
    <row r="122" spans="1:87">
      <c r="A122" s="4">
        <v>117</v>
      </c>
      <c r="B122" s="30" t="str">
        <f t="shared" si="37"/>
        <v>H</v>
      </c>
      <c r="C122" s="37">
        <f t="shared" si="38"/>
        <v>545</v>
      </c>
      <c r="D122" s="38">
        <f t="shared" si="39"/>
        <v>39465</v>
      </c>
      <c r="E122" s="39" t="str">
        <f t="shared" si="40"/>
        <v>ISHIKA</v>
      </c>
      <c r="F122" s="39" t="str">
        <f t="shared" si="41"/>
        <v>NAND KISHOR</v>
      </c>
      <c r="G122" s="52">
        <f t="shared" si="42"/>
        <v>911</v>
      </c>
      <c r="H122" s="40" t="str">
        <f t="shared" si="43"/>
        <v/>
      </c>
      <c r="I122" s="125"/>
      <c r="J122" s="126"/>
      <c r="K122" s="107" t="str">
        <f t="shared" si="35"/>
        <v/>
      </c>
      <c r="L122" s="83"/>
      <c r="M122" s="76"/>
      <c r="N122" s="76"/>
      <c r="O122" s="76"/>
      <c r="P122" s="76"/>
      <c r="Q122" s="76"/>
      <c r="R122" s="76"/>
      <c r="S122" s="76"/>
      <c r="T122" s="84"/>
      <c r="U122" s="91"/>
      <c r="V122" s="77"/>
      <c r="W122" s="77"/>
      <c r="X122" s="77"/>
      <c r="Y122" s="77"/>
      <c r="Z122" s="77"/>
      <c r="AA122" s="77"/>
      <c r="AB122" s="77"/>
      <c r="AC122" s="92"/>
      <c r="AD122" s="83"/>
      <c r="AE122" s="76"/>
      <c r="AF122" s="76"/>
      <c r="AG122" s="76"/>
      <c r="AH122" s="76"/>
      <c r="AI122" s="76"/>
      <c r="AJ122" s="76"/>
      <c r="AK122" s="76"/>
      <c r="AL122" s="84"/>
      <c r="AM122" s="83"/>
      <c r="AN122" s="76"/>
      <c r="AO122" s="76"/>
      <c r="AP122" s="76"/>
      <c r="AQ122" s="76"/>
      <c r="AR122" s="76"/>
      <c r="AS122" s="76"/>
      <c r="AT122" s="76"/>
      <c r="AU122" s="84"/>
      <c r="AV122" s="83"/>
      <c r="AW122" s="76"/>
      <c r="AX122" s="76"/>
      <c r="AY122" s="76"/>
      <c r="AZ122" s="76"/>
      <c r="BA122" s="76"/>
      <c r="BB122" s="76"/>
      <c r="BC122" s="76"/>
      <c r="BD122" s="84"/>
      <c r="BE122" s="83"/>
      <c r="BF122" s="76"/>
      <c r="BG122" s="76"/>
      <c r="BH122" s="76"/>
      <c r="BI122" s="76"/>
      <c r="BJ122" s="76"/>
      <c r="BK122" s="76"/>
      <c r="BL122" s="76"/>
      <c r="BM122" s="84"/>
      <c r="BN122" s="1"/>
      <c r="BO122" s="1"/>
      <c r="BP122" s="1"/>
      <c r="BQ122" s="1"/>
      <c r="BR122" s="1"/>
      <c r="CC122" s="111">
        <f t="shared" si="36"/>
        <v>911</v>
      </c>
      <c r="CD122" s="113" t="str">
        <f t="shared" si="29"/>
        <v/>
      </c>
      <c r="CE122" s="111" t="str">
        <f t="shared" si="30"/>
        <v/>
      </c>
      <c r="CF122" s="111" t="str">
        <f t="shared" si="31"/>
        <v/>
      </c>
      <c r="CG122" s="111" t="str">
        <f t="shared" si="32"/>
        <v/>
      </c>
      <c r="CH122" s="111" t="str">
        <f t="shared" si="33"/>
        <v/>
      </c>
      <c r="CI122" s="111" t="str">
        <f t="shared" si="34"/>
        <v/>
      </c>
    </row>
    <row r="123" spans="1:87">
      <c r="A123" s="4">
        <v>118</v>
      </c>
      <c r="B123" s="30" t="str">
        <f t="shared" si="37"/>
        <v>H</v>
      </c>
      <c r="C123" s="37">
        <f t="shared" si="38"/>
        <v>781</v>
      </c>
      <c r="D123" s="38">
        <f t="shared" si="39"/>
        <v>38992</v>
      </c>
      <c r="E123" s="39" t="str">
        <f t="shared" si="40"/>
        <v>JAI KRISHANA</v>
      </c>
      <c r="F123" s="39" t="str">
        <f t="shared" si="41"/>
        <v>JETHA RAM</v>
      </c>
      <c r="G123" s="52">
        <f t="shared" si="42"/>
        <v>912</v>
      </c>
      <c r="H123" s="40" t="str">
        <f t="shared" si="43"/>
        <v/>
      </c>
      <c r="I123" s="125"/>
      <c r="J123" s="126"/>
      <c r="K123" s="107" t="str">
        <f t="shared" si="35"/>
        <v/>
      </c>
      <c r="L123" s="83"/>
      <c r="M123" s="76"/>
      <c r="N123" s="76"/>
      <c r="O123" s="76"/>
      <c r="P123" s="76"/>
      <c r="Q123" s="76"/>
      <c r="R123" s="76"/>
      <c r="S123" s="76"/>
      <c r="T123" s="84"/>
      <c r="U123" s="91"/>
      <c r="V123" s="77"/>
      <c r="W123" s="77"/>
      <c r="X123" s="77"/>
      <c r="Y123" s="77"/>
      <c r="Z123" s="77"/>
      <c r="AA123" s="77"/>
      <c r="AB123" s="77"/>
      <c r="AC123" s="92"/>
      <c r="AD123" s="83"/>
      <c r="AE123" s="76"/>
      <c r="AF123" s="76"/>
      <c r="AG123" s="76"/>
      <c r="AH123" s="76"/>
      <c r="AI123" s="76"/>
      <c r="AJ123" s="76"/>
      <c r="AK123" s="76"/>
      <c r="AL123" s="84"/>
      <c r="AM123" s="83"/>
      <c r="AN123" s="76"/>
      <c r="AO123" s="76"/>
      <c r="AP123" s="76"/>
      <c r="AQ123" s="76"/>
      <c r="AR123" s="76"/>
      <c r="AS123" s="76"/>
      <c r="AT123" s="76"/>
      <c r="AU123" s="84"/>
      <c r="AV123" s="83"/>
      <c r="AW123" s="76"/>
      <c r="AX123" s="76"/>
      <c r="AY123" s="76"/>
      <c r="AZ123" s="76"/>
      <c r="BA123" s="76"/>
      <c r="BB123" s="76"/>
      <c r="BC123" s="76"/>
      <c r="BD123" s="84"/>
      <c r="BE123" s="83"/>
      <c r="BF123" s="76"/>
      <c r="BG123" s="76"/>
      <c r="BH123" s="76"/>
      <c r="BI123" s="76"/>
      <c r="BJ123" s="76"/>
      <c r="BK123" s="76"/>
      <c r="BL123" s="76"/>
      <c r="BM123" s="84"/>
      <c r="BN123" s="1"/>
      <c r="BO123" s="1"/>
      <c r="BP123" s="1"/>
      <c r="BQ123" s="1"/>
      <c r="BR123" s="1"/>
      <c r="CC123" s="111">
        <f t="shared" si="36"/>
        <v>912</v>
      </c>
      <c r="CD123" s="113" t="str">
        <f t="shared" si="29"/>
        <v/>
      </c>
      <c r="CE123" s="111" t="str">
        <f t="shared" si="30"/>
        <v/>
      </c>
      <c r="CF123" s="111" t="str">
        <f t="shared" si="31"/>
        <v/>
      </c>
      <c r="CG123" s="111" t="str">
        <f t="shared" si="32"/>
        <v/>
      </c>
      <c r="CH123" s="111" t="str">
        <f t="shared" si="33"/>
        <v/>
      </c>
      <c r="CI123" s="111" t="str">
        <f t="shared" si="34"/>
        <v/>
      </c>
    </row>
    <row r="124" spans="1:87">
      <c r="A124" s="4">
        <v>119</v>
      </c>
      <c r="B124" s="30" t="str">
        <f t="shared" si="37"/>
        <v>H</v>
      </c>
      <c r="C124" s="37">
        <f t="shared" si="38"/>
        <v>872</v>
      </c>
      <c r="D124" s="38">
        <f t="shared" si="39"/>
        <v>39215</v>
      </c>
      <c r="E124" s="39" t="str">
        <f t="shared" si="40"/>
        <v>KAMLESH BHATI</v>
      </c>
      <c r="F124" s="39" t="str">
        <f t="shared" si="41"/>
        <v>OM PRAKASH</v>
      </c>
      <c r="G124" s="52">
        <f t="shared" si="42"/>
        <v>913</v>
      </c>
      <c r="H124" s="40" t="str">
        <f t="shared" si="43"/>
        <v/>
      </c>
      <c r="I124" s="125"/>
      <c r="J124" s="126"/>
      <c r="K124" s="107" t="str">
        <f t="shared" si="35"/>
        <v/>
      </c>
      <c r="L124" s="83"/>
      <c r="M124" s="76"/>
      <c r="N124" s="76"/>
      <c r="O124" s="76"/>
      <c r="P124" s="76"/>
      <c r="Q124" s="76"/>
      <c r="R124" s="76"/>
      <c r="S124" s="76"/>
      <c r="T124" s="84"/>
      <c r="U124" s="91"/>
      <c r="V124" s="77"/>
      <c r="W124" s="77"/>
      <c r="X124" s="77"/>
      <c r="Y124" s="77"/>
      <c r="Z124" s="77"/>
      <c r="AA124" s="77"/>
      <c r="AB124" s="77"/>
      <c r="AC124" s="92"/>
      <c r="AD124" s="83"/>
      <c r="AE124" s="76"/>
      <c r="AF124" s="76"/>
      <c r="AG124" s="76"/>
      <c r="AH124" s="76"/>
      <c r="AI124" s="76"/>
      <c r="AJ124" s="76"/>
      <c r="AK124" s="76"/>
      <c r="AL124" s="84"/>
      <c r="AM124" s="83"/>
      <c r="AN124" s="76"/>
      <c r="AO124" s="76"/>
      <c r="AP124" s="76"/>
      <c r="AQ124" s="76"/>
      <c r="AR124" s="76"/>
      <c r="AS124" s="76"/>
      <c r="AT124" s="76"/>
      <c r="AU124" s="84"/>
      <c r="AV124" s="83"/>
      <c r="AW124" s="76"/>
      <c r="AX124" s="76"/>
      <c r="AY124" s="76"/>
      <c r="AZ124" s="76"/>
      <c r="BA124" s="76"/>
      <c r="BB124" s="76"/>
      <c r="BC124" s="76"/>
      <c r="BD124" s="84"/>
      <c r="BE124" s="83"/>
      <c r="BF124" s="76"/>
      <c r="BG124" s="76"/>
      <c r="BH124" s="76"/>
      <c r="BI124" s="76"/>
      <c r="BJ124" s="76"/>
      <c r="BK124" s="76"/>
      <c r="BL124" s="76"/>
      <c r="BM124" s="84"/>
      <c r="BN124" s="1"/>
      <c r="BO124" s="1"/>
      <c r="BP124" s="1"/>
      <c r="BQ124" s="1"/>
      <c r="BR124" s="1"/>
      <c r="CC124" s="111">
        <f t="shared" si="36"/>
        <v>913</v>
      </c>
      <c r="CD124" s="113" t="str">
        <f t="shared" si="29"/>
        <v/>
      </c>
      <c r="CE124" s="111" t="str">
        <f t="shared" si="30"/>
        <v/>
      </c>
      <c r="CF124" s="111" t="str">
        <f t="shared" si="31"/>
        <v/>
      </c>
      <c r="CG124" s="111" t="str">
        <f t="shared" si="32"/>
        <v/>
      </c>
      <c r="CH124" s="111" t="str">
        <f t="shared" si="33"/>
        <v/>
      </c>
      <c r="CI124" s="111" t="str">
        <f t="shared" si="34"/>
        <v/>
      </c>
    </row>
    <row r="125" spans="1:87">
      <c r="A125" s="4">
        <v>120</v>
      </c>
      <c r="B125" s="30" t="str">
        <f t="shared" si="37"/>
        <v>H</v>
      </c>
      <c r="C125" s="37">
        <f t="shared" si="38"/>
        <v>779</v>
      </c>
      <c r="D125" s="38">
        <f t="shared" si="39"/>
        <v>39483</v>
      </c>
      <c r="E125" s="39" t="str">
        <f t="shared" si="40"/>
        <v>KHUSHI CHOUHAN</v>
      </c>
      <c r="F125" s="39" t="str">
        <f t="shared" si="41"/>
        <v>ASHOK CHOUHAN</v>
      </c>
      <c r="G125" s="52">
        <f t="shared" si="42"/>
        <v>914</v>
      </c>
      <c r="H125" s="40" t="str">
        <f t="shared" si="43"/>
        <v/>
      </c>
      <c r="I125" s="125"/>
      <c r="J125" s="126"/>
      <c r="K125" s="107" t="str">
        <f t="shared" si="35"/>
        <v/>
      </c>
      <c r="L125" s="83"/>
      <c r="M125" s="76"/>
      <c r="N125" s="76"/>
      <c r="O125" s="76"/>
      <c r="P125" s="76"/>
      <c r="Q125" s="76"/>
      <c r="R125" s="76"/>
      <c r="S125" s="76"/>
      <c r="T125" s="84"/>
      <c r="U125" s="91"/>
      <c r="V125" s="77"/>
      <c r="W125" s="77"/>
      <c r="X125" s="77"/>
      <c r="Y125" s="77"/>
      <c r="Z125" s="77"/>
      <c r="AA125" s="77"/>
      <c r="AB125" s="77"/>
      <c r="AC125" s="92"/>
      <c r="AD125" s="83"/>
      <c r="AE125" s="76"/>
      <c r="AF125" s="76"/>
      <c r="AG125" s="76"/>
      <c r="AH125" s="76"/>
      <c r="AI125" s="76"/>
      <c r="AJ125" s="76"/>
      <c r="AK125" s="76"/>
      <c r="AL125" s="84"/>
      <c r="AM125" s="83"/>
      <c r="AN125" s="76"/>
      <c r="AO125" s="76"/>
      <c r="AP125" s="76"/>
      <c r="AQ125" s="76"/>
      <c r="AR125" s="76"/>
      <c r="AS125" s="76"/>
      <c r="AT125" s="76"/>
      <c r="AU125" s="84"/>
      <c r="AV125" s="83"/>
      <c r="AW125" s="76"/>
      <c r="AX125" s="76"/>
      <c r="AY125" s="76"/>
      <c r="AZ125" s="76"/>
      <c r="BA125" s="76"/>
      <c r="BB125" s="76"/>
      <c r="BC125" s="76"/>
      <c r="BD125" s="84"/>
      <c r="BE125" s="83"/>
      <c r="BF125" s="76"/>
      <c r="BG125" s="76"/>
      <c r="BH125" s="76"/>
      <c r="BI125" s="76"/>
      <c r="BJ125" s="76"/>
      <c r="BK125" s="76"/>
      <c r="BL125" s="76"/>
      <c r="BM125" s="84"/>
      <c r="BN125" s="1"/>
      <c r="BO125" s="1"/>
      <c r="BP125" s="1"/>
      <c r="BQ125" s="1"/>
      <c r="BR125" s="1"/>
      <c r="CC125" s="111">
        <f t="shared" si="36"/>
        <v>914</v>
      </c>
      <c r="CD125" s="113" t="str">
        <f t="shared" si="29"/>
        <v/>
      </c>
      <c r="CE125" s="111" t="str">
        <f t="shared" si="30"/>
        <v/>
      </c>
      <c r="CF125" s="111" t="str">
        <f t="shared" si="31"/>
        <v/>
      </c>
      <c r="CG125" s="111" t="str">
        <f t="shared" si="32"/>
        <v/>
      </c>
      <c r="CH125" s="111" t="str">
        <f t="shared" si="33"/>
        <v/>
      </c>
      <c r="CI125" s="111" t="str">
        <f t="shared" si="34"/>
        <v/>
      </c>
    </row>
    <row r="126" spans="1:87" ht="24">
      <c r="A126" s="4">
        <v>121</v>
      </c>
      <c r="B126" s="30" t="str">
        <f t="shared" si="37"/>
        <v>H</v>
      </c>
      <c r="C126" s="37">
        <f t="shared" si="38"/>
        <v>780</v>
      </c>
      <c r="D126" s="38">
        <f t="shared" si="39"/>
        <v>39194</v>
      </c>
      <c r="E126" s="39" t="str">
        <f t="shared" si="40"/>
        <v>KUSHWANT SINGH RATHORE</v>
      </c>
      <c r="F126" s="39" t="str">
        <f t="shared" si="41"/>
        <v>TEJ SINGH RATHORE</v>
      </c>
      <c r="G126" s="52">
        <f t="shared" si="42"/>
        <v>915</v>
      </c>
      <c r="H126" s="40" t="str">
        <f t="shared" si="43"/>
        <v/>
      </c>
      <c r="I126" s="125"/>
      <c r="J126" s="126"/>
      <c r="K126" s="107" t="str">
        <f t="shared" si="35"/>
        <v/>
      </c>
      <c r="L126" s="83"/>
      <c r="M126" s="76"/>
      <c r="N126" s="76"/>
      <c r="O126" s="76"/>
      <c r="P126" s="76"/>
      <c r="Q126" s="76"/>
      <c r="R126" s="76"/>
      <c r="S126" s="76"/>
      <c r="T126" s="84"/>
      <c r="U126" s="91"/>
      <c r="V126" s="77"/>
      <c r="W126" s="77"/>
      <c r="X126" s="77"/>
      <c r="Y126" s="77"/>
      <c r="Z126" s="77"/>
      <c r="AA126" s="77"/>
      <c r="AB126" s="77"/>
      <c r="AC126" s="92"/>
      <c r="AD126" s="83"/>
      <c r="AE126" s="76"/>
      <c r="AF126" s="76"/>
      <c r="AG126" s="76"/>
      <c r="AH126" s="76"/>
      <c r="AI126" s="76"/>
      <c r="AJ126" s="76"/>
      <c r="AK126" s="76"/>
      <c r="AL126" s="84"/>
      <c r="AM126" s="83"/>
      <c r="AN126" s="76"/>
      <c r="AO126" s="76"/>
      <c r="AP126" s="76"/>
      <c r="AQ126" s="76"/>
      <c r="AR126" s="76"/>
      <c r="AS126" s="76"/>
      <c r="AT126" s="76"/>
      <c r="AU126" s="84"/>
      <c r="AV126" s="83"/>
      <c r="AW126" s="76"/>
      <c r="AX126" s="76"/>
      <c r="AY126" s="76"/>
      <c r="AZ126" s="76"/>
      <c r="BA126" s="76"/>
      <c r="BB126" s="76"/>
      <c r="BC126" s="76"/>
      <c r="BD126" s="84"/>
      <c r="BE126" s="83"/>
      <c r="BF126" s="76"/>
      <c r="BG126" s="76"/>
      <c r="BH126" s="76"/>
      <c r="BI126" s="76"/>
      <c r="BJ126" s="76"/>
      <c r="BK126" s="76"/>
      <c r="BL126" s="76"/>
      <c r="BM126" s="84"/>
      <c r="BN126" s="1"/>
      <c r="BO126" s="1"/>
      <c r="BP126" s="1"/>
      <c r="BQ126" s="1"/>
      <c r="BR126" s="1"/>
      <c r="CC126" s="111">
        <f t="shared" si="36"/>
        <v>915</v>
      </c>
      <c r="CD126" s="113" t="str">
        <f t="shared" si="29"/>
        <v/>
      </c>
      <c r="CE126" s="111" t="str">
        <f t="shared" si="30"/>
        <v/>
      </c>
      <c r="CF126" s="111" t="str">
        <f t="shared" si="31"/>
        <v/>
      </c>
      <c r="CG126" s="111" t="str">
        <f t="shared" si="32"/>
        <v/>
      </c>
      <c r="CH126" s="111" t="str">
        <f t="shared" si="33"/>
        <v/>
      </c>
      <c r="CI126" s="111" t="str">
        <f t="shared" si="34"/>
        <v/>
      </c>
    </row>
    <row r="127" spans="1:87">
      <c r="A127" s="4">
        <v>122</v>
      </c>
      <c r="B127" s="30" t="str">
        <f t="shared" si="37"/>
        <v>H</v>
      </c>
      <c r="C127" s="37">
        <f t="shared" si="38"/>
        <v>974</v>
      </c>
      <c r="D127" s="38">
        <f t="shared" si="39"/>
        <v>39634</v>
      </c>
      <c r="E127" s="39" t="str">
        <f t="shared" si="40"/>
        <v>MANISH PAL GURJAR</v>
      </c>
      <c r="F127" s="39" t="str">
        <f t="shared" si="41"/>
        <v>SUKHA RAM</v>
      </c>
      <c r="G127" s="52">
        <f t="shared" si="42"/>
        <v>916</v>
      </c>
      <c r="H127" s="40" t="str">
        <f t="shared" si="43"/>
        <v/>
      </c>
      <c r="I127" s="125"/>
      <c r="J127" s="126"/>
      <c r="K127" s="107" t="str">
        <f t="shared" si="35"/>
        <v/>
      </c>
      <c r="L127" s="83"/>
      <c r="M127" s="76"/>
      <c r="N127" s="76"/>
      <c r="O127" s="76"/>
      <c r="P127" s="76"/>
      <c r="Q127" s="76"/>
      <c r="R127" s="76"/>
      <c r="S127" s="76"/>
      <c r="T127" s="84"/>
      <c r="U127" s="91"/>
      <c r="V127" s="77"/>
      <c r="W127" s="77"/>
      <c r="X127" s="77"/>
      <c r="Y127" s="77"/>
      <c r="Z127" s="77"/>
      <c r="AA127" s="77"/>
      <c r="AB127" s="77"/>
      <c r="AC127" s="92"/>
      <c r="AD127" s="83"/>
      <c r="AE127" s="76"/>
      <c r="AF127" s="76"/>
      <c r="AG127" s="76"/>
      <c r="AH127" s="76"/>
      <c r="AI127" s="76"/>
      <c r="AJ127" s="76"/>
      <c r="AK127" s="76"/>
      <c r="AL127" s="84"/>
      <c r="AM127" s="83"/>
      <c r="AN127" s="76"/>
      <c r="AO127" s="76"/>
      <c r="AP127" s="76"/>
      <c r="AQ127" s="76"/>
      <c r="AR127" s="76"/>
      <c r="AS127" s="76"/>
      <c r="AT127" s="76"/>
      <c r="AU127" s="84"/>
      <c r="AV127" s="83"/>
      <c r="AW127" s="76"/>
      <c r="AX127" s="76"/>
      <c r="AY127" s="76"/>
      <c r="AZ127" s="76"/>
      <c r="BA127" s="76"/>
      <c r="BB127" s="76"/>
      <c r="BC127" s="76"/>
      <c r="BD127" s="84"/>
      <c r="BE127" s="83"/>
      <c r="BF127" s="76"/>
      <c r="BG127" s="76"/>
      <c r="BH127" s="76"/>
      <c r="BI127" s="76"/>
      <c r="BJ127" s="76"/>
      <c r="BK127" s="76"/>
      <c r="BL127" s="76"/>
      <c r="BM127" s="84"/>
      <c r="BN127" s="1"/>
      <c r="BO127" s="1"/>
      <c r="BP127" s="1"/>
      <c r="BQ127" s="1"/>
      <c r="BR127" s="1"/>
      <c r="CC127" s="111">
        <f t="shared" si="36"/>
        <v>916</v>
      </c>
      <c r="CD127" s="113" t="str">
        <f t="shared" si="29"/>
        <v/>
      </c>
      <c r="CE127" s="111" t="str">
        <f t="shared" si="30"/>
        <v/>
      </c>
      <c r="CF127" s="111" t="str">
        <f t="shared" si="31"/>
        <v/>
      </c>
      <c r="CG127" s="111" t="str">
        <f t="shared" si="32"/>
        <v/>
      </c>
      <c r="CH127" s="111" t="str">
        <f t="shared" si="33"/>
        <v/>
      </c>
      <c r="CI127" s="111" t="str">
        <f t="shared" si="34"/>
        <v/>
      </c>
    </row>
    <row r="128" spans="1:87">
      <c r="A128" s="4">
        <v>123</v>
      </c>
      <c r="B128" s="30" t="str">
        <f t="shared" si="37"/>
        <v>H</v>
      </c>
      <c r="C128" s="37">
        <f t="shared" si="38"/>
        <v>969</v>
      </c>
      <c r="D128" s="38">
        <f t="shared" si="39"/>
        <v>38579</v>
      </c>
      <c r="E128" s="39" t="str">
        <f t="shared" si="40"/>
        <v>MANISHA BAGRI</v>
      </c>
      <c r="F128" s="39" t="str">
        <f t="shared" si="41"/>
        <v>HUKAMA RAM</v>
      </c>
      <c r="G128" s="52">
        <f t="shared" si="42"/>
        <v>917</v>
      </c>
      <c r="H128" s="40" t="str">
        <f t="shared" si="43"/>
        <v/>
      </c>
      <c r="I128" s="125"/>
      <c r="J128" s="126"/>
      <c r="K128" s="107" t="str">
        <f t="shared" si="35"/>
        <v/>
      </c>
      <c r="L128" s="83"/>
      <c r="M128" s="76"/>
      <c r="N128" s="76"/>
      <c r="O128" s="76"/>
      <c r="P128" s="76"/>
      <c r="Q128" s="76"/>
      <c r="R128" s="76"/>
      <c r="S128" s="76"/>
      <c r="T128" s="84"/>
      <c r="U128" s="91"/>
      <c r="V128" s="77"/>
      <c r="W128" s="77"/>
      <c r="X128" s="77"/>
      <c r="Y128" s="77"/>
      <c r="Z128" s="77"/>
      <c r="AA128" s="77"/>
      <c r="AB128" s="77"/>
      <c r="AC128" s="92"/>
      <c r="AD128" s="83"/>
      <c r="AE128" s="76"/>
      <c r="AF128" s="76"/>
      <c r="AG128" s="76"/>
      <c r="AH128" s="76"/>
      <c r="AI128" s="76"/>
      <c r="AJ128" s="76"/>
      <c r="AK128" s="76"/>
      <c r="AL128" s="84"/>
      <c r="AM128" s="83"/>
      <c r="AN128" s="76"/>
      <c r="AO128" s="76"/>
      <c r="AP128" s="76"/>
      <c r="AQ128" s="76"/>
      <c r="AR128" s="76"/>
      <c r="AS128" s="76"/>
      <c r="AT128" s="76"/>
      <c r="AU128" s="84"/>
      <c r="AV128" s="83"/>
      <c r="AW128" s="76"/>
      <c r="AX128" s="76"/>
      <c r="AY128" s="76"/>
      <c r="AZ128" s="76"/>
      <c r="BA128" s="76"/>
      <c r="BB128" s="76"/>
      <c r="BC128" s="76"/>
      <c r="BD128" s="84"/>
      <c r="BE128" s="83"/>
      <c r="BF128" s="76"/>
      <c r="BG128" s="76"/>
      <c r="BH128" s="76"/>
      <c r="BI128" s="76"/>
      <c r="BJ128" s="76"/>
      <c r="BK128" s="76"/>
      <c r="BL128" s="76"/>
      <c r="BM128" s="84"/>
      <c r="BN128" s="1"/>
      <c r="BO128" s="1"/>
      <c r="BP128" s="1"/>
      <c r="BQ128" s="1"/>
      <c r="BR128" s="1"/>
      <c r="CC128" s="111">
        <f t="shared" si="36"/>
        <v>917</v>
      </c>
      <c r="CD128" s="113" t="str">
        <f t="shared" si="29"/>
        <v/>
      </c>
      <c r="CE128" s="111" t="str">
        <f t="shared" si="30"/>
        <v/>
      </c>
      <c r="CF128" s="111" t="str">
        <f t="shared" si="31"/>
        <v/>
      </c>
      <c r="CG128" s="111" t="str">
        <f t="shared" si="32"/>
        <v/>
      </c>
      <c r="CH128" s="111" t="str">
        <f t="shared" si="33"/>
        <v/>
      </c>
      <c r="CI128" s="111" t="str">
        <f t="shared" si="34"/>
        <v/>
      </c>
    </row>
    <row r="129" spans="1:87">
      <c r="A129" s="4">
        <v>124</v>
      </c>
      <c r="B129" s="30" t="str">
        <f t="shared" si="37"/>
        <v>H</v>
      </c>
      <c r="C129" s="37">
        <f t="shared" si="38"/>
        <v>434</v>
      </c>
      <c r="D129" s="38">
        <f t="shared" si="39"/>
        <v>38967</v>
      </c>
      <c r="E129" s="39" t="str">
        <f t="shared" si="40"/>
        <v>MEENU</v>
      </c>
      <c r="F129" s="39" t="str">
        <f t="shared" si="41"/>
        <v>SHANKAR LAL</v>
      </c>
      <c r="G129" s="52">
        <f t="shared" si="42"/>
        <v>918</v>
      </c>
      <c r="H129" s="40" t="str">
        <f t="shared" si="43"/>
        <v/>
      </c>
      <c r="I129" s="125"/>
      <c r="J129" s="126"/>
      <c r="K129" s="107" t="str">
        <f t="shared" si="35"/>
        <v/>
      </c>
      <c r="L129" s="83"/>
      <c r="M129" s="76"/>
      <c r="N129" s="76"/>
      <c r="O129" s="76"/>
      <c r="P129" s="76"/>
      <c r="Q129" s="76"/>
      <c r="R129" s="76"/>
      <c r="S129" s="76"/>
      <c r="T129" s="84"/>
      <c r="U129" s="91"/>
      <c r="V129" s="77"/>
      <c r="W129" s="77"/>
      <c r="X129" s="77"/>
      <c r="Y129" s="77"/>
      <c r="Z129" s="77"/>
      <c r="AA129" s="77"/>
      <c r="AB129" s="77"/>
      <c r="AC129" s="92"/>
      <c r="AD129" s="83"/>
      <c r="AE129" s="76"/>
      <c r="AF129" s="76"/>
      <c r="AG129" s="76"/>
      <c r="AH129" s="76"/>
      <c r="AI129" s="76"/>
      <c r="AJ129" s="76"/>
      <c r="AK129" s="76"/>
      <c r="AL129" s="84"/>
      <c r="AM129" s="83"/>
      <c r="AN129" s="76"/>
      <c r="AO129" s="76"/>
      <c r="AP129" s="76"/>
      <c r="AQ129" s="76"/>
      <c r="AR129" s="76"/>
      <c r="AS129" s="76"/>
      <c r="AT129" s="76"/>
      <c r="AU129" s="84"/>
      <c r="AV129" s="83"/>
      <c r="AW129" s="76"/>
      <c r="AX129" s="76"/>
      <c r="AY129" s="76"/>
      <c r="AZ129" s="76"/>
      <c r="BA129" s="76"/>
      <c r="BB129" s="76"/>
      <c r="BC129" s="76"/>
      <c r="BD129" s="84"/>
      <c r="BE129" s="83"/>
      <c r="BF129" s="76"/>
      <c r="BG129" s="76"/>
      <c r="BH129" s="76"/>
      <c r="BI129" s="76"/>
      <c r="BJ129" s="76"/>
      <c r="BK129" s="76"/>
      <c r="BL129" s="76"/>
      <c r="BM129" s="84"/>
      <c r="BN129" s="1"/>
      <c r="BO129" s="1"/>
      <c r="BP129" s="1"/>
      <c r="BQ129" s="1"/>
      <c r="BR129" s="1"/>
      <c r="CC129" s="111">
        <f t="shared" si="36"/>
        <v>918</v>
      </c>
      <c r="CD129" s="113" t="str">
        <f t="shared" si="29"/>
        <v/>
      </c>
      <c r="CE129" s="111" t="str">
        <f t="shared" si="30"/>
        <v/>
      </c>
      <c r="CF129" s="111" t="str">
        <f t="shared" si="31"/>
        <v/>
      </c>
      <c r="CG129" s="111" t="str">
        <f t="shared" si="32"/>
        <v/>
      </c>
      <c r="CH129" s="111" t="str">
        <f t="shared" si="33"/>
        <v/>
      </c>
      <c r="CI129" s="111" t="str">
        <f t="shared" si="34"/>
        <v/>
      </c>
    </row>
    <row r="130" spans="1:87">
      <c r="A130" s="4">
        <v>125</v>
      </c>
      <c r="B130" s="30" t="str">
        <f t="shared" si="37"/>
        <v>H</v>
      </c>
      <c r="C130" s="37">
        <f t="shared" si="38"/>
        <v>379</v>
      </c>
      <c r="D130" s="38">
        <f t="shared" si="39"/>
        <v>39083</v>
      </c>
      <c r="E130" s="39" t="str">
        <f t="shared" si="40"/>
        <v>MUSKAN BANO</v>
      </c>
      <c r="F130" s="39" t="str">
        <f t="shared" si="41"/>
        <v>RAFIQ SHAH</v>
      </c>
      <c r="G130" s="52">
        <f t="shared" si="42"/>
        <v>919</v>
      </c>
      <c r="H130" s="40" t="str">
        <f t="shared" si="43"/>
        <v/>
      </c>
      <c r="I130" s="125"/>
      <c r="J130" s="126"/>
      <c r="K130" s="107" t="str">
        <f t="shared" si="35"/>
        <v/>
      </c>
      <c r="L130" s="83"/>
      <c r="M130" s="76"/>
      <c r="N130" s="76"/>
      <c r="O130" s="76"/>
      <c r="P130" s="76"/>
      <c r="Q130" s="76"/>
      <c r="R130" s="76"/>
      <c r="S130" s="76"/>
      <c r="T130" s="84"/>
      <c r="U130" s="91"/>
      <c r="V130" s="77"/>
      <c r="W130" s="77"/>
      <c r="X130" s="77"/>
      <c r="Y130" s="77"/>
      <c r="Z130" s="77"/>
      <c r="AA130" s="77"/>
      <c r="AB130" s="77"/>
      <c r="AC130" s="92"/>
      <c r="AD130" s="83"/>
      <c r="AE130" s="76"/>
      <c r="AF130" s="76"/>
      <c r="AG130" s="76"/>
      <c r="AH130" s="76"/>
      <c r="AI130" s="76"/>
      <c r="AJ130" s="76"/>
      <c r="AK130" s="76"/>
      <c r="AL130" s="84"/>
      <c r="AM130" s="83"/>
      <c r="AN130" s="76"/>
      <c r="AO130" s="76"/>
      <c r="AP130" s="76"/>
      <c r="AQ130" s="76"/>
      <c r="AR130" s="76"/>
      <c r="AS130" s="76"/>
      <c r="AT130" s="76"/>
      <c r="AU130" s="84"/>
      <c r="AV130" s="83"/>
      <c r="AW130" s="76"/>
      <c r="AX130" s="76"/>
      <c r="AY130" s="76"/>
      <c r="AZ130" s="76"/>
      <c r="BA130" s="76"/>
      <c r="BB130" s="76"/>
      <c r="BC130" s="76"/>
      <c r="BD130" s="84"/>
      <c r="BE130" s="83"/>
      <c r="BF130" s="76"/>
      <c r="BG130" s="76"/>
      <c r="BH130" s="76"/>
      <c r="BI130" s="76"/>
      <c r="BJ130" s="76"/>
      <c r="BK130" s="76"/>
      <c r="BL130" s="76"/>
      <c r="BM130" s="84"/>
      <c r="BN130" s="1"/>
      <c r="BO130" s="1"/>
      <c r="BP130" s="1"/>
      <c r="BQ130" s="1"/>
      <c r="BR130" s="1"/>
      <c r="CC130" s="111">
        <f t="shared" si="36"/>
        <v>919</v>
      </c>
      <c r="CD130" s="113" t="str">
        <f t="shared" si="29"/>
        <v/>
      </c>
      <c r="CE130" s="111" t="str">
        <f t="shared" si="30"/>
        <v/>
      </c>
      <c r="CF130" s="111" t="str">
        <f t="shared" si="31"/>
        <v/>
      </c>
      <c r="CG130" s="111" t="str">
        <f t="shared" si="32"/>
        <v/>
      </c>
      <c r="CH130" s="111" t="str">
        <f t="shared" si="33"/>
        <v/>
      </c>
      <c r="CI130" s="111" t="str">
        <f t="shared" si="34"/>
        <v/>
      </c>
    </row>
    <row r="131" spans="1:87">
      <c r="A131" s="4">
        <v>126</v>
      </c>
      <c r="B131" s="30" t="str">
        <f t="shared" si="37"/>
        <v>H</v>
      </c>
      <c r="C131" s="37">
        <f t="shared" si="38"/>
        <v>239</v>
      </c>
      <c r="D131" s="38">
        <f t="shared" si="39"/>
        <v>39596</v>
      </c>
      <c r="E131" s="39" t="str">
        <f t="shared" si="40"/>
        <v>PRIYANKA</v>
      </c>
      <c r="F131" s="39" t="str">
        <f t="shared" si="41"/>
        <v>SHANKAR LAL</v>
      </c>
      <c r="G131" s="52">
        <f t="shared" si="42"/>
        <v>920</v>
      </c>
      <c r="H131" s="40" t="str">
        <f t="shared" si="43"/>
        <v/>
      </c>
      <c r="I131" s="125"/>
      <c r="J131" s="126"/>
      <c r="K131" s="107" t="str">
        <f t="shared" si="35"/>
        <v/>
      </c>
      <c r="L131" s="83"/>
      <c r="M131" s="76"/>
      <c r="N131" s="76"/>
      <c r="O131" s="76"/>
      <c r="P131" s="76"/>
      <c r="Q131" s="76"/>
      <c r="R131" s="76"/>
      <c r="S131" s="76"/>
      <c r="T131" s="84"/>
      <c r="U131" s="91"/>
      <c r="V131" s="77"/>
      <c r="W131" s="77"/>
      <c r="X131" s="77"/>
      <c r="Y131" s="77"/>
      <c r="Z131" s="77"/>
      <c r="AA131" s="77"/>
      <c r="AB131" s="77"/>
      <c r="AC131" s="92"/>
      <c r="AD131" s="83"/>
      <c r="AE131" s="76"/>
      <c r="AF131" s="76"/>
      <c r="AG131" s="76"/>
      <c r="AH131" s="76"/>
      <c r="AI131" s="76"/>
      <c r="AJ131" s="76"/>
      <c r="AK131" s="76"/>
      <c r="AL131" s="84"/>
      <c r="AM131" s="83"/>
      <c r="AN131" s="76"/>
      <c r="AO131" s="76"/>
      <c r="AP131" s="76"/>
      <c r="AQ131" s="76"/>
      <c r="AR131" s="76"/>
      <c r="AS131" s="76"/>
      <c r="AT131" s="76"/>
      <c r="AU131" s="84"/>
      <c r="AV131" s="83"/>
      <c r="AW131" s="76"/>
      <c r="AX131" s="76"/>
      <c r="AY131" s="76"/>
      <c r="AZ131" s="76"/>
      <c r="BA131" s="76"/>
      <c r="BB131" s="76"/>
      <c r="BC131" s="76"/>
      <c r="BD131" s="84"/>
      <c r="BE131" s="83"/>
      <c r="BF131" s="76"/>
      <c r="BG131" s="76"/>
      <c r="BH131" s="76"/>
      <c r="BI131" s="76"/>
      <c r="BJ131" s="76"/>
      <c r="BK131" s="76"/>
      <c r="BL131" s="76"/>
      <c r="BM131" s="84"/>
      <c r="BN131" s="1"/>
      <c r="BO131" s="1"/>
      <c r="BP131" s="1"/>
      <c r="BQ131" s="1"/>
      <c r="BR131" s="1"/>
      <c r="CC131" s="111">
        <f t="shared" si="36"/>
        <v>920</v>
      </c>
      <c r="CD131" s="113" t="str">
        <f t="shared" si="29"/>
        <v/>
      </c>
      <c r="CE131" s="111" t="str">
        <f t="shared" si="30"/>
        <v/>
      </c>
      <c r="CF131" s="111" t="str">
        <f t="shared" si="31"/>
        <v/>
      </c>
      <c r="CG131" s="111" t="str">
        <f t="shared" si="32"/>
        <v/>
      </c>
      <c r="CH131" s="111" t="str">
        <f t="shared" si="33"/>
        <v/>
      </c>
      <c r="CI131" s="111" t="str">
        <f t="shared" si="34"/>
        <v/>
      </c>
    </row>
    <row r="132" spans="1:87">
      <c r="A132" s="4">
        <v>127</v>
      </c>
      <c r="B132" s="30" t="str">
        <f t="shared" si="37"/>
        <v>H</v>
      </c>
      <c r="C132" s="37">
        <f t="shared" si="38"/>
        <v>870</v>
      </c>
      <c r="D132" s="38">
        <f t="shared" si="39"/>
        <v>39249</v>
      </c>
      <c r="E132" s="39" t="str">
        <f t="shared" si="40"/>
        <v>RAVINDRA BAGRI</v>
      </c>
      <c r="F132" s="39" t="str">
        <f t="shared" si="41"/>
        <v>OMPRAKASH</v>
      </c>
      <c r="G132" s="52">
        <f t="shared" si="42"/>
        <v>923</v>
      </c>
      <c r="H132" s="40" t="str">
        <f t="shared" si="43"/>
        <v/>
      </c>
      <c r="I132" s="125"/>
      <c r="J132" s="126"/>
      <c r="K132" s="107" t="str">
        <f t="shared" si="35"/>
        <v/>
      </c>
      <c r="L132" s="83"/>
      <c r="M132" s="76"/>
      <c r="N132" s="76"/>
      <c r="O132" s="76"/>
      <c r="P132" s="76"/>
      <c r="Q132" s="76"/>
      <c r="R132" s="76"/>
      <c r="S132" s="76"/>
      <c r="T132" s="84"/>
      <c r="U132" s="91"/>
      <c r="V132" s="77"/>
      <c r="W132" s="77"/>
      <c r="X132" s="77"/>
      <c r="Y132" s="77"/>
      <c r="Z132" s="77"/>
      <c r="AA132" s="77"/>
      <c r="AB132" s="77"/>
      <c r="AC132" s="92"/>
      <c r="AD132" s="83"/>
      <c r="AE132" s="76"/>
      <c r="AF132" s="76"/>
      <c r="AG132" s="76"/>
      <c r="AH132" s="76"/>
      <c r="AI132" s="76"/>
      <c r="AJ132" s="76"/>
      <c r="AK132" s="76"/>
      <c r="AL132" s="84"/>
      <c r="AM132" s="83"/>
      <c r="AN132" s="76"/>
      <c r="AO132" s="76"/>
      <c r="AP132" s="76"/>
      <c r="AQ132" s="76"/>
      <c r="AR132" s="76"/>
      <c r="AS132" s="76"/>
      <c r="AT132" s="76"/>
      <c r="AU132" s="84"/>
      <c r="AV132" s="83"/>
      <c r="AW132" s="76"/>
      <c r="AX132" s="76"/>
      <c r="AY132" s="76"/>
      <c r="AZ132" s="76"/>
      <c r="BA132" s="76"/>
      <c r="BB132" s="76"/>
      <c r="BC132" s="76"/>
      <c r="BD132" s="84"/>
      <c r="BE132" s="83"/>
      <c r="BF132" s="76"/>
      <c r="BG132" s="76"/>
      <c r="BH132" s="76"/>
      <c r="BI132" s="76"/>
      <c r="BJ132" s="76"/>
      <c r="BK132" s="76"/>
      <c r="BL132" s="76"/>
      <c r="BM132" s="84"/>
      <c r="BN132" s="1"/>
      <c r="BO132" s="1"/>
      <c r="BP132" s="1"/>
      <c r="BQ132" s="1"/>
      <c r="BR132" s="1"/>
      <c r="CC132" s="111">
        <f t="shared" si="36"/>
        <v>923</v>
      </c>
      <c r="CD132" s="113" t="str">
        <f t="shared" si="29"/>
        <v/>
      </c>
      <c r="CE132" s="111" t="str">
        <f t="shared" si="30"/>
        <v/>
      </c>
      <c r="CF132" s="111" t="str">
        <f t="shared" si="31"/>
        <v/>
      </c>
      <c r="CG132" s="111" t="str">
        <f t="shared" si="32"/>
        <v/>
      </c>
      <c r="CH132" s="111" t="str">
        <f t="shared" si="33"/>
        <v/>
      </c>
      <c r="CI132" s="111" t="str">
        <f t="shared" si="34"/>
        <v/>
      </c>
    </row>
    <row r="133" spans="1:87">
      <c r="A133" s="4">
        <v>128</v>
      </c>
      <c r="B133" s="30" t="str">
        <f t="shared" si="37"/>
        <v>H</v>
      </c>
      <c r="C133" s="37">
        <f t="shared" si="38"/>
        <v>238</v>
      </c>
      <c r="D133" s="38">
        <f t="shared" si="39"/>
        <v>39212</v>
      </c>
      <c r="E133" s="39" t="str">
        <f t="shared" si="40"/>
        <v>SHAHANAJ BANO</v>
      </c>
      <c r="F133" s="39" t="str">
        <f t="shared" si="41"/>
        <v>SULTAN KHAN</v>
      </c>
      <c r="G133" s="52">
        <f t="shared" si="42"/>
        <v>924</v>
      </c>
      <c r="H133" s="40" t="str">
        <f t="shared" si="43"/>
        <v/>
      </c>
      <c r="I133" s="125"/>
      <c r="J133" s="126"/>
      <c r="K133" s="107" t="str">
        <f t="shared" si="35"/>
        <v/>
      </c>
      <c r="L133" s="83"/>
      <c r="M133" s="76"/>
      <c r="N133" s="76"/>
      <c r="O133" s="76"/>
      <c r="P133" s="76"/>
      <c r="Q133" s="76"/>
      <c r="R133" s="76"/>
      <c r="S133" s="76"/>
      <c r="T133" s="84"/>
      <c r="U133" s="91"/>
      <c r="V133" s="77"/>
      <c r="W133" s="77"/>
      <c r="X133" s="77"/>
      <c r="Y133" s="77"/>
      <c r="Z133" s="77"/>
      <c r="AA133" s="77"/>
      <c r="AB133" s="77"/>
      <c r="AC133" s="92"/>
      <c r="AD133" s="83"/>
      <c r="AE133" s="76"/>
      <c r="AF133" s="76"/>
      <c r="AG133" s="76"/>
      <c r="AH133" s="76"/>
      <c r="AI133" s="76"/>
      <c r="AJ133" s="76"/>
      <c r="AK133" s="76"/>
      <c r="AL133" s="84"/>
      <c r="AM133" s="83"/>
      <c r="AN133" s="76"/>
      <c r="AO133" s="76"/>
      <c r="AP133" s="76"/>
      <c r="AQ133" s="76"/>
      <c r="AR133" s="76"/>
      <c r="AS133" s="76"/>
      <c r="AT133" s="76"/>
      <c r="AU133" s="84"/>
      <c r="AV133" s="83"/>
      <c r="AW133" s="76"/>
      <c r="AX133" s="76"/>
      <c r="AY133" s="76"/>
      <c r="AZ133" s="76"/>
      <c r="BA133" s="76"/>
      <c r="BB133" s="76"/>
      <c r="BC133" s="76"/>
      <c r="BD133" s="84"/>
      <c r="BE133" s="83"/>
      <c r="BF133" s="76"/>
      <c r="BG133" s="76"/>
      <c r="BH133" s="76"/>
      <c r="BI133" s="76"/>
      <c r="BJ133" s="76"/>
      <c r="BK133" s="76"/>
      <c r="BL133" s="76"/>
      <c r="BM133" s="84"/>
      <c r="BN133" s="1"/>
      <c r="BO133" s="1"/>
      <c r="BP133" s="1"/>
      <c r="BQ133" s="1"/>
      <c r="BR133" s="1"/>
      <c r="CC133" s="111">
        <f t="shared" si="36"/>
        <v>924</v>
      </c>
      <c r="CD133" s="113" t="str">
        <f t="shared" si="29"/>
        <v/>
      </c>
      <c r="CE133" s="111" t="str">
        <f t="shared" si="30"/>
        <v/>
      </c>
      <c r="CF133" s="111" t="str">
        <f t="shared" si="31"/>
        <v/>
      </c>
      <c r="CG133" s="111" t="str">
        <f t="shared" si="32"/>
        <v/>
      </c>
      <c r="CH133" s="111" t="str">
        <f t="shared" si="33"/>
        <v/>
      </c>
      <c r="CI133" s="111" t="str">
        <f t="shared" si="34"/>
        <v/>
      </c>
    </row>
    <row r="134" spans="1:87">
      <c r="A134" s="4">
        <v>129</v>
      </c>
      <c r="B134" s="30" t="str">
        <f t="shared" ref="B134:B142" si="44">IFERROR(VLOOKUP(A134,Name1,3,0),"")</f>
        <v>H</v>
      </c>
      <c r="C134" s="37">
        <f t="shared" ref="C134:C142" si="45">IFERROR(VLOOKUP(A134,Name1,4,0),"")</f>
        <v>782</v>
      </c>
      <c r="D134" s="38">
        <f t="shared" ref="D134:D142" si="46">IFERROR(VLOOKUP(A134,Name1,11,0),"")</f>
        <v>39274</v>
      </c>
      <c r="E134" s="39" t="str">
        <f t="shared" ref="E134:E142" si="47">IFERROR(VLOOKUP(A134,Name1,6,0),"")</f>
        <v>SUJIT CHOUHAN</v>
      </c>
      <c r="F134" s="39" t="str">
        <f t="shared" ref="F134:F142" si="48">IFERROR(VLOOKUP(A134,Name1,8,0),"")</f>
        <v>LAXMI CHAND MALI</v>
      </c>
      <c r="G134" s="52">
        <f t="shared" ref="G134:G142" si="49">IFERROR(VLOOKUP(A134,Name1,12,0),"")</f>
        <v>925</v>
      </c>
      <c r="H134" s="40" t="str">
        <f t="shared" ref="H134:H142" si="50">IFERROR(VLOOKUP(A134,Name1,13,0),"")</f>
        <v/>
      </c>
      <c r="I134" s="125"/>
      <c r="J134" s="126"/>
      <c r="K134" s="107" t="str">
        <f t="shared" si="35"/>
        <v/>
      </c>
      <c r="L134" s="83"/>
      <c r="M134" s="76"/>
      <c r="N134" s="76"/>
      <c r="O134" s="76"/>
      <c r="P134" s="76"/>
      <c r="Q134" s="76"/>
      <c r="R134" s="76"/>
      <c r="S134" s="76"/>
      <c r="T134" s="84"/>
      <c r="U134" s="91"/>
      <c r="V134" s="77"/>
      <c r="W134" s="77"/>
      <c r="X134" s="77"/>
      <c r="Y134" s="77"/>
      <c r="Z134" s="77"/>
      <c r="AA134" s="77"/>
      <c r="AB134" s="77"/>
      <c r="AC134" s="92"/>
      <c r="AD134" s="83"/>
      <c r="AE134" s="76"/>
      <c r="AF134" s="76"/>
      <c r="AG134" s="76"/>
      <c r="AH134" s="76"/>
      <c r="AI134" s="76"/>
      <c r="AJ134" s="76"/>
      <c r="AK134" s="76"/>
      <c r="AL134" s="84"/>
      <c r="AM134" s="83"/>
      <c r="AN134" s="76"/>
      <c r="AO134" s="76"/>
      <c r="AP134" s="76"/>
      <c r="AQ134" s="76"/>
      <c r="AR134" s="76"/>
      <c r="AS134" s="76"/>
      <c r="AT134" s="76"/>
      <c r="AU134" s="84"/>
      <c r="AV134" s="83"/>
      <c r="AW134" s="76"/>
      <c r="AX134" s="76"/>
      <c r="AY134" s="76"/>
      <c r="AZ134" s="76"/>
      <c r="BA134" s="76"/>
      <c r="BB134" s="76"/>
      <c r="BC134" s="76"/>
      <c r="BD134" s="84"/>
      <c r="BE134" s="83"/>
      <c r="BF134" s="76"/>
      <c r="BG134" s="76"/>
      <c r="BH134" s="76"/>
      <c r="BI134" s="76"/>
      <c r="BJ134" s="76"/>
      <c r="BK134" s="76"/>
      <c r="BL134" s="76"/>
      <c r="BM134" s="84"/>
      <c r="BN134" s="1"/>
      <c r="BO134" s="1"/>
      <c r="BP134" s="1"/>
      <c r="BQ134" s="1"/>
      <c r="BR134" s="1"/>
      <c r="CC134" s="111">
        <f t="shared" si="36"/>
        <v>925</v>
      </c>
      <c r="CD134" s="113" t="str">
        <f t="shared" ref="CD134:CD197" si="51">IFERROR(IF(G134="","",IF(K134="","",IF(AND(VLOOKUP(G134,Mark,5,0)&gt;85),5,IF(AND(VLOOKUP(G134,Mark,5,0)&gt;75),4,IF(AND(VLOOKUP(G134,Mark,5,0)&gt;=65),3,0)))))+ROUNDUP(SUM(L134:T134)*15%,0),"")</f>
        <v/>
      </c>
      <c r="CE134" s="111" t="str">
        <f t="shared" ref="CE134:CE197" si="52">IFERROR(IF(G134="","",IF(K134="","",IF(AND(VLOOKUP(G134,Mark,5,0)&gt;85),5,IF(AND(VLOOKUP(G134,Mark,5,0)&gt;75),4,IF(AND(VLOOKUP(G134,Mark,5,0)&gt;=65),3,0)))))+ROUNDUP(SUM(U134:AC134)*15%,0),"")</f>
        <v/>
      </c>
      <c r="CF134" s="111" t="str">
        <f t="shared" ref="CF134:CF197" si="53">IFERROR(IF(G134="","",IF(K134="","",IF(AND(VLOOKUP(G134,Mark,5,0)&gt;85),5,IF(AND(VLOOKUP(G134,Mark,5,0)&gt;75),4,IF(AND(VLOOKUP(G134,Mark,5,0)&gt;=65),3,0)))))+ROUNDUP(SUM(AD134:AL134)*15%,0),"")</f>
        <v/>
      </c>
      <c r="CG134" s="111" t="str">
        <f t="shared" ref="CG134:CG197" si="54">IFERROR(IF(G134="","",IF(K134="","",IF(AND(VLOOKUP(G134,Mark,5,0)&gt;85),5,IF(AND(VLOOKUP(G134,Mark,5,0)&gt;75),4,IF(AND(VLOOKUP(G134,Mark,5,0)&gt;=65),3,0)))))+ROUNDUP(SUM(AM134:AU134)*15%,0),"")</f>
        <v/>
      </c>
      <c r="CH134" s="111" t="str">
        <f t="shared" ref="CH134:CH197" si="55">IFERROR(IF(G134="","",IF(K134="","",IF(AND(VLOOKUP(G134,Mark,5,0)&gt;85),5,IF(AND(VLOOKUP(G134,Mark,5,0)&gt;75),4,IF(AND(VLOOKUP(G134,Mark,5,0)&gt;=65),3,0)))))+ROUNDUP(SUM(AV134:BD134)*15%,0),"")</f>
        <v/>
      </c>
      <c r="CI134" s="111" t="str">
        <f t="shared" ref="CI134:CI197" si="56">IFERROR(IF(G134="","",IF(K134="","",IF(AND(VLOOKUP(G134,Mark,5,0)&gt;85),5,IF(AND(VLOOKUP(G134,Mark,5,0)&gt;75),4,IF(AND(VLOOKUP(G134,Mark,5,0)&gt;=65),3,0)))))+ROUNDUP(SUM(BE134:BM134)*15%,0),"")</f>
        <v/>
      </c>
    </row>
    <row r="135" spans="1:87">
      <c r="A135" s="4">
        <v>130</v>
      </c>
      <c r="B135" s="30" t="str">
        <f t="shared" si="44"/>
        <v>H</v>
      </c>
      <c r="C135" s="37">
        <f t="shared" si="45"/>
        <v>783</v>
      </c>
      <c r="D135" s="38">
        <f t="shared" si="46"/>
        <v>40088</v>
      </c>
      <c r="E135" s="39" t="str">
        <f t="shared" si="47"/>
        <v>SURYAPRATAP SINGH</v>
      </c>
      <c r="F135" s="39" t="str">
        <f t="shared" si="48"/>
        <v>HIMMAT SINGH</v>
      </c>
      <c r="G135" s="52">
        <f t="shared" si="49"/>
        <v>926</v>
      </c>
      <c r="H135" s="40" t="str">
        <f t="shared" si="50"/>
        <v/>
      </c>
      <c r="I135" s="125"/>
      <c r="J135" s="126"/>
      <c r="K135" s="107" t="str">
        <f t="shared" ref="K135:K198" si="57">IFERROR(IF(I135="","",IF(J135="","",SUM(J135/I135*100,0))),"")</f>
        <v/>
      </c>
      <c r="L135" s="83"/>
      <c r="M135" s="76"/>
      <c r="N135" s="76"/>
      <c r="O135" s="76"/>
      <c r="P135" s="76"/>
      <c r="Q135" s="76"/>
      <c r="R135" s="76"/>
      <c r="S135" s="76"/>
      <c r="T135" s="84"/>
      <c r="U135" s="91"/>
      <c r="V135" s="77"/>
      <c r="W135" s="77"/>
      <c r="X135" s="77"/>
      <c r="Y135" s="77"/>
      <c r="Z135" s="77"/>
      <c r="AA135" s="77"/>
      <c r="AB135" s="77"/>
      <c r="AC135" s="92"/>
      <c r="AD135" s="83"/>
      <c r="AE135" s="76"/>
      <c r="AF135" s="76"/>
      <c r="AG135" s="76"/>
      <c r="AH135" s="76"/>
      <c r="AI135" s="76"/>
      <c r="AJ135" s="76"/>
      <c r="AK135" s="76"/>
      <c r="AL135" s="84"/>
      <c r="AM135" s="83"/>
      <c r="AN135" s="76"/>
      <c r="AO135" s="76"/>
      <c r="AP135" s="76"/>
      <c r="AQ135" s="76"/>
      <c r="AR135" s="76"/>
      <c r="AS135" s="76"/>
      <c r="AT135" s="76"/>
      <c r="AU135" s="84"/>
      <c r="AV135" s="83"/>
      <c r="AW135" s="76"/>
      <c r="AX135" s="76"/>
      <c r="AY135" s="76"/>
      <c r="AZ135" s="76"/>
      <c r="BA135" s="76"/>
      <c r="BB135" s="76"/>
      <c r="BC135" s="76"/>
      <c r="BD135" s="84"/>
      <c r="BE135" s="83"/>
      <c r="BF135" s="76"/>
      <c r="BG135" s="76"/>
      <c r="BH135" s="76"/>
      <c r="BI135" s="76"/>
      <c r="BJ135" s="76"/>
      <c r="BK135" s="76"/>
      <c r="BL135" s="76"/>
      <c r="BM135" s="84"/>
      <c r="BN135" s="1"/>
      <c r="BO135" s="1"/>
      <c r="BP135" s="1"/>
      <c r="BQ135" s="1"/>
      <c r="BR135" s="1"/>
      <c r="CC135" s="111">
        <f t="shared" ref="CC135:CC198" si="58">G135</f>
        <v>926</v>
      </c>
      <c r="CD135" s="113" t="str">
        <f t="shared" si="51"/>
        <v/>
      </c>
      <c r="CE135" s="111" t="str">
        <f t="shared" si="52"/>
        <v/>
      </c>
      <c r="CF135" s="111" t="str">
        <f t="shared" si="53"/>
        <v/>
      </c>
      <c r="CG135" s="111" t="str">
        <f t="shared" si="54"/>
        <v/>
      </c>
      <c r="CH135" s="111" t="str">
        <f t="shared" si="55"/>
        <v/>
      </c>
      <c r="CI135" s="111" t="str">
        <f t="shared" si="56"/>
        <v/>
      </c>
    </row>
    <row r="136" spans="1:87">
      <c r="A136" s="4">
        <v>131</v>
      </c>
      <c r="B136" s="30" t="str">
        <f t="shared" si="44"/>
        <v>H</v>
      </c>
      <c r="C136" s="37">
        <f t="shared" si="45"/>
        <v>334</v>
      </c>
      <c r="D136" s="38">
        <f t="shared" si="46"/>
        <v>39668</v>
      </c>
      <c r="E136" s="39" t="str">
        <f t="shared" si="47"/>
        <v>TANISHA PARIHAR</v>
      </c>
      <c r="F136" s="39" t="str">
        <f t="shared" si="48"/>
        <v>ASHOK PARIHAR</v>
      </c>
      <c r="G136" s="52">
        <f t="shared" si="49"/>
        <v>927</v>
      </c>
      <c r="H136" s="40" t="str">
        <f t="shared" si="50"/>
        <v/>
      </c>
      <c r="I136" s="125"/>
      <c r="J136" s="126"/>
      <c r="K136" s="107" t="str">
        <f t="shared" si="57"/>
        <v/>
      </c>
      <c r="L136" s="83"/>
      <c r="M136" s="76"/>
      <c r="N136" s="76"/>
      <c r="O136" s="76"/>
      <c r="P136" s="76"/>
      <c r="Q136" s="76"/>
      <c r="R136" s="76"/>
      <c r="S136" s="76"/>
      <c r="T136" s="84"/>
      <c r="U136" s="91"/>
      <c r="V136" s="77"/>
      <c r="W136" s="77"/>
      <c r="X136" s="77"/>
      <c r="Y136" s="77"/>
      <c r="Z136" s="77"/>
      <c r="AA136" s="77"/>
      <c r="AB136" s="77"/>
      <c r="AC136" s="92"/>
      <c r="AD136" s="83"/>
      <c r="AE136" s="76"/>
      <c r="AF136" s="76"/>
      <c r="AG136" s="76"/>
      <c r="AH136" s="76"/>
      <c r="AI136" s="76"/>
      <c r="AJ136" s="76"/>
      <c r="AK136" s="76"/>
      <c r="AL136" s="84"/>
      <c r="AM136" s="83"/>
      <c r="AN136" s="76"/>
      <c r="AO136" s="76"/>
      <c r="AP136" s="76"/>
      <c r="AQ136" s="76"/>
      <c r="AR136" s="76"/>
      <c r="AS136" s="76"/>
      <c r="AT136" s="76"/>
      <c r="AU136" s="84"/>
      <c r="AV136" s="83"/>
      <c r="AW136" s="76"/>
      <c r="AX136" s="76"/>
      <c r="AY136" s="76"/>
      <c r="AZ136" s="76"/>
      <c r="BA136" s="76"/>
      <c r="BB136" s="76"/>
      <c r="BC136" s="76"/>
      <c r="BD136" s="84"/>
      <c r="BE136" s="83"/>
      <c r="BF136" s="76"/>
      <c r="BG136" s="76"/>
      <c r="BH136" s="76"/>
      <c r="BI136" s="76"/>
      <c r="BJ136" s="76"/>
      <c r="BK136" s="76"/>
      <c r="BL136" s="76"/>
      <c r="BM136" s="84"/>
      <c r="BN136" s="1"/>
      <c r="BO136" s="1"/>
      <c r="BP136" s="1"/>
      <c r="BQ136" s="1"/>
      <c r="BR136" s="1"/>
      <c r="CC136" s="111">
        <f t="shared" si="58"/>
        <v>927</v>
      </c>
      <c r="CD136" s="113" t="str">
        <f t="shared" si="51"/>
        <v/>
      </c>
      <c r="CE136" s="111" t="str">
        <f t="shared" si="52"/>
        <v/>
      </c>
      <c r="CF136" s="111" t="str">
        <f t="shared" si="53"/>
        <v/>
      </c>
      <c r="CG136" s="111" t="str">
        <f t="shared" si="54"/>
        <v/>
      </c>
      <c r="CH136" s="111" t="str">
        <f t="shared" si="55"/>
        <v/>
      </c>
      <c r="CI136" s="111" t="str">
        <f t="shared" si="56"/>
        <v/>
      </c>
    </row>
    <row r="137" spans="1:87">
      <c r="A137" s="4">
        <v>132</v>
      </c>
      <c r="B137" s="30" t="str">
        <f t="shared" si="44"/>
        <v>H</v>
      </c>
      <c r="C137" s="37">
        <f t="shared" si="45"/>
        <v>973</v>
      </c>
      <c r="D137" s="38">
        <f t="shared" si="46"/>
        <v>38932</v>
      </c>
      <c r="E137" s="39" t="str">
        <f t="shared" si="47"/>
        <v>TARA GEHLOT</v>
      </c>
      <c r="F137" s="39" t="str">
        <f t="shared" si="48"/>
        <v>LATE ASHOK GEHLOT</v>
      </c>
      <c r="G137" s="52">
        <f t="shared" si="49"/>
        <v>928</v>
      </c>
      <c r="H137" s="40" t="str">
        <f t="shared" si="50"/>
        <v/>
      </c>
      <c r="I137" s="125"/>
      <c r="J137" s="126"/>
      <c r="K137" s="107" t="str">
        <f t="shared" si="57"/>
        <v/>
      </c>
      <c r="L137" s="83"/>
      <c r="M137" s="76"/>
      <c r="N137" s="76"/>
      <c r="O137" s="76"/>
      <c r="P137" s="76"/>
      <c r="Q137" s="76"/>
      <c r="R137" s="76"/>
      <c r="S137" s="76"/>
      <c r="T137" s="84"/>
      <c r="U137" s="91"/>
      <c r="V137" s="77"/>
      <c r="W137" s="77"/>
      <c r="X137" s="77"/>
      <c r="Y137" s="77"/>
      <c r="Z137" s="77"/>
      <c r="AA137" s="77"/>
      <c r="AB137" s="77"/>
      <c r="AC137" s="92"/>
      <c r="AD137" s="83"/>
      <c r="AE137" s="76"/>
      <c r="AF137" s="76"/>
      <c r="AG137" s="76"/>
      <c r="AH137" s="76"/>
      <c r="AI137" s="76"/>
      <c r="AJ137" s="76"/>
      <c r="AK137" s="76"/>
      <c r="AL137" s="84"/>
      <c r="AM137" s="83"/>
      <c r="AN137" s="76"/>
      <c r="AO137" s="76"/>
      <c r="AP137" s="76"/>
      <c r="AQ137" s="76"/>
      <c r="AR137" s="76"/>
      <c r="AS137" s="76"/>
      <c r="AT137" s="76"/>
      <c r="AU137" s="84"/>
      <c r="AV137" s="83"/>
      <c r="AW137" s="76"/>
      <c r="AX137" s="76"/>
      <c r="AY137" s="76"/>
      <c r="AZ137" s="76"/>
      <c r="BA137" s="76"/>
      <c r="BB137" s="76"/>
      <c r="BC137" s="76"/>
      <c r="BD137" s="84"/>
      <c r="BE137" s="83"/>
      <c r="BF137" s="76"/>
      <c r="BG137" s="76"/>
      <c r="BH137" s="76"/>
      <c r="BI137" s="76"/>
      <c r="BJ137" s="76"/>
      <c r="BK137" s="76"/>
      <c r="BL137" s="76"/>
      <c r="BM137" s="84"/>
      <c r="BN137" s="1"/>
      <c r="BO137" s="1"/>
      <c r="BP137" s="1"/>
      <c r="BQ137" s="1"/>
      <c r="BR137" s="1"/>
      <c r="CC137" s="111">
        <f t="shared" si="58"/>
        <v>928</v>
      </c>
      <c r="CD137" s="113" t="str">
        <f t="shared" si="51"/>
        <v/>
      </c>
      <c r="CE137" s="111" t="str">
        <f t="shared" si="52"/>
        <v/>
      </c>
      <c r="CF137" s="111" t="str">
        <f t="shared" si="53"/>
        <v/>
      </c>
      <c r="CG137" s="111" t="str">
        <f t="shared" si="54"/>
        <v/>
      </c>
      <c r="CH137" s="111" t="str">
        <f t="shared" si="55"/>
        <v/>
      </c>
      <c r="CI137" s="111" t="str">
        <f t="shared" si="56"/>
        <v/>
      </c>
    </row>
    <row r="138" spans="1:87">
      <c r="A138" s="4">
        <v>133</v>
      </c>
      <c r="B138" s="30" t="str">
        <f t="shared" si="44"/>
        <v>H</v>
      </c>
      <c r="C138" s="37">
        <f t="shared" si="45"/>
        <v>970</v>
      </c>
      <c r="D138" s="38">
        <f t="shared" si="46"/>
        <v>39181</v>
      </c>
      <c r="E138" s="39" t="str">
        <f t="shared" si="47"/>
        <v>TRILOK DEWASI</v>
      </c>
      <c r="F138" s="39" t="str">
        <f t="shared" si="48"/>
        <v>GUNA RAM</v>
      </c>
      <c r="G138" s="52">
        <f t="shared" si="49"/>
        <v>929</v>
      </c>
      <c r="H138" s="40" t="str">
        <f t="shared" si="50"/>
        <v/>
      </c>
      <c r="I138" s="125"/>
      <c r="J138" s="126"/>
      <c r="K138" s="107" t="str">
        <f t="shared" si="57"/>
        <v/>
      </c>
      <c r="L138" s="83"/>
      <c r="M138" s="76"/>
      <c r="N138" s="76"/>
      <c r="O138" s="76"/>
      <c r="P138" s="76"/>
      <c r="Q138" s="76"/>
      <c r="R138" s="76"/>
      <c r="S138" s="76"/>
      <c r="T138" s="84"/>
      <c r="U138" s="91"/>
      <c r="V138" s="77"/>
      <c r="W138" s="77"/>
      <c r="X138" s="77"/>
      <c r="Y138" s="77"/>
      <c r="Z138" s="77"/>
      <c r="AA138" s="77"/>
      <c r="AB138" s="77"/>
      <c r="AC138" s="92"/>
      <c r="AD138" s="83"/>
      <c r="AE138" s="76"/>
      <c r="AF138" s="76"/>
      <c r="AG138" s="76"/>
      <c r="AH138" s="76"/>
      <c r="AI138" s="76"/>
      <c r="AJ138" s="76"/>
      <c r="AK138" s="76"/>
      <c r="AL138" s="84"/>
      <c r="AM138" s="83"/>
      <c r="AN138" s="76"/>
      <c r="AO138" s="76"/>
      <c r="AP138" s="76"/>
      <c r="AQ138" s="76"/>
      <c r="AR138" s="76"/>
      <c r="AS138" s="76"/>
      <c r="AT138" s="76"/>
      <c r="AU138" s="84"/>
      <c r="AV138" s="83"/>
      <c r="AW138" s="76"/>
      <c r="AX138" s="76"/>
      <c r="AY138" s="76"/>
      <c r="AZ138" s="76"/>
      <c r="BA138" s="76"/>
      <c r="BB138" s="76"/>
      <c r="BC138" s="76"/>
      <c r="BD138" s="84"/>
      <c r="BE138" s="83"/>
      <c r="BF138" s="76"/>
      <c r="BG138" s="76"/>
      <c r="BH138" s="76"/>
      <c r="BI138" s="76"/>
      <c r="BJ138" s="76"/>
      <c r="BK138" s="76"/>
      <c r="BL138" s="76"/>
      <c r="BM138" s="84"/>
      <c r="BN138" s="1"/>
      <c r="BO138" s="1"/>
      <c r="BP138" s="1"/>
      <c r="BQ138" s="1"/>
      <c r="BR138" s="1"/>
      <c r="CC138" s="111">
        <f t="shared" si="58"/>
        <v>929</v>
      </c>
      <c r="CD138" s="113" t="str">
        <f t="shared" si="51"/>
        <v/>
      </c>
      <c r="CE138" s="111" t="str">
        <f t="shared" si="52"/>
        <v/>
      </c>
      <c r="CF138" s="111" t="str">
        <f t="shared" si="53"/>
        <v/>
      </c>
      <c r="CG138" s="111" t="str">
        <f t="shared" si="54"/>
        <v/>
      </c>
      <c r="CH138" s="111" t="str">
        <f t="shared" si="55"/>
        <v/>
      </c>
      <c r="CI138" s="111" t="str">
        <f t="shared" si="56"/>
        <v/>
      </c>
    </row>
    <row r="139" spans="1:87">
      <c r="A139" s="4">
        <v>134</v>
      </c>
      <c r="B139" s="30" t="str">
        <f t="shared" si="44"/>
        <v>H</v>
      </c>
      <c r="C139" s="37">
        <f t="shared" si="45"/>
        <v>784</v>
      </c>
      <c r="D139" s="38">
        <f t="shared" si="46"/>
        <v>39849</v>
      </c>
      <c r="E139" s="39" t="str">
        <f t="shared" si="47"/>
        <v>VARSHA SAINI</v>
      </c>
      <c r="F139" s="39" t="str">
        <f t="shared" si="48"/>
        <v>SAMPAT RAJ</v>
      </c>
      <c r="G139" s="52">
        <f t="shared" si="49"/>
        <v>930</v>
      </c>
      <c r="H139" s="40" t="str">
        <f t="shared" si="50"/>
        <v/>
      </c>
      <c r="I139" s="125"/>
      <c r="J139" s="126"/>
      <c r="K139" s="107" t="str">
        <f t="shared" si="57"/>
        <v/>
      </c>
      <c r="L139" s="83"/>
      <c r="M139" s="76"/>
      <c r="N139" s="76"/>
      <c r="O139" s="76"/>
      <c r="P139" s="76"/>
      <c r="Q139" s="76"/>
      <c r="R139" s="76"/>
      <c r="S139" s="76"/>
      <c r="T139" s="84"/>
      <c r="U139" s="91"/>
      <c r="V139" s="77"/>
      <c r="W139" s="77"/>
      <c r="X139" s="77"/>
      <c r="Y139" s="77"/>
      <c r="Z139" s="77"/>
      <c r="AA139" s="77"/>
      <c r="AB139" s="77"/>
      <c r="AC139" s="92"/>
      <c r="AD139" s="83"/>
      <c r="AE139" s="76"/>
      <c r="AF139" s="76"/>
      <c r="AG139" s="76"/>
      <c r="AH139" s="76"/>
      <c r="AI139" s="76"/>
      <c r="AJ139" s="76"/>
      <c r="AK139" s="76"/>
      <c r="AL139" s="84"/>
      <c r="AM139" s="83"/>
      <c r="AN139" s="76"/>
      <c r="AO139" s="76"/>
      <c r="AP139" s="76"/>
      <c r="AQ139" s="76"/>
      <c r="AR139" s="76"/>
      <c r="AS139" s="76"/>
      <c r="AT139" s="76"/>
      <c r="AU139" s="84"/>
      <c r="AV139" s="83"/>
      <c r="AW139" s="76"/>
      <c r="AX139" s="76"/>
      <c r="AY139" s="76"/>
      <c r="AZ139" s="76"/>
      <c r="BA139" s="76"/>
      <c r="BB139" s="76"/>
      <c r="BC139" s="76"/>
      <c r="BD139" s="84"/>
      <c r="BE139" s="83"/>
      <c r="BF139" s="76"/>
      <c r="BG139" s="76"/>
      <c r="BH139" s="76"/>
      <c r="BI139" s="76"/>
      <c r="BJ139" s="76"/>
      <c r="BK139" s="76"/>
      <c r="BL139" s="76"/>
      <c r="BM139" s="84"/>
      <c r="BN139" s="1"/>
      <c r="BO139" s="1"/>
      <c r="BP139" s="1"/>
      <c r="BQ139" s="1"/>
      <c r="BR139" s="1"/>
      <c r="CC139" s="111">
        <f t="shared" si="58"/>
        <v>930</v>
      </c>
      <c r="CD139" s="113" t="str">
        <f t="shared" si="51"/>
        <v/>
      </c>
      <c r="CE139" s="111" t="str">
        <f t="shared" si="52"/>
        <v/>
      </c>
      <c r="CF139" s="111" t="str">
        <f t="shared" si="53"/>
        <v/>
      </c>
      <c r="CG139" s="111" t="str">
        <f t="shared" si="54"/>
        <v/>
      </c>
      <c r="CH139" s="111" t="str">
        <f t="shared" si="55"/>
        <v/>
      </c>
      <c r="CI139" s="111" t="str">
        <f t="shared" si="56"/>
        <v/>
      </c>
    </row>
    <row r="140" spans="1:87">
      <c r="A140" s="4">
        <v>135</v>
      </c>
      <c r="B140" s="30" t="str">
        <f t="shared" si="44"/>
        <v>H</v>
      </c>
      <c r="C140" s="37">
        <f t="shared" si="45"/>
        <v>967</v>
      </c>
      <c r="D140" s="38">
        <f t="shared" si="46"/>
        <v>39169</v>
      </c>
      <c r="E140" s="39" t="str">
        <f t="shared" si="47"/>
        <v>VIKRAM KATHAT</v>
      </c>
      <c r="F140" s="39" t="str">
        <f t="shared" si="48"/>
        <v>BAHADUR KATHAT</v>
      </c>
      <c r="G140" s="52">
        <f t="shared" si="49"/>
        <v>931</v>
      </c>
      <c r="H140" s="40" t="str">
        <f t="shared" si="50"/>
        <v/>
      </c>
      <c r="I140" s="125"/>
      <c r="J140" s="126"/>
      <c r="K140" s="107" t="str">
        <f t="shared" si="57"/>
        <v/>
      </c>
      <c r="L140" s="83"/>
      <c r="M140" s="76"/>
      <c r="N140" s="76"/>
      <c r="O140" s="76"/>
      <c r="P140" s="76"/>
      <c r="Q140" s="76"/>
      <c r="R140" s="76"/>
      <c r="S140" s="76"/>
      <c r="T140" s="84"/>
      <c r="U140" s="91"/>
      <c r="V140" s="77"/>
      <c r="W140" s="77"/>
      <c r="X140" s="77"/>
      <c r="Y140" s="77"/>
      <c r="Z140" s="77"/>
      <c r="AA140" s="77"/>
      <c r="AB140" s="77"/>
      <c r="AC140" s="92"/>
      <c r="AD140" s="83"/>
      <c r="AE140" s="76"/>
      <c r="AF140" s="76"/>
      <c r="AG140" s="76"/>
      <c r="AH140" s="76"/>
      <c r="AI140" s="76"/>
      <c r="AJ140" s="76"/>
      <c r="AK140" s="76"/>
      <c r="AL140" s="84"/>
      <c r="AM140" s="83"/>
      <c r="AN140" s="76"/>
      <c r="AO140" s="76"/>
      <c r="AP140" s="76"/>
      <c r="AQ140" s="76"/>
      <c r="AR140" s="76"/>
      <c r="AS140" s="76"/>
      <c r="AT140" s="76"/>
      <c r="AU140" s="84"/>
      <c r="AV140" s="83"/>
      <c r="AW140" s="76"/>
      <c r="AX140" s="76"/>
      <c r="AY140" s="76"/>
      <c r="AZ140" s="76"/>
      <c r="BA140" s="76"/>
      <c r="BB140" s="76"/>
      <c r="BC140" s="76"/>
      <c r="BD140" s="84"/>
      <c r="BE140" s="83"/>
      <c r="BF140" s="76"/>
      <c r="BG140" s="76"/>
      <c r="BH140" s="76"/>
      <c r="BI140" s="76"/>
      <c r="BJ140" s="76"/>
      <c r="BK140" s="76"/>
      <c r="BL140" s="76"/>
      <c r="BM140" s="84"/>
      <c r="BN140" s="1"/>
      <c r="BO140" s="1"/>
      <c r="BP140" s="1"/>
      <c r="BQ140" s="1"/>
      <c r="BR140" s="1"/>
      <c r="CC140" s="111">
        <f t="shared" si="58"/>
        <v>931</v>
      </c>
      <c r="CD140" s="113" t="str">
        <f t="shared" si="51"/>
        <v/>
      </c>
      <c r="CE140" s="111" t="str">
        <f t="shared" si="52"/>
        <v/>
      </c>
      <c r="CF140" s="111" t="str">
        <f t="shared" si="53"/>
        <v/>
      </c>
      <c r="CG140" s="111" t="str">
        <f t="shared" si="54"/>
        <v/>
      </c>
      <c r="CH140" s="111" t="str">
        <f t="shared" si="55"/>
        <v/>
      </c>
      <c r="CI140" s="111" t="str">
        <f t="shared" si="56"/>
        <v/>
      </c>
    </row>
    <row r="141" spans="1:87">
      <c r="A141" s="4">
        <v>136</v>
      </c>
      <c r="B141" s="30" t="str">
        <f t="shared" si="44"/>
        <v>H</v>
      </c>
      <c r="C141" s="37">
        <f t="shared" si="45"/>
        <v>234</v>
      </c>
      <c r="D141" s="38">
        <f t="shared" si="46"/>
        <v>39492</v>
      </c>
      <c r="E141" s="39" t="str">
        <f t="shared" si="47"/>
        <v>VINITA</v>
      </c>
      <c r="F141" s="39" t="str">
        <f t="shared" si="48"/>
        <v>BHERARAM</v>
      </c>
      <c r="G141" s="52">
        <f t="shared" si="49"/>
        <v>932</v>
      </c>
      <c r="H141" s="40" t="str">
        <f t="shared" si="50"/>
        <v/>
      </c>
      <c r="I141" s="125"/>
      <c r="J141" s="126"/>
      <c r="K141" s="107" t="str">
        <f t="shared" si="57"/>
        <v/>
      </c>
      <c r="L141" s="83"/>
      <c r="M141" s="76"/>
      <c r="N141" s="76"/>
      <c r="O141" s="76"/>
      <c r="P141" s="76"/>
      <c r="Q141" s="76"/>
      <c r="R141" s="76"/>
      <c r="S141" s="76"/>
      <c r="T141" s="84"/>
      <c r="U141" s="91"/>
      <c r="V141" s="77"/>
      <c r="W141" s="77"/>
      <c r="X141" s="77"/>
      <c r="Y141" s="77"/>
      <c r="Z141" s="77"/>
      <c r="AA141" s="77"/>
      <c r="AB141" s="77"/>
      <c r="AC141" s="92"/>
      <c r="AD141" s="83"/>
      <c r="AE141" s="76"/>
      <c r="AF141" s="76"/>
      <c r="AG141" s="76"/>
      <c r="AH141" s="76"/>
      <c r="AI141" s="76"/>
      <c r="AJ141" s="76"/>
      <c r="AK141" s="76"/>
      <c r="AL141" s="84"/>
      <c r="AM141" s="83"/>
      <c r="AN141" s="76"/>
      <c r="AO141" s="76"/>
      <c r="AP141" s="76"/>
      <c r="AQ141" s="76"/>
      <c r="AR141" s="76"/>
      <c r="AS141" s="76"/>
      <c r="AT141" s="76"/>
      <c r="AU141" s="84"/>
      <c r="AV141" s="83"/>
      <c r="AW141" s="76"/>
      <c r="AX141" s="76"/>
      <c r="AY141" s="76"/>
      <c r="AZ141" s="76"/>
      <c r="BA141" s="76"/>
      <c r="BB141" s="76"/>
      <c r="BC141" s="76"/>
      <c r="BD141" s="84"/>
      <c r="BE141" s="83"/>
      <c r="BF141" s="76"/>
      <c r="BG141" s="76"/>
      <c r="BH141" s="76"/>
      <c r="BI141" s="76"/>
      <c r="BJ141" s="76"/>
      <c r="BK141" s="76"/>
      <c r="BL141" s="76"/>
      <c r="BM141" s="84"/>
      <c r="BN141" s="1"/>
      <c r="BO141" s="1"/>
      <c r="BP141" s="1"/>
      <c r="BQ141" s="1"/>
      <c r="BR141" s="1"/>
      <c r="CC141" s="111">
        <f t="shared" si="58"/>
        <v>932</v>
      </c>
      <c r="CD141" s="113" t="str">
        <f t="shared" si="51"/>
        <v/>
      </c>
      <c r="CE141" s="111" t="str">
        <f t="shared" si="52"/>
        <v/>
      </c>
      <c r="CF141" s="111" t="str">
        <f t="shared" si="53"/>
        <v/>
      </c>
      <c r="CG141" s="111" t="str">
        <f t="shared" si="54"/>
        <v/>
      </c>
      <c r="CH141" s="111" t="str">
        <f t="shared" si="55"/>
        <v/>
      </c>
      <c r="CI141" s="111" t="str">
        <f t="shared" si="56"/>
        <v/>
      </c>
    </row>
    <row r="142" spans="1:87">
      <c r="A142" s="4">
        <v>137</v>
      </c>
      <c r="B142" s="30" t="str">
        <f t="shared" si="44"/>
        <v>H</v>
      </c>
      <c r="C142" s="37">
        <f t="shared" si="45"/>
        <v>968</v>
      </c>
      <c r="D142" s="38">
        <f t="shared" si="46"/>
        <v>38242</v>
      </c>
      <c r="E142" s="39" t="str">
        <f t="shared" si="47"/>
        <v>VINOD BAGRI</v>
      </c>
      <c r="F142" s="39" t="str">
        <f t="shared" si="48"/>
        <v>HUKAMA RAM</v>
      </c>
      <c r="G142" s="52">
        <f t="shared" si="49"/>
        <v>933</v>
      </c>
      <c r="H142" s="40" t="str">
        <f t="shared" si="50"/>
        <v/>
      </c>
      <c r="I142" s="125"/>
      <c r="J142" s="126"/>
      <c r="K142" s="107" t="str">
        <f t="shared" si="57"/>
        <v/>
      </c>
      <c r="L142" s="83"/>
      <c r="M142" s="76"/>
      <c r="N142" s="76"/>
      <c r="O142" s="76"/>
      <c r="P142" s="76"/>
      <c r="Q142" s="76"/>
      <c r="R142" s="76"/>
      <c r="S142" s="76"/>
      <c r="T142" s="84"/>
      <c r="U142" s="91"/>
      <c r="V142" s="77"/>
      <c r="W142" s="77"/>
      <c r="X142" s="77"/>
      <c r="Y142" s="77"/>
      <c r="Z142" s="77"/>
      <c r="AA142" s="77"/>
      <c r="AB142" s="77"/>
      <c r="AC142" s="92"/>
      <c r="AD142" s="83"/>
      <c r="AE142" s="76"/>
      <c r="AF142" s="76"/>
      <c r="AG142" s="76"/>
      <c r="AH142" s="76"/>
      <c r="AI142" s="76"/>
      <c r="AJ142" s="76"/>
      <c r="AK142" s="76"/>
      <c r="AL142" s="84"/>
      <c r="AM142" s="83"/>
      <c r="AN142" s="76"/>
      <c r="AO142" s="76"/>
      <c r="AP142" s="76"/>
      <c r="AQ142" s="76"/>
      <c r="AR142" s="76"/>
      <c r="AS142" s="76"/>
      <c r="AT142" s="76"/>
      <c r="AU142" s="84"/>
      <c r="AV142" s="83"/>
      <c r="AW142" s="76"/>
      <c r="AX142" s="76"/>
      <c r="AY142" s="76"/>
      <c r="AZ142" s="76"/>
      <c r="BA142" s="76"/>
      <c r="BB142" s="76"/>
      <c r="BC142" s="76"/>
      <c r="BD142" s="84"/>
      <c r="BE142" s="83"/>
      <c r="BF142" s="76"/>
      <c r="BG142" s="76"/>
      <c r="BH142" s="76"/>
      <c r="BI142" s="76"/>
      <c r="BJ142" s="76"/>
      <c r="BK142" s="76"/>
      <c r="BL142" s="76"/>
      <c r="BM142" s="84"/>
      <c r="BN142" s="1"/>
      <c r="BO142" s="1"/>
      <c r="BP142" s="1"/>
      <c r="BQ142" s="1"/>
      <c r="BR142" s="1"/>
      <c r="CC142" s="111">
        <f t="shared" si="58"/>
        <v>933</v>
      </c>
      <c r="CD142" s="113" t="str">
        <f t="shared" si="51"/>
        <v/>
      </c>
      <c r="CE142" s="111" t="str">
        <f t="shared" si="52"/>
        <v/>
      </c>
      <c r="CF142" s="111" t="str">
        <f t="shared" si="53"/>
        <v/>
      </c>
      <c r="CG142" s="111" t="str">
        <f t="shared" si="54"/>
        <v/>
      </c>
      <c r="CH142" s="111" t="str">
        <f t="shared" si="55"/>
        <v/>
      </c>
      <c r="CI142" s="111" t="str">
        <f t="shared" si="56"/>
        <v/>
      </c>
    </row>
    <row r="143" spans="1:87">
      <c r="A143" s="4">
        <v>138</v>
      </c>
      <c r="B143" s="30" t="str">
        <f t="shared" ref="B143:B206" si="59">IFERROR(VLOOKUP(A143,Name1,3,0),"")</f>
        <v>A</v>
      </c>
      <c r="C143" s="37">
        <f t="shared" ref="C143:C206" si="60">IFERROR(VLOOKUP(A143,Name1,4,0),"")</f>
        <v>718</v>
      </c>
      <c r="D143" s="38">
        <f t="shared" ref="D143:D206" si="61">IFERROR(VLOOKUP(A143,Name1,11,0),"")</f>
        <v>39356</v>
      </c>
      <c r="E143" s="39" t="str">
        <f t="shared" ref="E143:E206" si="62">IFERROR(VLOOKUP(A143,Name1,6,0),"")</f>
        <v>AASHA</v>
      </c>
      <c r="F143" s="39" t="str">
        <f t="shared" ref="F143:F206" si="63">IFERROR(VLOOKUP(A143,Name1,8,0),"")</f>
        <v>JAGDISH</v>
      </c>
      <c r="G143" s="52">
        <f t="shared" ref="G143:G206" si="64">IFERROR(VLOOKUP(A143,Name1,12,0),"")</f>
        <v>1001</v>
      </c>
      <c r="H143" s="40" t="str">
        <f t="shared" ref="H143:H206" si="65">IFERROR(VLOOKUP(A143,Name1,13,0),"")</f>
        <v/>
      </c>
      <c r="I143" s="125"/>
      <c r="J143" s="126"/>
      <c r="K143" s="107" t="str">
        <f t="shared" si="57"/>
        <v/>
      </c>
      <c r="L143" s="83"/>
      <c r="M143" s="76"/>
      <c r="N143" s="76"/>
      <c r="O143" s="76"/>
      <c r="P143" s="76"/>
      <c r="Q143" s="76"/>
      <c r="R143" s="76"/>
      <c r="S143" s="76"/>
      <c r="T143" s="84"/>
      <c r="U143" s="91"/>
      <c r="V143" s="77"/>
      <c r="W143" s="77"/>
      <c r="X143" s="77"/>
      <c r="Y143" s="77"/>
      <c r="Z143" s="77"/>
      <c r="AA143" s="77"/>
      <c r="AB143" s="77"/>
      <c r="AC143" s="92"/>
      <c r="AD143" s="83"/>
      <c r="AE143" s="76"/>
      <c r="AF143" s="76"/>
      <c r="AG143" s="76"/>
      <c r="AH143" s="76"/>
      <c r="AI143" s="76"/>
      <c r="AJ143" s="76"/>
      <c r="AK143" s="76"/>
      <c r="AL143" s="84"/>
      <c r="AM143" s="83"/>
      <c r="AN143" s="76"/>
      <c r="AO143" s="76"/>
      <c r="AP143" s="76"/>
      <c r="AQ143" s="76"/>
      <c r="AR143" s="76"/>
      <c r="AS143" s="76"/>
      <c r="AT143" s="76"/>
      <c r="AU143" s="84"/>
      <c r="AV143" s="83"/>
      <c r="AW143" s="76"/>
      <c r="AX143" s="76"/>
      <c r="AY143" s="76"/>
      <c r="AZ143" s="76"/>
      <c r="BA143" s="76"/>
      <c r="BB143" s="76"/>
      <c r="BC143" s="76"/>
      <c r="BD143" s="84"/>
      <c r="BE143" s="83"/>
      <c r="BF143" s="76"/>
      <c r="BG143" s="76"/>
      <c r="BH143" s="76"/>
      <c r="BI143" s="76"/>
      <c r="BJ143" s="76"/>
      <c r="BK143" s="76"/>
      <c r="BL143" s="76"/>
      <c r="BM143" s="84"/>
      <c r="BN143" s="1"/>
      <c r="BO143" s="1"/>
      <c r="BP143" s="1"/>
      <c r="BQ143" s="1"/>
      <c r="BR143" s="1"/>
      <c r="CC143" s="111">
        <f t="shared" si="58"/>
        <v>1001</v>
      </c>
      <c r="CD143" s="113" t="str">
        <f t="shared" si="51"/>
        <v/>
      </c>
      <c r="CE143" s="111" t="str">
        <f t="shared" si="52"/>
        <v/>
      </c>
      <c r="CF143" s="111" t="str">
        <f t="shared" si="53"/>
        <v/>
      </c>
      <c r="CG143" s="111" t="str">
        <f t="shared" si="54"/>
        <v/>
      </c>
      <c r="CH143" s="111" t="str">
        <f t="shared" si="55"/>
        <v/>
      </c>
      <c r="CI143" s="111" t="str">
        <f t="shared" si="56"/>
        <v/>
      </c>
    </row>
    <row r="144" spans="1:87">
      <c r="A144" s="4">
        <v>139</v>
      </c>
      <c r="B144" s="30" t="str">
        <f t="shared" si="59"/>
        <v>A</v>
      </c>
      <c r="C144" s="37">
        <f t="shared" si="60"/>
        <v>454</v>
      </c>
      <c r="D144" s="38">
        <f t="shared" si="61"/>
        <v>38663</v>
      </c>
      <c r="E144" s="39" t="str">
        <f t="shared" si="62"/>
        <v>BHAWNA MEGHWAL</v>
      </c>
      <c r="F144" s="39" t="str">
        <f t="shared" si="63"/>
        <v>PRAHLAD RAM</v>
      </c>
      <c r="G144" s="52">
        <f t="shared" si="64"/>
        <v>1002</v>
      </c>
      <c r="H144" s="40" t="str">
        <f t="shared" si="65"/>
        <v/>
      </c>
      <c r="I144" s="125"/>
      <c r="J144" s="126"/>
      <c r="K144" s="107" t="str">
        <f t="shared" si="57"/>
        <v/>
      </c>
      <c r="L144" s="83"/>
      <c r="M144" s="76"/>
      <c r="N144" s="76"/>
      <c r="O144" s="76"/>
      <c r="P144" s="76"/>
      <c r="Q144" s="76"/>
      <c r="R144" s="76"/>
      <c r="S144" s="76"/>
      <c r="T144" s="84"/>
      <c r="U144" s="91"/>
      <c r="V144" s="77"/>
      <c r="W144" s="77"/>
      <c r="X144" s="77"/>
      <c r="Y144" s="77"/>
      <c r="Z144" s="77"/>
      <c r="AA144" s="77"/>
      <c r="AB144" s="77"/>
      <c r="AC144" s="92"/>
      <c r="AD144" s="83"/>
      <c r="AE144" s="76"/>
      <c r="AF144" s="76"/>
      <c r="AG144" s="76"/>
      <c r="AH144" s="76"/>
      <c r="AI144" s="76"/>
      <c r="AJ144" s="76"/>
      <c r="AK144" s="76"/>
      <c r="AL144" s="84"/>
      <c r="AM144" s="83"/>
      <c r="AN144" s="76"/>
      <c r="AO144" s="76"/>
      <c r="AP144" s="76"/>
      <c r="AQ144" s="76"/>
      <c r="AR144" s="76"/>
      <c r="AS144" s="76"/>
      <c r="AT144" s="76"/>
      <c r="AU144" s="84"/>
      <c r="AV144" s="83"/>
      <c r="AW144" s="76"/>
      <c r="AX144" s="76"/>
      <c r="AY144" s="76"/>
      <c r="AZ144" s="76"/>
      <c r="BA144" s="76"/>
      <c r="BB144" s="76"/>
      <c r="BC144" s="76"/>
      <c r="BD144" s="84"/>
      <c r="BE144" s="83"/>
      <c r="BF144" s="76"/>
      <c r="BG144" s="76"/>
      <c r="BH144" s="76"/>
      <c r="BI144" s="76"/>
      <c r="BJ144" s="76"/>
      <c r="BK144" s="76"/>
      <c r="BL144" s="76"/>
      <c r="BM144" s="84"/>
      <c r="BN144" s="1"/>
      <c r="BO144" s="1"/>
      <c r="BP144" s="1"/>
      <c r="BQ144" s="1"/>
      <c r="BR144" s="1"/>
      <c r="CC144" s="111">
        <f t="shared" si="58"/>
        <v>1002</v>
      </c>
      <c r="CD144" s="113" t="str">
        <f t="shared" si="51"/>
        <v/>
      </c>
      <c r="CE144" s="111" t="str">
        <f t="shared" si="52"/>
        <v/>
      </c>
      <c r="CF144" s="111" t="str">
        <f t="shared" si="53"/>
        <v/>
      </c>
      <c r="CG144" s="111" t="str">
        <f t="shared" si="54"/>
        <v/>
      </c>
      <c r="CH144" s="111" t="str">
        <f t="shared" si="55"/>
        <v/>
      </c>
      <c r="CI144" s="111" t="str">
        <f t="shared" si="56"/>
        <v/>
      </c>
    </row>
    <row r="145" spans="1:87">
      <c r="A145" s="4">
        <v>140</v>
      </c>
      <c r="B145" s="30" t="str">
        <f t="shared" si="59"/>
        <v>A</v>
      </c>
      <c r="C145" s="37">
        <f t="shared" si="60"/>
        <v>976</v>
      </c>
      <c r="D145" s="38">
        <f t="shared" si="61"/>
        <v>39420</v>
      </c>
      <c r="E145" s="39" t="str">
        <f t="shared" si="62"/>
        <v>BHUMIKA</v>
      </c>
      <c r="F145" s="39" t="str">
        <f t="shared" si="63"/>
        <v>MADAN LAL GARG</v>
      </c>
      <c r="G145" s="52">
        <f t="shared" si="64"/>
        <v>1045</v>
      </c>
      <c r="H145" s="40" t="str">
        <f t="shared" si="65"/>
        <v/>
      </c>
      <c r="I145" s="125"/>
      <c r="J145" s="126"/>
      <c r="K145" s="107" t="str">
        <f t="shared" si="57"/>
        <v/>
      </c>
      <c r="L145" s="83"/>
      <c r="M145" s="76"/>
      <c r="N145" s="76"/>
      <c r="O145" s="76"/>
      <c r="P145" s="76"/>
      <c r="Q145" s="76"/>
      <c r="R145" s="76"/>
      <c r="S145" s="76"/>
      <c r="T145" s="84"/>
      <c r="U145" s="91"/>
      <c r="V145" s="77"/>
      <c r="W145" s="77"/>
      <c r="X145" s="77"/>
      <c r="Y145" s="77"/>
      <c r="Z145" s="77"/>
      <c r="AA145" s="77"/>
      <c r="AB145" s="77"/>
      <c r="AC145" s="92"/>
      <c r="AD145" s="83"/>
      <c r="AE145" s="76"/>
      <c r="AF145" s="76"/>
      <c r="AG145" s="76"/>
      <c r="AH145" s="76"/>
      <c r="AI145" s="76"/>
      <c r="AJ145" s="76"/>
      <c r="AK145" s="76"/>
      <c r="AL145" s="84"/>
      <c r="AM145" s="83"/>
      <c r="AN145" s="76"/>
      <c r="AO145" s="76"/>
      <c r="AP145" s="76"/>
      <c r="AQ145" s="76"/>
      <c r="AR145" s="76"/>
      <c r="AS145" s="76"/>
      <c r="AT145" s="76"/>
      <c r="AU145" s="84"/>
      <c r="AV145" s="83"/>
      <c r="AW145" s="76"/>
      <c r="AX145" s="76"/>
      <c r="AY145" s="76"/>
      <c r="AZ145" s="76"/>
      <c r="BA145" s="76"/>
      <c r="BB145" s="76"/>
      <c r="BC145" s="76"/>
      <c r="BD145" s="84"/>
      <c r="BE145" s="83"/>
      <c r="BF145" s="76"/>
      <c r="BG145" s="76"/>
      <c r="BH145" s="76"/>
      <c r="BI145" s="76"/>
      <c r="BJ145" s="76"/>
      <c r="BK145" s="76"/>
      <c r="BL145" s="76"/>
      <c r="BM145" s="84"/>
      <c r="BN145" s="1"/>
      <c r="BO145" s="1"/>
      <c r="BP145" s="1"/>
      <c r="BQ145" s="1"/>
      <c r="BR145" s="1"/>
      <c r="CC145" s="111">
        <f t="shared" si="58"/>
        <v>1045</v>
      </c>
      <c r="CD145" s="113" t="str">
        <f t="shared" si="51"/>
        <v/>
      </c>
      <c r="CE145" s="111" t="str">
        <f t="shared" si="52"/>
        <v/>
      </c>
      <c r="CF145" s="111" t="str">
        <f t="shared" si="53"/>
        <v/>
      </c>
      <c r="CG145" s="111" t="str">
        <f t="shared" si="54"/>
        <v/>
      </c>
      <c r="CH145" s="111" t="str">
        <f t="shared" si="55"/>
        <v/>
      </c>
      <c r="CI145" s="111" t="str">
        <f t="shared" si="56"/>
        <v/>
      </c>
    </row>
    <row r="146" spans="1:87">
      <c r="A146" s="4">
        <v>141</v>
      </c>
      <c r="B146" s="30" t="str">
        <f t="shared" si="59"/>
        <v>A</v>
      </c>
      <c r="C146" s="37">
        <f t="shared" si="60"/>
        <v>221</v>
      </c>
      <c r="D146" s="38">
        <f t="shared" si="61"/>
        <v>38916</v>
      </c>
      <c r="E146" s="39" t="str">
        <f t="shared" si="62"/>
        <v>DALI DEVI</v>
      </c>
      <c r="F146" s="39" t="str">
        <f t="shared" si="63"/>
        <v>SHIV LAL</v>
      </c>
      <c r="G146" s="52">
        <f t="shared" si="64"/>
        <v>1003</v>
      </c>
      <c r="H146" s="40" t="str">
        <f t="shared" si="65"/>
        <v/>
      </c>
      <c r="I146" s="125"/>
      <c r="J146" s="126"/>
      <c r="K146" s="107" t="str">
        <f t="shared" si="57"/>
        <v/>
      </c>
      <c r="L146" s="83"/>
      <c r="M146" s="76"/>
      <c r="N146" s="76"/>
      <c r="O146" s="76"/>
      <c r="P146" s="76"/>
      <c r="Q146" s="76"/>
      <c r="R146" s="76"/>
      <c r="S146" s="76"/>
      <c r="T146" s="84"/>
      <c r="U146" s="91"/>
      <c r="V146" s="77"/>
      <c r="W146" s="77"/>
      <c r="X146" s="77"/>
      <c r="Y146" s="77"/>
      <c r="Z146" s="77"/>
      <c r="AA146" s="77"/>
      <c r="AB146" s="77"/>
      <c r="AC146" s="92"/>
      <c r="AD146" s="83"/>
      <c r="AE146" s="76"/>
      <c r="AF146" s="76"/>
      <c r="AG146" s="76"/>
      <c r="AH146" s="76"/>
      <c r="AI146" s="76"/>
      <c r="AJ146" s="76"/>
      <c r="AK146" s="76"/>
      <c r="AL146" s="84"/>
      <c r="AM146" s="83"/>
      <c r="AN146" s="76"/>
      <c r="AO146" s="76"/>
      <c r="AP146" s="76"/>
      <c r="AQ146" s="76"/>
      <c r="AR146" s="76"/>
      <c r="AS146" s="76"/>
      <c r="AT146" s="76"/>
      <c r="AU146" s="84"/>
      <c r="AV146" s="83"/>
      <c r="AW146" s="76"/>
      <c r="AX146" s="76"/>
      <c r="AY146" s="76"/>
      <c r="AZ146" s="76"/>
      <c r="BA146" s="76"/>
      <c r="BB146" s="76"/>
      <c r="BC146" s="76"/>
      <c r="BD146" s="84"/>
      <c r="BE146" s="83"/>
      <c r="BF146" s="76"/>
      <c r="BG146" s="76"/>
      <c r="BH146" s="76"/>
      <c r="BI146" s="76"/>
      <c r="BJ146" s="76"/>
      <c r="BK146" s="76"/>
      <c r="BL146" s="76"/>
      <c r="BM146" s="84"/>
      <c r="BN146" s="1"/>
      <c r="BO146" s="1"/>
      <c r="BP146" s="1"/>
      <c r="BQ146" s="1"/>
      <c r="BR146" s="1"/>
      <c r="CC146" s="111">
        <f t="shared" si="58"/>
        <v>1003</v>
      </c>
      <c r="CD146" s="113" t="str">
        <f t="shared" si="51"/>
        <v/>
      </c>
      <c r="CE146" s="111" t="str">
        <f t="shared" si="52"/>
        <v/>
      </c>
      <c r="CF146" s="111" t="str">
        <f t="shared" si="53"/>
        <v/>
      </c>
      <c r="CG146" s="111" t="str">
        <f t="shared" si="54"/>
        <v/>
      </c>
      <c r="CH146" s="111" t="str">
        <f t="shared" si="55"/>
        <v/>
      </c>
      <c r="CI146" s="111" t="str">
        <f t="shared" si="56"/>
        <v/>
      </c>
    </row>
    <row r="147" spans="1:87">
      <c r="A147" s="4">
        <v>142</v>
      </c>
      <c r="B147" s="30" t="str">
        <f t="shared" si="59"/>
        <v>A</v>
      </c>
      <c r="C147" s="37">
        <f t="shared" si="60"/>
        <v>729</v>
      </c>
      <c r="D147" s="38">
        <f t="shared" si="61"/>
        <v>38908</v>
      </c>
      <c r="E147" s="39" t="str">
        <f t="shared" si="62"/>
        <v>DEEPIKA</v>
      </c>
      <c r="F147" s="39" t="str">
        <f t="shared" si="63"/>
        <v>SHARWAN DEWASI</v>
      </c>
      <c r="G147" s="52">
        <f t="shared" si="64"/>
        <v>1004</v>
      </c>
      <c r="H147" s="40" t="str">
        <f t="shared" si="65"/>
        <v/>
      </c>
      <c r="I147" s="125"/>
      <c r="J147" s="126"/>
      <c r="K147" s="107" t="str">
        <f t="shared" si="57"/>
        <v/>
      </c>
      <c r="L147" s="83"/>
      <c r="M147" s="76"/>
      <c r="N147" s="76"/>
      <c r="O147" s="76"/>
      <c r="P147" s="76"/>
      <c r="Q147" s="76"/>
      <c r="R147" s="76"/>
      <c r="S147" s="76"/>
      <c r="T147" s="84"/>
      <c r="U147" s="91"/>
      <c r="V147" s="77"/>
      <c r="W147" s="77"/>
      <c r="X147" s="77"/>
      <c r="Y147" s="77"/>
      <c r="Z147" s="77"/>
      <c r="AA147" s="77"/>
      <c r="AB147" s="77"/>
      <c r="AC147" s="92"/>
      <c r="AD147" s="83"/>
      <c r="AE147" s="76"/>
      <c r="AF147" s="76"/>
      <c r="AG147" s="76"/>
      <c r="AH147" s="76"/>
      <c r="AI147" s="76"/>
      <c r="AJ147" s="76"/>
      <c r="AK147" s="76"/>
      <c r="AL147" s="84"/>
      <c r="AM147" s="83"/>
      <c r="AN147" s="76"/>
      <c r="AO147" s="76"/>
      <c r="AP147" s="76"/>
      <c r="AQ147" s="76"/>
      <c r="AR147" s="76"/>
      <c r="AS147" s="76"/>
      <c r="AT147" s="76"/>
      <c r="AU147" s="84"/>
      <c r="AV147" s="83"/>
      <c r="AW147" s="76"/>
      <c r="AX147" s="76"/>
      <c r="AY147" s="76"/>
      <c r="AZ147" s="76"/>
      <c r="BA147" s="76"/>
      <c r="BB147" s="76"/>
      <c r="BC147" s="76"/>
      <c r="BD147" s="84"/>
      <c r="BE147" s="83"/>
      <c r="BF147" s="76"/>
      <c r="BG147" s="76"/>
      <c r="BH147" s="76"/>
      <c r="BI147" s="76"/>
      <c r="BJ147" s="76"/>
      <c r="BK147" s="76"/>
      <c r="BL147" s="76"/>
      <c r="BM147" s="84"/>
      <c r="BN147" s="1"/>
      <c r="BO147" s="1"/>
      <c r="BP147" s="1"/>
      <c r="BQ147" s="1"/>
      <c r="BR147" s="1"/>
      <c r="CC147" s="111">
        <f t="shared" si="58"/>
        <v>1004</v>
      </c>
      <c r="CD147" s="113" t="str">
        <f t="shared" si="51"/>
        <v/>
      </c>
      <c r="CE147" s="111" t="str">
        <f t="shared" si="52"/>
        <v/>
      </c>
      <c r="CF147" s="111" t="str">
        <f t="shared" si="53"/>
        <v/>
      </c>
      <c r="CG147" s="111" t="str">
        <f t="shared" si="54"/>
        <v/>
      </c>
      <c r="CH147" s="111" t="str">
        <f t="shared" si="55"/>
        <v/>
      </c>
      <c r="CI147" s="111" t="str">
        <f t="shared" si="56"/>
        <v/>
      </c>
    </row>
    <row r="148" spans="1:87">
      <c r="A148" s="4">
        <v>143</v>
      </c>
      <c r="B148" s="30" t="str">
        <f t="shared" si="59"/>
        <v>A</v>
      </c>
      <c r="C148" s="37">
        <f t="shared" si="60"/>
        <v>518</v>
      </c>
      <c r="D148" s="38">
        <f t="shared" si="61"/>
        <v>39267</v>
      </c>
      <c r="E148" s="39" t="str">
        <f t="shared" si="62"/>
        <v>DIMPLE</v>
      </c>
      <c r="F148" s="39" t="str">
        <f t="shared" si="63"/>
        <v>BHUNDA RAM</v>
      </c>
      <c r="G148" s="52">
        <f t="shared" si="64"/>
        <v>1005</v>
      </c>
      <c r="H148" s="40" t="str">
        <f t="shared" si="65"/>
        <v/>
      </c>
      <c r="I148" s="125"/>
      <c r="J148" s="126"/>
      <c r="K148" s="107" t="str">
        <f t="shared" si="57"/>
        <v/>
      </c>
      <c r="L148" s="83"/>
      <c r="M148" s="76"/>
      <c r="N148" s="76"/>
      <c r="O148" s="76"/>
      <c r="P148" s="76"/>
      <c r="Q148" s="76"/>
      <c r="R148" s="76"/>
      <c r="S148" s="76"/>
      <c r="T148" s="84"/>
      <c r="U148" s="91"/>
      <c r="V148" s="77"/>
      <c r="W148" s="77"/>
      <c r="X148" s="77"/>
      <c r="Y148" s="77"/>
      <c r="Z148" s="77"/>
      <c r="AA148" s="77"/>
      <c r="AB148" s="77"/>
      <c r="AC148" s="92"/>
      <c r="AD148" s="83"/>
      <c r="AE148" s="76"/>
      <c r="AF148" s="76"/>
      <c r="AG148" s="76"/>
      <c r="AH148" s="76"/>
      <c r="AI148" s="76"/>
      <c r="AJ148" s="76"/>
      <c r="AK148" s="76"/>
      <c r="AL148" s="84"/>
      <c r="AM148" s="83"/>
      <c r="AN148" s="76"/>
      <c r="AO148" s="76"/>
      <c r="AP148" s="76"/>
      <c r="AQ148" s="76"/>
      <c r="AR148" s="76"/>
      <c r="AS148" s="76"/>
      <c r="AT148" s="76"/>
      <c r="AU148" s="84"/>
      <c r="AV148" s="83"/>
      <c r="AW148" s="76"/>
      <c r="AX148" s="76"/>
      <c r="AY148" s="76"/>
      <c r="AZ148" s="76"/>
      <c r="BA148" s="76"/>
      <c r="BB148" s="76"/>
      <c r="BC148" s="76"/>
      <c r="BD148" s="84"/>
      <c r="BE148" s="83"/>
      <c r="BF148" s="76"/>
      <c r="BG148" s="76"/>
      <c r="BH148" s="76"/>
      <c r="BI148" s="76"/>
      <c r="BJ148" s="76"/>
      <c r="BK148" s="76"/>
      <c r="BL148" s="76"/>
      <c r="BM148" s="84"/>
      <c r="BN148" s="1"/>
      <c r="BO148" s="1"/>
      <c r="BP148" s="1"/>
      <c r="BQ148" s="1"/>
      <c r="BR148" s="1"/>
      <c r="CC148" s="111">
        <f t="shared" si="58"/>
        <v>1005</v>
      </c>
      <c r="CD148" s="113" t="str">
        <f t="shared" si="51"/>
        <v/>
      </c>
      <c r="CE148" s="111" t="str">
        <f t="shared" si="52"/>
        <v/>
      </c>
      <c r="CF148" s="111" t="str">
        <f t="shared" si="53"/>
        <v/>
      </c>
      <c r="CG148" s="111" t="str">
        <f t="shared" si="54"/>
        <v/>
      </c>
      <c r="CH148" s="111" t="str">
        <f t="shared" si="55"/>
        <v/>
      </c>
      <c r="CI148" s="111" t="str">
        <f t="shared" si="56"/>
        <v/>
      </c>
    </row>
    <row r="149" spans="1:87">
      <c r="A149" s="4">
        <v>144</v>
      </c>
      <c r="B149" s="30" t="str">
        <f t="shared" si="59"/>
        <v>A</v>
      </c>
      <c r="C149" s="37">
        <f t="shared" si="60"/>
        <v>866</v>
      </c>
      <c r="D149" s="38">
        <f t="shared" si="61"/>
        <v>38740</v>
      </c>
      <c r="E149" s="39" t="str">
        <f t="shared" si="62"/>
        <v>DIVYA</v>
      </c>
      <c r="F149" s="39" t="str">
        <f t="shared" si="63"/>
        <v>NARAYAN SINGH</v>
      </c>
      <c r="G149" s="52">
        <f t="shared" si="64"/>
        <v>1006</v>
      </c>
      <c r="H149" s="40" t="str">
        <f t="shared" si="65"/>
        <v/>
      </c>
      <c r="I149" s="125"/>
      <c r="J149" s="126"/>
      <c r="K149" s="107" t="str">
        <f t="shared" si="57"/>
        <v/>
      </c>
      <c r="L149" s="83"/>
      <c r="M149" s="76"/>
      <c r="N149" s="76"/>
      <c r="O149" s="76"/>
      <c r="P149" s="76"/>
      <c r="Q149" s="76"/>
      <c r="R149" s="76"/>
      <c r="S149" s="76"/>
      <c r="T149" s="84"/>
      <c r="U149" s="91"/>
      <c r="V149" s="77"/>
      <c r="W149" s="77"/>
      <c r="X149" s="77"/>
      <c r="Y149" s="77"/>
      <c r="Z149" s="77"/>
      <c r="AA149" s="77"/>
      <c r="AB149" s="77"/>
      <c r="AC149" s="92"/>
      <c r="AD149" s="83"/>
      <c r="AE149" s="76"/>
      <c r="AF149" s="76"/>
      <c r="AG149" s="76"/>
      <c r="AH149" s="76"/>
      <c r="AI149" s="76"/>
      <c r="AJ149" s="76"/>
      <c r="AK149" s="76"/>
      <c r="AL149" s="84"/>
      <c r="AM149" s="83"/>
      <c r="AN149" s="76"/>
      <c r="AO149" s="76"/>
      <c r="AP149" s="76"/>
      <c r="AQ149" s="76"/>
      <c r="AR149" s="76"/>
      <c r="AS149" s="76"/>
      <c r="AT149" s="76"/>
      <c r="AU149" s="84"/>
      <c r="AV149" s="83"/>
      <c r="AW149" s="76"/>
      <c r="AX149" s="76"/>
      <c r="AY149" s="76"/>
      <c r="AZ149" s="76"/>
      <c r="BA149" s="76"/>
      <c r="BB149" s="76"/>
      <c r="BC149" s="76"/>
      <c r="BD149" s="84"/>
      <c r="BE149" s="83"/>
      <c r="BF149" s="76"/>
      <c r="BG149" s="76"/>
      <c r="BH149" s="76"/>
      <c r="BI149" s="76"/>
      <c r="BJ149" s="76"/>
      <c r="BK149" s="76"/>
      <c r="BL149" s="76"/>
      <c r="BM149" s="84"/>
      <c r="BN149" s="1"/>
      <c r="BO149" s="1"/>
      <c r="BP149" s="1"/>
      <c r="BQ149" s="1"/>
      <c r="BR149" s="1"/>
      <c r="CC149" s="111">
        <f t="shared" si="58"/>
        <v>1006</v>
      </c>
      <c r="CD149" s="113" t="str">
        <f t="shared" si="51"/>
        <v/>
      </c>
      <c r="CE149" s="111" t="str">
        <f t="shared" si="52"/>
        <v/>
      </c>
      <c r="CF149" s="111" t="str">
        <f t="shared" si="53"/>
        <v/>
      </c>
      <c r="CG149" s="111" t="str">
        <f t="shared" si="54"/>
        <v/>
      </c>
      <c r="CH149" s="111" t="str">
        <f t="shared" si="55"/>
        <v/>
      </c>
      <c r="CI149" s="111" t="str">
        <f t="shared" si="56"/>
        <v/>
      </c>
    </row>
    <row r="150" spans="1:87">
      <c r="A150" s="4">
        <v>145</v>
      </c>
      <c r="B150" s="30" t="str">
        <f t="shared" si="59"/>
        <v>A</v>
      </c>
      <c r="C150" s="37">
        <f t="shared" si="60"/>
        <v>544</v>
      </c>
      <c r="D150" s="38">
        <f t="shared" si="61"/>
        <v>38939</v>
      </c>
      <c r="E150" s="39" t="str">
        <f t="shared" si="62"/>
        <v>GEETANJALI</v>
      </c>
      <c r="F150" s="39" t="str">
        <f t="shared" si="63"/>
        <v>NANDKISHOR</v>
      </c>
      <c r="G150" s="52">
        <f t="shared" si="64"/>
        <v>1007</v>
      </c>
      <c r="H150" s="40" t="str">
        <f t="shared" si="65"/>
        <v/>
      </c>
      <c r="I150" s="125"/>
      <c r="J150" s="126"/>
      <c r="K150" s="107" t="str">
        <f t="shared" si="57"/>
        <v/>
      </c>
      <c r="L150" s="83"/>
      <c r="M150" s="76"/>
      <c r="N150" s="76"/>
      <c r="O150" s="76"/>
      <c r="P150" s="76"/>
      <c r="Q150" s="76"/>
      <c r="R150" s="76"/>
      <c r="S150" s="76"/>
      <c r="T150" s="84"/>
      <c r="U150" s="91"/>
      <c r="V150" s="77"/>
      <c r="W150" s="77"/>
      <c r="X150" s="77"/>
      <c r="Y150" s="77"/>
      <c r="Z150" s="77"/>
      <c r="AA150" s="77"/>
      <c r="AB150" s="77"/>
      <c r="AC150" s="92"/>
      <c r="AD150" s="83"/>
      <c r="AE150" s="76"/>
      <c r="AF150" s="76"/>
      <c r="AG150" s="76"/>
      <c r="AH150" s="76"/>
      <c r="AI150" s="76"/>
      <c r="AJ150" s="76"/>
      <c r="AK150" s="76"/>
      <c r="AL150" s="84"/>
      <c r="AM150" s="83"/>
      <c r="AN150" s="76"/>
      <c r="AO150" s="76"/>
      <c r="AP150" s="76"/>
      <c r="AQ150" s="76"/>
      <c r="AR150" s="76"/>
      <c r="AS150" s="76"/>
      <c r="AT150" s="76"/>
      <c r="AU150" s="84"/>
      <c r="AV150" s="83"/>
      <c r="AW150" s="76"/>
      <c r="AX150" s="76"/>
      <c r="AY150" s="76"/>
      <c r="AZ150" s="76"/>
      <c r="BA150" s="76"/>
      <c r="BB150" s="76"/>
      <c r="BC150" s="76"/>
      <c r="BD150" s="84"/>
      <c r="BE150" s="83"/>
      <c r="BF150" s="76"/>
      <c r="BG150" s="76"/>
      <c r="BH150" s="76"/>
      <c r="BI150" s="76"/>
      <c r="BJ150" s="76"/>
      <c r="BK150" s="76"/>
      <c r="BL150" s="76"/>
      <c r="BM150" s="84"/>
      <c r="BN150" s="1"/>
      <c r="BO150" s="1"/>
      <c r="BP150" s="1"/>
      <c r="BQ150" s="1"/>
      <c r="BR150" s="1"/>
      <c r="CC150" s="111">
        <f t="shared" si="58"/>
        <v>1007</v>
      </c>
      <c r="CD150" s="113" t="str">
        <f t="shared" si="51"/>
        <v/>
      </c>
      <c r="CE150" s="111" t="str">
        <f t="shared" si="52"/>
        <v/>
      </c>
      <c r="CF150" s="111" t="str">
        <f t="shared" si="53"/>
        <v/>
      </c>
      <c r="CG150" s="111" t="str">
        <f t="shared" si="54"/>
        <v/>
      </c>
      <c r="CH150" s="111" t="str">
        <f t="shared" si="55"/>
        <v/>
      </c>
      <c r="CI150" s="111" t="str">
        <f t="shared" si="56"/>
        <v/>
      </c>
    </row>
    <row r="151" spans="1:87">
      <c r="A151" s="4">
        <v>146</v>
      </c>
      <c r="B151" s="30" t="str">
        <f t="shared" si="59"/>
        <v>A</v>
      </c>
      <c r="C151" s="37">
        <f t="shared" si="60"/>
        <v>224</v>
      </c>
      <c r="D151" s="38">
        <f t="shared" si="61"/>
        <v>38537</v>
      </c>
      <c r="E151" s="39" t="str">
        <f t="shared" si="62"/>
        <v>HEMLATA BAGRI</v>
      </c>
      <c r="F151" s="39" t="str">
        <f t="shared" si="63"/>
        <v>OM PRAKASH BAGRI</v>
      </c>
      <c r="G151" s="52">
        <f t="shared" si="64"/>
        <v>1008</v>
      </c>
      <c r="H151" s="40" t="str">
        <f t="shared" si="65"/>
        <v/>
      </c>
      <c r="I151" s="125"/>
      <c r="J151" s="126"/>
      <c r="K151" s="107" t="str">
        <f t="shared" si="57"/>
        <v/>
      </c>
      <c r="L151" s="83"/>
      <c r="M151" s="76"/>
      <c r="N151" s="76"/>
      <c r="O151" s="76"/>
      <c r="P151" s="76"/>
      <c r="Q151" s="76"/>
      <c r="R151" s="76"/>
      <c r="S151" s="76"/>
      <c r="T151" s="84"/>
      <c r="U151" s="91"/>
      <c r="V151" s="77"/>
      <c r="W151" s="77"/>
      <c r="X151" s="77"/>
      <c r="Y151" s="77"/>
      <c r="Z151" s="77"/>
      <c r="AA151" s="77"/>
      <c r="AB151" s="77"/>
      <c r="AC151" s="92"/>
      <c r="AD151" s="83"/>
      <c r="AE151" s="76"/>
      <c r="AF151" s="76"/>
      <c r="AG151" s="76"/>
      <c r="AH151" s="76"/>
      <c r="AI151" s="76"/>
      <c r="AJ151" s="76"/>
      <c r="AK151" s="76"/>
      <c r="AL151" s="84"/>
      <c r="AM151" s="83"/>
      <c r="AN151" s="76"/>
      <c r="AO151" s="76"/>
      <c r="AP151" s="76"/>
      <c r="AQ151" s="76"/>
      <c r="AR151" s="76"/>
      <c r="AS151" s="76"/>
      <c r="AT151" s="76"/>
      <c r="AU151" s="84"/>
      <c r="AV151" s="83"/>
      <c r="AW151" s="76"/>
      <c r="AX151" s="76"/>
      <c r="AY151" s="76"/>
      <c r="AZ151" s="76"/>
      <c r="BA151" s="76"/>
      <c r="BB151" s="76"/>
      <c r="BC151" s="76"/>
      <c r="BD151" s="84"/>
      <c r="BE151" s="83"/>
      <c r="BF151" s="76"/>
      <c r="BG151" s="76"/>
      <c r="BH151" s="76"/>
      <c r="BI151" s="76"/>
      <c r="BJ151" s="76"/>
      <c r="BK151" s="76"/>
      <c r="BL151" s="76"/>
      <c r="BM151" s="84"/>
      <c r="BN151" s="1"/>
      <c r="BO151" s="1"/>
      <c r="BP151" s="1"/>
      <c r="BQ151" s="1"/>
      <c r="BR151" s="1"/>
      <c r="CC151" s="111">
        <f t="shared" si="58"/>
        <v>1008</v>
      </c>
      <c r="CD151" s="113" t="str">
        <f t="shared" si="51"/>
        <v/>
      </c>
      <c r="CE151" s="111" t="str">
        <f t="shared" si="52"/>
        <v/>
      </c>
      <c r="CF151" s="111" t="str">
        <f t="shared" si="53"/>
        <v/>
      </c>
      <c r="CG151" s="111" t="str">
        <f t="shared" si="54"/>
        <v/>
      </c>
      <c r="CH151" s="111" t="str">
        <f t="shared" si="55"/>
        <v/>
      </c>
      <c r="CI151" s="111" t="str">
        <f t="shared" si="56"/>
        <v/>
      </c>
    </row>
    <row r="152" spans="1:87">
      <c r="A152" s="4">
        <v>147</v>
      </c>
      <c r="B152" s="30" t="str">
        <f t="shared" si="59"/>
        <v>A</v>
      </c>
      <c r="C152" s="37">
        <f t="shared" si="60"/>
        <v>726</v>
      </c>
      <c r="D152" s="38">
        <f t="shared" si="61"/>
        <v>38902</v>
      </c>
      <c r="E152" s="39" t="str">
        <f t="shared" si="62"/>
        <v>KANCHAN</v>
      </c>
      <c r="F152" s="39" t="str">
        <f t="shared" si="63"/>
        <v>HADMAN RAM</v>
      </c>
      <c r="G152" s="52">
        <f t="shared" si="64"/>
        <v>1009</v>
      </c>
      <c r="H152" s="40" t="str">
        <f t="shared" si="65"/>
        <v/>
      </c>
      <c r="I152" s="125"/>
      <c r="J152" s="126"/>
      <c r="K152" s="107" t="str">
        <f t="shared" si="57"/>
        <v/>
      </c>
      <c r="L152" s="83"/>
      <c r="M152" s="76"/>
      <c r="N152" s="76"/>
      <c r="O152" s="76"/>
      <c r="P152" s="76"/>
      <c r="Q152" s="76"/>
      <c r="R152" s="76"/>
      <c r="S152" s="76"/>
      <c r="T152" s="84"/>
      <c r="U152" s="91"/>
      <c r="V152" s="77"/>
      <c r="W152" s="77"/>
      <c r="X152" s="77"/>
      <c r="Y152" s="77"/>
      <c r="Z152" s="77"/>
      <c r="AA152" s="77"/>
      <c r="AB152" s="77"/>
      <c r="AC152" s="92"/>
      <c r="AD152" s="83"/>
      <c r="AE152" s="76"/>
      <c r="AF152" s="76"/>
      <c r="AG152" s="76"/>
      <c r="AH152" s="76"/>
      <c r="AI152" s="76"/>
      <c r="AJ152" s="76"/>
      <c r="AK152" s="76"/>
      <c r="AL152" s="84"/>
      <c r="AM152" s="83"/>
      <c r="AN152" s="76"/>
      <c r="AO152" s="76"/>
      <c r="AP152" s="76"/>
      <c r="AQ152" s="76"/>
      <c r="AR152" s="76"/>
      <c r="AS152" s="76"/>
      <c r="AT152" s="76"/>
      <c r="AU152" s="84"/>
      <c r="AV152" s="83"/>
      <c r="AW152" s="76"/>
      <c r="AX152" s="76"/>
      <c r="AY152" s="76"/>
      <c r="AZ152" s="76"/>
      <c r="BA152" s="76"/>
      <c r="BB152" s="76"/>
      <c r="BC152" s="76"/>
      <c r="BD152" s="84"/>
      <c r="BE152" s="83"/>
      <c r="BF152" s="76"/>
      <c r="BG152" s="76"/>
      <c r="BH152" s="76"/>
      <c r="BI152" s="76"/>
      <c r="BJ152" s="76"/>
      <c r="BK152" s="76"/>
      <c r="BL152" s="76"/>
      <c r="BM152" s="84"/>
      <c r="BN152" s="1"/>
      <c r="BO152" s="1"/>
      <c r="BP152" s="1"/>
      <c r="BQ152" s="1"/>
      <c r="BR152" s="1"/>
      <c r="CC152" s="111">
        <f t="shared" si="58"/>
        <v>1009</v>
      </c>
      <c r="CD152" s="113" t="str">
        <f t="shared" si="51"/>
        <v/>
      </c>
      <c r="CE152" s="111" t="str">
        <f t="shared" si="52"/>
        <v/>
      </c>
      <c r="CF152" s="111" t="str">
        <f t="shared" si="53"/>
        <v/>
      </c>
      <c r="CG152" s="111" t="str">
        <f t="shared" si="54"/>
        <v/>
      </c>
      <c r="CH152" s="111" t="str">
        <f t="shared" si="55"/>
        <v/>
      </c>
      <c r="CI152" s="111" t="str">
        <f t="shared" si="56"/>
        <v/>
      </c>
    </row>
    <row r="153" spans="1:87">
      <c r="A153" s="4">
        <v>148</v>
      </c>
      <c r="B153" s="30" t="str">
        <f t="shared" si="59"/>
        <v>A</v>
      </c>
      <c r="C153" s="37">
        <f t="shared" si="60"/>
        <v>912</v>
      </c>
      <c r="D153" s="38">
        <f t="shared" si="61"/>
        <v>38893</v>
      </c>
      <c r="E153" s="39" t="str">
        <f t="shared" si="62"/>
        <v>KANCHAN</v>
      </c>
      <c r="F153" s="39" t="str">
        <f t="shared" si="63"/>
        <v>SUAA LAL</v>
      </c>
      <c r="G153" s="52">
        <f t="shared" si="64"/>
        <v>1010</v>
      </c>
      <c r="H153" s="40" t="str">
        <f t="shared" si="65"/>
        <v/>
      </c>
      <c r="I153" s="125"/>
      <c r="J153" s="126"/>
      <c r="K153" s="107" t="str">
        <f t="shared" si="57"/>
        <v/>
      </c>
      <c r="L153" s="83"/>
      <c r="M153" s="76"/>
      <c r="N153" s="76"/>
      <c r="O153" s="76"/>
      <c r="P153" s="76"/>
      <c r="Q153" s="76"/>
      <c r="R153" s="76"/>
      <c r="S153" s="76"/>
      <c r="T153" s="84"/>
      <c r="U153" s="91"/>
      <c r="V153" s="77"/>
      <c r="W153" s="77"/>
      <c r="X153" s="77"/>
      <c r="Y153" s="77"/>
      <c r="Z153" s="77"/>
      <c r="AA153" s="77"/>
      <c r="AB153" s="77"/>
      <c r="AC153" s="92"/>
      <c r="AD153" s="83"/>
      <c r="AE153" s="76"/>
      <c r="AF153" s="76"/>
      <c r="AG153" s="76"/>
      <c r="AH153" s="76"/>
      <c r="AI153" s="76"/>
      <c r="AJ153" s="76"/>
      <c r="AK153" s="76"/>
      <c r="AL153" s="84"/>
      <c r="AM153" s="83"/>
      <c r="AN153" s="76"/>
      <c r="AO153" s="76"/>
      <c r="AP153" s="76"/>
      <c r="AQ153" s="76"/>
      <c r="AR153" s="76"/>
      <c r="AS153" s="76"/>
      <c r="AT153" s="76"/>
      <c r="AU153" s="84"/>
      <c r="AV153" s="83"/>
      <c r="AW153" s="76"/>
      <c r="AX153" s="76"/>
      <c r="AY153" s="76"/>
      <c r="AZ153" s="76"/>
      <c r="BA153" s="76"/>
      <c r="BB153" s="76"/>
      <c r="BC153" s="76"/>
      <c r="BD153" s="84"/>
      <c r="BE153" s="83"/>
      <c r="BF153" s="76"/>
      <c r="BG153" s="76"/>
      <c r="BH153" s="76"/>
      <c r="BI153" s="76"/>
      <c r="BJ153" s="76"/>
      <c r="BK153" s="76"/>
      <c r="BL153" s="76"/>
      <c r="BM153" s="84"/>
      <c r="BN153" s="1"/>
      <c r="BO153" s="1"/>
      <c r="BP153" s="1"/>
      <c r="BQ153" s="1"/>
      <c r="BR153" s="1"/>
      <c r="CC153" s="111">
        <f t="shared" si="58"/>
        <v>1010</v>
      </c>
      <c r="CD153" s="113" t="str">
        <f t="shared" si="51"/>
        <v/>
      </c>
      <c r="CE153" s="111" t="str">
        <f t="shared" si="52"/>
        <v/>
      </c>
      <c r="CF153" s="111" t="str">
        <f t="shared" si="53"/>
        <v/>
      </c>
      <c r="CG153" s="111" t="str">
        <f t="shared" si="54"/>
        <v/>
      </c>
      <c r="CH153" s="111" t="str">
        <f t="shared" si="55"/>
        <v/>
      </c>
      <c r="CI153" s="111" t="str">
        <f t="shared" si="56"/>
        <v/>
      </c>
    </row>
    <row r="154" spans="1:87">
      <c r="A154" s="4">
        <v>149</v>
      </c>
      <c r="B154" s="30" t="str">
        <f t="shared" si="59"/>
        <v>A</v>
      </c>
      <c r="C154" s="37">
        <f t="shared" si="60"/>
        <v>869</v>
      </c>
      <c r="D154" s="38">
        <f t="shared" si="61"/>
        <v>39511</v>
      </c>
      <c r="E154" s="39" t="str">
        <f t="shared" si="62"/>
        <v>KANWRAI</v>
      </c>
      <c r="F154" s="39" t="str">
        <f t="shared" si="63"/>
        <v>BHAGWAN RAM</v>
      </c>
      <c r="G154" s="52">
        <f t="shared" si="64"/>
        <v>1011</v>
      </c>
      <c r="H154" s="40" t="str">
        <f t="shared" si="65"/>
        <v/>
      </c>
      <c r="I154" s="125"/>
      <c r="J154" s="126"/>
      <c r="K154" s="107" t="str">
        <f t="shared" si="57"/>
        <v/>
      </c>
      <c r="L154" s="83"/>
      <c r="M154" s="76"/>
      <c r="N154" s="76"/>
      <c r="O154" s="76"/>
      <c r="P154" s="76"/>
      <c r="Q154" s="76"/>
      <c r="R154" s="76"/>
      <c r="S154" s="76"/>
      <c r="T154" s="84"/>
      <c r="U154" s="91"/>
      <c r="V154" s="77"/>
      <c r="W154" s="77"/>
      <c r="X154" s="77"/>
      <c r="Y154" s="77"/>
      <c r="Z154" s="77"/>
      <c r="AA154" s="77"/>
      <c r="AB154" s="77"/>
      <c r="AC154" s="92"/>
      <c r="AD154" s="83"/>
      <c r="AE154" s="76"/>
      <c r="AF154" s="76"/>
      <c r="AG154" s="76"/>
      <c r="AH154" s="76"/>
      <c r="AI154" s="76"/>
      <c r="AJ154" s="76"/>
      <c r="AK154" s="76"/>
      <c r="AL154" s="84"/>
      <c r="AM154" s="83"/>
      <c r="AN154" s="76"/>
      <c r="AO154" s="76"/>
      <c r="AP154" s="76"/>
      <c r="AQ154" s="76"/>
      <c r="AR154" s="76"/>
      <c r="AS154" s="76"/>
      <c r="AT154" s="76"/>
      <c r="AU154" s="84"/>
      <c r="AV154" s="83"/>
      <c r="AW154" s="76"/>
      <c r="AX154" s="76"/>
      <c r="AY154" s="76"/>
      <c r="AZ154" s="76"/>
      <c r="BA154" s="76"/>
      <c r="BB154" s="76"/>
      <c r="BC154" s="76"/>
      <c r="BD154" s="84"/>
      <c r="BE154" s="83"/>
      <c r="BF154" s="76"/>
      <c r="BG154" s="76"/>
      <c r="BH154" s="76"/>
      <c r="BI154" s="76"/>
      <c r="BJ154" s="76"/>
      <c r="BK154" s="76"/>
      <c r="BL154" s="76"/>
      <c r="BM154" s="84"/>
      <c r="BN154" s="1"/>
      <c r="BO154" s="1"/>
      <c r="BP154" s="1"/>
      <c r="BQ154" s="1"/>
      <c r="BR154" s="1"/>
      <c r="CC154" s="111">
        <f t="shared" si="58"/>
        <v>1011</v>
      </c>
      <c r="CD154" s="113" t="str">
        <f t="shared" si="51"/>
        <v/>
      </c>
      <c r="CE154" s="111" t="str">
        <f t="shared" si="52"/>
        <v/>
      </c>
      <c r="CF154" s="111" t="str">
        <f t="shared" si="53"/>
        <v/>
      </c>
      <c r="CG154" s="111" t="str">
        <f t="shared" si="54"/>
        <v/>
      </c>
      <c r="CH154" s="111" t="str">
        <f t="shared" si="55"/>
        <v/>
      </c>
      <c r="CI154" s="111" t="str">
        <f t="shared" si="56"/>
        <v/>
      </c>
    </row>
    <row r="155" spans="1:87">
      <c r="A155" s="4">
        <v>150</v>
      </c>
      <c r="B155" s="30" t="str">
        <f t="shared" si="59"/>
        <v/>
      </c>
      <c r="C155" s="37" t="str">
        <f t="shared" si="60"/>
        <v/>
      </c>
      <c r="D155" s="38" t="str">
        <f t="shared" si="61"/>
        <v/>
      </c>
      <c r="E155" s="39" t="str">
        <f t="shared" si="62"/>
        <v/>
      </c>
      <c r="F155" s="39" t="str">
        <f t="shared" si="63"/>
        <v/>
      </c>
      <c r="G155" s="52" t="str">
        <f t="shared" si="64"/>
        <v/>
      </c>
      <c r="H155" s="40" t="str">
        <f t="shared" si="65"/>
        <v/>
      </c>
      <c r="I155" s="125"/>
      <c r="J155" s="126"/>
      <c r="K155" s="107" t="str">
        <f t="shared" si="57"/>
        <v/>
      </c>
      <c r="L155" s="83"/>
      <c r="M155" s="76"/>
      <c r="N155" s="76"/>
      <c r="O155" s="76"/>
      <c r="P155" s="76"/>
      <c r="Q155" s="76"/>
      <c r="R155" s="76"/>
      <c r="S155" s="76"/>
      <c r="T155" s="84"/>
      <c r="U155" s="91"/>
      <c r="V155" s="77"/>
      <c r="W155" s="77"/>
      <c r="X155" s="77"/>
      <c r="Y155" s="77"/>
      <c r="Z155" s="77"/>
      <c r="AA155" s="77"/>
      <c r="AB155" s="77"/>
      <c r="AC155" s="92"/>
      <c r="AD155" s="83"/>
      <c r="AE155" s="76"/>
      <c r="AF155" s="76"/>
      <c r="AG155" s="76"/>
      <c r="AH155" s="76"/>
      <c r="AI155" s="76"/>
      <c r="AJ155" s="76"/>
      <c r="AK155" s="76"/>
      <c r="AL155" s="84"/>
      <c r="AM155" s="83"/>
      <c r="AN155" s="76"/>
      <c r="AO155" s="76"/>
      <c r="AP155" s="76"/>
      <c r="AQ155" s="76"/>
      <c r="AR155" s="76"/>
      <c r="AS155" s="76"/>
      <c r="AT155" s="76"/>
      <c r="AU155" s="84"/>
      <c r="AV155" s="83"/>
      <c r="AW155" s="76"/>
      <c r="AX155" s="76"/>
      <c r="AY155" s="76"/>
      <c r="AZ155" s="76"/>
      <c r="BA155" s="76"/>
      <c r="BB155" s="76"/>
      <c r="BC155" s="76"/>
      <c r="BD155" s="84"/>
      <c r="BE155" s="83"/>
      <c r="BF155" s="76"/>
      <c r="BG155" s="76"/>
      <c r="BH155" s="76"/>
      <c r="BI155" s="76"/>
      <c r="BJ155" s="76"/>
      <c r="BK155" s="76"/>
      <c r="BL155" s="76"/>
      <c r="BM155" s="84"/>
      <c r="BN155" s="1"/>
      <c r="BO155" s="1"/>
      <c r="BP155" s="1"/>
      <c r="BQ155" s="1"/>
      <c r="BR155" s="1"/>
      <c r="CC155" s="111" t="str">
        <f t="shared" si="58"/>
        <v/>
      </c>
      <c r="CD155" s="113" t="str">
        <f t="shared" si="51"/>
        <v/>
      </c>
      <c r="CE155" s="111" t="str">
        <f t="shared" si="52"/>
        <v/>
      </c>
      <c r="CF155" s="111" t="str">
        <f t="shared" si="53"/>
        <v/>
      </c>
      <c r="CG155" s="111" t="str">
        <f t="shared" si="54"/>
        <v/>
      </c>
      <c r="CH155" s="111" t="str">
        <f t="shared" si="55"/>
        <v/>
      </c>
      <c r="CI155" s="111" t="str">
        <f t="shared" si="56"/>
        <v/>
      </c>
    </row>
    <row r="156" spans="1:87">
      <c r="A156" s="4">
        <v>151</v>
      </c>
      <c r="B156" s="30" t="str">
        <f t="shared" si="59"/>
        <v/>
      </c>
      <c r="C156" s="37" t="str">
        <f t="shared" si="60"/>
        <v/>
      </c>
      <c r="D156" s="38" t="str">
        <f t="shared" si="61"/>
        <v/>
      </c>
      <c r="E156" s="39" t="str">
        <f t="shared" si="62"/>
        <v/>
      </c>
      <c r="F156" s="39" t="str">
        <f t="shared" si="63"/>
        <v/>
      </c>
      <c r="G156" s="52" t="str">
        <f t="shared" si="64"/>
        <v/>
      </c>
      <c r="H156" s="40" t="str">
        <f t="shared" si="65"/>
        <v/>
      </c>
      <c r="I156" s="125"/>
      <c r="J156" s="126"/>
      <c r="K156" s="107" t="str">
        <f t="shared" si="57"/>
        <v/>
      </c>
      <c r="L156" s="83"/>
      <c r="M156" s="76"/>
      <c r="N156" s="76"/>
      <c r="O156" s="76"/>
      <c r="P156" s="76"/>
      <c r="Q156" s="76"/>
      <c r="R156" s="76"/>
      <c r="S156" s="76"/>
      <c r="T156" s="84"/>
      <c r="U156" s="91"/>
      <c r="V156" s="77"/>
      <c r="W156" s="77"/>
      <c r="X156" s="77"/>
      <c r="Y156" s="77"/>
      <c r="Z156" s="77"/>
      <c r="AA156" s="77"/>
      <c r="AB156" s="77"/>
      <c r="AC156" s="92"/>
      <c r="AD156" s="83"/>
      <c r="AE156" s="76"/>
      <c r="AF156" s="76"/>
      <c r="AG156" s="76"/>
      <c r="AH156" s="76"/>
      <c r="AI156" s="76"/>
      <c r="AJ156" s="76"/>
      <c r="AK156" s="76"/>
      <c r="AL156" s="84"/>
      <c r="AM156" s="83"/>
      <c r="AN156" s="76"/>
      <c r="AO156" s="76"/>
      <c r="AP156" s="76"/>
      <c r="AQ156" s="76"/>
      <c r="AR156" s="76"/>
      <c r="AS156" s="76"/>
      <c r="AT156" s="76"/>
      <c r="AU156" s="84"/>
      <c r="AV156" s="83"/>
      <c r="AW156" s="76"/>
      <c r="AX156" s="76"/>
      <c r="AY156" s="76"/>
      <c r="AZ156" s="76"/>
      <c r="BA156" s="76"/>
      <c r="BB156" s="76"/>
      <c r="BC156" s="76"/>
      <c r="BD156" s="84"/>
      <c r="BE156" s="83"/>
      <c r="BF156" s="76"/>
      <c r="BG156" s="76"/>
      <c r="BH156" s="76"/>
      <c r="BI156" s="76"/>
      <c r="BJ156" s="76"/>
      <c r="BK156" s="76"/>
      <c r="BL156" s="76"/>
      <c r="BM156" s="84"/>
      <c r="BN156" s="1"/>
      <c r="BO156" s="1"/>
      <c r="BP156" s="1"/>
      <c r="BQ156" s="1"/>
      <c r="BR156" s="1"/>
      <c r="CC156" s="111" t="str">
        <f t="shared" si="58"/>
        <v/>
      </c>
      <c r="CD156" s="113" t="str">
        <f t="shared" si="51"/>
        <v/>
      </c>
      <c r="CE156" s="111" t="str">
        <f t="shared" si="52"/>
        <v/>
      </c>
      <c r="CF156" s="111" t="str">
        <f t="shared" si="53"/>
        <v/>
      </c>
      <c r="CG156" s="111" t="str">
        <f t="shared" si="54"/>
        <v/>
      </c>
      <c r="CH156" s="111" t="str">
        <f t="shared" si="55"/>
        <v/>
      </c>
      <c r="CI156" s="111" t="str">
        <f t="shared" si="56"/>
        <v/>
      </c>
    </row>
    <row r="157" spans="1:87">
      <c r="A157" s="4">
        <v>152</v>
      </c>
      <c r="B157" s="30" t="str">
        <f t="shared" si="59"/>
        <v/>
      </c>
      <c r="C157" s="37" t="str">
        <f t="shared" si="60"/>
        <v/>
      </c>
      <c r="D157" s="38" t="str">
        <f t="shared" si="61"/>
        <v/>
      </c>
      <c r="E157" s="39" t="str">
        <f t="shared" si="62"/>
        <v/>
      </c>
      <c r="F157" s="39" t="str">
        <f t="shared" si="63"/>
        <v/>
      </c>
      <c r="G157" s="52" t="str">
        <f t="shared" si="64"/>
        <v/>
      </c>
      <c r="H157" s="40" t="str">
        <f t="shared" si="65"/>
        <v/>
      </c>
      <c r="I157" s="125"/>
      <c r="J157" s="126"/>
      <c r="K157" s="107" t="str">
        <f t="shared" si="57"/>
        <v/>
      </c>
      <c r="L157" s="83"/>
      <c r="M157" s="76"/>
      <c r="N157" s="76"/>
      <c r="O157" s="76"/>
      <c r="P157" s="76"/>
      <c r="Q157" s="76"/>
      <c r="R157" s="76"/>
      <c r="S157" s="76"/>
      <c r="T157" s="84"/>
      <c r="U157" s="91"/>
      <c r="V157" s="77"/>
      <c r="W157" s="77"/>
      <c r="X157" s="77"/>
      <c r="Y157" s="77"/>
      <c r="Z157" s="77"/>
      <c r="AA157" s="77"/>
      <c r="AB157" s="77"/>
      <c r="AC157" s="92"/>
      <c r="AD157" s="83"/>
      <c r="AE157" s="76"/>
      <c r="AF157" s="76"/>
      <c r="AG157" s="76"/>
      <c r="AH157" s="76"/>
      <c r="AI157" s="76"/>
      <c r="AJ157" s="76"/>
      <c r="AK157" s="76"/>
      <c r="AL157" s="84"/>
      <c r="AM157" s="83"/>
      <c r="AN157" s="76"/>
      <c r="AO157" s="76"/>
      <c r="AP157" s="76"/>
      <c r="AQ157" s="76"/>
      <c r="AR157" s="76"/>
      <c r="AS157" s="76"/>
      <c r="AT157" s="76"/>
      <c r="AU157" s="84"/>
      <c r="AV157" s="83"/>
      <c r="AW157" s="76"/>
      <c r="AX157" s="76"/>
      <c r="AY157" s="76"/>
      <c r="AZ157" s="76"/>
      <c r="BA157" s="76"/>
      <c r="BB157" s="76"/>
      <c r="BC157" s="76"/>
      <c r="BD157" s="84"/>
      <c r="BE157" s="83"/>
      <c r="BF157" s="76"/>
      <c r="BG157" s="76"/>
      <c r="BH157" s="76"/>
      <c r="BI157" s="76"/>
      <c r="BJ157" s="76"/>
      <c r="BK157" s="76"/>
      <c r="BL157" s="76"/>
      <c r="BM157" s="84"/>
      <c r="BN157" s="1"/>
      <c r="BO157" s="1"/>
      <c r="BP157" s="1"/>
      <c r="BQ157" s="1"/>
      <c r="BR157" s="1"/>
      <c r="CC157" s="111" t="str">
        <f t="shared" si="58"/>
        <v/>
      </c>
      <c r="CD157" s="113" t="str">
        <f t="shared" si="51"/>
        <v/>
      </c>
      <c r="CE157" s="111" t="str">
        <f t="shared" si="52"/>
        <v/>
      </c>
      <c r="CF157" s="111" t="str">
        <f t="shared" si="53"/>
        <v/>
      </c>
      <c r="CG157" s="111" t="str">
        <f t="shared" si="54"/>
        <v/>
      </c>
      <c r="CH157" s="111" t="str">
        <f t="shared" si="55"/>
        <v/>
      </c>
      <c r="CI157" s="111" t="str">
        <f t="shared" si="56"/>
        <v/>
      </c>
    </row>
    <row r="158" spans="1:87">
      <c r="A158" s="4">
        <v>153</v>
      </c>
      <c r="B158" s="30" t="str">
        <f t="shared" si="59"/>
        <v/>
      </c>
      <c r="C158" s="37" t="str">
        <f t="shared" si="60"/>
        <v/>
      </c>
      <c r="D158" s="38" t="str">
        <f t="shared" si="61"/>
        <v/>
      </c>
      <c r="E158" s="39" t="str">
        <f t="shared" si="62"/>
        <v/>
      </c>
      <c r="F158" s="39" t="str">
        <f t="shared" si="63"/>
        <v/>
      </c>
      <c r="G158" s="52" t="str">
        <f t="shared" si="64"/>
        <v/>
      </c>
      <c r="H158" s="40" t="str">
        <f t="shared" si="65"/>
        <v/>
      </c>
      <c r="I158" s="125"/>
      <c r="J158" s="126"/>
      <c r="K158" s="107" t="str">
        <f t="shared" si="57"/>
        <v/>
      </c>
      <c r="L158" s="83"/>
      <c r="M158" s="76"/>
      <c r="N158" s="76"/>
      <c r="O158" s="76"/>
      <c r="P158" s="76"/>
      <c r="Q158" s="76"/>
      <c r="R158" s="76"/>
      <c r="S158" s="76"/>
      <c r="T158" s="84"/>
      <c r="U158" s="91"/>
      <c r="V158" s="77"/>
      <c r="W158" s="77"/>
      <c r="X158" s="77"/>
      <c r="Y158" s="77"/>
      <c r="Z158" s="77"/>
      <c r="AA158" s="77"/>
      <c r="AB158" s="77"/>
      <c r="AC158" s="92"/>
      <c r="AD158" s="83"/>
      <c r="AE158" s="76"/>
      <c r="AF158" s="76"/>
      <c r="AG158" s="76"/>
      <c r="AH158" s="76"/>
      <c r="AI158" s="76"/>
      <c r="AJ158" s="76"/>
      <c r="AK158" s="76"/>
      <c r="AL158" s="84"/>
      <c r="AM158" s="83"/>
      <c r="AN158" s="76"/>
      <c r="AO158" s="76"/>
      <c r="AP158" s="76"/>
      <c r="AQ158" s="76"/>
      <c r="AR158" s="76"/>
      <c r="AS158" s="76"/>
      <c r="AT158" s="76"/>
      <c r="AU158" s="84"/>
      <c r="AV158" s="83"/>
      <c r="AW158" s="76"/>
      <c r="AX158" s="76"/>
      <c r="AY158" s="76"/>
      <c r="AZ158" s="76"/>
      <c r="BA158" s="76"/>
      <c r="BB158" s="76"/>
      <c r="BC158" s="76"/>
      <c r="BD158" s="84"/>
      <c r="BE158" s="83"/>
      <c r="BF158" s="76"/>
      <c r="BG158" s="76"/>
      <c r="BH158" s="76"/>
      <c r="BI158" s="76"/>
      <c r="BJ158" s="76"/>
      <c r="BK158" s="76"/>
      <c r="BL158" s="76"/>
      <c r="BM158" s="84"/>
      <c r="BN158" s="1"/>
      <c r="BO158" s="1"/>
      <c r="BP158" s="1"/>
      <c r="BQ158" s="1"/>
      <c r="BR158" s="1"/>
      <c r="CC158" s="111" t="str">
        <f t="shared" si="58"/>
        <v/>
      </c>
      <c r="CD158" s="113" t="str">
        <f t="shared" si="51"/>
        <v/>
      </c>
      <c r="CE158" s="111" t="str">
        <f t="shared" si="52"/>
        <v/>
      </c>
      <c r="CF158" s="111" t="str">
        <f t="shared" si="53"/>
        <v/>
      </c>
      <c r="CG158" s="111" t="str">
        <f t="shared" si="54"/>
        <v/>
      </c>
      <c r="CH158" s="111" t="str">
        <f t="shared" si="55"/>
        <v/>
      </c>
      <c r="CI158" s="111" t="str">
        <f t="shared" si="56"/>
        <v/>
      </c>
    </row>
    <row r="159" spans="1:87">
      <c r="A159" s="4">
        <v>154</v>
      </c>
      <c r="B159" s="30" t="str">
        <f t="shared" si="59"/>
        <v/>
      </c>
      <c r="C159" s="37" t="str">
        <f t="shared" si="60"/>
        <v/>
      </c>
      <c r="D159" s="38" t="str">
        <f t="shared" si="61"/>
        <v/>
      </c>
      <c r="E159" s="39" t="str">
        <f t="shared" si="62"/>
        <v/>
      </c>
      <c r="F159" s="39" t="str">
        <f t="shared" si="63"/>
        <v/>
      </c>
      <c r="G159" s="52" t="str">
        <f t="shared" si="64"/>
        <v/>
      </c>
      <c r="H159" s="40" t="str">
        <f t="shared" si="65"/>
        <v/>
      </c>
      <c r="I159" s="125"/>
      <c r="J159" s="126"/>
      <c r="K159" s="107" t="str">
        <f t="shared" si="57"/>
        <v/>
      </c>
      <c r="L159" s="83"/>
      <c r="M159" s="76"/>
      <c r="N159" s="76"/>
      <c r="O159" s="76"/>
      <c r="P159" s="76"/>
      <c r="Q159" s="76"/>
      <c r="R159" s="76"/>
      <c r="S159" s="76"/>
      <c r="T159" s="84"/>
      <c r="U159" s="91"/>
      <c r="V159" s="77"/>
      <c r="W159" s="77"/>
      <c r="X159" s="77"/>
      <c r="Y159" s="77"/>
      <c r="Z159" s="77"/>
      <c r="AA159" s="77"/>
      <c r="AB159" s="77"/>
      <c r="AC159" s="92"/>
      <c r="AD159" s="83"/>
      <c r="AE159" s="76"/>
      <c r="AF159" s="76"/>
      <c r="AG159" s="76"/>
      <c r="AH159" s="76"/>
      <c r="AI159" s="76"/>
      <c r="AJ159" s="76"/>
      <c r="AK159" s="76"/>
      <c r="AL159" s="84"/>
      <c r="AM159" s="83"/>
      <c r="AN159" s="76"/>
      <c r="AO159" s="76"/>
      <c r="AP159" s="76"/>
      <c r="AQ159" s="76"/>
      <c r="AR159" s="76"/>
      <c r="AS159" s="76"/>
      <c r="AT159" s="76"/>
      <c r="AU159" s="84"/>
      <c r="AV159" s="83"/>
      <c r="AW159" s="76"/>
      <c r="AX159" s="76"/>
      <c r="AY159" s="76"/>
      <c r="AZ159" s="76"/>
      <c r="BA159" s="76"/>
      <c r="BB159" s="76"/>
      <c r="BC159" s="76"/>
      <c r="BD159" s="84"/>
      <c r="BE159" s="83"/>
      <c r="BF159" s="76"/>
      <c r="BG159" s="76"/>
      <c r="BH159" s="76"/>
      <c r="BI159" s="76"/>
      <c r="BJ159" s="76"/>
      <c r="BK159" s="76"/>
      <c r="BL159" s="76"/>
      <c r="BM159" s="84"/>
      <c r="BN159" s="1"/>
      <c r="BO159" s="1"/>
      <c r="BP159" s="1"/>
      <c r="BQ159" s="1"/>
      <c r="BR159" s="1"/>
      <c r="CC159" s="111" t="str">
        <f t="shared" si="58"/>
        <v/>
      </c>
      <c r="CD159" s="113" t="str">
        <f t="shared" si="51"/>
        <v/>
      </c>
      <c r="CE159" s="111" t="str">
        <f t="shared" si="52"/>
        <v/>
      </c>
      <c r="CF159" s="111" t="str">
        <f t="shared" si="53"/>
        <v/>
      </c>
      <c r="CG159" s="111" t="str">
        <f t="shared" si="54"/>
        <v/>
      </c>
      <c r="CH159" s="111" t="str">
        <f t="shared" si="55"/>
        <v/>
      </c>
      <c r="CI159" s="111" t="str">
        <f t="shared" si="56"/>
        <v/>
      </c>
    </row>
    <row r="160" spans="1:87">
      <c r="A160" s="4">
        <v>155</v>
      </c>
      <c r="B160" s="30" t="str">
        <f t="shared" si="59"/>
        <v/>
      </c>
      <c r="C160" s="37" t="str">
        <f t="shared" si="60"/>
        <v/>
      </c>
      <c r="D160" s="38" t="str">
        <f t="shared" si="61"/>
        <v/>
      </c>
      <c r="E160" s="39" t="str">
        <f t="shared" si="62"/>
        <v/>
      </c>
      <c r="F160" s="39" t="str">
        <f t="shared" si="63"/>
        <v/>
      </c>
      <c r="G160" s="52" t="str">
        <f t="shared" si="64"/>
        <v/>
      </c>
      <c r="H160" s="40" t="str">
        <f t="shared" si="65"/>
        <v/>
      </c>
      <c r="I160" s="125"/>
      <c r="J160" s="126"/>
      <c r="K160" s="107" t="str">
        <f t="shared" si="57"/>
        <v/>
      </c>
      <c r="L160" s="83"/>
      <c r="M160" s="76"/>
      <c r="N160" s="76"/>
      <c r="O160" s="76"/>
      <c r="P160" s="76"/>
      <c r="Q160" s="76"/>
      <c r="R160" s="76"/>
      <c r="S160" s="76"/>
      <c r="T160" s="84"/>
      <c r="U160" s="91"/>
      <c r="V160" s="77"/>
      <c r="W160" s="77"/>
      <c r="X160" s="77"/>
      <c r="Y160" s="77"/>
      <c r="Z160" s="77"/>
      <c r="AA160" s="77"/>
      <c r="AB160" s="77"/>
      <c r="AC160" s="92"/>
      <c r="AD160" s="83"/>
      <c r="AE160" s="76"/>
      <c r="AF160" s="76"/>
      <c r="AG160" s="76"/>
      <c r="AH160" s="76"/>
      <c r="AI160" s="76"/>
      <c r="AJ160" s="76"/>
      <c r="AK160" s="76"/>
      <c r="AL160" s="84"/>
      <c r="AM160" s="83"/>
      <c r="AN160" s="76"/>
      <c r="AO160" s="76"/>
      <c r="AP160" s="76"/>
      <c r="AQ160" s="76"/>
      <c r="AR160" s="76"/>
      <c r="AS160" s="76"/>
      <c r="AT160" s="76"/>
      <c r="AU160" s="84"/>
      <c r="AV160" s="83"/>
      <c r="AW160" s="76"/>
      <c r="AX160" s="76"/>
      <c r="AY160" s="76"/>
      <c r="AZ160" s="76"/>
      <c r="BA160" s="76"/>
      <c r="BB160" s="76"/>
      <c r="BC160" s="76"/>
      <c r="BD160" s="84"/>
      <c r="BE160" s="83"/>
      <c r="BF160" s="76"/>
      <c r="BG160" s="76"/>
      <c r="BH160" s="76"/>
      <c r="BI160" s="76"/>
      <c r="BJ160" s="76"/>
      <c r="BK160" s="76"/>
      <c r="BL160" s="76"/>
      <c r="BM160" s="84"/>
      <c r="BN160" s="1"/>
      <c r="BO160" s="1"/>
      <c r="BP160" s="1"/>
      <c r="BQ160" s="1"/>
      <c r="BR160" s="1"/>
      <c r="CC160" s="111" t="str">
        <f t="shared" si="58"/>
        <v/>
      </c>
      <c r="CD160" s="113" t="str">
        <f t="shared" si="51"/>
        <v/>
      </c>
      <c r="CE160" s="111" t="str">
        <f t="shared" si="52"/>
        <v/>
      </c>
      <c r="CF160" s="111" t="str">
        <f t="shared" si="53"/>
        <v/>
      </c>
      <c r="CG160" s="111" t="str">
        <f t="shared" si="54"/>
        <v/>
      </c>
      <c r="CH160" s="111" t="str">
        <f t="shared" si="55"/>
        <v/>
      </c>
      <c r="CI160" s="111" t="str">
        <f t="shared" si="56"/>
        <v/>
      </c>
    </row>
    <row r="161" spans="1:87">
      <c r="A161" s="4">
        <v>156</v>
      </c>
      <c r="B161" s="30" t="str">
        <f t="shared" si="59"/>
        <v/>
      </c>
      <c r="C161" s="37" t="str">
        <f t="shared" si="60"/>
        <v/>
      </c>
      <c r="D161" s="38" t="str">
        <f t="shared" si="61"/>
        <v/>
      </c>
      <c r="E161" s="39" t="str">
        <f t="shared" si="62"/>
        <v/>
      </c>
      <c r="F161" s="39" t="str">
        <f t="shared" si="63"/>
        <v/>
      </c>
      <c r="G161" s="52" t="str">
        <f t="shared" si="64"/>
        <v/>
      </c>
      <c r="H161" s="40" t="str">
        <f t="shared" si="65"/>
        <v/>
      </c>
      <c r="I161" s="125"/>
      <c r="J161" s="126"/>
      <c r="K161" s="107" t="str">
        <f t="shared" si="57"/>
        <v/>
      </c>
      <c r="L161" s="83"/>
      <c r="M161" s="76"/>
      <c r="N161" s="76"/>
      <c r="O161" s="76"/>
      <c r="P161" s="76"/>
      <c r="Q161" s="76"/>
      <c r="R161" s="76"/>
      <c r="S161" s="76"/>
      <c r="T161" s="84"/>
      <c r="U161" s="91"/>
      <c r="V161" s="77"/>
      <c r="W161" s="77"/>
      <c r="X161" s="77"/>
      <c r="Y161" s="77"/>
      <c r="Z161" s="77"/>
      <c r="AA161" s="77"/>
      <c r="AB161" s="77"/>
      <c r="AC161" s="92"/>
      <c r="AD161" s="83"/>
      <c r="AE161" s="76"/>
      <c r="AF161" s="76"/>
      <c r="AG161" s="76"/>
      <c r="AH161" s="76"/>
      <c r="AI161" s="76"/>
      <c r="AJ161" s="76"/>
      <c r="AK161" s="76"/>
      <c r="AL161" s="84"/>
      <c r="AM161" s="83"/>
      <c r="AN161" s="76"/>
      <c r="AO161" s="76"/>
      <c r="AP161" s="76"/>
      <c r="AQ161" s="76"/>
      <c r="AR161" s="76"/>
      <c r="AS161" s="76"/>
      <c r="AT161" s="76"/>
      <c r="AU161" s="84"/>
      <c r="AV161" s="83"/>
      <c r="AW161" s="76"/>
      <c r="AX161" s="76"/>
      <c r="AY161" s="76"/>
      <c r="AZ161" s="76"/>
      <c r="BA161" s="76"/>
      <c r="BB161" s="76"/>
      <c r="BC161" s="76"/>
      <c r="BD161" s="84"/>
      <c r="BE161" s="83"/>
      <c r="BF161" s="76"/>
      <c r="BG161" s="76"/>
      <c r="BH161" s="76"/>
      <c r="BI161" s="76"/>
      <c r="BJ161" s="76"/>
      <c r="BK161" s="76"/>
      <c r="BL161" s="76"/>
      <c r="BM161" s="84"/>
      <c r="BN161" s="1"/>
      <c r="BO161" s="1"/>
      <c r="BP161" s="1"/>
      <c r="BQ161" s="1"/>
      <c r="BR161" s="1"/>
      <c r="CC161" s="111" t="str">
        <f t="shared" si="58"/>
        <v/>
      </c>
      <c r="CD161" s="113" t="str">
        <f t="shared" si="51"/>
        <v/>
      </c>
      <c r="CE161" s="111" t="str">
        <f t="shared" si="52"/>
        <v/>
      </c>
      <c r="CF161" s="111" t="str">
        <f t="shared" si="53"/>
        <v/>
      </c>
      <c r="CG161" s="111" t="str">
        <f t="shared" si="54"/>
        <v/>
      </c>
      <c r="CH161" s="111" t="str">
        <f t="shared" si="55"/>
        <v/>
      </c>
      <c r="CI161" s="111" t="str">
        <f t="shared" si="56"/>
        <v/>
      </c>
    </row>
    <row r="162" spans="1:87">
      <c r="A162" s="4">
        <v>157</v>
      </c>
      <c r="B162" s="30" t="str">
        <f t="shared" si="59"/>
        <v/>
      </c>
      <c r="C162" s="37" t="str">
        <f t="shared" si="60"/>
        <v/>
      </c>
      <c r="D162" s="38" t="str">
        <f t="shared" si="61"/>
        <v/>
      </c>
      <c r="E162" s="39" t="str">
        <f t="shared" si="62"/>
        <v/>
      </c>
      <c r="F162" s="39" t="str">
        <f t="shared" si="63"/>
        <v/>
      </c>
      <c r="G162" s="52" t="str">
        <f t="shared" si="64"/>
        <v/>
      </c>
      <c r="H162" s="40" t="str">
        <f t="shared" si="65"/>
        <v/>
      </c>
      <c r="I162" s="125"/>
      <c r="J162" s="126"/>
      <c r="K162" s="107" t="str">
        <f t="shared" si="57"/>
        <v/>
      </c>
      <c r="L162" s="83"/>
      <c r="M162" s="76"/>
      <c r="N162" s="76"/>
      <c r="O162" s="76"/>
      <c r="P162" s="76"/>
      <c r="Q162" s="76"/>
      <c r="R162" s="76"/>
      <c r="S162" s="76"/>
      <c r="T162" s="84"/>
      <c r="U162" s="91"/>
      <c r="V162" s="77"/>
      <c r="W162" s="77"/>
      <c r="X162" s="77"/>
      <c r="Y162" s="77"/>
      <c r="Z162" s="77"/>
      <c r="AA162" s="77"/>
      <c r="AB162" s="77"/>
      <c r="AC162" s="92"/>
      <c r="AD162" s="83"/>
      <c r="AE162" s="76"/>
      <c r="AF162" s="76"/>
      <c r="AG162" s="76"/>
      <c r="AH162" s="76"/>
      <c r="AI162" s="76"/>
      <c r="AJ162" s="76"/>
      <c r="AK162" s="76"/>
      <c r="AL162" s="84"/>
      <c r="AM162" s="83"/>
      <c r="AN162" s="76"/>
      <c r="AO162" s="76"/>
      <c r="AP162" s="76"/>
      <c r="AQ162" s="76"/>
      <c r="AR162" s="76"/>
      <c r="AS162" s="76"/>
      <c r="AT162" s="76"/>
      <c r="AU162" s="84"/>
      <c r="AV162" s="83"/>
      <c r="AW162" s="76"/>
      <c r="AX162" s="76"/>
      <c r="AY162" s="76"/>
      <c r="AZ162" s="76"/>
      <c r="BA162" s="76"/>
      <c r="BB162" s="76"/>
      <c r="BC162" s="76"/>
      <c r="BD162" s="84"/>
      <c r="BE162" s="83"/>
      <c r="BF162" s="76"/>
      <c r="BG162" s="76"/>
      <c r="BH162" s="76"/>
      <c r="BI162" s="76"/>
      <c r="BJ162" s="76"/>
      <c r="BK162" s="76"/>
      <c r="BL162" s="76"/>
      <c r="BM162" s="84"/>
      <c r="BN162" s="1"/>
      <c r="BO162" s="1"/>
      <c r="BP162" s="1"/>
      <c r="BQ162" s="1"/>
      <c r="BR162" s="1"/>
      <c r="CC162" s="111" t="str">
        <f t="shared" si="58"/>
        <v/>
      </c>
      <c r="CD162" s="113" t="str">
        <f t="shared" si="51"/>
        <v/>
      </c>
      <c r="CE162" s="111" t="str">
        <f t="shared" si="52"/>
        <v/>
      </c>
      <c r="CF162" s="111" t="str">
        <f t="shared" si="53"/>
        <v/>
      </c>
      <c r="CG162" s="111" t="str">
        <f t="shared" si="54"/>
        <v/>
      </c>
      <c r="CH162" s="111" t="str">
        <f t="shared" si="55"/>
        <v/>
      </c>
      <c r="CI162" s="111" t="str">
        <f t="shared" si="56"/>
        <v/>
      </c>
    </row>
    <row r="163" spans="1:87">
      <c r="A163" s="4">
        <v>158</v>
      </c>
      <c r="B163" s="30" t="str">
        <f t="shared" si="59"/>
        <v/>
      </c>
      <c r="C163" s="37" t="str">
        <f t="shared" si="60"/>
        <v/>
      </c>
      <c r="D163" s="38" t="str">
        <f t="shared" si="61"/>
        <v/>
      </c>
      <c r="E163" s="39" t="str">
        <f t="shared" si="62"/>
        <v/>
      </c>
      <c r="F163" s="39" t="str">
        <f t="shared" si="63"/>
        <v/>
      </c>
      <c r="G163" s="52" t="str">
        <f t="shared" si="64"/>
        <v/>
      </c>
      <c r="H163" s="40" t="str">
        <f t="shared" si="65"/>
        <v/>
      </c>
      <c r="I163" s="125"/>
      <c r="J163" s="126"/>
      <c r="K163" s="107" t="str">
        <f t="shared" si="57"/>
        <v/>
      </c>
      <c r="L163" s="83"/>
      <c r="M163" s="76"/>
      <c r="N163" s="76"/>
      <c r="O163" s="76"/>
      <c r="P163" s="76"/>
      <c r="Q163" s="76"/>
      <c r="R163" s="76"/>
      <c r="S163" s="76"/>
      <c r="T163" s="84"/>
      <c r="U163" s="91"/>
      <c r="V163" s="77"/>
      <c r="W163" s="77"/>
      <c r="X163" s="77"/>
      <c r="Y163" s="77"/>
      <c r="Z163" s="77"/>
      <c r="AA163" s="77"/>
      <c r="AB163" s="77"/>
      <c r="AC163" s="92"/>
      <c r="AD163" s="83"/>
      <c r="AE163" s="76"/>
      <c r="AF163" s="76"/>
      <c r="AG163" s="76"/>
      <c r="AH163" s="76"/>
      <c r="AI163" s="76"/>
      <c r="AJ163" s="76"/>
      <c r="AK163" s="76"/>
      <c r="AL163" s="84"/>
      <c r="AM163" s="83"/>
      <c r="AN163" s="76"/>
      <c r="AO163" s="76"/>
      <c r="AP163" s="76"/>
      <c r="AQ163" s="76"/>
      <c r="AR163" s="76"/>
      <c r="AS163" s="76"/>
      <c r="AT163" s="76"/>
      <c r="AU163" s="84"/>
      <c r="AV163" s="83"/>
      <c r="AW163" s="76"/>
      <c r="AX163" s="76"/>
      <c r="AY163" s="76"/>
      <c r="AZ163" s="76"/>
      <c r="BA163" s="76"/>
      <c r="BB163" s="76"/>
      <c r="BC163" s="76"/>
      <c r="BD163" s="84"/>
      <c r="BE163" s="83"/>
      <c r="BF163" s="76"/>
      <c r="BG163" s="76"/>
      <c r="BH163" s="76"/>
      <c r="BI163" s="76"/>
      <c r="BJ163" s="76"/>
      <c r="BK163" s="76"/>
      <c r="BL163" s="76"/>
      <c r="BM163" s="84"/>
      <c r="BN163" s="1"/>
      <c r="BO163" s="1"/>
      <c r="BP163" s="1"/>
      <c r="BQ163" s="1"/>
      <c r="BR163" s="1"/>
      <c r="CC163" s="111" t="str">
        <f t="shared" si="58"/>
        <v/>
      </c>
      <c r="CD163" s="113" t="str">
        <f t="shared" si="51"/>
        <v/>
      </c>
      <c r="CE163" s="111" t="str">
        <f t="shared" si="52"/>
        <v/>
      </c>
      <c r="CF163" s="111" t="str">
        <f t="shared" si="53"/>
        <v/>
      </c>
      <c r="CG163" s="111" t="str">
        <f t="shared" si="54"/>
        <v/>
      </c>
      <c r="CH163" s="111" t="str">
        <f t="shared" si="55"/>
        <v/>
      </c>
      <c r="CI163" s="111" t="str">
        <f t="shared" si="56"/>
        <v/>
      </c>
    </row>
    <row r="164" spans="1:87">
      <c r="A164" s="4">
        <v>159</v>
      </c>
      <c r="B164" s="30" t="str">
        <f t="shared" si="59"/>
        <v/>
      </c>
      <c r="C164" s="37" t="str">
        <f t="shared" si="60"/>
        <v/>
      </c>
      <c r="D164" s="38" t="str">
        <f t="shared" si="61"/>
        <v/>
      </c>
      <c r="E164" s="39" t="str">
        <f t="shared" si="62"/>
        <v/>
      </c>
      <c r="F164" s="39" t="str">
        <f t="shared" si="63"/>
        <v/>
      </c>
      <c r="G164" s="52" t="str">
        <f t="shared" si="64"/>
        <v/>
      </c>
      <c r="H164" s="40" t="str">
        <f t="shared" si="65"/>
        <v/>
      </c>
      <c r="I164" s="125"/>
      <c r="J164" s="126"/>
      <c r="K164" s="107" t="str">
        <f t="shared" si="57"/>
        <v/>
      </c>
      <c r="L164" s="83"/>
      <c r="M164" s="76"/>
      <c r="N164" s="76"/>
      <c r="O164" s="76"/>
      <c r="P164" s="76"/>
      <c r="Q164" s="76"/>
      <c r="R164" s="76"/>
      <c r="S164" s="76"/>
      <c r="T164" s="84"/>
      <c r="U164" s="91"/>
      <c r="V164" s="77"/>
      <c r="W164" s="77"/>
      <c r="X164" s="77"/>
      <c r="Y164" s="77"/>
      <c r="Z164" s="77"/>
      <c r="AA164" s="77"/>
      <c r="AB164" s="77"/>
      <c r="AC164" s="92"/>
      <c r="AD164" s="83"/>
      <c r="AE164" s="76"/>
      <c r="AF164" s="76"/>
      <c r="AG164" s="76"/>
      <c r="AH164" s="76"/>
      <c r="AI164" s="76"/>
      <c r="AJ164" s="76"/>
      <c r="AK164" s="76"/>
      <c r="AL164" s="84"/>
      <c r="AM164" s="83"/>
      <c r="AN164" s="76"/>
      <c r="AO164" s="76"/>
      <c r="AP164" s="76"/>
      <c r="AQ164" s="76"/>
      <c r="AR164" s="76"/>
      <c r="AS164" s="76"/>
      <c r="AT164" s="76"/>
      <c r="AU164" s="84"/>
      <c r="AV164" s="83"/>
      <c r="AW164" s="76"/>
      <c r="AX164" s="76"/>
      <c r="AY164" s="76"/>
      <c r="AZ164" s="76"/>
      <c r="BA164" s="76"/>
      <c r="BB164" s="76"/>
      <c r="BC164" s="76"/>
      <c r="BD164" s="84"/>
      <c r="BE164" s="83"/>
      <c r="BF164" s="76"/>
      <c r="BG164" s="76"/>
      <c r="BH164" s="76"/>
      <c r="BI164" s="76"/>
      <c r="BJ164" s="76"/>
      <c r="BK164" s="76"/>
      <c r="BL164" s="76"/>
      <c r="BM164" s="84"/>
      <c r="BN164" s="1"/>
      <c r="BO164" s="1"/>
      <c r="BP164" s="1"/>
      <c r="BQ164" s="1"/>
      <c r="BR164" s="1"/>
      <c r="CC164" s="111" t="str">
        <f t="shared" si="58"/>
        <v/>
      </c>
      <c r="CD164" s="113" t="str">
        <f t="shared" si="51"/>
        <v/>
      </c>
      <c r="CE164" s="111" t="str">
        <f t="shared" si="52"/>
        <v/>
      </c>
      <c r="CF164" s="111" t="str">
        <f t="shared" si="53"/>
        <v/>
      </c>
      <c r="CG164" s="111" t="str">
        <f t="shared" si="54"/>
        <v/>
      </c>
      <c r="CH164" s="111" t="str">
        <f t="shared" si="55"/>
        <v/>
      </c>
      <c r="CI164" s="111" t="str">
        <f t="shared" si="56"/>
        <v/>
      </c>
    </row>
    <row r="165" spans="1:87">
      <c r="A165" s="4">
        <v>160</v>
      </c>
      <c r="B165" s="30" t="str">
        <f t="shared" si="59"/>
        <v/>
      </c>
      <c r="C165" s="37" t="str">
        <f t="shared" si="60"/>
        <v/>
      </c>
      <c r="D165" s="38" t="str">
        <f t="shared" si="61"/>
        <v/>
      </c>
      <c r="E165" s="39" t="str">
        <f t="shared" si="62"/>
        <v/>
      </c>
      <c r="F165" s="39" t="str">
        <f t="shared" si="63"/>
        <v/>
      </c>
      <c r="G165" s="52" t="str">
        <f t="shared" si="64"/>
        <v/>
      </c>
      <c r="H165" s="40" t="str">
        <f t="shared" si="65"/>
        <v/>
      </c>
      <c r="I165" s="125"/>
      <c r="J165" s="126"/>
      <c r="K165" s="107" t="str">
        <f t="shared" si="57"/>
        <v/>
      </c>
      <c r="L165" s="83"/>
      <c r="M165" s="76"/>
      <c r="N165" s="76"/>
      <c r="O165" s="76"/>
      <c r="P165" s="76"/>
      <c r="Q165" s="76"/>
      <c r="R165" s="76"/>
      <c r="S165" s="76"/>
      <c r="T165" s="84"/>
      <c r="U165" s="91"/>
      <c r="V165" s="77"/>
      <c r="W165" s="77"/>
      <c r="X165" s="77"/>
      <c r="Y165" s="77"/>
      <c r="Z165" s="77"/>
      <c r="AA165" s="77"/>
      <c r="AB165" s="77"/>
      <c r="AC165" s="92"/>
      <c r="AD165" s="83"/>
      <c r="AE165" s="76"/>
      <c r="AF165" s="76"/>
      <c r="AG165" s="76"/>
      <c r="AH165" s="76"/>
      <c r="AI165" s="76"/>
      <c r="AJ165" s="76"/>
      <c r="AK165" s="76"/>
      <c r="AL165" s="84"/>
      <c r="AM165" s="83"/>
      <c r="AN165" s="76"/>
      <c r="AO165" s="76"/>
      <c r="AP165" s="76"/>
      <c r="AQ165" s="76"/>
      <c r="AR165" s="76"/>
      <c r="AS165" s="76"/>
      <c r="AT165" s="76"/>
      <c r="AU165" s="84"/>
      <c r="AV165" s="83"/>
      <c r="AW165" s="76"/>
      <c r="AX165" s="76"/>
      <c r="AY165" s="76"/>
      <c r="AZ165" s="76"/>
      <c r="BA165" s="76"/>
      <c r="BB165" s="76"/>
      <c r="BC165" s="76"/>
      <c r="BD165" s="84"/>
      <c r="BE165" s="83"/>
      <c r="BF165" s="76"/>
      <c r="BG165" s="76"/>
      <c r="BH165" s="76"/>
      <c r="BI165" s="76"/>
      <c r="BJ165" s="76"/>
      <c r="BK165" s="76"/>
      <c r="BL165" s="76"/>
      <c r="BM165" s="84"/>
      <c r="BN165" s="1"/>
      <c r="BO165" s="1"/>
      <c r="BP165" s="1"/>
      <c r="BQ165" s="1"/>
      <c r="BR165" s="1"/>
      <c r="CC165" s="111" t="str">
        <f t="shared" si="58"/>
        <v/>
      </c>
      <c r="CD165" s="113" t="str">
        <f t="shared" si="51"/>
        <v/>
      </c>
      <c r="CE165" s="111" t="str">
        <f t="shared" si="52"/>
        <v/>
      </c>
      <c r="CF165" s="111" t="str">
        <f t="shared" si="53"/>
        <v/>
      </c>
      <c r="CG165" s="111" t="str">
        <f t="shared" si="54"/>
        <v/>
      </c>
      <c r="CH165" s="111" t="str">
        <f t="shared" si="55"/>
        <v/>
      </c>
      <c r="CI165" s="111" t="str">
        <f t="shared" si="56"/>
        <v/>
      </c>
    </row>
    <row r="166" spans="1:87">
      <c r="A166" s="4">
        <v>161</v>
      </c>
      <c r="B166" s="30" t="str">
        <f t="shared" si="59"/>
        <v/>
      </c>
      <c r="C166" s="37" t="str">
        <f t="shared" si="60"/>
        <v/>
      </c>
      <c r="D166" s="38" t="str">
        <f t="shared" si="61"/>
        <v/>
      </c>
      <c r="E166" s="39" t="str">
        <f t="shared" si="62"/>
        <v/>
      </c>
      <c r="F166" s="39" t="str">
        <f t="shared" si="63"/>
        <v/>
      </c>
      <c r="G166" s="52" t="str">
        <f t="shared" si="64"/>
        <v/>
      </c>
      <c r="H166" s="40" t="str">
        <f t="shared" si="65"/>
        <v/>
      </c>
      <c r="I166" s="125"/>
      <c r="J166" s="126"/>
      <c r="K166" s="107" t="str">
        <f t="shared" si="57"/>
        <v/>
      </c>
      <c r="L166" s="83"/>
      <c r="M166" s="76"/>
      <c r="N166" s="76"/>
      <c r="O166" s="76"/>
      <c r="P166" s="76"/>
      <c r="Q166" s="76"/>
      <c r="R166" s="76"/>
      <c r="S166" s="76"/>
      <c r="T166" s="84"/>
      <c r="U166" s="91"/>
      <c r="V166" s="77"/>
      <c r="W166" s="77"/>
      <c r="X166" s="77"/>
      <c r="Y166" s="77"/>
      <c r="Z166" s="77"/>
      <c r="AA166" s="77"/>
      <c r="AB166" s="77"/>
      <c r="AC166" s="92"/>
      <c r="AD166" s="83"/>
      <c r="AE166" s="76"/>
      <c r="AF166" s="76"/>
      <c r="AG166" s="76"/>
      <c r="AH166" s="76"/>
      <c r="AI166" s="76"/>
      <c r="AJ166" s="76"/>
      <c r="AK166" s="76"/>
      <c r="AL166" s="84"/>
      <c r="AM166" s="83"/>
      <c r="AN166" s="76"/>
      <c r="AO166" s="76"/>
      <c r="AP166" s="76"/>
      <c r="AQ166" s="76"/>
      <c r="AR166" s="76"/>
      <c r="AS166" s="76"/>
      <c r="AT166" s="76"/>
      <c r="AU166" s="84"/>
      <c r="AV166" s="83"/>
      <c r="AW166" s="76"/>
      <c r="AX166" s="76"/>
      <c r="AY166" s="76"/>
      <c r="AZ166" s="76"/>
      <c r="BA166" s="76"/>
      <c r="BB166" s="76"/>
      <c r="BC166" s="76"/>
      <c r="BD166" s="84"/>
      <c r="BE166" s="83"/>
      <c r="BF166" s="76"/>
      <c r="BG166" s="76"/>
      <c r="BH166" s="76"/>
      <c r="BI166" s="76"/>
      <c r="BJ166" s="76"/>
      <c r="BK166" s="76"/>
      <c r="BL166" s="76"/>
      <c r="BM166" s="84"/>
      <c r="BN166" s="1"/>
      <c r="BO166" s="1"/>
      <c r="BP166" s="1"/>
      <c r="BQ166" s="1"/>
      <c r="BR166" s="1"/>
      <c r="CC166" s="111" t="str">
        <f t="shared" si="58"/>
        <v/>
      </c>
      <c r="CD166" s="113" t="str">
        <f t="shared" si="51"/>
        <v/>
      </c>
      <c r="CE166" s="111" t="str">
        <f t="shared" si="52"/>
        <v/>
      </c>
      <c r="CF166" s="111" t="str">
        <f t="shared" si="53"/>
        <v/>
      </c>
      <c r="CG166" s="111" t="str">
        <f t="shared" si="54"/>
        <v/>
      </c>
      <c r="CH166" s="111" t="str">
        <f t="shared" si="55"/>
        <v/>
      </c>
      <c r="CI166" s="111" t="str">
        <f t="shared" si="56"/>
        <v/>
      </c>
    </row>
    <row r="167" spans="1:87">
      <c r="A167" s="4">
        <v>162</v>
      </c>
      <c r="B167" s="30" t="str">
        <f t="shared" si="59"/>
        <v/>
      </c>
      <c r="C167" s="37" t="str">
        <f t="shared" si="60"/>
        <v/>
      </c>
      <c r="D167" s="38" t="str">
        <f t="shared" si="61"/>
        <v/>
      </c>
      <c r="E167" s="39" t="str">
        <f t="shared" si="62"/>
        <v/>
      </c>
      <c r="F167" s="39" t="str">
        <f t="shared" si="63"/>
        <v/>
      </c>
      <c r="G167" s="52" t="str">
        <f t="shared" si="64"/>
        <v/>
      </c>
      <c r="H167" s="40" t="str">
        <f t="shared" si="65"/>
        <v/>
      </c>
      <c r="I167" s="125"/>
      <c r="J167" s="126"/>
      <c r="K167" s="107" t="str">
        <f t="shared" si="57"/>
        <v/>
      </c>
      <c r="L167" s="83"/>
      <c r="M167" s="76"/>
      <c r="N167" s="76"/>
      <c r="O167" s="76"/>
      <c r="P167" s="76"/>
      <c r="Q167" s="76"/>
      <c r="R167" s="76"/>
      <c r="S167" s="76"/>
      <c r="T167" s="84"/>
      <c r="U167" s="91"/>
      <c r="V167" s="77"/>
      <c r="W167" s="77"/>
      <c r="X167" s="77"/>
      <c r="Y167" s="77"/>
      <c r="Z167" s="77"/>
      <c r="AA167" s="77"/>
      <c r="AB167" s="77"/>
      <c r="AC167" s="92"/>
      <c r="AD167" s="83"/>
      <c r="AE167" s="76"/>
      <c r="AF167" s="76"/>
      <c r="AG167" s="76"/>
      <c r="AH167" s="76"/>
      <c r="AI167" s="76"/>
      <c r="AJ167" s="76"/>
      <c r="AK167" s="76"/>
      <c r="AL167" s="84"/>
      <c r="AM167" s="83"/>
      <c r="AN167" s="76"/>
      <c r="AO167" s="76"/>
      <c r="AP167" s="76"/>
      <c r="AQ167" s="76"/>
      <c r="AR167" s="76"/>
      <c r="AS167" s="76"/>
      <c r="AT167" s="76"/>
      <c r="AU167" s="84"/>
      <c r="AV167" s="83"/>
      <c r="AW167" s="76"/>
      <c r="AX167" s="76"/>
      <c r="AY167" s="76"/>
      <c r="AZ167" s="76"/>
      <c r="BA167" s="76"/>
      <c r="BB167" s="76"/>
      <c r="BC167" s="76"/>
      <c r="BD167" s="84"/>
      <c r="BE167" s="83"/>
      <c r="BF167" s="76"/>
      <c r="BG167" s="76"/>
      <c r="BH167" s="76"/>
      <c r="BI167" s="76"/>
      <c r="BJ167" s="76"/>
      <c r="BK167" s="76"/>
      <c r="BL167" s="76"/>
      <c r="BM167" s="84"/>
      <c r="BN167" s="1"/>
      <c r="BO167" s="1"/>
      <c r="BP167" s="1"/>
      <c r="BQ167" s="1"/>
      <c r="BR167" s="1"/>
      <c r="CC167" s="111" t="str">
        <f t="shared" si="58"/>
        <v/>
      </c>
      <c r="CD167" s="113" t="str">
        <f t="shared" si="51"/>
        <v/>
      </c>
      <c r="CE167" s="111" t="str">
        <f t="shared" si="52"/>
        <v/>
      </c>
      <c r="CF167" s="111" t="str">
        <f t="shared" si="53"/>
        <v/>
      </c>
      <c r="CG167" s="111" t="str">
        <f t="shared" si="54"/>
        <v/>
      </c>
      <c r="CH167" s="111" t="str">
        <f t="shared" si="55"/>
        <v/>
      </c>
      <c r="CI167" s="111" t="str">
        <f t="shared" si="56"/>
        <v/>
      </c>
    </row>
    <row r="168" spans="1:87">
      <c r="A168" s="4">
        <v>163</v>
      </c>
      <c r="B168" s="30" t="str">
        <f t="shared" si="59"/>
        <v/>
      </c>
      <c r="C168" s="37" t="str">
        <f t="shared" si="60"/>
        <v/>
      </c>
      <c r="D168" s="38" t="str">
        <f t="shared" si="61"/>
        <v/>
      </c>
      <c r="E168" s="39" t="str">
        <f t="shared" si="62"/>
        <v/>
      </c>
      <c r="F168" s="39" t="str">
        <f t="shared" si="63"/>
        <v/>
      </c>
      <c r="G168" s="52" t="str">
        <f t="shared" si="64"/>
        <v/>
      </c>
      <c r="H168" s="40" t="str">
        <f t="shared" si="65"/>
        <v/>
      </c>
      <c r="I168" s="125"/>
      <c r="J168" s="126"/>
      <c r="K168" s="107" t="str">
        <f t="shared" si="57"/>
        <v/>
      </c>
      <c r="L168" s="83"/>
      <c r="M168" s="76"/>
      <c r="N168" s="76"/>
      <c r="O168" s="76"/>
      <c r="P168" s="76"/>
      <c r="Q168" s="76"/>
      <c r="R168" s="76"/>
      <c r="S168" s="76"/>
      <c r="T168" s="84"/>
      <c r="U168" s="91"/>
      <c r="V168" s="77"/>
      <c r="W168" s="77"/>
      <c r="X168" s="77"/>
      <c r="Y168" s="77"/>
      <c r="Z168" s="77"/>
      <c r="AA168" s="77"/>
      <c r="AB168" s="77"/>
      <c r="AC168" s="92"/>
      <c r="AD168" s="83"/>
      <c r="AE168" s="76"/>
      <c r="AF168" s="76"/>
      <c r="AG168" s="76"/>
      <c r="AH168" s="76"/>
      <c r="AI168" s="76"/>
      <c r="AJ168" s="76"/>
      <c r="AK168" s="76"/>
      <c r="AL168" s="84"/>
      <c r="AM168" s="83"/>
      <c r="AN168" s="76"/>
      <c r="AO168" s="76"/>
      <c r="AP168" s="76"/>
      <c r="AQ168" s="76"/>
      <c r="AR168" s="76"/>
      <c r="AS168" s="76"/>
      <c r="AT168" s="76"/>
      <c r="AU168" s="84"/>
      <c r="AV168" s="83"/>
      <c r="AW168" s="76"/>
      <c r="AX168" s="76"/>
      <c r="AY168" s="76"/>
      <c r="AZ168" s="76"/>
      <c r="BA168" s="76"/>
      <c r="BB168" s="76"/>
      <c r="BC168" s="76"/>
      <c r="BD168" s="84"/>
      <c r="BE168" s="83"/>
      <c r="BF168" s="76"/>
      <c r="BG168" s="76"/>
      <c r="BH168" s="76"/>
      <c r="BI168" s="76"/>
      <c r="BJ168" s="76"/>
      <c r="BK168" s="76"/>
      <c r="BL168" s="76"/>
      <c r="BM168" s="84"/>
      <c r="BN168" s="1"/>
      <c r="BO168" s="1"/>
      <c r="BP168" s="1"/>
      <c r="BQ168" s="1"/>
      <c r="BR168" s="1"/>
      <c r="CC168" s="111" t="str">
        <f t="shared" si="58"/>
        <v/>
      </c>
      <c r="CD168" s="113" t="str">
        <f t="shared" si="51"/>
        <v/>
      </c>
      <c r="CE168" s="111" t="str">
        <f t="shared" si="52"/>
        <v/>
      </c>
      <c r="CF168" s="111" t="str">
        <f t="shared" si="53"/>
        <v/>
      </c>
      <c r="CG168" s="111" t="str">
        <f t="shared" si="54"/>
        <v/>
      </c>
      <c r="CH168" s="111" t="str">
        <f t="shared" si="55"/>
        <v/>
      </c>
      <c r="CI168" s="111" t="str">
        <f t="shared" si="56"/>
        <v/>
      </c>
    </row>
    <row r="169" spans="1:87">
      <c r="A169" s="4">
        <v>164</v>
      </c>
      <c r="B169" s="30" t="str">
        <f t="shared" si="59"/>
        <v/>
      </c>
      <c r="C169" s="37" t="str">
        <f t="shared" si="60"/>
        <v/>
      </c>
      <c r="D169" s="38" t="str">
        <f t="shared" si="61"/>
        <v/>
      </c>
      <c r="E169" s="39" t="str">
        <f t="shared" si="62"/>
        <v/>
      </c>
      <c r="F169" s="39" t="str">
        <f t="shared" si="63"/>
        <v/>
      </c>
      <c r="G169" s="52" t="str">
        <f t="shared" si="64"/>
        <v/>
      </c>
      <c r="H169" s="40" t="str">
        <f t="shared" si="65"/>
        <v/>
      </c>
      <c r="I169" s="125"/>
      <c r="J169" s="126"/>
      <c r="K169" s="107" t="str">
        <f t="shared" si="57"/>
        <v/>
      </c>
      <c r="L169" s="83"/>
      <c r="M169" s="76"/>
      <c r="N169" s="76"/>
      <c r="O169" s="76"/>
      <c r="P169" s="76"/>
      <c r="Q169" s="76"/>
      <c r="R169" s="76"/>
      <c r="S169" s="76"/>
      <c r="T169" s="84"/>
      <c r="U169" s="91"/>
      <c r="V169" s="77"/>
      <c r="W169" s="77"/>
      <c r="X169" s="77"/>
      <c r="Y169" s="77"/>
      <c r="Z169" s="77"/>
      <c r="AA169" s="77"/>
      <c r="AB169" s="77"/>
      <c r="AC169" s="92"/>
      <c r="AD169" s="83"/>
      <c r="AE169" s="76"/>
      <c r="AF169" s="76"/>
      <c r="AG169" s="76"/>
      <c r="AH169" s="76"/>
      <c r="AI169" s="76"/>
      <c r="AJ169" s="76"/>
      <c r="AK169" s="76"/>
      <c r="AL169" s="84"/>
      <c r="AM169" s="83"/>
      <c r="AN169" s="76"/>
      <c r="AO169" s="76"/>
      <c r="AP169" s="76"/>
      <c r="AQ169" s="76"/>
      <c r="AR169" s="76"/>
      <c r="AS169" s="76"/>
      <c r="AT169" s="76"/>
      <c r="AU169" s="84"/>
      <c r="AV169" s="83"/>
      <c r="AW169" s="76"/>
      <c r="AX169" s="76"/>
      <c r="AY169" s="76"/>
      <c r="AZ169" s="76"/>
      <c r="BA169" s="76"/>
      <c r="BB169" s="76"/>
      <c r="BC169" s="76"/>
      <c r="BD169" s="84"/>
      <c r="BE169" s="83"/>
      <c r="BF169" s="76"/>
      <c r="BG169" s="76"/>
      <c r="BH169" s="76"/>
      <c r="BI169" s="76"/>
      <c r="BJ169" s="76"/>
      <c r="BK169" s="76"/>
      <c r="BL169" s="76"/>
      <c r="BM169" s="84"/>
      <c r="BN169" s="1"/>
      <c r="BO169" s="1"/>
      <c r="BP169" s="1"/>
      <c r="BQ169" s="1"/>
      <c r="BR169" s="1"/>
      <c r="CC169" s="111" t="str">
        <f t="shared" si="58"/>
        <v/>
      </c>
      <c r="CD169" s="113" t="str">
        <f t="shared" si="51"/>
        <v/>
      </c>
      <c r="CE169" s="111" t="str">
        <f t="shared" si="52"/>
        <v/>
      </c>
      <c r="CF169" s="111" t="str">
        <f t="shared" si="53"/>
        <v/>
      </c>
      <c r="CG169" s="111" t="str">
        <f t="shared" si="54"/>
        <v/>
      </c>
      <c r="CH169" s="111" t="str">
        <f t="shared" si="55"/>
        <v/>
      </c>
      <c r="CI169" s="111" t="str">
        <f t="shared" si="56"/>
        <v/>
      </c>
    </row>
    <row r="170" spans="1:87">
      <c r="A170" s="4">
        <v>165</v>
      </c>
      <c r="B170" s="30" t="str">
        <f t="shared" si="59"/>
        <v/>
      </c>
      <c r="C170" s="37" t="str">
        <f t="shared" si="60"/>
        <v/>
      </c>
      <c r="D170" s="38" t="str">
        <f t="shared" si="61"/>
        <v/>
      </c>
      <c r="E170" s="39" t="str">
        <f t="shared" si="62"/>
        <v/>
      </c>
      <c r="F170" s="39" t="str">
        <f t="shared" si="63"/>
        <v/>
      </c>
      <c r="G170" s="52" t="str">
        <f t="shared" si="64"/>
        <v/>
      </c>
      <c r="H170" s="40" t="str">
        <f t="shared" si="65"/>
        <v/>
      </c>
      <c r="I170" s="125"/>
      <c r="J170" s="126"/>
      <c r="K170" s="107" t="str">
        <f t="shared" si="57"/>
        <v/>
      </c>
      <c r="L170" s="83"/>
      <c r="M170" s="76"/>
      <c r="N170" s="76"/>
      <c r="O170" s="76"/>
      <c r="P170" s="76"/>
      <c r="Q170" s="76"/>
      <c r="R170" s="76"/>
      <c r="S170" s="76"/>
      <c r="T170" s="84"/>
      <c r="U170" s="91"/>
      <c r="V170" s="77"/>
      <c r="W170" s="77"/>
      <c r="X170" s="77"/>
      <c r="Y170" s="77"/>
      <c r="Z170" s="77"/>
      <c r="AA170" s="77"/>
      <c r="AB170" s="77"/>
      <c r="AC170" s="92"/>
      <c r="AD170" s="83"/>
      <c r="AE170" s="76"/>
      <c r="AF170" s="76"/>
      <c r="AG170" s="76"/>
      <c r="AH170" s="76"/>
      <c r="AI170" s="76"/>
      <c r="AJ170" s="76"/>
      <c r="AK170" s="76"/>
      <c r="AL170" s="84"/>
      <c r="AM170" s="83"/>
      <c r="AN170" s="76"/>
      <c r="AO170" s="76"/>
      <c r="AP170" s="76"/>
      <c r="AQ170" s="76"/>
      <c r="AR170" s="76"/>
      <c r="AS170" s="76"/>
      <c r="AT170" s="76"/>
      <c r="AU170" s="84"/>
      <c r="AV170" s="83"/>
      <c r="AW170" s="76"/>
      <c r="AX170" s="76"/>
      <c r="AY170" s="76"/>
      <c r="AZ170" s="76"/>
      <c r="BA170" s="76"/>
      <c r="BB170" s="76"/>
      <c r="BC170" s="76"/>
      <c r="BD170" s="84"/>
      <c r="BE170" s="83"/>
      <c r="BF170" s="76"/>
      <c r="BG170" s="76"/>
      <c r="BH170" s="76"/>
      <c r="BI170" s="76"/>
      <c r="BJ170" s="76"/>
      <c r="BK170" s="76"/>
      <c r="BL170" s="76"/>
      <c r="BM170" s="84"/>
      <c r="BN170" s="1"/>
      <c r="BO170" s="1"/>
      <c r="BP170" s="1"/>
      <c r="BQ170" s="1"/>
      <c r="BR170" s="1"/>
      <c r="CC170" s="111" t="str">
        <f t="shared" si="58"/>
        <v/>
      </c>
      <c r="CD170" s="113" t="str">
        <f t="shared" si="51"/>
        <v/>
      </c>
      <c r="CE170" s="111" t="str">
        <f t="shared" si="52"/>
        <v/>
      </c>
      <c r="CF170" s="111" t="str">
        <f t="shared" si="53"/>
        <v/>
      </c>
      <c r="CG170" s="111" t="str">
        <f t="shared" si="54"/>
        <v/>
      </c>
      <c r="CH170" s="111" t="str">
        <f t="shared" si="55"/>
        <v/>
      </c>
      <c r="CI170" s="111" t="str">
        <f t="shared" si="56"/>
        <v/>
      </c>
    </row>
    <row r="171" spans="1:87">
      <c r="A171" s="4">
        <v>166</v>
      </c>
      <c r="B171" s="30" t="str">
        <f t="shared" si="59"/>
        <v/>
      </c>
      <c r="C171" s="37" t="str">
        <f t="shared" si="60"/>
        <v/>
      </c>
      <c r="D171" s="38" t="str">
        <f t="shared" si="61"/>
        <v/>
      </c>
      <c r="E171" s="39" t="str">
        <f t="shared" si="62"/>
        <v/>
      </c>
      <c r="F171" s="39" t="str">
        <f t="shared" si="63"/>
        <v/>
      </c>
      <c r="G171" s="52" t="str">
        <f t="shared" si="64"/>
        <v/>
      </c>
      <c r="H171" s="40" t="str">
        <f t="shared" si="65"/>
        <v/>
      </c>
      <c r="I171" s="125"/>
      <c r="J171" s="126"/>
      <c r="K171" s="107" t="str">
        <f t="shared" si="57"/>
        <v/>
      </c>
      <c r="L171" s="83"/>
      <c r="M171" s="76"/>
      <c r="N171" s="76"/>
      <c r="O171" s="76"/>
      <c r="P171" s="76"/>
      <c r="Q171" s="76"/>
      <c r="R171" s="76"/>
      <c r="S171" s="76"/>
      <c r="T171" s="84"/>
      <c r="U171" s="91"/>
      <c r="V171" s="77"/>
      <c r="W171" s="77"/>
      <c r="X171" s="77"/>
      <c r="Y171" s="77"/>
      <c r="Z171" s="77"/>
      <c r="AA171" s="77"/>
      <c r="AB171" s="77"/>
      <c r="AC171" s="92"/>
      <c r="AD171" s="83"/>
      <c r="AE171" s="76"/>
      <c r="AF171" s="76"/>
      <c r="AG171" s="76"/>
      <c r="AH171" s="76"/>
      <c r="AI171" s="76"/>
      <c r="AJ171" s="76"/>
      <c r="AK171" s="76"/>
      <c r="AL171" s="84"/>
      <c r="AM171" s="83"/>
      <c r="AN171" s="76"/>
      <c r="AO171" s="76"/>
      <c r="AP171" s="76"/>
      <c r="AQ171" s="76"/>
      <c r="AR171" s="76"/>
      <c r="AS171" s="76"/>
      <c r="AT171" s="76"/>
      <c r="AU171" s="84"/>
      <c r="AV171" s="83"/>
      <c r="AW171" s="76"/>
      <c r="AX171" s="76"/>
      <c r="AY171" s="76"/>
      <c r="AZ171" s="76"/>
      <c r="BA171" s="76"/>
      <c r="BB171" s="76"/>
      <c r="BC171" s="76"/>
      <c r="BD171" s="84"/>
      <c r="BE171" s="83"/>
      <c r="BF171" s="76"/>
      <c r="BG171" s="76"/>
      <c r="BH171" s="76"/>
      <c r="BI171" s="76"/>
      <c r="BJ171" s="76"/>
      <c r="BK171" s="76"/>
      <c r="BL171" s="76"/>
      <c r="BM171" s="84"/>
      <c r="BN171" s="1"/>
      <c r="BO171" s="1"/>
      <c r="BP171" s="1"/>
      <c r="BQ171" s="1"/>
      <c r="BR171" s="1"/>
      <c r="CC171" s="111" t="str">
        <f t="shared" si="58"/>
        <v/>
      </c>
      <c r="CD171" s="113" t="str">
        <f t="shared" si="51"/>
        <v/>
      </c>
      <c r="CE171" s="111" t="str">
        <f t="shared" si="52"/>
        <v/>
      </c>
      <c r="CF171" s="111" t="str">
        <f t="shared" si="53"/>
        <v/>
      </c>
      <c r="CG171" s="111" t="str">
        <f t="shared" si="54"/>
        <v/>
      </c>
      <c r="CH171" s="111" t="str">
        <f t="shared" si="55"/>
        <v/>
      </c>
      <c r="CI171" s="111" t="str">
        <f t="shared" si="56"/>
        <v/>
      </c>
    </row>
    <row r="172" spans="1:87">
      <c r="A172" s="4">
        <v>167</v>
      </c>
      <c r="B172" s="30" t="str">
        <f t="shared" si="59"/>
        <v/>
      </c>
      <c r="C172" s="37" t="str">
        <f t="shared" si="60"/>
        <v/>
      </c>
      <c r="D172" s="38" t="str">
        <f t="shared" si="61"/>
        <v/>
      </c>
      <c r="E172" s="39" t="str">
        <f t="shared" si="62"/>
        <v/>
      </c>
      <c r="F172" s="39" t="str">
        <f t="shared" si="63"/>
        <v/>
      </c>
      <c r="G172" s="52" t="str">
        <f t="shared" si="64"/>
        <v/>
      </c>
      <c r="H172" s="40" t="str">
        <f t="shared" si="65"/>
        <v/>
      </c>
      <c r="I172" s="125"/>
      <c r="J172" s="126"/>
      <c r="K172" s="107" t="str">
        <f t="shared" si="57"/>
        <v/>
      </c>
      <c r="L172" s="83"/>
      <c r="M172" s="76"/>
      <c r="N172" s="76"/>
      <c r="O172" s="76"/>
      <c r="P172" s="76"/>
      <c r="Q172" s="76"/>
      <c r="R172" s="76"/>
      <c r="S172" s="76"/>
      <c r="T172" s="84"/>
      <c r="U172" s="91"/>
      <c r="V172" s="77"/>
      <c r="W172" s="77"/>
      <c r="X172" s="77"/>
      <c r="Y172" s="77"/>
      <c r="Z172" s="77"/>
      <c r="AA172" s="77"/>
      <c r="AB172" s="77"/>
      <c r="AC172" s="92"/>
      <c r="AD172" s="83"/>
      <c r="AE172" s="76"/>
      <c r="AF172" s="76"/>
      <c r="AG172" s="76"/>
      <c r="AH172" s="76"/>
      <c r="AI172" s="76"/>
      <c r="AJ172" s="76"/>
      <c r="AK172" s="76"/>
      <c r="AL172" s="84"/>
      <c r="AM172" s="83"/>
      <c r="AN172" s="76"/>
      <c r="AO172" s="76"/>
      <c r="AP172" s="76"/>
      <c r="AQ172" s="76"/>
      <c r="AR172" s="76"/>
      <c r="AS172" s="76"/>
      <c r="AT172" s="76"/>
      <c r="AU172" s="84"/>
      <c r="AV172" s="83"/>
      <c r="AW172" s="76"/>
      <c r="AX172" s="76"/>
      <c r="AY172" s="76"/>
      <c r="AZ172" s="76"/>
      <c r="BA172" s="76"/>
      <c r="BB172" s="76"/>
      <c r="BC172" s="76"/>
      <c r="BD172" s="84"/>
      <c r="BE172" s="83"/>
      <c r="BF172" s="76"/>
      <c r="BG172" s="76"/>
      <c r="BH172" s="76"/>
      <c r="BI172" s="76"/>
      <c r="BJ172" s="76"/>
      <c r="BK172" s="76"/>
      <c r="BL172" s="76"/>
      <c r="BM172" s="84"/>
      <c r="BN172" s="1"/>
      <c r="BO172" s="1"/>
      <c r="BP172" s="1"/>
      <c r="BQ172" s="1"/>
      <c r="BR172" s="1"/>
      <c r="CC172" s="111" t="str">
        <f t="shared" si="58"/>
        <v/>
      </c>
      <c r="CD172" s="113" t="str">
        <f t="shared" si="51"/>
        <v/>
      </c>
      <c r="CE172" s="111" t="str">
        <f t="shared" si="52"/>
        <v/>
      </c>
      <c r="CF172" s="111" t="str">
        <f t="shared" si="53"/>
        <v/>
      </c>
      <c r="CG172" s="111" t="str">
        <f t="shared" si="54"/>
        <v/>
      </c>
      <c r="CH172" s="111" t="str">
        <f t="shared" si="55"/>
        <v/>
      </c>
      <c r="CI172" s="111" t="str">
        <f t="shared" si="56"/>
        <v/>
      </c>
    </row>
    <row r="173" spans="1:87">
      <c r="A173" s="4">
        <v>168</v>
      </c>
      <c r="B173" s="30" t="str">
        <f t="shared" si="59"/>
        <v/>
      </c>
      <c r="C173" s="37" t="str">
        <f t="shared" si="60"/>
        <v/>
      </c>
      <c r="D173" s="38" t="str">
        <f t="shared" si="61"/>
        <v/>
      </c>
      <c r="E173" s="39" t="str">
        <f t="shared" si="62"/>
        <v/>
      </c>
      <c r="F173" s="39" t="str">
        <f t="shared" si="63"/>
        <v/>
      </c>
      <c r="G173" s="52" t="str">
        <f t="shared" si="64"/>
        <v/>
      </c>
      <c r="H173" s="40" t="str">
        <f t="shared" si="65"/>
        <v/>
      </c>
      <c r="I173" s="125"/>
      <c r="J173" s="126"/>
      <c r="K173" s="107" t="str">
        <f t="shared" si="57"/>
        <v/>
      </c>
      <c r="L173" s="83"/>
      <c r="M173" s="76"/>
      <c r="N173" s="76"/>
      <c r="O173" s="76"/>
      <c r="P173" s="76"/>
      <c r="Q173" s="76"/>
      <c r="R173" s="76"/>
      <c r="S173" s="76"/>
      <c r="T173" s="84"/>
      <c r="U173" s="91"/>
      <c r="V173" s="77"/>
      <c r="W173" s="77"/>
      <c r="X173" s="77"/>
      <c r="Y173" s="77"/>
      <c r="Z173" s="77"/>
      <c r="AA173" s="77"/>
      <c r="AB173" s="77"/>
      <c r="AC173" s="92"/>
      <c r="AD173" s="83"/>
      <c r="AE173" s="76"/>
      <c r="AF173" s="76"/>
      <c r="AG173" s="76"/>
      <c r="AH173" s="76"/>
      <c r="AI173" s="76"/>
      <c r="AJ173" s="76"/>
      <c r="AK173" s="76"/>
      <c r="AL173" s="84"/>
      <c r="AM173" s="83"/>
      <c r="AN173" s="76"/>
      <c r="AO173" s="76"/>
      <c r="AP173" s="76"/>
      <c r="AQ173" s="76"/>
      <c r="AR173" s="76"/>
      <c r="AS173" s="76"/>
      <c r="AT173" s="76"/>
      <c r="AU173" s="84"/>
      <c r="AV173" s="83"/>
      <c r="AW173" s="76"/>
      <c r="AX173" s="76"/>
      <c r="AY173" s="76"/>
      <c r="AZ173" s="76"/>
      <c r="BA173" s="76"/>
      <c r="BB173" s="76"/>
      <c r="BC173" s="76"/>
      <c r="BD173" s="84"/>
      <c r="BE173" s="83"/>
      <c r="BF173" s="76"/>
      <c r="BG173" s="76"/>
      <c r="BH173" s="76"/>
      <c r="BI173" s="76"/>
      <c r="BJ173" s="76"/>
      <c r="BK173" s="76"/>
      <c r="BL173" s="76"/>
      <c r="BM173" s="84"/>
      <c r="BN173" s="1"/>
      <c r="BO173" s="1"/>
      <c r="BP173" s="1"/>
      <c r="BQ173" s="1"/>
      <c r="BR173" s="1"/>
      <c r="CC173" s="111" t="str">
        <f t="shared" si="58"/>
        <v/>
      </c>
      <c r="CD173" s="113" t="str">
        <f t="shared" si="51"/>
        <v/>
      </c>
      <c r="CE173" s="111" t="str">
        <f t="shared" si="52"/>
        <v/>
      </c>
      <c r="CF173" s="111" t="str">
        <f t="shared" si="53"/>
        <v/>
      </c>
      <c r="CG173" s="111" t="str">
        <f t="shared" si="54"/>
        <v/>
      </c>
      <c r="CH173" s="111" t="str">
        <f t="shared" si="55"/>
        <v/>
      </c>
      <c r="CI173" s="111" t="str">
        <f t="shared" si="56"/>
        <v/>
      </c>
    </row>
    <row r="174" spans="1:87">
      <c r="A174" s="4">
        <v>169</v>
      </c>
      <c r="B174" s="30" t="str">
        <f t="shared" si="59"/>
        <v/>
      </c>
      <c r="C174" s="37" t="str">
        <f t="shared" si="60"/>
        <v/>
      </c>
      <c r="D174" s="38" t="str">
        <f t="shared" si="61"/>
        <v/>
      </c>
      <c r="E174" s="39" t="str">
        <f t="shared" si="62"/>
        <v/>
      </c>
      <c r="F174" s="39" t="str">
        <f t="shared" si="63"/>
        <v/>
      </c>
      <c r="G174" s="52" t="str">
        <f t="shared" si="64"/>
        <v/>
      </c>
      <c r="H174" s="40" t="str">
        <f t="shared" si="65"/>
        <v/>
      </c>
      <c r="I174" s="125"/>
      <c r="J174" s="126"/>
      <c r="K174" s="107" t="str">
        <f t="shared" si="57"/>
        <v/>
      </c>
      <c r="L174" s="83"/>
      <c r="M174" s="76"/>
      <c r="N174" s="76"/>
      <c r="O174" s="76"/>
      <c r="P174" s="76"/>
      <c r="Q174" s="76"/>
      <c r="R174" s="76"/>
      <c r="S174" s="76"/>
      <c r="T174" s="84"/>
      <c r="U174" s="91"/>
      <c r="V174" s="77"/>
      <c r="W174" s="77"/>
      <c r="X174" s="77"/>
      <c r="Y174" s="77"/>
      <c r="Z174" s="77"/>
      <c r="AA174" s="77"/>
      <c r="AB174" s="77"/>
      <c r="AC174" s="92"/>
      <c r="AD174" s="83"/>
      <c r="AE174" s="76"/>
      <c r="AF174" s="76"/>
      <c r="AG174" s="76"/>
      <c r="AH174" s="76"/>
      <c r="AI174" s="76"/>
      <c r="AJ174" s="76"/>
      <c r="AK174" s="76"/>
      <c r="AL174" s="84"/>
      <c r="AM174" s="83"/>
      <c r="AN174" s="76"/>
      <c r="AO174" s="76"/>
      <c r="AP174" s="76"/>
      <c r="AQ174" s="76"/>
      <c r="AR174" s="76"/>
      <c r="AS174" s="76"/>
      <c r="AT174" s="76"/>
      <c r="AU174" s="84"/>
      <c r="AV174" s="83"/>
      <c r="AW174" s="76"/>
      <c r="AX174" s="76"/>
      <c r="AY174" s="76"/>
      <c r="AZ174" s="76"/>
      <c r="BA174" s="76"/>
      <c r="BB174" s="76"/>
      <c r="BC174" s="76"/>
      <c r="BD174" s="84"/>
      <c r="BE174" s="83"/>
      <c r="BF174" s="76"/>
      <c r="BG174" s="76"/>
      <c r="BH174" s="76"/>
      <c r="BI174" s="76"/>
      <c r="BJ174" s="76"/>
      <c r="BK174" s="76"/>
      <c r="BL174" s="76"/>
      <c r="BM174" s="84"/>
      <c r="BN174" s="1"/>
      <c r="BO174" s="1"/>
      <c r="BP174" s="1"/>
      <c r="BQ174" s="1"/>
      <c r="BR174" s="1"/>
      <c r="CC174" s="111" t="str">
        <f t="shared" si="58"/>
        <v/>
      </c>
      <c r="CD174" s="113" t="str">
        <f t="shared" si="51"/>
        <v/>
      </c>
      <c r="CE174" s="111" t="str">
        <f t="shared" si="52"/>
        <v/>
      </c>
      <c r="CF174" s="111" t="str">
        <f t="shared" si="53"/>
        <v/>
      </c>
      <c r="CG174" s="111" t="str">
        <f t="shared" si="54"/>
        <v/>
      </c>
      <c r="CH174" s="111" t="str">
        <f t="shared" si="55"/>
        <v/>
      </c>
      <c r="CI174" s="111" t="str">
        <f t="shared" si="56"/>
        <v/>
      </c>
    </row>
    <row r="175" spans="1:87">
      <c r="A175" s="4">
        <v>170</v>
      </c>
      <c r="B175" s="30" t="str">
        <f t="shared" si="59"/>
        <v/>
      </c>
      <c r="C175" s="37" t="str">
        <f t="shared" si="60"/>
        <v/>
      </c>
      <c r="D175" s="38" t="str">
        <f t="shared" si="61"/>
        <v/>
      </c>
      <c r="E175" s="39" t="str">
        <f t="shared" si="62"/>
        <v/>
      </c>
      <c r="F175" s="39" t="str">
        <f t="shared" si="63"/>
        <v/>
      </c>
      <c r="G175" s="52" t="str">
        <f t="shared" si="64"/>
        <v/>
      </c>
      <c r="H175" s="40" t="str">
        <f t="shared" si="65"/>
        <v/>
      </c>
      <c r="I175" s="125"/>
      <c r="J175" s="126"/>
      <c r="K175" s="107" t="str">
        <f t="shared" si="57"/>
        <v/>
      </c>
      <c r="L175" s="83"/>
      <c r="M175" s="76"/>
      <c r="N175" s="76"/>
      <c r="O175" s="76"/>
      <c r="P175" s="76"/>
      <c r="Q175" s="76"/>
      <c r="R175" s="76"/>
      <c r="S175" s="76"/>
      <c r="T175" s="84"/>
      <c r="U175" s="91"/>
      <c r="V175" s="77"/>
      <c r="W175" s="77"/>
      <c r="X175" s="77"/>
      <c r="Y175" s="77"/>
      <c r="Z175" s="77"/>
      <c r="AA175" s="77"/>
      <c r="AB175" s="77"/>
      <c r="AC175" s="92"/>
      <c r="AD175" s="83"/>
      <c r="AE175" s="76"/>
      <c r="AF175" s="76"/>
      <c r="AG175" s="76"/>
      <c r="AH175" s="76"/>
      <c r="AI175" s="76"/>
      <c r="AJ175" s="76"/>
      <c r="AK175" s="76"/>
      <c r="AL175" s="84"/>
      <c r="AM175" s="83"/>
      <c r="AN175" s="76"/>
      <c r="AO175" s="76"/>
      <c r="AP175" s="76"/>
      <c r="AQ175" s="76"/>
      <c r="AR175" s="76"/>
      <c r="AS175" s="76"/>
      <c r="AT175" s="76"/>
      <c r="AU175" s="84"/>
      <c r="AV175" s="83"/>
      <c r="AW175" s="76"/>
      <c r="AX175" s="76"/>
      <c r="AY175" s="76"/>
      <c r="AZ175" s="76"/>
      <c r="BA175" s="76"/>
      <c r="BB175" s="76"/>
      <c r="BC175" s="76"/>
      <c r="BD175" s="84"/>
      <c r="BE175" s="83"/>
      <c r="BF175" s="76"/>
      <c r="BG175" s="76"/>
      <c r="BH175" s="76"/>
      <c r="BI175" s="76"/>
      <c r="BJ175" s="76"/>
      <c r="BK175" s="76"/>
      <c r="BL175" s="76"/>
      <c r="BM175" s="84"/>
      <c r="BN175" s="1"/>
      <c r="BO175" s="1"/>
      <c r="BP175" s="1"/>
      <c r="BQ175" s="1"/>
      <c r="BR175" s="1"/>
      <c r="CC175" s="111" t="str">
        <f t="shared" si="58"/>
        <v/>
      </c>
      <c r="CD175" s="113" t="str">
        <f t="shared" si="51"/>
        <v/>
      </c>
      <c r="CE175" s="111" t="str">
        <f t="shared" si="52"/>
        <v/>
      </c>
      <c r="CF175" s="111" t="str">
        <f t="shared" si="53"/>
        <v/>
      </c>
      <c r="CG175" s="111" t="str">
        <f t="shared" si="54"/>
        <v/>
      </c>
      <c r="CH175" s="111" t="str">
        <f t="shared" si="55"/>
        <v/>
      </c>
      <c r="CI175" s="111" t="str">
        <f t="shared" si="56"/>
        <v/>
      </c>
    </row>
    <row r="176" spans="1:87">
      <c r="A176" s="4">
        <v>171</v>
      </c>
      <c r="B176" s="30" t="str">
        <f t="shared" si="59"/>
        <v/>
      </c>
      <c r="C176" s="37" t="str">
        <f t="shared" si="60"/>
        <v/>
      </c>
      <c r="D176" s="38" t="str">
        <f t="shared" si="61"/>
        <v/>
      </c>
      <c r="E176" s="39" t="str">
        <f t="shared" si="62"/>
        <v/>
      </c>
      <c r="F176" s="39" t="str">
        <f t="shared" si="63"/>
        <v/>
      </c>
      <c r="G176" s="52" t="str">
        <f t="shared" si="64"/>
        <v/>
      </c>
      <c r="H176" s="40" t="str">
        <f t="shared" si="65"/>
        <v/>
      </c>
      <c r="I176" s="125"/>
      <c r="J176" s="126"/>
      <c r="K176" s="107" t="str">
        <f t="shared" si="57"/>
        <v/>
      </c>
      <c r="L176" s="83"/>
      <c r="M176" s="76"/>
      <c r="N176" s="76"/>
      <c r="O176" s="76"/>
      <c r="P176" s="76"/>
      <c r="Q176" s="76"/>
      <c r="R176" s="76"/>
      <c r="S176" s="76"/>
      <c r="T176" s="84"/>
      <c r="U176" s="91"/>
      <c r="V176" s="77"/>
      <c r="W176" s="77"/>
      <c r="X176" s="77"/>
      <c r="Y176" s="77"/>
      <c r="Z176" s="77"/>
      <c r="AA176" s="77"/>
      <c r="AB176" s="77"/>
      <c r="AC176" s="92"/>
      <c r="AD176" s="83"/>
      <c r="AE176" s="76"/>
      <c r="AF176" s="76"/>
      <c r="AG176" s="76"/>
      <c r="AH176" s="76"/>
      <c r="AI176" s="76"/>
      <c r="AJ176" s="76"/>
      <c r="AK176" s="76"/>
      <c r="AL176" s="84"/>
      <c r="AM176" s="83"/>
      <c r="AN176" s="76"/>
      <c r="AO176" s="76"/>
      <c r="AP176" s="76"/>
      <c r="AQ176" s="76"/>
      <c r="AR176" s="76"/>
      <c r="AS176" s="76"/>
      <c r="AT176" s="76"/>
      <c r="AU176" s="84"/>
      <c r="AV176" s="83"/>
      <c r="AW176" s="76"/>
      <c r="AX176" s="76"/>
      <c r="AY176" s="76"/>
      <c r="AZ176" s="76"/>
      <c r="BA176" s="76"/>
      <c r="BB176" s="76"/>
      <c r="BC176" s="76"/>
      <c r="BD176" s="84"/>
      <c r="BE176" s="83"/>
      <c r="BF176" s="76"/>
      <c r="BG176" s="76"/>
      <c r="BH176" s="76"/>
      <c r="BI176" s="76"/>
      <c r="BJ176" s="76"/>
      <c r="BK176" s="76"/>
      <c r="BL176" s="76"/>
      <c r="BM176" s="84"/>
      <c r="BN176" s="1"/>
      <c r="BO176" s="1"/>
      <c r="BP176" s="1"/>
      <c r="BQ176" s="1"/>
      <c r="BR176" s="1"/>
      <c r="CC176" s="111" t="str">
        <f t="shared" si="58"/>
        <v/>
      </c>
      <c r="CD176" s="113" t="str">
        <f t="shared" si="51"/>
        <v/>
      </c>
      <c r="CE176" s="111" t="str">
        <f t="shared" si="52"/>
        <v/>
      </c>
      <c r="CF176" s="111" t="str">
        <f t="shared" si="53"/>
        <v/>
      </c>
      <c r="CG176" s="111" t="str">
        <f t="shared" si="54"/>
        <v/>
      </c>
      <c r="CH176" s="111" t="str">
        <f t="shared" si="55"/>
        <v/>
      </c>
      <c r="CI176" s="111" t="str">
        <f t="shared" si="56"/>
        <v/>
      </c>
    </row>
    <row r="177" spans="1:87">
      <c r="A177" s="4">
        <v>172</v>
      </c>
      <c r="B177" s="30" t="str">
        <f t="shared" si="59"/>
        <v/>
      </c>
      <c r="C177" s="37" t="str">
        <f t="shared" si="60"/>
        <v/>
      </c>
      <c r="D177" s="38" t="str">
        <f t="shared" si="61"/>
        <v/>
      </c>
      <c r="E177" s="39" t="str">
        <f t="shared" si="62"/>
        <v/>
      </c>
      <c r="F177" s="39" t="str">
        <f t="shared" si="63"/>
        <v/>
      </c>
      <c r="G177" s="52" t="str">
        <f t="shared" si="64"/>
        <v/>
      </c>
      <c r="H177" s="40" t="str">
        <f t="shared" si="65"/>
        <v/>
      </c>
      <c r="I177" s="125"/>
      <c r="J177" s="126"/>
      <c r="K177" s="107" t="str">
        <f t="shared" si="57"/>
        <v/>
      </c>
      <c r="L177" s="83"/>
      <c r="M177" s="76"/>
      <c r="N177" s="76"/>
      <c r="O177" s="76"/>
      <c r="P177" s="76"/>
      <c r="Q177" s="76"/>
      <c r="R177" s="76"/>
      <c r="S177" s="76"/>
      <c r="T177" s="84"/>
      <c r="U177" s="91"/>
      <c r="V177" s="77"/>
      <c r="W177" s="77"/>
      <c r="X177" s="77"/>
      <c r="Y177" s="77"/>
      <c r="Z177" s="77"/>
      <c r="AA177" s="77"/>
      <c r="AB177" s="77"/>
      <c r="AC177" s="92"/>
      <c r="AD177" s="83"/>
      <c r="AE177" s="76"/>
      <c r="AF177" s="76"/>
      <c r="AG177" s="76"/>
      <c r="AH177" s="76"/>
      <c r="AI177" s="76"/>
      <c r="AJ177" s="76"/>
      <c r="AK177" s="76"/>
      <c r="AL177" s="84"/>
      <c r="AM177" s="83"/>
      <c r="AN177" s="76"/>
      <c r="AO177" s="76"/>
      <c r="AP177" s="76"/>
      <c r="AQ177" s="76"/>
      <c r="AR177" s="76"/>
      <c r="AS177" s="76"/>
      <c r="AT177" s="76"/>
      <c r="AU177" s="84"/>
      <c r="AV177" s="83"/>
      <c r="AW177" s="76"/>
      <c r="AX177" s="76"/>
      <c r="AY177" s="76"/>
      <c r="AZ177" s="76"/>
      <c r="BA177" s="76"/>
      <c r="BB177" s="76"/>
      <c r="BC177" s="76"/>
      <c r="BD177" s="84"/>
      <c r="BE177" s="83"/>
      <c r="BF177" s="76"/>
      <c r="BG177" s="76"/>
      <c r="BH177" s="76"/>
      <c r="BI177" s="76"/>
      <c r="BJ177" s="76"/>
      <c r="BK177" s="76"/>
      <c r="BL177" s="76"/>
      <c r="BM177" s="84"/>
      <c r="BN177" s="1"/>
      <c r="BO177" s="1"/>
      <c r="BP177" s="1"/>
      <c r="BQ177" s="1"/>
      <c r="BR177" s="1"/>
      <c r="CC177" s="111" t="str">
        <f t="shared" si="58"/>
        <v/>
      </c>
      <c r="CD177" s="113" t="str">
        <f t="shared" si="51"/>
        <v/>
      </c>
      <c r="CE177" s="111" t="str">
        <f t="shared" si="52"/>
        <v/>
      </c>
      <c r="CF177" s="111" t="str">
        <f t="shared" si="53"/>
        <v/>
      </c>
      <c r="CG177" s="111" t="str">
        <f t="shared" si="54"/>
        <v/>
      </c>
      <c r="CH177" s="111" t="str">
        <f t="shared" si="55"/>
        <v/>
      </c>
      <c r="CI177" s="111" t="str">
        <f t="shared" si="56"/>
        <v/>
      </c>
    </row>
    <row r="178" spans="1:87">
      <c r="A178" s="4">
        <v>173</v>
      </c>
      <c r="B178" s="30" t="str">
        <f t="shared" si="59"/>
        <v/>
      </c>
      <c r="C178" s="37" t="str">
        <f t="shared" si="60"/>
        <v/>
      </c>
      <c r="D178" s="38" t="str">
        <f t="shared" si="61"/>
        <v/>
      </c>
      <c r="E178" s="39" t="str">
        <f t="shared" si="62"/>
        <v/>
      </c>
      <c r="F178" s="39" t="str">
        <f t="shared" si="63"/>
        <v/>
      </c>
      <c r="G178" s="52" t="str">
        <f t="shared" si="64"/>
        <v/>
      </c>
      <c r="H178" s="40" t="str">
        <f t="shared" si="65"/>
        <v/>
      </c>
      <c r="I178" s="125"/>
      <c r="J178" s="126"/>
      <c r="K178" s="107" t="str">
        <f t="shared" si="57"/>
        <v/>
      </c>
      <c r="L178" s="83"/>
      <c r="M178" s="76"/>
      <c r="N178" s="76"/>
      <c r="O178" s="76"/>
      <c r="P178" s="76"/>
      <c r="Q178" s="76"/>
      <c r="R178" s="76"/>
      <c r="S178" s="76"/>
      <c r="T178" s="84"/>
      <c r="U178" s="91"/>
      <c r="V178" s="77"/>
      <c r="W178" s="77"/>
      <c r="X178" s="77"/>
      <c r="Y178" s="77"/>
      <c r="Z178" s="77"/>
      <c r="AA178" s="77"/>
      <c r="AB178" s="77"/>
      <c r="AC178" s="92"/>
      <c r="AD178" s="83"/>
      <c r="AE178" s="76"/>
      <c r="AF178" s="76"/>
      <c r="AG178" s="76"/>
      <c r="AH178" s="76"/>
      <c r="AI178" s="76"/>
      <c r="AJ178" s="76"/>
      <c r="AK178" s="76"/>
      <c r="AL178" s="84"/>
      <c r="AM178" s="83"/>
      <c r="AN178" s="76"/>
      <c r="AO178" s="76"/>
      <c r="AP178" s="76"/>
      <c r="AQ178" s="76"/>
      <c r="AR178" s="76"/>
      <c r="AS178" s="76"/>
      <c r="AT178" s="76"/>
      <c r="AU178" s="84"/>
      <c r="AV178" s="83"/>
      <c r="AW178" s="76"/>
      <c r="AX178" s="76"/>
      <c r="AY178" s="76"/>
      <c r="AZ178" s="76"/>
      <c r="BA178" s="76"/>
      <c r="BB178" s="76"/>
      <c r="BC178" s="76"/>
      <c r="BD178" s="84"/>
      <c r="BE178" s="83"/>
      <c r="BF178" s="76"/>
      <c r="BG178" s="76"/>
      <c r="BH178" s="76"/>
      <c r="BI178" s="76"/>
      <c r="BJ178" s="76"/>
      <c r="BK178" s="76"/>
      <c r="BL178" s="76"/>
      <c r="BM178" s="84"/>
      <c r="BN178" s="1"/>
      <c r="BO178" s="1"/>
      <c r="BP178" s="1"/>
      <c r="BQ178" s="1"/>
      <c r="BR178" s="1"/>
      <c r="CC178" s="111" t="str">
        <f t="shared" si="58"/>
        <v/>
      </c>
      <c r="CD178" s="113" t="str">
        <f t="shared" si="51"/>
        <v/>
      </c>
      <c r="CE178" s="111" t="str">
        <f t="shared" si="52"/>
        <v/>
      </c>
      <c r="CF178" s="111" t="str">
        <f t="shared" si="53"/>
        <v/>
      </c>
      <c r="CG178" s="111" t="str">
        <f t="shared" si="54"/>
        <v/>
      </c>
      <c r="CH178" s="111" t="str">
        <f t="shared" si="55"/>
        <v/>
      </c>
      <c r="CI178" s="111" t="str">
        <f t="shared" si="56"/>
        <v/>
      </c>
    </row>
    <row r="179" spans="1:87">
      <c r="A179" s="4">
        <v>174</v>
      </c>
      <c r="B179" s="30" t="str">
        <f t="shared" si="59"/>
        <v/>
      </c>
      <c r="C179" s="37" t="str">
        <f t="shared" si="60"/>
        <v/>
      </c>
      <c r="D179" s="38" t="str">
        <f t="shared" si="61"/>
        <v/>
      </c>
      <c r="E179" s="39" t="str">
        <f t="shared" si="62"/>
        <v/>
      </c>
      <c r="F179" s="39" t="str">
        <f t="shared" si="63"/>
        <v/>
      </c>
      <c r="G179" s="52" t="str">
        <f t="shared" si="64"/>
        <v/>
      </c>
      <c r="H179" s="40" t="str">
        <f t="shared" si="65"/>
        <v/>
      </c>
      <c r="I179" s="125"/>
      <c r="J179" s="126"/>
      <c r="K179" s="107" t="str">
        <f t="shared" si="57"/>
        <v/>
      </c>
      <c r="L179" s="83"/>
      <c r="M179" s="76"/>
      <c r="N179" s="76"/>
      <c r="O179" s="76"/>
      <c r="P179" s="76"/>
      <c r="Q179" s="76"/>
      <c r="R179" s="76"/>
      <c r="S179" s="76"/>
      <c r="T179" s="84"/>
      <c r="U179" s="91"/>
      <c r="V179" s="77"/>
      <c r="W179" s="77"/>
      <c r="X179" s="77"/>
      <c r="Y179" s="77"/>
      <c r="Z179" s="77"/>
      <c r="AA179" s="77"/>
      <c r="AB179" s="77"/>
      <c r="AC179" s="92"/>
      <c r="AD179" s="83"/>
      <c r="AE179" s="76"/>
      <c r="AF179" s="76"/>
      <c r="AG179" s="76"/>
      <c r="AH179" s="76"/>
      <c r="AI179" s="76"/>
      <c r="AJ179" s="76"/>
      <c r="AK179" s="76"/>
      <c r="AL179" s="84"/>
      <c r="AM179" s="83"/>
      <c r="AN179" s="76"/>
      <c r="AO179" s="76"/>
      <c r="AP179" s="76"/>
      <c r="AQ179" s="76"/>
      <c r="AR179" s="76"/>
      <c r="AS179" s="76"/>
      <c r="AT179" s="76"/>
      <c r="AU179" s="84"/>
      <c r="AV179" s="83"/>
      <c r="AW179" s="76"/>
      <c r="AX179" s="76"/>
      <c r="AY179" s="76"/>
      <c r="AZ179" s="76"/>
      <c r="BA179" s="76"/>
      <c r="BB179" s="76"/>
      <c r="BC179" s="76"/>
      <c r="BD179" s="84"/>
      <c r="BE179" s="83"/>
      <c r="BF179" s="76"/>
      <c r="BG179" s="76"/>
      <c r="BH179" s="76"/>
      <c r="BI179" s="76"/>
      <c r="BJ179" s="76"/>
      <c r="BK179" s="76"/>
      <c r="BL179" s="76"/>
      <c r="BM179" s="84"/>
      <c r="BN179" s="1"/>
      <c r="BO179" s="1"/>
      <c r="BP179" s="1"/>
      <c r="BQ179" s="1"/>
      <c r="BR179" s="1"/>
      <c r="CC179" s="111" t="str">
        <f t="shared" si="58"/>
        <v/>
      </c>
      <c r="CD179" s="113" t="str">
        <f t="shared" si="51"/>
        <v/>
      </c>
      <c r="CE179" s="111" t="str">
        <f t="shared" si="52"/>
        <v/>
      </c>
      <c r="CF179" s="111" t="str">
        <f t="shared" si="53"/>
        <v/>
      </c>
      <c r="CG179" s="111" t="str">
        <f t="shared" si="54"/>
        <v/>
      </c>
      <c r="CH179" s="111" t="str">
        <f t="shared" si="55"/>
        <v/>
      </c>
      <c r="CI179" s="111" t="str">
        <f t="shared" si="56"/>
        <v/>
      </c>
    </row>
    <row r="180" spans="1:87">
      <c r="A180" s="4">
        <v>175</v>
      </c>
      <c r="B180" s="30" t="str">
        <f t="shared" si="59"/>
        <v/>
      </c>
      <c r="C180" s="37" t="str">
        <f t="shared" si="60"/>
        <v/>
      </c>
      <c r="D180" s="38" t="str">
        <f t="shared" si="61"/>
        <v/>
      </c>
      <c r="E180" s="39" t="str">
        <f t="shared" si="62"/>
        <v/>
      </c>
      <c r="F180" s="39" t="str">
        <f t="shared" si="63"/>
        <v/>
      </c>
      <c r="G180" s="52" t="str">
        <f t="shared" si="64"/>
        <v/>
      </c>
      <c r="H180" s="40" t="str">
        <f t="shared" si="65"/>
        <v/>
      </c>
      <c r="I180" s="125"/>
      <c r="J180" s="126"/>
      <c r="K180" s="107" t="str">
        <f t="shared" si="57"/>
        <v/>
      </c>
      <c r="L180" s="83"/>
      <c r="M180" s="76"/>
      <c r="N180" s="76"/>
      <c r="O180" s="76"/>
      <c r="P180" s="76"/>
      <c r="Q180" s="76"/>
      <c r="R180" s="76"/>
      <c r="S180" s="76"/>
      <c r="T180" s="84"/>
      <c r="U180" s="91"/>
      <c r="V180" s="77"/>
      <c r="W180" s="77"/>
      <c r="X180" s="77"/>
      <c r="Y180" s="77"/>
      <c r="Z180" s="77"/>
      <c r="AA180" s="77"/>
      <c r="AB180" s="77"/>
      <c r="AC180" s="92"/>
      <c r="AD180" s="83"/>
      <c r="AE180" s="76"/>
      <c r="AF180" s="76"/>
      <c r="AG180" s="76"/>
      <c r="AH180" s="76"/>
      <c r="AI180" s="76"/>
      <c r="AJ180" s="76"/>
      <c r="AK180" s="76"/>
      <c r="AL180" s="84"/>
      <c r="AM180" s="83"/>
      <c r="AN180" s="76"/>
      <c r="AO180" s="76"/>
      <c r="AP180" s="76"/>
      <c r="AQ180" s="76"/>
      <c r="AR180" s="76"/>
      <c r="AS180" s="76"/>
      <c r="AT180" s="76"/>
      <c r="AU180" s="84"/>
      <c r="AV180" s="83"/>
      <c r="AW180" s="76"/>
      <c r="AX180" s="76"/>
      <c r="AY180" s="76"/>
      <c r="AZ180" s="76"/>
      <c r="BA180" s="76"/>
      <c r="BB180" s="76"/>
      <c r="BC180" s="76"/>
      <c r="BD180" s="84"/>
      <c r="BE180" s="83"/>
      <c r="BF180" s="76"/>
      <c r="BG180" s="76"/>
      <c r="BH180" s="76"/>
      <c r="BI180" s="76"/>
      <c r="BJ180" s="76"/>
      <c r="BK180" s="76"/>
      <c r="BL180" s="76"/>
      <c r="BM180" s="84"/>
      <c r="BN180" s="1"/>
      <c r="BO180" s="1"/>
      <c r="BP180" s="1"/>
      <c r="BQ180" s="1"/>
      <c r="BR180" s="1"/>
      <c r="CC180" s="111" t="str">
        <f t="shared" si="58"/>
        <v/>
      </c>
      <c r="CD180" s="113" t="str">
        <f t="shared" si="51"/>
        <v/>
      </c>
      <c r="CE180" s="111" t="str">
        <f t="shared" si="52"/>
        <v/>
      </c>
      <c r="CF180" s="111" t="str">
        <f t="shared" si="53"/>
        <v/>
      </c>
      <c r="CG180" s="111" t="str">
        <f t="shared" si="54"/>
        <v/>
      </c>
      <c r="CH180" s="111" t="str">
        <f t="shared" si="55"/>
        <v/>
      </c>
      <c r="CI180" s="111" t="str">
        <f t="shared" si="56"/>
        <v/>
      </c>
    </row>
    <row r="181" spans="1:87">
      <c r="A181" s="4">
        <v>176</v>
      </c>
      <c r="B181" s="30" t="str">
        <f t="shared" si="59"/>
        <v/>
      </c>
      <c r="C181" s="37" t="str">
        <f t="shared" si="60"/>
        <v/>
      </c>
      <c r="D181" s="38" t="str">
        <f t="shared" si="61"/>
        <v/>
      </c>
      <c r="E181" s="39" t="str">
        <f t="shared" si="62"/>
        <v/>
      </c>
      <c r="F181" s="39" t="str">
        <f t="shared" si="63"/>
        <v/>
      </c>
      <c r="G181" s="52" t="str">
        <f t="shared" si="64"/>
        <v/>
      </c>
      <c r="H181" s="40" t="str">
        <f t="shared" si="65"/>
        <v/>
      </c>
      <c r="I181" s="125"/>
      <c r="J181" s="126"/>
      <c r="K181" s="107" t="str">
        <f t="shared" si="57"/>
        <v/>
      </c>
      <c r="L181" s="83"/>
      <c r="M181" s="76"/>
      <c r="N181" s="76"/>
      <c r="O181" s="76"/>
      <c r="P181" s="76"/>
      <c r="Q181" s="76"/>
      <c r="R181" s="76"/>
      <c r="S181" s="76"/>
      <c r="T181" s="84"/>
      <c r="U181" s="91"/>
      <c r="V181" s="77"/>
      <c r="W181" s="77"/>
      <c r="X181" s="77"/>
      <c r="Y181" s="77"/>
      <c r="Z181" s="77"/>
      <c r="AA181" s="77"/>
      <c r="AB181" s="77"/>
      <c r="AC181" s="92"/>
      <c r="AD181" s="83"/>
      <c r="AE181" s="76"/>
      <c r="AF181" s="76"/>
      <c r="AG181" s="76"/>
      <c r="AH181" s="76"/>
      <c r="AI181" s="76"/>
      <c r="AJ181" s="76"/>
      <c r="AK181" s="76"/>
      <c r="AL181" s="84"/>
      <c r="AM181" s="83"/>
      <c r="AN181" s="76"/>
      <c r="AO181" s="76"/>
      <c r="AP181" s="76"/>
      <c r="AQ181" s="76"/>
      <c r="AR181" s="76"/>
      <c r="AS181" s="76"/>
      <c r="AT181" s="76"/>
      <c r="AU181" s="84"/>
      <c r="AV181" s="83"/>
      <c r="AW181" s="76"/>
      <c r="AX181" s="76"/>
      <c r="AY181" s="76"/>
      <c r="AZ181" s="76"/>
      <c r="BA181" s="76"/>
      <c r="BB181" s="76"/>
      <c r="BC181" s="76"/>
      <c r="BD181" s="84"/>
      <c r="BE181" s="83"/>
      <c r="BF181" s="76"/>
      <c r="BG181" s="76"/>
      <c r="BH181" s="76"/>
      <c r="BI181" s="76"/>
      <c r="BJ181" s="76"/>
      <c r="BK181" s="76"/>
      <c r="BL181" s="76"/>
      <c r="BM181" s="84"/>
      <c r="BN181" s="1"/>
      <c r="BO181" s="1"/>
      <c r="BP181" s="1"/>
      <c r="BQ181" s="1"/>
      <c r="BR181" s="1"/>
      <c r="CC181" s="111" t="str">
        <f t="shared" si="58"/>
        <v/>
      </c>
      <c r="CD181" s="113" t="str">
        <f t="shared" si="51"/>
        <v/>
      </c>
      <c r="CE181" s="111" t="str">
        <f t="shared" si="52"/>
        <v/>
      </c>
      <c r="CF181" s="111" t="str">
        <f t="shared" si="53"/>
        <v/>
      </c>
      <c r="CG181" s="111" t="str">
        <f t="shared" si="54"/>
        <v/>
      </c>
      <c r="CH181" s="111" t="str">
        <f t="shared" si="55"/>
        <v/>
      </c>
      <c r="CI181" s="111" t="str">
        <f t="shared" si="56"/>
        <v/>
      </c>
    </row>
    <row r="182" spans="1:87">
      <c r="A182" s="4">
        <v>177</v>
      </c>
      <c r="B182" s="30" t="str">
        <f t="shared" si="59"/>
        <v/>
      </c>
      <c r="C182" s="37" t="str">
        <f t="shared" si="60"/>
        <v/>
      </c>
      <c r="D182" s="38" t="str">
        <f t="shared" si="61"/>
        <v/>
      </c>
      <c r="E182" s="39" t="str">
        <f t="shared" si="62"/>
        <v/>
      </c>
      <c r="F182" s="39" t="str">
        <f t="shared" si="63"/>
        <v/>
      </c>
      <c r="G182" s="52" t="str">
        <f t="shared" si="64"/>
        <v/>
      </c>
      <c r="H182" s="40" t="str">
        <f t="shared" si="65"/>
        <v/>
      </c>
      <c r="I182" s="125"/>
      <c r="J182" s="126"/>
      <c r="K182" s="107" t="str">
        <f t="shared" si="57"/>
        <v/>
      </c>
      <c r="L182" s="83"/>
      <c r="M182" s="76"/>
      <c r="N182" s="76"/>
      <c r="O182" s="76"/>
      <c r="P182" s="76"/>
      <c r="Q182" s="76"/>
      <c r="R182" s="76"/>
      <c r="S182" s="76"/>
      <c r="T182" s="84"/>
      <c r="U182" s="91"/>
      <c r="V182" s="77"/>
      <c r="W182" s="77"/>
      <c r="X182" s="77"/>
      <c r="Y182" s="77"/>
      <c r="Z182" s="77"/>
      <c r="AA182" s="77"/>
      <c r="AB182" s="77"/>
      <c r="AC182" s="92"/>
      <c r="AD182" s="83"/>
      <c r="AE182" s="76"/>
      <c r="AF182" s="76"/>
      <c r="AG182" s="76"/>
      <c r="AH182" s="76"/>
      <c r="AI182" s="76"/>
      <c r="AJ182" s="76"/>
      <c r="AK182" s="76"/>
      <c r="AL182" s="84"/>
      <c r="AM182" s="83"/>
      <c r="AN182" s="76"/>
      <c r="AO182" s="76"/>
      <c r="AP182" s="76"/>
      <c r="AQ182" s="76"/>
      <c r="AR182" s="76"/>
      <c r="AS182" s="76"/>
      <c r="AT182" s="76"/>
      <c r="AU182" s="84"/>
      <c r="AV182" s="83"/>
      <c r="AW182" s="76"/>
      <c r="AX182" s="76"/>
      <c r="AY182" s="76"/>
      <c r="AZ182" s="76"/>
      <c r="BA182" s="76"/>
      <c r="BB182" s="76"/>
      <c r="BC182" s="76"/>
      <c r="BD182" s="84"/>
      <c r="BE182" s="83"/>
      <c r="BF182" s="76"/>
      <c r="BG182" s="76"/>
      <c r="BH182" s="76"/>
      <c r="BI182" s="76"/>
      <c r="BJ182" s="76"/>
      <c r="BK182" s="76"/>
      <c r="BL182" s="76"/>
      <c r="BM182" s="84"/>
      <c r="BN182" s="1"/>
      <c r="BO182" s="1"/>
      <c r="BP182" s="1"/>
      <c r="BQ182" s="1"/>
      <c r="BR182" s="1"/>
      <c r="CC182" s="111" t="str">
        <f t="shared" si="58"/>
        <v/>
      </c>
      <c r="CD182" s="113" t="str">
        <f t="shared" si="51"/>
        <v/>
      </c>
      <c r="CE182" s="111" t="str">
        <f t="shared" si="52"/>
        <v/>
      </c>
      <c r="CF182" s="111" t="str">
        <f t="shared" si="53"/>
        <v/>
      </c>
      <c r="CG182" s="111" t="str">
        <f t="shared" si="54"/>
        <v/>
      </c>
      <c r="CH182" s="111" t="str">
        <f t="shared" si="55"/>
        <v/>
      </c>
      <c r="CI182" s="111" t="str">
        <f t="shared" si="56"/>
        <v/>
      </c>
    </row>
    <row r="183" spans="1:87">
      <c r="A183" s="4">
        <v>178</v>
      </c>
      <c r="B183" s="30" t="str">
        <f t="shared" si="59"/>
        <v/>
      </c>
      <c r="C183" s="37" t="str">
        <f t="shared" si="60"/>
        <v/>
      </c>
      <c r="D183" s="38" t="str">
        <f t="shared" si="61"/>
        <v/>
      </c>
      <c r="E183" s="39" t="str">
        <f t="shared" si="62"/>
        <v/>
      </c>
      <c r="F183" s="39" t="str">
        <f t="shared" si="63"/>
        <v/>
      </c>
      <c r="G183" s="52" t="str">
        <f t="shared" si="64"/>
        <v/>
      </c>
      <c r="H183" s="40" t="str">
        <f t="shared" si="65"/>
        <v/>
      </c>
      <c r="I183" s="125"/>
      <c r="J183" s="126"/>
      <c r="K183" s="107" t="str">
        <f t="shared" si="57"/>
        <v/>
      </c>
      <c r="L183" s="83"/>
      <c r="M183" s="76"/>
      <c r="N183" s="76"/>
      <c r="O183" s="76"/>
      <c r="P183" s="76"/>
      <c r="Q183" s="76"/>
      <c r="R183" s="76"/>
      <c r="S183" s="76"/>
      <c r="T183" s="84"/>
      <c r="U183" s="91"/>
      <c r="V183" s="77"/>
      <c r="W183" s="77"/>
      <c r="X183" s="77"/>
      <c r="Y183" s="77"/>
      <c r="Z183" s="77"/>
      <c r="AA183" s="77"/>
      <c r="AB183" s="77"/>
      <c r="AC183" s="92"/>
      <c r="AD183" s="83"/>
      <c r="AE183" s="76"/>
      <c r="AF183" s="76"/>
      <c r="AG183" s="76"/>
      <c r="AH183" s="76"/>
      <c r="AI183" s="76"/>
      <c r="AJ183" s="76"/>
      <c r="AK183" s="76"/>
      <c r="AL183" s="84"/>
      <c r="AM183" s="83"/>
      <c r="AN183" s="76"/>
      <c r="AO183" s="76"/>
      <c r="AP183" s="76"/>
      <c r="AQ183" s="76"/>
      <c r="AR183" s="76"/>
      <c r="AS183" s="76"/>
      <c r="AT183" s="76"/>
      <c r="AU183" s="84"/>
      <c r="AV183" s="83"/>
      <c r="AW183" s="76"/>
      <c r="AX183" s="76"/>
      <c r="AY183" s="76"/>
      <c r="AZ183" s="76"/>
      <c r="BA183" s="76"/>
      <c r="BB183" s="76"/>
      <c r="BC183" s="76"/>
      <c r="BD183" s="84"/>
      <c r="BE183" s="83"/>
      <c r="BF183" s="76"/>
      <c r="BG183" s="76"/>
      <c r="BH183" s="76"/>
      <c r="BI183" s="76"/>
      <c r="BJ183" s="76"/>
      <c r="BK183" s="76"/>
      <c r="BL183" s="76"/>
      <c r="BM183" s="84"/>
      <c r="BN183" s="1"/>
      <c r="BO183" s="1"/>
      <c r="BP183" s="1"/>
      <c r="BQ183" s="1"/>
      <c r="BR183" s="1"/>
      <c r="CC183" s="111" t="str">
        <f t="shared" si="58"/>
        <v/>
      </c>
      <c r="CD183" s="113" t="str">
        <f t="shared" si="51"/>
        <v/>
      </c>
      <c r="CE183" s="111" t="str">
        <f t="shared" si="52"/>
        <v/>
      </c>
      <c r="CF183" s="111" t="str">
        <f t="shared" si="53"/>
        <v/>
      </c>
      <c r="CG183" s="111" t="str">
        <f t="shared" si="54"/>
        <v/>
      </c>
      <c r="CH183" s="111" t="str">
        <f t="shared" si="55"/>
        <v/>
      </c>
      <c r="CI183" s="111" t="str">
        <f t="shared" si="56"/>
        <v/>
      </c>
    </row>
    <row r="184" spans="1:87">
      <c r="A184" s="4">
        <v>179</v>
      </c>
      <c r="B184" s="30" t="str">
        <f t="shared" si="59"/>
        <v/>
      </c>
      <c r="C184" s="37" t="str">
        <f t="shared" si="60"/>
        <v/>
      </c>
      <c r="D184" s="38" t="str">
        <f t="shared" si="61"/>
        <v/>
      </c>
      <c r="E184" s="39" t="str">
        <f t="shared" si="62"/>
        <v/>
      </c>
      <c r="F184" s="39" t="str">
        <f t="shared" si="63"/>
        <v/>
      </c>
      <c r="G184" s="52" t="str">
        <f t="shared" si="64"/>
        <v/>
      </c>
      <c r="H184" s="40" t="str">
        <f t="shared" si="65"/>
        <v/>
      </c>
      <c r="I184" s="125"/>
      <c r="J184" s="126"/>
      <c r="K184" s="107" t="str">
        <f t="shared" si="57"/>
        <v/>
      </c>
      <c r="L184" s="83"/>
      <c r="M184" s="76"/>
      <c r="N184" s="76"/>
      <c r="O184" s="76"/>
      <c r="P184" s="76"/>
      <c r="Q184" s="76"/>
      <c r="R184" s="76"/>
      <c r="S184" s="76"/>
      <c r="T184" s="84"/>
      <c r="U184" s="91"/>
      <c r="V184" s="77"/>
      <c r="W184" s="77"/>
      <c r="X184" s="77"/>
      <c r="Y184" s="77"/>
      <c r="Z184" s="77"/>
      <c r="AA184" s="77"/>
      <c r="AB184" s="77"/>
      <c r="AC184" s="92"/>
      <c r="AD184" s="83"/>
      <c r="AE184" s="76"/>
      <c r="AF184" s="76"/>
      <c r="AG184" s="76"/>
      <c r="AH184" s="76"/>
      <c r="AI184" s="76"/>
      <c r="AJ184" s="76"/>
      <c r="AK184" s="76"/>
      <c r="AL184" s="84"/>
      <c r="AM184" s="83"/>
      <c r="AN184" s="76"/>
      <c r="AO184" s="76"/>
      <c r="AP184" s="76"/>
      <c r="AQ184" s="76"/>
      <c r="AR184" s="76"/>
      <c r="AS184" s="76"/>
      <c r="AT184" s="76"/>
      <c r="AU184" s="84"/>
      <c r="AV184" s="83"/>
      <c r="AW184" s="76"/>
      <c r="AX184" s="76"/>
      <c r="AY184" s="76"/>
      <c r="AZ184" s="76"/>
      <c r="BA184" s="76"/>
      <c r="BB184" s="76"/>
      <c r="BC184" s="76"/>
      <c r="BD184" s="84"/>
      <c r="BE184" s="83"/>
      <c r="BF184" s="76"/>
      <c r="BG184" s="76"/>
      <c r="BH184" s="76"/>
      <c r="BI184" s="76"/>
      <c r="BJ184" s="76"/>
      <c r="BK184" s="76"/>
      <c r="BL184" s="76"/>
      <c r="BM184" s="84"/>
      <c r="BN184" s="1"/>
      <c r="BO184" s="1"/>
      <c r="BP184" s="1"/>
      <c r="BQ184" s="1"/>
      <c r="BR184" s="1"/>
      <c r="CC184" s="111" t="str">
        <f t="shared" si="58"/>
        <v/>
      </c>
      <c r="CD184" s="113" t="str">
        <f t="shared" si="51"/>
        <v/>
      </c>
      <c r="CE184" s="111" t="str">
        <f t="shared" si="52"/>
        <v/>
      </c>
      <c r="CF184" s="111" t="str">
        <f t="shared" si="53"/>
        <v/>
      </c>
      <c r="CG184" s="111" t="str">
        <f t="shared" si="54"/>
        <v/>
      </c>
      <c r="CH184" s="111" t="str">
        <f t="shared" si="55"/>
        <v/>
      </c>
      <c r="CI184" s="111" t="str">
        <f t="shared" si="56"/>
        <v/>
      </c>
    </row>
    <row r="185" spans="1:87">
      <c r="A185" s="4">
        <v>180</v>
      </c>
      <c r="B185" s="30" t="str">
        <f t="shared" si="59"/>
        <v/>
      </c>
      <c r="C185" s="37" t="str">
        <f t="shared" si="60"/>
        <v/>
      </c>
      <c r="D185" s="38" t="str">
        <f t="shared" si="61"/>
        <v/>
      </c>
      <c r="E185" s="39" t="str">
        <f t="shared" si="62"/>
        <v/>
      </c>
      <c r="F185" s="39" t="str">
        <f t="shared" si="63"/>
        <v/>
      </c>
      <c r="G185" s="52" t="str">
        <f t="shared" si="64"/>
        <v/>
      </c>
      <c r="H185" s="40" t="str">
        <f t="shared" si="65"/>
        <v/>
      </c>
      <c r="I185" s="125"/>
      <c r="J185" s="126"/>
      <c r="K185" s="107" t="str">
        <f t="shared" si="57"/>
        <v/>
      </c>
      <c r="L185" s="83"/>
      <c r="M185" s="76"/>
      <c r="N185" s="76"/>
      <c r="O185" s="76"/>
      <c r="P185" s="76"/>
      <c r="Q185" s="76"/>
      <c r="R185" s="76"/>
      <c r="S185" s="76"/>
      <c r="T185" s="84"/>
      <c r="U185" s="91"/>
      <c r="V185" s="77"/>
      <c r="W185" s="77"/>
      <c r="X185" s="77"/>
      <c r="Y185" s="77"/>
      <c r="Z185" s="77"/>
      <c r="AA185" s="77"/>
      <c r="AB185" s="77"/>
      <c r="AC185" s="92"/>
      <c r="AD185" s="83"/>
      <c r="AE185" s="76"/>
      <c r="AF185" s="76"/>
      <c r="AG185" s="76"/>
      <c r="AH185" s="76"/>
      <c r="AI185" s="76"/>
      <c r="AJ185" s="76"/>
      <c r="AK185" s="76"/>
      <c r="AL185" s="84"/>
      <c r="AM185" s="83"/>
      <c r="AN185" s="76"/>
      <c r="AO185" s="76"/>
      <c r="AP185" s="76"/>
      <c r="AQ185" s="76"/>
      <c r="AR185" s="76"/>
      <c r="AS185" s="76"/>
      <c r="AT185" s="76"/>
      <c r="AU185" s="84"/>
      <c r="AV185" s="83"/>
      <c r="AW185" s="76"/>
      <c r="AX185" s="76"/>
      <c r="AY185" s="76"/>
      <c r="AZ185" s="76"/>
      <c r="BA185" s="76"/>
      <c r="BB185" s="76"/>
      <c r="BC185" s="76"/>
      <c r="BD185" s="84"/>
      <c r="BE185" s="83"/>
      <c r="BF185" s="76"/>
      <c r="BG185" s="76"/>
      <c r="BH185" s="76"/>
      <c r="BI185" s="76"/>
      <c r="BJ185" s="76"/>
      <c r="BK185" s="76"/>
      <c r="BL185" s="76"/>
      <c r="BM185" s="84"/>
      <c r="BN185" s="1"/>
      <c r="BO185" s="1"/>
      <c r="BP185" s="1"/>
      <c r="BQ185" s="1"/>
      <c r="BR185" s="1"/>
      <c r="CC185" s="111" t="str">
        <f t="shared" si="58"/>
        <v/>
      </c>
      <c r="CD185" s="113" t="str">
        <f t="shared" si="51"/>
        <v/>
      </c>
      <c r="CE185" s="111" t="str">
        <f t="shared" si="52"/>
        <v/>
      </c>
      <c r="CF185" s="111" t="str">
        <f t="shared" si="53"/>
        <v/>
      </c>
      <c r="CG185" s="111" t="str">
        <f t="shared" si="54"/>
        <v/>
      </c>
      <c r="CH185" s="111" t="str">
        <f t="shared" si="55"/>
        <v/>
      </c>
      <c r="CI185" s="111" t="str">
        <f t="shared" si="56"/>
        <v/>
      </c>
    </row>
    <row r="186" spans="1:87">
      <c r="A186" s="4">
        <v>181</v>
      </c>
      <c r="B186" s="30" t="str">
        <f t="shared" si="59"/>
        <v/>
      </c>
      <c r="C186" s="37" t="str">
        <f t="shared" si="60"/>
        <v/>
      </c>
      <c r="D186" s="38" t="str">
        <f t="shared" si="61"/>
        <v/>
      </c>
      <c r="E186" s="39" t="str">
        <f t="shared" si="62"/>
        <v/>
      </c>
      <c r="F186" s="39" t="str">
        <f t="shared" si="63"/>
        <v/>
      </c>
      <c r="G186" s="52" t="str">
        <f t="shared" si="64"/>
        <v/>
      </c>
      <c r="H186" s="40" t="str">
        <f t="shared" si="65"/>
        <v/>
      </c>
      <c r="I186" s="125"/>
      <c r="J186" s="126"/>
      <c r="K186" s="107" t="str">
        <f t="shared" si="57"/>
        <v/>
      </c>
      <c r="L186" s="83"/>
      <c r="M186" s="76"/>
      <c r="N186" s="76"/>
      <c r="O186" s="76"/>
      <c r="P186" s="76"/>
      <c r="Q186" s="76"/>
      <c r="R186" s="76"/>
      <c r="S186" s="76"/>
      <c r="T186" s="84"/>
      <c r="U186" s="91"/>
      <c r="V186" s="77"/>
      <c r="W186" s="77"/>
      <c r="X186" s="77"/>
      <c r="Y186" s="77"/>
      <c r="Z186" s="77"/>
      <c r="AA186" s="77"/>
      <c r="AB186" s="77"/>
      <c r="AC186" s="92"/>
      <c r="AD186" s="83"/>
      <c r="AE186" s="76"/>
      <c r="AF186" s="76"/>
      <c r="AG186" s="76"/>
      <c r="AH186" s="76"/>
      <c r="AI186" s="76"/>
      <c r="AJ186" s="76"/>
      <c r="AK186" s="76"/>
      <c r="AL186" s="84"/>
      <c r="AM186" s="83"/>
      <c r="AN186" s="76"/>
      <c r="AO186" s="76"/>
      <c r="AP186" s="76"/>
      <c r="AQ186" s="76"/>
      <c r="AR186" s="76"/>
      <c r="AS186" s="76"/>
      <c r="AT186" s="76"/>
      <c r="AU186" s="84"/>
      <c r="AV186" s="83"/>
      <c r="AW186" s="76"/>
      <c r="AX186" s="76"/>
      <c r="AY186" s="76"/>
      <c r="AZ186" s="76"/>
      <c r="BA186" s="76"/>
      <c r="BB186" s="76"/>
      <c r="BC186" s="76"/>
      <c r="BD186" s="84"/>
      <c r="BE186" s="83"/>
      <c r="BF186" s="76"/>
      <c r="BG186" s="76"/>
      <c r="BH186" s="76"/>
      <c r="BI186" s="76"/>
      <c r="BJ186" s="76"/>
      <c r="BK186" s="76"/>
      <c r="BL186" s="76"/>
      <c r="BM186" s="84"/>
      <c r="BN186" s="1"/>
      <c r="BO186" s="1"/>
      <c r="BP186" s="1"/>
      <c r="BQ186" s="1"/>
      <c r="BR186" s="1"/>
      <c r="CC186" s="111" t="str">
        <f t="shared" si="58"/>
        <v/>
      </c>
      <c r="CD186" s="113" t="str">
        <f t="shared" si="51"/>
        <v/>
      </c>
      <c r="CE186" s="111" t="str">
        <f t="shared" si="52"/>
        <v/>
      </c>
      <c r="CF186" s="111" t="str">
        <f t="shared" si="53"/>
        <v/>
      </c>
      <c r="CG186" s="111" t="str">
        <f t="shared" si="54"/>
        <v/>
      </c>
      <c r="CH186" s="111" t="str">
        <f t="shared" si="55"/>
        <v/>
      </c>
      <c r="CI186" s="111" t="str">
        <f t="shared" si="56"/>
        <v/>
      </c>
    </row>
    <row r="187" spans="1:87">
      <c r="A187" s="4">
        <v>182</v>
      </c>
      <c r="B187" s="30" t="str">
        <f t="shared" si="59"/>
        <v/>
      </c>
      <c r="C187" s="37" t="str">
        <f t="shared" si="60"/>
        <v/>
      </c>
      <c r="D187" s="38" t="str">
        <f t="shared" si="61"/>
        <v/>
      </c>
      <c r="E187" s="39" t="str">
        <f t="shared" si="62"/>
        <v/>
      </c>
      <c r="F187" s="39" t="str">
        <f t="shared" si="63"/>
        <v/>
      </c>
      <c r="G187" s="52" t="str">
        <f t="shared" si="64"/>
        <v/>
      </c>
      <c r="H187" s="40" t="str">
        <f t="shared" si="65"/>
        <v/>
      </c>
      <c r="I187" s="125"/>
      <c r="J187" s="126"/>
      <c r="K187" s="107" t="str">
        <f t="shared" si="57"/>
        <v/>
      </c>
      <c r="L187" s="83"/>
      <c r="M187" s="76"/>
      <c r="N187" s="76"/>
      <c r="O187" s="76"/>
      <c r="P187" s="76"/>
      <c r="Q187" s="76"/>
      <c r="R187" s="76"/>
      <c r="S187" s="76"/>
      <c r="T187" s="84"/>
      <c r="U187" s="91"/>
      <c r="V187" s="77"/>
      <c r="W187" s="77"/>
      <c r="X187" s="77"/>
      <c r="Y187" s="77"/>
      <c r="Z187" s="77"/>
      <c r="AA187" s="77"/>
      <c r="AB187" s="77"/>
      <c r="AC187" s="92"/>
      <c r="AD187" s="83"/>
      <c r="AE187" s="76"/>
      <c r="AF187" s="76"/>
      <c r="AG187" s="76"/>
      <c r="AH187" s="76"/>
      <c r="AI187" s="76"/>
      <c r="AJ187" s="76"/>
      <c r="AK187" s="76"/>
      <c r="AL187" s="84"/>
      <c r="AM187" s="83"/>
      <c r="AN187" s="76"/>
      <c r="AO187" s="76"/>
      <c r="AP187" s="76"/>
      <c r="AQ187" s="76"/>
      <c r="AR187" s="76"/>
      <c r="AS187" s="76"/>
      <c r="AT187" s="76"/>
      <c r="AU187" s="84"/>
      <c r="AV187" s="83"/>
      <c r="AW187" s="76"/>
      <c r="AX187" s="76"/>
      <c r="AY187" s="76"/>
      <c r="AZ187" s="76"/>
      <c r="BA187" s="76"/>
      <c r="BB187" s="76"/>
      <c r="BC187" s="76"/>
      <c r="BD187" s="84"/>
      <c r="BE187" s="83"/>
      <c r="BF187" s="76"/>
      <c r="BG187" s="76"/>
      <c r="BH187" s="76"/>
      <c r="BI187" s="76"/>
      <c r="BJ187" s="76"/>
      <c r="BK187" s="76"/>
      <c r="BL187" s="76"/>
      <c r="BM187" s="84"/>
      <c r="BN187" s="1"/>
      <c r="BO187" s="1"/>
      <c r="BP187" s="1"/>
      <c r="BQ187" s="1"/>
      <c r="BR187" s="1"/>
      <c r="CC187" s="111" t="str">
        <f t="shared" si="58"/>
        <v/>
      </c>
      <c r="CD187" s="113" t="str">
        <f t="shared" si="51"/>
        <v/>
      </c>
      <c r="CE187" s="111" t="str">
        <f t="shared" si="52"/>
        <v/>
      </c>
      <c r="CF187" s="111" t="str">
        <f t="shared" si="53"/>
        <v/>
      </c>
      <c r="CG187" s="111" t="str">
        <f t="shared" si="54"/>
        <v/>
      </c>
      <c r="CH187" s="111" t="str">
        <f t="shared" si="55"/>
        <v/>
      </c>
      <c r="CI187" s="111" t="str">
        <f t="shared" si="56"/>
        <v/>
      </c>
    </row>
    <row r="188" spans="1:87">
      <c r="A188" s="4">
        <v>183</v>
      </c>
      <c r="B188" s="30" t="str">
        <f t="shared" si="59"/>
        <v/>
      </c>
      <c r="C188" s="37" t="str">
        <f t="shared" si="60"/>
        <v/>
      </c>
      <c r="D188" s="38" t="str">
        <f t="shared" si="61"/>
        <v/>
      </c>
      <c r="E188" s="39" t="str">
        <f t="shared" si="62"/>
        <v/>
      </c>
      <c r="F188" s="39" t="str">
        <f t="shared" si="63"/>
        <v/>
      </c>
      <c r="G188" s="52" t="str">
        <f t="shared" si="64"/>
        <v/>
      </c>
      <c r="H188" s="40" t="str">
        <f t="shared" si="65"/>
        <v/>
      </c>
      <c r="I188" s="125"/>
      <c r="J188" s="126"/>
      <c r="K188" s="107" t="str">
        <f t="shared" si="57"/>
        <v/>
      </c>
      <c r="L188" s="83"/>
      <c r="M188" s="76"/>
      <c r="N188" s="76"/>
      <c r="O188" s="76"/>
      <c r="P188" s="76"/>
      <c r="Q188" s="76"/>
      <c r="R188" s="76"/>
      <c r="S188" s="76"/>
      <c r="T188" s="84"/>
      <c r="U188" s="91"/>
      <c r="V188" s="77"/>
      <c r="W188" s="77"/>
      <c r="X188" s="77"/>
      <c r="Y188" s="77"/>
      <c r="Z188" s="77"/>
      <c r="AA188" s="77"/>
      <c r="AB188" s="77"/>
      <c r="AC188" s="92"/>
      <c r="AD188" s="83"/>
      <c r="AE188" s="76"/>
      <c r="AF188" s="76"/>
      <c r="AG188" s="76"/>
      <c r="AH188" s="76"/>
      <c r="AI188" s="76"/>
      <c r="AJ188" s="76"/>
      <c r="AK188" s="76"/>
      <c r="AL188" s="84"/>
      <c r="AM188" s="83"/>
      <c r="AN188" s="76"/>
      <c r="AO188" s="76"/>
      <c r="AP188" s="76"/>
      <c r="AQ188" s="76"/>
      <c r="AR188" s="76"/>
      <c r="AS188" s="76"/>
      <c r="AT188" s="76"/>
      <c r="AU188" s="84"/>
      <c r="AV188" s="83"/>
      <c r="AW188" s="76"/>
      <c r="AX188" s="76"/>
      <c r="AY188" s="76"/>
      <c r="AZ188" s="76"/>
      <c r="BA188" s="76"/>
      <c r="BB188" s="76"/>
      <c r="BC188" s="76"/>
      <c r="BD188" s="84"/>
      <c r="BE188" s="83"/>
      <c r="BF188" s="76"/>
      <c r="BG188" s="76"/>
      <c r="BH188" s="76"/>
      <c r="BI188" s="76"/>
      <c r="BJ188" s="76"/>
      <c r="BK188" s="76"/>
      <c r="BL188" s="76"/>
      <c r="BM188" s="84"/>
      <c r="BN188" s="1"/>
      <c r="BO188" s="1"/>
      <c r="BP188" s="1"/>
      <c r="BQ188" s="1"/>
      <c r="BR188" s="1"/>
      <c r="CC188" s="111" t="str">
        <f t="shared" si="58"/>
        <v/>
      </c>
      <c r="CD188" s="113" t="str">
        <f t="shared" si="51"/>
        <v/>
      </c>
      <c r="CE188" s="111" t="str">
        <f t="shared" si="52"/>
        <v/>
      </c>
      <c r="CF188" s="111" t="str">
        <f t="shared" si="53"/>
        <v/>
      </c>
      <c r="CG188" s="111" t="str">
        <f t="shared" si="54"/>
        <v/>
      </c>
      <c r="CH188" s="111" t="str">
        <f t="shared" si="55"/>
        <v/>
      </c>
      <c r="CI188" s="111" t="str">
        <f t="shared" si="56"/>
        <v/>
      </c>
    </row>
    <row r="189" spans="1:87">
      <c r="A189" s="4">
        <v>184</v>
      </c>
      <c r="B189" s="30" t="str">
        <f t="shared" si="59"/>
        <v/>
      </c>
      <c r="C189" s="37" t="str">
        <f t="shared" si="60"/>
        <v/>
      </c>
      <c r="D189" s="38" t="str">
        <f t="shared" si="61"/>
        <v/>
      </c>
      <c r="E189" s="39" t="str">
        <f t="shared" si="62"/>
        <v/>
      </c>
      <c r="F189" s="39" t="str">
        <f t="shared" si="63"/>
        <v/>
      </c>
      <c r="G189" s="52" t="str">
        <f t="shared" si="64"/>
        <v/>
      </c>
      <c r="H189" s="40" t="str">
        <f t="shared" si="65"/>
        <v/>
      </c>
      <c r="I189" s="125"/>
      <c r="J189" s="126"/>
      <c r="K189" s="107" t="str">
        <f t="shared" si="57"/>
        <v/>
      </c>
      <c r="L189" s="83"/>
      <c r="M189" s="76"/>
      <c r="N189" s="76"/>
      <c r="O189" s="76"/>
      <c r="P189" s="76"/>
      <c r="Q189" s="76"/>
      <c r="R189" s="76"/>
      <c r="S189" s="76"/>
      <c r="T189" s="84"/>
      <c r="U189" s="91"/>
      <c r="V189" s="77"/>
      <c r="W189" s="77"/>
      <c r="X189" s="77"/>
      <c r="Y189" s="77"/>
      <c r="Z189" s="77"/>
      <c r="AA189" s="77"/>
      <c r="AB189" s="77"/>
      <c r="AC189" s="92"/>
      <c r="AD189" s="83"/>
      <c r="AE189" s="76"/>
      <c r="AF189" s="76"/>
      <c r="AG189" s="76"/>
      <c r="AH189" s="76"/>
      <c r="AI189" s="76"/>
      <c r="AJ189" s="76"/>
      <c r="AK189" s="76"/>
      <c r="AL189" s="84"/>
      <c r="AM189" s="83"/>
      <c r="AN189" s="76"/>
      <c r="AO189" s="76"/>
      <c r="AP189" s="76"/>
      <c r="AQ189" s="76"/>
      <c r="AR189" s="76"/>
      <c r="AS189" s="76"/>
      <c r="AT189" s="76"/>
      <c r="AU189" s="84"/>
      <c r="AV189" s="83"/>
      <c r="AW189" s="76"/>
      <c r="AX189" s="76"/>
      <c r="AY189" s="76"/>
      <c r="AZ189" s="76"/>
      <c r="BA189" s="76"/>
      <c r="BB189" s="76"/>
      <c r="BC189" s="76"/>
      <c r="BD189" s="84"/>
      <c r="BE189" s="83"/>
      <c r="BF189" s="76"/>
      <c r="BG189" s="76"/>
      <c r="BH189" s="76"/>
      <c r="BI189" s="76"/>
      <c r="BJ189" s="76"/>
      <c r="BK189" s="76"/>
      <c r="BL189" s="76"/>
      <c r="BM189" s="84"/>
      <c r="BN189" s="1"/>
      <c r="BO189" s="1"/>
      <c r="BP189" s="1"/>
      <c r="BQ189" s="1"/>
      <c r="BR189" s="1"/>
      <c r="CC189" s="111" t="str">
        <f t="shared" si="58"/>
        <v/>
      </c>
      <c r="CD189" s="113" t="str">
        <f t="shared" si="51"/>
        <v/>
      </c>
      <c r="CE189" s="111" t="str">
        <f t="shared" si="52"/>
        <v/>
      </c>
      <c r="CF189" s="111" t="str">
        <f t="shared" si="53"/>
        <v/>
      </c>
      <c r="CG189" s="111" t="str">
        <f t="shared" si="54"/>
        <v/>
      </c>
      <c r="CH189" s="111" t="str">
        <f t="shared" si="55"/>
        <v/>
      </c>
      <c r="CI189" s="111" t="str">
        <f t="shared" si="56"/>
        <v/>
      </c>
    </row>
    <row r="190" spans="1:87">
      <c r="A190" s="4">
        <v>185</v>
      </c>
      <c r="B190" s="30" t="str">
        <f t="shared" si="59"/>
        <v/>
      </c>
      <c r="C190" s="37" t="str">
        <f t="shared" si="60"/>
        <v/>
      </c>
      <c r="D190" s="38" t="str">
        <f t="shared" si="61"/>
        <v/>
      </c>
      <c r="E190" s="39" t="str">
        <f t="shared" si="62"/>
        <v/>
      </c>
      <c r="F190" s="39" t="str">
        <f t="shared" si="63"/>
        <v/>
      </c>
      <c r="G190" s="52" t="str">
        <f t="shared" si="64"/>
        <v/>
      </c>
      <c r="H190" s="40" t="str">
        <f t="shared" si="65"/>
        <v/>
      </c>
      <c r="I190" s="125"/>
      <c r="J190" s="126"/>
      <c r="K190" s="107" t="str">
        <f t="shared" si="57"/>
        <v/>
      </c>
      <c r="L190" s="83"/>
      <c r="M190" s="76"/>
      <c r="N190" s="76"/>
      <c r="O190" s="76"/>
      <c r="P190" s="76"/>
      <c r="Q190" s="76"/>
      <c r="R190" s="76"/>
      <c r="S190" s="76"/>
      <c r="T190" s="84"/>
      <c r="U190" s="91"/>
      <c r="V190" s="77"/>
      <c r="W190" s="77"/>
      <c r="X190" s="77"/>
      <c r="Y190" s="77"/>
      <c r="Z190" s="77"/>
      <c r="AA190" s="77"/>
      <c r="AB190" s="77"/>
      <c r="AC190" s="92"/>
      <c r="AD190" s="83"/>
      <c r="AE190" s="76"/>
      <c r="AF190" s="76"/>
      <c r="AG190" s="76"/>
      <c r="AH190" s="76"/>
      <c r="AI190" s="76"/>
      <c r="AJ190" s="76"/>
      <c r="AK190" s="76"/>
      <c r="AL190" s="84"/>
      <c r="AM190" s="83"/>
      <c r="AN190" s="76"/>
      <c r="AO190" s="76"/>
      <c r="AP190" s="76"/>
      <c r="AQ190" s="76"/>
      <c r="AR190" s="76"/>
      <c r="AS190" s="76"/>
      <c r="AT190" s="76"/>
      <c r="AU190" s="84"/>
      <c r="AV190" s="83"/>
      <c r="AW190" s="76"/>
      <c r="AX190" s="76"/>
      <c r="AY190" s="76"/>
      <c r="AZ190" s="76"/>
      <c r="BA190" s="76"/>
      <c r="BB190" s="76"/>
      <c r="BC190" s="76"/>
      <c r="BD190" s="84"/>
      <c r="BE190" s="83"/>
      <c r="BF190" s="76"/>
      <c r="BG190" s="76"/>
      <c r="BH190" s="76"/>
      <c r="BI190" s="76"/>
      <c r="BJ190" s="76"/>
      <c r="BK190" s="76"/>
      <c r="BL190" s="76"/>
      <c r="BM190" s="84"/>
      <c r="BN190" s="1"/>
      <c r="BO190" s="1"/>
      <c r="BP190" s="1"/>
      <c r="BQ190" s="1"/>
      <c r="BR190" s="1"/>
      <c r="CC190" s="111" t="str">
        <f t="shared" si="58"/>
        <v/>
      </c>
      <c r="CD190" s="113" t="str">
        <f t="shared" si="51"/>
        <v/>
      </c>
      <c r="CE190" s="111" t="str">
        <f t="shared" si="52"/>
        <v/>
      </c>
      <c r="CF190" s="111" t="str">
        <f t="shared" si="53"/>
        <v/>
      </c>
      <c r="CG190" s="111" t="str">
        <f t="shared" si="54"/>
        <v/>
      </c>
      <c r="CH190" s="111" t="str">
        <f t="shared" si="55"/>
        <v/>
      </c>
      <c r="CI190" s="111" t="str">
        <f t="shared" si="56"/>
        <v/>
      </c>
    </row>
    <row r="191" spans="1:87">
      <c r="A191" s="4">
        <v>186</v>
      </c>
      <c r="B191" s="30" t="str">
        <f t="shared" si="59"/>
        <v/>
      </c>
      <c r="C191" s="37" t="str">
        <f t="shared" si="60"/>
        <v/>
      </c>
      <c r="D191" s="38" t="str">
        <f t="shared" si="61"/>
        <v/>
      </c>
      <c r="E191" s="39" t="str">
        <f t="shared" si="62"/>
        <v/>
      </c>
      <c r="F191" s="39" t="str">
        <f t="shared" si="63"/>
        <v/>
      </c>
      <c r="G191" s="52" t="str">
        <f t="shared" si="64"/>
        <v/>
      </c>
      <c r="H191" s="40" t="str">
        <f t="shared" si="65"/>
        <v/>
      </c>
      <c r="I191" s="125"/>
      <c r="J191" s="126"/>
      <c r="K191" s="107" t="str">
        <f t="shared" si="57"/>
        <v/>
      </c>
      <c r="L191" s="83"/>
      <c r="M191" s="76"/>
      <c r="N191" s="76"/>
      <c r="O191" s="76"/>
      <c r="P191" s="76"/>
      <c r="Q191" s="76"/>
      <c r="R191" s="76"/>
      <c r="S191" s="76"/>
      <c r="T191" s="84"/>
      <c r="U191" s="91"/>
      <c r="V191" s="77"/>
      <c r="W191" s="77"/>
      <c r="X191" s="77"/>
      <c r="Y191" s="77"/>
      <c r="Z191" s="77"/>
      <c r="AA191" s="77"/>
      <c r="AB191" s="77"/>
      <c r="AC191" s="92"/>
      <c r="AD191" s="83"/>
      <c r="AE191" s="76"/>
      <c r="AF191" s="76"/>
      <c r="AG191" s="76"/>
      <c r="AH191" s="76"/>
      <c r="AI191" s="76"/>
      <c r="AJ191" s="76"/>
      <c r="AK191" s="76"/>
      <c r="AL191" s="84"/>
      <c r="AM191" s="83"/>
      <c r="AN191" s="76"/>
      <c r="AO191" s="76"/>
      <c r="AP191" s="76"/>
      <c r="AQ191" s="76"/>
      <c r="AR191" s="76"/>
      <c r="AS191" s="76"/>
      <c r="AT191" s="76"/>
      <c r="AU191" s="84"/>
      <c r="AV191" s="83"/>
      <c r="AW191" s="76"/>
      <c r="AX191" s="76"/>
      <c r="AY191" s="76"/>
      <c r="AZ191" s="76"/>
      <c r="BA191" s="76"/>
      <c r="BB191" s="76"/>
      <c r="BC191" s="76"/>
      <c r="BD191" s="84"/>
      <c r="BE191" s="83"/>
      <c r="BF191" s="76"/>
      <c r="BG191" s="76"/>
      <c r="BH191" s="76"/>
      <c r="BI191" s="76"/>
      <c r="BJ191" s="76"/>
      <c r="BK191" s="76"/>
      <c r="BL191" s="76"/>
      <c r="BM191" s="84"/>
      <c r="BN191" s="1"/>
      <c r="BO191" s="1"/>
      <c r="BP191" s="1"/>
      <c r="BQ191" s="1"/>
      <c r="BR191" s="1"/>
      <c r="CC191" s="111" t="str">
        <f t="shared" si="58"/>
        <v/>
      </c>
      <c r="CD191" s="113" t="str">
        <f t="shared" si="51"/>
        <v/>
      </c>
      <c r="CE191" s="111" t="str">
        <f t="shared" si="52"/>
        <v/>
      </c>
      <c r="CF191" s="111" t="str">
        <f t="shared" si="53"/>
        <v/>
      </c>
      <c r="CG191" s="111" t="str">
        <f t="shared" si="54"/>
        <v/>
      </c>
      <c r="CH191" s="111" t="str">
        <f t="shared" si="55"/>
        <v/>
      </c>
      <c r="CI191" s="111" t="str">
        <f t="shared" si="56"/>
        <v/>
      </c>
    </row>
    <row r="192" spans="1:87">
      <c r="A192" s="4">
        <v>187</v>
      </c>
      <c r="B192" s="30" t="str">
        <f t="shared" si="59"/>
        <v/>
      </c>
      <c r="C192" s="37" t="str">
        <f t="shared" si="60"/>
        <v/>
      </c>
      <c r="D192" s="38" t="str">
        <f t="shared" si="61"/>
        <v/>
      </c>
      <c r="E192" s="39" t="str">
        <f t="shared" si="62"/>
        <v/>
      </c>
      <c r="F192" s="39" t="str">
        <f t="shared" si="63"/>
        <v/>
      </c>
      <c r="G192" s="52" t="str">
        <f t="shared" si="64"/>
        <v/>
      </c>
      <c r="H192" s="40" t="str">
        <f t="shared" si="65"/>
        <v/>
      </c>
      <c r="I192" s="125"/>
      <c r="J192" s="126"/>
      <c r="K192" s="107" t="str">
        <f t="shared" si="57"/>
        <v/>
      </c>
      <c r="L192" s="83"/>
      <c r="M192" s="76"/>
      <c r="N192" s="76"/>
      <c r="O192" s="76"/>
      <c r="P192" s="76"/>
      <c r="Q192" s="76"/>
      <c r="R192" s="76"/>
      <c r="S192" s="76"/>
      <c r="T192" s="84"/>
      <c r="U192" s="91"/>
      <c r="V192" s="77"/>
      <c r="W192" s="77"/>
      <c r="X192" s="77"/>
      <c r="Y192" s="77"/>
      <c r="Z192" s="77"/>
      <c r="AA192" s="77"/>
      <c r="AB192" s="77"/>
      <c r="AC192" s="92"/>
      <c r="AD192" s="83"/>
      <c r="AE192" s="76"/>
      <c r="AF192" s="76"/>
      <c r="AG192" s="76"/>
      <c r="AH192" s="76"/>
      <c r="AI192" s="76"/>
      <c r="AJ192" s="76"/>
      <c r="AK192" s="76"/>
      <c r="AL192" s="84"/>
      <c r="AM192" s="83"/>
      <c r="AN192" s="76"/>
      <c r="AO192" s="76"/>
      <c r="AP192" s="76"/>
      <c r="AQ192" s="76"/>
      <c r="AR192" s="76"/>
      <c r="AS192" s="76"/>
      <c r="AT192" s="76"/>
      <c r="AU192" s="84"/>
      <c r="AV192" s="83"/>
      <c r="AW192" s="76"/>
      <c r="AX192" s="76"/>
      <c r="AY192" s="76"/>
      <c r="AZ192" s="76"/>
      <c r="BA192" s="76"/>
      <c r="BB192" s="76"/>
      <c r="BC192" s="76"/>
      <c r="BD192" s="84"/>
      <c r="BE192" s="83"/>
      <c r="BF192" s="76"/>
      <c r="BG192" s="76"/>
      <c r="BH192" s="76"/>
      <c r="BI192" s="76"/>
      <c r="BJ192" s="76"/>
      <c r="BK192" s="76"/>
      <c r="BL192" s="76"/>
      <c r="BM192" s="84"/>
      <c r="BN192" s="1"/>
      <c r="BO192" s="1"/>
      <c r="BP192" s="1"/>
      <c r="BQ192" s="1"/>
      <c r="BR192" s="1"/>
      <c r="CC192" s="111" t="str">
        <f t="shared" si="58"/>
        <v/>
      </c>
      <c r="CD192" s="113" t="str">
        <f t="shared" si="51"/>
        <v/>
      </c>
      <c r="CE192" s="111" t="str">
        <f t="shared" si="52"/>
        <v/>
      </c>
      <c r="CF192" s="111" t="str">
        <f t="shared" si="53"/>
        <v/>
      </c>
      <c r="CG192" s="111" t="str">
        <f t="shared" si="54"/>
        <v/>
      </c>
      <c r="CH192" s="111" t="str">
        <f t="shared" si="55"/>
        <v/>
      </c>
      <c r="CI192" s="111" t="str">
        <f t="shared" si="56"/>
        <v/>
      </c>
    </row>
    <row r="193" spans="1:87">
      <c r="A193" s="4">
        <v>188</v>
      </c>
      <c r="B193" s="30" t="str">
        <f t="shared" si="59"/>
        <v/>
      </c>
      <c r="C193" s="37" t="str">
        <f t="shared" si="60"/>
        <v/>
      </c>
      <c r="D193" s="38" t="str">
        <f t="shared" si="61"/>
        <v/>
      </c>
      <c r="E193" s="39" t="str">
        <f t="shared" si="62"/>
        <v/>
      </c>
      <c r="F193" s="39" t="str">
        <f t="shared" si="63"/>
        <v/>
      </c>
      <c r="G193" s="52" t="str">
        <f t="shared" si="64"/>
        <v/>
      </c>
      <c r="H193" s="40" t="str">
        <f t="shared" si="65"/>
        <v/>
      </c>
      <c r="I193" s="125"/>
      <c r="J193" s="126"/>
      <c r="K193" s="107" t="str">
        <f t="shared" si="57"/>
        <v/>
      </c>
      <c r="L193" s="83"/>
      <c r="M193" s="76"/>
      <c r="N193" s="76"/>
      <c r="O193" s="76"/>
      <c r="P193" s="76"/>
      <c r="Q193" s="76"/>
      <c r="R193" s="76"/>
      <c r="S193" s="76"/>
      <c r="T193" s="84"/>
      <c r="U193" s="91"/>
      <c r="V193" s="77"/>
      <c r="W193" s="77"/>
      <c r="X193" s="77"/>
      <c r="Y193" s="77"/>
      <c r="Z193" s="77"/>
      <c r="AA193" s="77"/>
      <c r="AB193" s="77"/>
      <c r="AC193" s="92"/>
      <c r="AD193" s="83"/>
      <c r="AE193" s="76"/>
      <c r="AF193" s="76"/>
      <c r="AG193" s="76"/>
      <c r="AH193" s="76"/>
      <c r="AI193" s="76"/>
      <c r="AJ193" s="76"/>
      <c r="AK193" s="76"/>
      <c r="AL193" s="84"/>
      <c r="AM193" s="83"/>
      <c r="AN193" s="76"/>
      <c r="AO193" s="76"/>
      <c r="AP193" s="76"/>
      <c r="AQ193" s="76"/>
      <c r="AR193" s="76"/>
      <c r="AS193" s="76"/>
      <c r="AT193" s="76"/>
      <c r="AU193" s="84"/>
      <c r="AV193" s="83"/>
      <c r="AW193" s="76"/>
      <c r="AX193" s="76"/>
      <c r="AY193" s="76"/>
      <c r="AZ193" s="76"/>
      <c r="BA193" s="76"/>
      <c r="BB193" s="76"/>
      <c r="BC193" s="76"/>
      <c r="BD193" s="84"/>
      <c r="BE193" s="83"/>
      <c r="BF193" s="76"/>
      <c r="BG193" s="76"/>
      <c r="BH193" s="76"/>
      <c r="BI193" s="76"/>
      <c r="BJ193" s="76"/>
      <c r="BK193" s="76"/>
      <c r="BL193" s="76"/>
      <c r="BM193" s="84"/>
      <c r="BN193" s="1"/>
      <c r="BO193" s="1"/>
      <c r="BP193" s="1"/>
      <c r="BQ193" s="1"/>
      <c r="BR193" s="1"/>
      <c r="CC193" s="111" t="str">
        <f t="shared" si="58"/>
        <v/>
      </c>
      <c r="CD193" s="113" t="str">
        <f t="shared" si="51"/>
        <v/>
      </c>
      <c r="CE193" s="111" t="str">
        <f t="shared" si="52"/>
        <v/>
      </c>
      <c r="CF193" s="111" t="str">
        <f t="shared" si="53"/>
        <v/>
      </c>
      <c r="CG193" s="111" t="str">
        <f t="shared" si="54"/>
        <v/>
      </c>
      <c r="CH193" s="111" t="str">
        <f t="shared" si="55"/>
        <v/>
      </c>
      <c r="CI193" s="111" t="str">
        <f t="shared" si="56"/>
        <v/>
      </c>
    </row>
    <row r="194" spans="1:87">
      <c r="A194" s="4">
        <v>189</v>
      </c>
      <c r="B194" s="30" t="str">
        <f t="shared" si="59"/>
        <v/>
      </c>
      <c r="C194" s="37" t="str">
        <f t="shared" si="60"/>
        <v/>
      </c>
      <c r="D194" s="38" t="str">
        <f t="shared" si="61"/>
        <v/>
      </c>
      <c r="E194" s="39" t="str">
        <f t="shared" si="62"/>
        <v/>
      </c>
      <c r="F194" s="39" t="str">
        <f t="shared" si="63"/>
        <v/>
      </c>
      <c r="G194" s="52" t="str">
        <f t="shared" si="64"/>
        <v/>
      </c>
      <c r="H194" s="40" t="str">
        <f t="shared" si="65"/>
        <v/>
      </c>
      <c r="I194" s="125"/>
      <c r="J194" s="126"/>
      <c r="K194" s="107" t="str">
        <f t="shared" si="57"/>
        <v/>
      </c>
      <c r="L194" s="83"/>
      <c r="M194" s="76"/>
      <c r="N194" s="76"/>
      <c r="O194" s="76"/>
      <c r="P194" s="76"/>
      <c r="Q194" s="76"/>
      <c r="R194" s="76"/>
      <c r="S194" s="76"/>
      <c r="T194" s="84"/>
      <c r="U194" s="91"/>
      <c r="V194" s="77"/>
      <c r="W194" s="77"/>
      <c r="X194" s="77"/>
      <c r="Y194" s="77"/>
      <c r="Z194" s="77"/>
      <c r="AA194" s="77"/>
      <c r="AB194" s="77"/>
      <c r="AC194" s="92"/>
      <c r="AD194" s="83"/>
      <c r="AE194" s="76"/>
      <c r="AF194" s="76"/>
      <c r="AG194" s="76"/>
      <c r="AH194" s="76"/>
      <c r="AI194" s="76"/>
      <c r="AJ194" s="76"/>
      <c r="AK194" s="76"/>
      <c r="AL194" s="84"/>
      <c r="AM194" s="83"/>
      <c r="AN194" s="76"/>
      <c r="AO194" s="76"/>
      <c r="AP194" s="76"/>
      <c r="AQ194" s="76"/>
      <c r="AR194" s="76"/>
      <c r="AS194" s="76"/>
      <c r="AT194" s="76"/>
      <c r="AU194" s="84"/>
      <c r="AV194" s="83"/>
      <c r="AW194" s="76"/>
      <c r="AX194" s="76"/>
      <c r="AY194" s="76"/>
      <c r="AZ194" s="76"/>
      <c r="BA194" s="76"/>
      <c r="BB194" s="76"/>
      <c r="BC194" s="76"/>
      <c r="BD194" s="84"/>
      <c r="BE194" s="83"/>
      <c r="BF194" s="76"/>
      <c r="BG194" s="76"/>
      <c r="BH194" s="76"/>
      <c r="BI194" s="76"/>
      <c r="BJ194" s="76"/>
      <c r="BK194" s="76"/>
      <c r="BL194" s="76"/>
      <c r="BM194" s="84"/>
      <c r="BN194" s="1"/>
      <c r="BO194" s="1"/>
      <c r="BP194" s="1"/>
      <c r="BQ194" s="1"/>
      <c r="BR194" s="1"/>
      <c r="CC194" s="111" t="str">
        <f t="shared" si="58"/>
        <v/>
      </c>
      <c r="CD194" s="113" t="str">
        <f t="shared" si="51"/>
        <v/>
      </c>
      <c r="CE194" s="111" t="str">
        <f t="shared" si="52"/>
        <v/>
      </c>
      <c r="CF194" s="111" t="str">
        <f t="shared" si="53"/>
        <v/>
      </c>
      <c r="CG194" s="111" t="str">
        <f t="shared" si="54"/>
        <v/>
      </c>
      <c r="CH194" s="111" t="str">
        <f t="shared" si="55"/>
        <v/>
      </c>
      <c r="CI194" s="111" t="str">
        <f t="shared" si="56"/>
        <v/>
      </c>
    </row>
    <row r="195" spans="1:87">
      <c r="A195" s="4">
        <v>190</v>
      </c>
      <c r="B195" s="30" t="str">
        <f t="shared" si="59"/>
        <v/>
      </c>
      <c r="C195" s="37" t="str">
        <f t="shared" si="60"/>
        <v/>
      </c>
      <c r="D195" s="38" t="str">
        <f t="shared" si="61"/>
        <v/>
      </c>
      <c r="E195" s="39" t="str">
        <f t="shared" si="62"/>
        <v/>
      </c>
      <c r="F195" s="39" t="str">
        <f t="shared" si="63"/>
        <v/>
      </c>
      <c r="G195" s="52" t="str">
        <f t="shared" si="64"/>
        <v/>
      </c>
      <c r="H195" s="40" t="str">
        <f t="shared" si="65"/>
        <v/>
      </c>
      <c r="I195" s="125"/>
      <c r="J195" s="126"/>
      <c r="K195" s="107" t="str">
        <f t="shared" si="57"/>
        <v/>
      </c>
      <c r="L195" s="83"/>
      <c r="M195" s="76"/>
      <c r="N195" s="76"/>
      <c r="O195" s="76"/>
      <c r="P195" s="76"/>
      <c r="Q195" s="76"/>
      <c r="R195" s="76"/>
      <c r="S195" s="76"/>
      <c r="T195" s="84"/>
      <c r="U195" s="91"/>
      <c r="V195" s="77"/>
      <c r="W195" s="77"/>
      <c r="X195" s="77"/>
      <c r="Y195" s="77"/>
      <c r="Z195" s="77"/>
      <c r="AA195" s="77"/>
      <c r="AB195" s="77"/>
      <c r="AC195" s="92"/>
      <c r="AD195" s="83"/>
      <c r="AE195" s="76"/>
      <c r="AF195" s="76"/>
      <c r="AG195" s="76"/>
      <c r="AH195" s="76"/>
      <c r="AI195" s="76"/>
      <c r="AJ195" s="76"/>
      <c r="AK195" s="76"/>
      <c r="AL195" s="84"/>
      <c r="AM195" s="83"/>
      <c r="AN195" s="76"/>
      <c r="AO195" s="76"/>
      <c r="AP195" s="76"/>
      <c r="AQ195" s="76"/>
      <c r="AR195" s="76"/>
      <c r="AS195" s="76"/>
      <c r="AT195" s="76"/>
      <c r="AU195" s="84"/>
      <c r="AV195" s="83"/>
      <c r="AW195" s="76"/>
      <c r="AX195" s="76"/>
      <c r="AY195" s="76"/>
      <c r="AZ195" s="76"/>
      <c r="BA195" s="76"/>
      <c r="BB195" s="76"/>
      <c r="BC195" s="76"/>
      <c r="BD195" s="84"/>
      <c r="BE195" s="83"/>
      <c r="BF195" s="76"/>
      <c r="BG195" s="76"/>
      <c r="BH195" s="76"/>
      <c r="BI195" s="76"/>
      <c r="BJ195" s="76"/>
      <c r="BK195" s="76"/>
      <c r="BL195" s="76"/>
      <c r="BM195" s="84"/>
      <c r="BN195" s="1"/>
      <c r="BO195" s="1"/>
      <c r="BP195" s="1"/>
      <c r="BQ195" s="1"/>
      <c r="BR195" s="1"/>
      <c r="CC195" s="111" t="str">
        <f t="shared" si="58"/>
        <v/>
      </c>
      <c r="CD195" s="113" t="str">
        <f t="shared" si="51"/>
        <v/>
      </c>
      <c r="CE195" s="111" t="str">
        <f t="shared" si="52"/>
        <v/>
      </c>
      <c r="CF195" s="111" t="str">
        <f t="shared" si="53"/>
        <v/>
      </c>
      <c r="CG195" s="111" t="str">
        <f t="shared" si="54"/>
        <v/>
      </c>
      <c r="CH195" s="111" t="str">
        <f t="shared" si="55"/>
        <v/>
      </c>
      <c r="CI195" s="111" t="str">
        <f t="shared" si="56"/>
        <v/>
      </c>
    </row>
    <row r="196" spans="1:87">
      <c r="A196" s="4">
        <v>191</v>
      </c>
      <c r="B196" s="30" t="str">
        <f t="shared" si="59"/>
        <v/>
      </c>
      <c r="C196" s="37" t="str">
        <f t="shared" si="60"/>
        <v/>
      </c>
      <c r="D196" s="38" t="str">
        <f t="shared" si="61"/>
        <v/>
      </c>
      <c r="E196" s="39" t="str">
        <f t="shared" si="62"/>
        <v/>
      </c>
      <c r="F196" s="39" t="str">
        <f t="shared" si="63"/>
        <v/>
      </c>
      <c r="G196" s="52" t="str">
        <f t="shared" si="64"/>
        <v/>
      </c>
      <c r="H196" s="40" t="str">
        <f t="shared" si="65"/>
        <v/>
      </c>
      <c r="I196" s="125"/>
      <c r="J196" s="126"/>
      <c r="K196" s="107" t="str">
        <f t="shared" si="57"/>
        <v/>
      </c>
      <c r="L196" s="83"/>
      <c r="M196" s="76"/>
      <c r="N196" s="76"/>
      <c r="O196" s="76"/>
      <c r="P196" s="76"/>
      <c r="Q196" s="76"/>
      <c r="R196" s="76"/>
      <c r="S196" s="76"/>
      <c r="T196" s="84"/>
      <c r="U196" s="91"/>
      <c r="V196" s="77"/>
      <c r="W196" s="77"/>
      <c r="X196" s="77"/>
      <c r="Y196" s="77"/>
      <c r="Z196" s="77"/>
      <c r="AA196" s="77"/>
      <c r="AB196" s="77"/>
      <c r="AC196" s="92"/>
      <c r="AD196" s="83"/>
      <c r="AE196" s="76"/>
      <c r="AF196" s="76"/>
      <c r="AG196" s="76"/>
      <c r="AH196" s="76"/>
      <c r="AI196" s="76"/>
      <c r="AJ196" s="76"/>
      <c r="AK196" s="76"/>
      <c r="AL196" s="84"/>
      <c r="AM196" s="83"/>
      <c r="AN196" s="76"/>
      <c r="AO196" s="76"/>
      <c r="AP196" s="76"/>
      <c r="AQ196" s="76"/>
      <c r="AR196" s="76"/>
      <c r="AS196" s="76"/>
      <c r="AT196" s="76"/>
      <c r="AU196" s="84"/>
      <c r="AV196" s="83"/>
      <c r="AW196" s="76"/>
      <c r="AX196" s="76"/>
      <c r="AY196" s="76"/>
      <c r="AZ196" s="76"/>
      <c r="BA196" s="76"/>
      <c r="BB196" s="76"/>
      <c r="BC196" s="76"/>
      <c r="BD196" s="84"/>
      <c r="BE196" s="83"/>
      <c r="BF196" s="76"/>
      <c r="BG196" s="76"/>
      <c r="BH196" s="76"/>
      <c r="BI196" s="76"/>
      <c r="BJ196" s="76"/>
      <c r="BK196" s="76"/>
      <c r="BL196" s="76"/>
      <c r="BM196" s="84"/>
      <c r="BN196" s="1"/>
      <c r="BO196" s="1"/>
      <c r="BP196" s="1"/>
      <c r="BQ196" s="1"/>
      <c r="BR196" s="1"/>
      <c r="CC196" s="111" t="str">
        <f t="shared" si="58"/>
        <v/>
      </c>
      <c r="CD196" s="113" t="str">
        <f t="shared" si="51"/>
        <v/>
      </c>
      <c r="CE196" s="111" t="str">
        <f t="shared" si="52"/>
        <v/>
      </c>
      <c r="CF196" s="111" t="str">
        <f t="shared" si="53"/>
        <v/>
      </c>
      <c r="CG196" s="111" t="str">
        <f t="shared" si="54"/>
        <v/>
      </c>
      <c r="CH196" s="111" t="str">
        <f t="shared" si="55"/>
        <v/>
      </c>
      <c r="CI196" s="111" t="str">
        <f t="shared" si="56"/>
        <v/>
      </c>
    </row>
    <row r="197" spans="1:87">
      <c r="A197" s="4">
        <v>192</v>
      </c>
      <c r="B197" s="30" t="str">
        <f t="shared" si="59"/>
        <v/>
      </c>
      <c r="C197" s="37" t="str">
        <f t="shared" si="60"/>
        <v/>
      </c>
      <c r="D197" s="38" t="str">
        <f t="shared" si="61"/>
        <v/>
      </c>
      <c r="E197" s="39" t="str">
        <f t="shared" si="62"/>
        <v/>
      </c>
      <c r="F197" s="39" t="str">
        <f t="shared" si="63"/>
        <v/>
      </c>
      <c r="G197" s="52" t="str">
        <f t="shared" si="64"/>
        <v/>
      </c>
      <c r="H197" s="40" t="str">
        <f t="shared" si="65"/>
        <v/>
      </c>
      <c r="I197" s="125"/>
      <c r="J197" s="126"/>
      <c r="K197" s="107" t="str">
        <f t="shared" si="57"/>
        <v/>
      </c>
      <c r="L197" s="83"/>
      <c r="M197" s="76"/>
      <c r="N197" s="76"/>
      <c r="O197" s="76"/>
      <c r="P197" s="76"/>
      <c r="Q197" s="76"/>
      <c r="R197" s="76"/>
      <c r="S197" s="76"/>
      <c r="T197" s="84"/>
      <c r="U197" s="91"/>
      <c r="V197" s="77"/>
      <c r="W197" s="77"/>
      <c r="X197" s="77"/>
      <c r="Y197" s="77"/>
      <c r="Z197" s="77"/>
      <c r="AA197" s="77"/>
      <c r="AB197" s="77"/>
      <c r="AC197" s="92"/>
      <c r="AD197" s="83"/>
      <c r="AE197" s="76"/>
      <c r="AF197" s="76"/>
      <c r="AG197" s="76"/>
      <c r="AH197" s="76"/>
      <c r="AI197" s="76"/>
      <c r="AJ197" s="76"/>
      <c r="AK197" s="76"/>
      <c r="AL197" s="84"/>
      <c r="AM197" s="83"/>
      <c r="AN197" s="76"/>
      <c r="AO197" s="76"/>
      <c r="AP197" s="76"/>
      <c r="AQ197" s="76"/>
      <c r="AR197" s="76"/>
      <c r="AS197" s="76"/>
      <c r="AT197" s="76"/>
      <c r="AU197" s="84"/>
      <c r="AV197" s="83"/>
      <c r="AW197" s="76"/>
      <c r="AX197" s="76"/>
      <c r="AY197" s="76"/>
      <c r="AZ197" s="76"/>
      <c r="BA197" s="76"/>
      <c r="BB197" s="76"/>
      <c r="BC197" s="76"/>
      <c r="BD197" s="84"/>
      <c r="BE197" s="83"/>
      <c r="BF197" s="76"/>
      <c r="BG197" s="76"/>
      <c r="BH197" s="76"/>
      <c r="BI197" s="76"/>
      <c r="BJ197" s="76"/>
      <c r="BK197" s="76"/>
      <c r="BL197" s="76"/>
      <c r="BM197" s="84"/>
      <c r="BN197" s="1"/>
      <c r="BO197" s="1"/>
      <c r="BP197" s="1"/>
      <c r="BQ197" s="1"/>
      <c r="BR197" s="1"/>
      <c r="CC197" s="111" t="str">
        <f t="shared" si="58"/>
        <v/>
      </c>
      <c r="CD197" s="113" t="str">
        <f t="shared" si="51"/>
        <v/>
      </c>
      <c r="CE197" s="111" t="str">
        <f t="shared" si="52"/>
        <v/>
      </c>
      <c r="CF197" s="111" t="str">
        <f t="shared" si="53"/>
        <v/>
      </c>
      <c r="CG197" s="111" t="str">
        <f t="shared" si="54"/>
        <v/>
      </c>
      <c r="CH197" s="111" t="str">
        <f t="shared" si="55"/>
        <v/>
      </c>
      <c r="CI197" s="111" t="str">
        <f t="shared" si="56"/>
        <v/>
      </c>
    </row>
    <row r="198" spans="1:87">
      <c r="A198" s="4">
        <v>193</v>
      </c>
      <c r="B198" s="30" t="str">
        <f t="shared" si="59"/>
        <v/>
      </c>
      <c r="C198" s="37" t="str">
        <f t="shared" si="60"/>
        <v/>
      </c>
      <c r="D198" s="38" t="str">
        <f t="shared" si="61"/>
        <v/>
      </c>
      <c r="E198" s="39" t="str">
        <f t="shared" si="62"/>
        <v/>
      </c>
      <c r="F198" s="39" t="str">
        <f t="shared" si="63"/>
        <v/>
      </c>
      <c r="G198" s="52" t="str">
        <f t="shared" si="64"/>
        <v/>
      </c>
      <c r="H198" s="40" t="str">
        <f t="shared" si="65"/>
        <v/>
      </c>
      <c r="I198" s="125"/>
      <c r="J198" s="126"/>
      <c r="K198" s="107" t="str">
        <f t="shared" si="57"/>
        <v/>
      </c>
      <c r="L198" s="83"/>
      <c r="M198" s="76"/>
      <c r="N198" s="76"/>
      <c r="O198" s="76"/>
      <c r="P198" s="76"/>
      <c r="Q198" s="76"/>
      <c r="R198" s="76"/>
      <c r="S198" s="76"/>
      <c r="T198" s="84"/>
      <c r="U198" s="91"/>
      <c r="V198" s="77"/>
      <c r="W198" s="77"/>
      <c r="X198" s="77"/>
      <c r="Y198" s="77"/>
      <c r="Z198" s="77"/>
      <c r="AA198" s="77"/>
      <c r="AB198" s="77"/>
      <c r="AC198" s="92"/>
      <c r="AD198" s="83"/>
      <c r="AE198" s="76"/>
      <c r="AF198" s="76"/>
      <c r="AG198" s="76"/>
      <c r="AH198" s="76"/>
      <c r="AI198" s="76"/>
      <c r="AJ198" s="76"/>
      <c r="AK198" s="76"/>
      <c r="AL198" s="84"/>
      <c r="AM198" s="83"/>
      <c r="AN198" s="76"/>
      <c r="AO198" s="76"/>
      <c r="AP198" s="76"/>
      <c r="AQ198" s="76"/>
      <c r="AR198" s="76"/>
      <c r="AS198" s="76"/>
      <c r="AT198" s="76"/>
      <c r="AU198" s="84"/>
      <c r="AV198" s="83"/>
      <c r="AW198" s="76"/>
      <c r="AX198" s="76"/>
      <c r="AY198" s="76"/>
      <c r="AZ198" s="76"/>
      <c r="BA198" s="76"/>
      <c r="BB198" s="76"/>
      <c r="BC198" s="76"/>
      <c r="BD198" s="84"/>
      <c r="BE198" s="83"/>
      <c r="BF198" s="76"/>
      <c r="BG198" s="76"/>
      <c r="BH198" s="76"/>
      <c r="BI198" s="76"/>
      <c r="BJ198" s="76"/>
      <c r="BK198" s="76"/>
      <c r="BL198" s="76"/>
      <c r="BM198" s="84"/>
      <c r="BN198" s="1"/>
      <c r="BO198" s="1"/>
      <c r="BP198" s="1"/>
      <c r="BQ198" s="1"/>
      <c r="BR198" s="1"/>
      <c r="CC198" s="111" t="str">
        <f t="shared" si="58"/>
        <v/>
      </c>
      <c r="CD198" s="113" t="str">
        <f t="shared" ref="CD198:CD261" si="66">IFERROR(IF(G198="","",IF(K198="","",IF(AND(VLOOKUP(G198,Mark,5,0)&gt;85),5,IF(AND(VLOOKUP(G198,Mark,5,0)&gt;75),4,IF(AND(VLOOKUP(G198,Mark,5,0)&gt;=65),3,0)))))+ROUNDUP(SUM(L198:T198)*15%,0),"")</f>
        <v/>
      </c>
      <c r="CE198" s="111" t="str">
        <f t="shared" ref="CE198:CE261" si="67">IFERROR(IF(G198="","",IF(K198="","",IF(AND(VLOOKUP(G198,Mark,5,0)&gt;85),5,IF(AND(VLOOKUP(G198,Mark,5,0)&gt;75),4,IF(AND(VLOOKUP(G198,Mark,5,0)&gt;=65),3,0)))))+ROUNDUP(SUM(U198:AC198)*15%,0),"")</f>
        <v/>
      </c>
      <c r="CF198" s="111" t="str">
        <f t="shared" ref="CF198:CF261" si="68">IFERROR(IF(G198="","",IF(K198="","",IF(AND(VLOOKUP(G198,Mark,5,0)&gt;85),5,IF(AND(VLOOKUP(G198,Mark,5,0)&gt;75),4,IF(AND(VLOOKUP(G198,Mark,5,0)&gt;=65),3,0)))))+ROUNDUP(SUM(AD198:AL198)*15%,0),"")</f>
        <v/>
      </c>
      <c r="CG198" s="111" t="str">
        <f t="shared" ref="CG198:CG261" si="69">IFERROR(IF(G198="","",IF(K198="","",IF(AND(VLOOKUP(G198,Mark,5,0)&gt;85),5,IF(AND(VLOOKUP(G198,Mark,5,0)&gt;75),4,IF(AND(VLOOKUP(G198,Mark,5,0)&gt;=65),3,0)))))+ROUNDUP(SUM(AM198:AU198)*15%,0),"")</f>
        <v/>
      </c>
      <c r="CH198" s="111" t="str">
        <f t="shared" ref="CH198:CH261" si="70">IFERROR(IF(G198="","",IF(K198="","",IF(AND(VLOOKUP(G198,Mark,5,0)&gt;85),5,IF(AND(VLOOKUP(G198,Mark,5,0)&gt;75),4,IF(AND(VLOOKUP(G198,Mark,5,0)&gt;=65),3,0)))))+ROUNDUP(SUM(AV198:BD198)*15%,0),"")</f>
        <v/>
      </c>
      <c r="CI198" s="111" t="str">
        <f t="shared" ref="CI198:CI261" si="71">IFERROR(IF(G198="","",IF(K198="","",IF(AND(VLOOKUP(G198,Mark,5,0)&gt;85),5,IF(AND(VLOOKUP(G198,Mark,5,0)&gt;75),4,IF(AND(VLOOKUP(G198,Mark,5,0)&gt;=65),3,0)))))+ROUNDUP(SUM(BE198:BM198)*15%,0),"")</f>
        <v/>
      </c>
    </row>
    <row r="199" spans="1:87">
      <c r="A199" s="4">
        <v>194</v>
      </c>
      <c r="B199" s="30" t="str">
        <f t="shared" si="59"/>
        <v/>
      </c>
      <c r="C199" s="37" t="str">
        <f t="shared" si="60"/>
        <v/>
      </c>
      <c r="D199" s="38" t="str">
        <f t="shared" si="61"/>
        <v/>
      </c>
      <c r="E199" s="39" t="str">
        <f t="shared" si="62"/>
        <v/>
      </c>
      <c r="F199" s="39" t="str">
        <f t="shared" si="63"/>
        <v/>
      </c>
      <c r="G199" s="52" t="str">
        <f t="shared" si="64"/>
        <v/>
      </c>
      <c r="H199" s="40" t="str">
        <f t="shared" si="65"/>
        <v/>
      </c>
      <c r="I199" s="125"/>
      <c r="J199" s="126"/>
      <c r="K199" s="107" t="str">
        <f t="shared" ref="K199:K262" si="72">IFERROR(IF(I199="","",IF(J199="","",SUM(J199/I199*100,0))),"")</f>
        <v/>
      </c>
      <c r="L199" s="83"/>
      <c r="M199" s="76"/>
      <c r="N199" s="76"/>
      <c r="O199" s="76"/>
      <c r="P199" s="76"/>
      <c r="Q199" s="76"/>
      <c r="R199" s="76"/>
      <c r="S199" s="76"/>
      <c r="T199" s="84"/>
      <c r="U199" s="91"/>
      <c r="V199" s="77"/>
      <c r="W199" s="77"/>
      <c r="X199" s="77"/>
      <c r="Y199" s="77"/>
      <c r="Z199" s="77"/>
      <c r="AA199" s="77"/>
      <c r="AB199" s="77"/>
      <c r="AC199" s="92"/>
      <c r="AD199" s="83"/>
      <c r="AE199" s="76"/>
      <c r="AF199" s="76"/>
      <c r="AG199" s="76"/>
      <c r="AH199" s="76"/>
      <c r="AI199" s="76"/>
      <c r="AJ199" s="76"/>
      <c r="AK199" s="76"/>
      <c r="AL199" s="84"/>
      <c r="AM199" s="83"/>
      <c r="AN199" s="76"/>
      <c r="AO199" s="76"/>
      <c r="AP199" s="76"/>
      <c r="AQ199" s="76"/>
      <c r="AR199" s="76"/>
      <c r="AS199" s="76"/>
      <c r="AT199" s="76"/>
      <c r="AU199" s="84"/>
      <c r="AV199" s="83"/>
      <c r="AW199" s="76"/>
      <c r="AX199" s="76"/>
      <c r="AY199" s="76"/>
      <c r="AZ199" s="76"/>
      <c r="BA199" s="76"/>
      <c r="BB199" s="76"/>
      <c r="BC199" s="76"/>
      <c r="BD199" s="84"/>
      <c r="BE199" s="83"/>
      <c r="BF199" s="76"/>
      <c r="BG199" s="76"/>
      <c r="BH199" s="76"/>
      <c r="BI199" s="76"/>
      <c r="BJ199" s="76"/>
      <c r="BK199" s="76"/>
      <c r="BL199" s="76"/>
      <c r="BM199" s="84"/>
      <c r="BN199" s="1"/>
      <c r="BO199" s="1"/>
      <c r="BP199" s="1"/>
      <c r="BQ199" s="1"/>
      <c r="BR199" s="1"/>
      <c r="CC199" s="111" t="str">
        <f t="shared" ref="CC199:CC262" si="73">G199</f>
        <v/>
      </c>
      <c r="CD199" s="113" t="str">
        <f t="shared" si="66"/>
        <v/>
      </c>
      <c r="CE199" s="111" t="str">
        <f t="shared" si="67"/>
        <v/>
      </c>
      <c r="CF199" s="111" t="str">
        <f t="shared" si="68"/>
        <v/>
      </c>
      <c r="CG199" s="111" t="str">
        <f t="shared" si="69"/>
        <v/>
      </c>
      <c r="CH199" s="111" t="str">
        <f t="shared" si="70"/>
        <v/>
      </c>
      <c r="CI199" s="111" t="str">
        <f t="shared" si="71"/>
        <v/>
      </c>
    </row>
    <row r="200" spans="1:87">
      <c r="A200" s="4">
        <v>195</v>
      </c>
      <c r="B200" s="30" t="str">
        <f t="shared" si="59"/>
        <v/>
      </c>
      <c r="C200" s="37" t="str">
        <f t="shared" si="60"/>
        <v/>
      </c>
      <c r="D200" s="38" t="str">
        <f t="shared" si="61"/>
        <v/>
      </c>
      <c r="E200" s="39" t="str">
        <f t="shared" si="62"/>
        <v/>
      </c>
      <c r="F200" s="39" t="str">
        <f t="shared" si="63"/>
        <v/>
      </c>
      <c r="G200" s="52" t="str">
        <f t="shared" si="64"/>
        <v/>
      </c>
      <c r="H200" s="40" t="str">
        <f t="shared" si="65"/>
        <v/>
      </c>
      <c r="I200" s="125"/>
      <c r="J200" s="126"/>
      <c r="K200" s="107" t="str">
        <f t="shared" si="72"/>
        <v/>
      </c>
      <c r="L200" s="83"/>
      <c r="M200" s="76"/>
      <c r="N200" s="76"/>
      <c r="O200" s="76"/>
      <c r="P200" s="76"/>
      <c r="Q200" s="76"/>
      <c r="R200" s="76"/>
      <c r="S200" s="76"/>
      <c r="T200" s="84"/>
      <c r="U200" s="91"/>
      <c r="V200" s="77"/>
      <c r="W200" s="77"/>
      <c r="X200" s="77"/>
      <c r="Y200" s="77"/>
      <c r="Z200" s="77"/>
      <c r="AA200" s="77"/>
      <c r="AB200" s="77"/>
      <c r="AC200" s="92"/>
      <c r="AD200" s="83"/>
      <c r="AE200" s="76"/>
      <c r="AF200" s="76"/>
      <c r="AG200" s="76"/>
      <c r="AH200" s="76"/>
      <c r="AI200" s="76"/>
      <c r="AJ200" s="76"/>
      <c r="AK200" s="76"/>
      <c r="AL200" s="84"/>
      <c r="AM200" s="83"/>
      <c r="AN200" s="76"/>
      <c r="AO200" s="76"/>
      <c r="AP200" s="76"/>
      <c r="AQ200" s="76"/>
      <c r="AR200" s="76"/>
      <c r="AS200" s="76"/>
      <c r="AT200" s="76"/>
      <c r="AU200" s="84"/>
      <c r="AV200" s="83"/>
      <c r="AW200" s="76"/>
      <c r="AX200" s="76"/>
      <c r="AY200" s="76"/>
      <c r="AZ200" s="76"/>
      <c r="BA200" s="76"/>
      <c r="BB200" s="76"/>
      <c r="BC200" s="76"/>
      <c r="BD200" s="84"/>
      <c r="BE200" s="83"/>
      <c r="BF200" s="76"/>
      <c r="BG200" s="76"/>
      <c r="BH200" s="76"/>
      <c r="BI200" s="76"/>
      <c r="BJ200" s="76"/>
      <c r="BK200" s="76"/>
      <c r="BL200" s="76"/>
      <c r="BM200" s="84"/>
      <c r="BN200" s="1"/>
      <c r="BO200" s="1"/>
      <c r="BP200" s="1"/>
      <c r="BQ200" s="1"/>
      <c r="BR200" s="1"/>
      <c r="CC200" s="111" t="str">
        <f t="shared" si="73"/>
        <v/>
      </c>
      <c r="CD200" s="113" t="str">
        <f t="shared" si="66"/>
        <v/>
      </c>
      <c r="CE200" s="111" t="str">
        <f t="shared" si="67"/>
        <v/>
      </c>
      <c r="CF200" s="111" t="str">
        <f t="shared" si="68"/>
        <v/>
      </c>
      <c r="CG200" s="111" t="str">
        <f t="shared" si="69"/>
        <v/>
      </c>
      <c r="CH200" s="111" t="str">
        <f t="shared" si="70"/>
        <v/>
      </c>
      <c r="CI200" s="111" t="str">
        <f t="shared" si="71"/>
        <v/>
      </c>
    </row>
    <row r="201" spans="1:87">
      <c r="A201" s="4">
        <v>196</v>
      </c>
      <c r="B201" s="30" t="str">
        <f t="shared" si="59"/>
        <v/>
      </c>
      <c r="C201" s="37" t="str">
        <f t="shared" si="60"/>
        <v/>
      </c>
      <c r="D201" s="38" t="str">
        <f t="shared" si="61"/>
        <v/>
      </c>
      <c r="E201" s="39" t="str">
        <f t="shared" si="62"/>
        <v/>
      </c>
      <c r="F201" s="39" t="str">
        <f t="shared" si="63"/>
        <v/>
      </c>
      <c r="G201" s="52" t="str">
        <f t="shared" si="64"/>
        <v/>
      </c>
      <c r="H201" s="40" t="str">
        <f t="shared" si="65"/>
        <v/>
      </c>
      <c r="I201" s="125"/>
      <c r="J201" s="126"/>
      <c r="K201" s="107" t="str">
        <f t="shared" si="72"/>
        <v/>
      </c>
      <c r="L201" s="83"/>
      <c r="M201" s="76"/>
      <c r="N201" s="76"/>
      <c r="O201" s="76"/>
      <c r="P201" s="76"/>
      <c r="Q201" s="76"/>
      <c r="R201" s="76"/>
      <c r="S201" s="76"/>
      <c r="T201" s="84"/>
      <c r="U201" s="91"/>
      <c r="V201" s="77"/>
      <c r="W201" s="77"/>
      <c r="X201" s="77"/>
      <c r="Y201" s="77"/>
      <c r="Z201" s="77"/>
      <c r="AA201" s="77"/>
      <c r="AB201" s="77"/>
      <c r="AC201" s="92"/>
      <c r="AD201" s="83"/>
      <c r="AE201" s="76"/>
      <c r="AF201" s="76"/>
      <c r="AG201" s="76"/>
      <c r="AH201" s="76"/>
      <c r="AI201" s="76"/>
      <c r="AJ201" s="76"/>
      <c r="AK201" s="76"/>
      <c r="AL201" s="84"/>
      <c r="AM201" s="83"/>
      <c r="AN201" s="76"/>
      <c r="AO201" s="76"/>
      <c r="AP201" s="76"/>
      <c r="AQ201" s="76"/>
      <c r="AR201" s="76"/>
      <c r="AS201" s="76"/>
      <c r="AT201" s="76"/>
      <c r="AU201" s="84"/>
      <c r="AV201" s="83"/>
      <c r="AW201" s="76"/>
      <c r="AX201" s="76"/>
      <c r="AY201" s="76"/>
      <c r="AZ201" s="76"/>
      <c r="BA201" s="76"/>
      <c r="BB201" s="76"/>
      <c r="BC201" s="76"/>
      <c r="BD201" s="84"/>
      <c r="BE201" s="83"/>
      <c r="BF201" s="76"/>
      <c r="BG201" s="76"/>
      <c r="BH201" s="76"/>
      <c r="BI201" s="76"/>
      <c r="BJ201" s="76"/>
      <c r="BK201" s="76"/>
      <c r="BL201" s="76"/>
      <c r="BM201" s="84"/>
      <c r="BN201" s="1"/>
      <c r="BO201" s="1"/>
      <c r="BP201" s="1"/>
      <c r="BQ201" s="1"/>
      <c r="BR201" s="1"/>
      <c r="CC201" s="111" t="str">
        <f t="shared" si="73"/>
        <v/>
      </c>
      <c r="CD201" s="113" t="str">
        <f t="shared" si="66"/>
        <v/>
      </c>
      <c r="CE201" s="111" t="str">
        <f t="shared" si="67"/>
        <v/>
      </c>
      <c r="CF201" s="111" t="str">
        <f t="shared" si="68"/>
        <v/>
      </c>
      <c r="CG201" s="111" t="str">
        <f t="shared" si="69"/>
        <v/>
      </c>
      <c r="CH201" s="111" t="str">
        <f t="shared" si="70"/>
        <v/>
      </c>
      <c r="CI201" s="111" t="str">
        <f t="shared" si="71"/>
        <v/>
      </c>
    </row>
    <row r="202" spans="1:87">
      <c r="A202" s="4">
        <v>197</v>
      </c>
      <c r="B202" s="30" t="str">
        <f t="shared" si="59"/>
        <v/>
      </c>
      <c r="C202" s="37" t="str">
        <f t="shared" si="60"/>
        <v/>
      </c>
      <c r="D202" s="38" t="str">
        <f t="shared" si="61"/>
        <v/>
      </c>
      <c r="E202" s="39" t="str">
        <f t="shared" si="62"/>
        <v/>
      </c>
      <c r="F202" s="39" t="str">
        <f t="shared" si="63"/>
        <v/>
      </c>
      <c r="G202" s="52" t="str">
        <f t="shared" si="64"/>
        <v/>
      </c>
      <c r="H202" s="40" t="str">
        <f t="shared" si="65"/>
        <v/>
      </c>
      <c r="I202" s="125"/>
      <c r="J202" s="126"/>
      <c r="K202" s="107" t="str">
        <f t="shared" si="72"/>
        <v/>
      </c>
      <c r="L202" s="83"/>
      <c r="M202" s="76"/>
      <c r="N202" s="76"/>
      <c r="O202" s="76"/>
      <c r="P202" s="76"/>
      <c r="Q202" s="76"/>
      <c r="R202" s="76"/>
      <c r="S202" s="76"/>
      <c r="T202" s="84"/>
      <c r="U202" s="91"/>
      <c r="V202" s="77"/>
      <c r="W202" s="77"/>
      <c r="X202" s="77"/>
      <c r="Y202" s="77"/>
      <c r="Z202" s="77"/>
      <c r="AA202" s="77"/>
      <c r="AB202" s="77"/>
      <c r="AC202" s="92"/>
      <c r="AD202" s="83"/>
      <c r="AE202" s="76"/>
      <c r="AF202" s="76"/>
      <c r="AG202" s="76"/>
      <c r="AH202" s="76"/>
      <c r="AI202" s="76"/>
      <c r="AJ202" s="76"/>
      <c r="AK202" s="76"/>
      <c r="AL202" s="84"/>
      <c r="AM202" s="83"/>
      <c r="AN202" s="76"/>
      <c r="AO202" s="76"/>
      <c r="AP202" s="76"/>
      <c r="AQ202" s="76"/>
      <c r="AR202" s="76"/>
      <c r="AS202" s="76"/>
      <c r="AT202" s="76"/>
      <c r="AU202" s="84"/>
      <c r="AV202" s="83"/>
      <c r="AW202" s="76"/>
      <c r="AX202" s="76"/>
      <c r="AY202" s="76"/>
      <c r="AZ202" s="76"/>
      <c r="BA202" s="76"/>
      <c r="BB202" s="76"/>
      <c r="BC202" s="76"/>
      <c r="BD202" s="84"/>
      <c r="BE202" s="83"/>
      <c r="BF202" s="76"/>
      <c r="BG202" s="76"/>
      <c r="BH202" s="76"/>
      <c r="BI202" s="76"/>
      <c r="BJ202" s="76"/>
      <c r="BK202" s="76"/>
      <c r="BL202" s="76"/>
      <c r="BM202" s="84"/>
      <c r="BN202" s="1"/>
      <c r="BO202" s="1"/>
      <c r="BP202" s="1"/>
      <c r="BQ202" s="1"/>
      <c r="BR202" s="1"/>
      <c r="CC202" s="111" t="str">
        <f t="shared" si="73"/>
        <v/>
      </c>
      <c r="CD202" s="113" t="str">
        <f t="shared" si="66"/>
        <v/>
      </c>
      <c r="CE202" s="111" t="str">
        <f t="shared" si="67"/>
        <v/>
      </c>
      <c r="CF202" s="111" t="str">
        <f t="shared" si="68"/>
        <v/>
      </c>
      <c r="CG202" s="111" t="str">
        <f t="shared" si="69"/>
        <v/>
      </c>
      <c r="CH202" s="111" t="str">
        <f t="shared" si="70"/>
        <v/>
      </c>
      <c r="CI202" s="111" t="str">
        <f t="shared" si="71"/>
        <v/>
      </c>
    </row>
    <row r="203" spans="1:87">
      <c r="A203" s="4">
        <v>198</v>
      </c>
      <c r="B203" s="30" t="str">
        <f t="shared" si="59"/>
        <v/>
      </c>
      <c r="C203" s="37" t="str">
        <f t="shared" si="60"/>
        <v/>
      </c>
      <c r="D203" s="38" t="str">
        <f t="shared" si="61"/>
        <v/>
      </c>
      <c r="E203" s="39" t="str">
        <f t="shared" si="62"/>
        <v/>
      </c>
      <c r="F203" s="39" t="str">
        <f t="shared" si="63"/>
        <v/>
      </c>
      <c r="G203" s="52" t="str">
        <f t="shared" si="64"/>
        <v/>
      </c>
      <c r="H203" s="40" t="str">
        <f t="shared" si="65"/>
        <v/>
      </c>
      <c r="I203" s="125"/>
      <c r="J203" s="126"/>
      <c r="K203" s="107" t="str">
        <f t="shared" si="72"/>
        <v/>
      </c>
      <c r="L203" s="83"/>
      <c r="M203" s="76"/>
      <c r="N203" s="76"/>
      <c r="O203" s="76"/>
      <c r="P203" s="76"/>
      <c r="Q203" s="76"/>
      <c r="R203" s="76"/>
      <c r="S203" s="76"/>
      <c r="T203" s="84"/>
      <c r="U203" s="91"/>
      <c r="V203" s="77"/>
      <c r="W203" s="77"/>
      <c r="X203" s="77"/>
      <c r="Y203" s="77"/>
      <c r="Z203" s="77"/>
      <c r="AA203" s="77"/>
      <c r="AB203" s="77"/>
      <c r="AC203" s="92"/>
      <c r="AD203" s="83"/>
      <c r="AE203" s="76"/>
      <c r="AF203" s="76"/>
      <c r="AG203" s="76"/>
      <c r="AH203" s="76"/>
      <c r="AI203" s="76"/>
      <c r="AJ203" s="76"/>
      <c r="AK203" s="76"/>
      <c r="AL203" s="84"/>
      <c r="AM203" s="83"/>
      <c r="AN203" s="76"/>
      <c r="AO203" s="76"/>
      <c r="AP203" s="76"/>
      <c r="AQ203" s="76"/>
      <c r="AR203" s="76"/>
      <c r="AS203" s="76"/>
      <c r="AT203" s="76"/>
      <c r="AU203" s="84"/>
      <c r="AV203" s="83"/>
      <c r="AW203" s="76"/>
      <c r="AX203" s="76"/>
      <c r="AY203" s="76"/>
      <c r="AZ203" s="76"/>
      <c r="BA203" s="76"/>
      <c r="BB203" s="76"/>
      <c r="BC203" s="76"/>
      <c r="BD203" s="84"/>
      <c r="BE203" s="83"/>
      <c r="BF203" s="76"/>
      <c r="BG203" s="76"/>
      <c r="BH203" s="76"/>
      <c r="BI203" s="76"/>
      <c r="BJ203" s="76"/>
      <c r="BK203" s="76"/>
      <c r="BL203" s="76"/>
      <c r="BM203" s="84"/>
      <c r="BN203" s="1"/>
      <c r="BO203" s="1"/>
      <c r="BP203" s="1"/>
      <c r="BQ203" s="1"/>
      <c r="BR203" s="1"/>
      <c r="CC203" s="111" t="str">
        <f t="shared" si="73"/>
        <v/>
      </c>
      <c r="CD203" s="113" t="str">
        <f t="shared" si="66"/>
        <v/>
      </c>
      <c r="CE203" s="111" t="str">
        <f t="shared" si="67"/>
        <v/>
      </c>
      <c r="CF203" s="111" t="str">
        <f t="shared" si="68"/>
        <v/>
      </c>
      <c r="CG203" s="111" t="str">
        <f t="shared" si="69"/>
        <v/>
      </c>
      <c r="CH203" s="111" t="str">
        <f t="shared" si="70"/>
        <v/>
      </c>
      <c r="CI203" s="111" t="str">
        <f t="shared" si="71"/>
        <v/>
      </c>
    </row>
    <row r="204" spans="1:87">
      <c r="A204" s="4">
        <v>199</v>
      </c>
      <c r="B204" s="30" t="str">
        <f t="shared" si="59"/>
        <v/>
      </c>
      <c r="C204" s="37" t="str">
        <f t="shared" si="60"/>
        <v/>
      </c>
      <c r="D204" s="38" t="str">
        <f t="shared" si="61"/>
        <v/>
      </c>
      <c r="E204" s="39" t="str">
        <f t="shared" si="62"/>
        <v/>
      </c>
      <c r="F204" s="39" t="str">
        <f t="shared" si="63"/>
        <v/>
      </c>
      <c r="G204" s="52" t="str">
        <f t="shared" si="64"/>
        <v/>
      </c>
      <c r="H204" s="40" t="str">
        <f t="shared" si="65"/>
        <v/>
      </c>
      <c r="I204" s="125"/>
      <c r="J204" s="126"/>
      <c r="K204" s="107" t="str">
        <f t="shared" si="72"/>
        <v/>
      </c>
      <c r="L204" s="83"/>
      <c r="M204" s="76"/>
      <c r="N204" s="76"/>
      <c r="O204" s="76"/>
      <c r="P204" s="76"/>
      <c r="Q204" s="76"/>
      <c r="R204" s="76"/>
      <c r="S204" s="76"/>
      <c r="T204" s="84"/>
      <c r="U204" s="91"/>
      <c r="V204" s="77"/>
      <c r="W204" s="77"/>
      <c r="X204" s="77"/>
      <c r="Y204" s="77"/>
      <c r="Z204" s="77"/>
      <c r="AA204" s="77"/>
      <c r="AB204" s="77"/>
      <c r="AC204" s="92"/>
      <c r="AD204" s="83"/>
      <c r="AE204" s="76"/>
      <c r="AF204" s="76"/>
      <c r="AG204" s="76"/>
      <c r="AH204" s="76"/>
      <c r="AI204" s="76"/>
      <c r="AJ204" s="76"/>
      <c r="AK204" s="76"/>
      <c r="AL204" s="84"/>
      <c r="AM204" s="83"/>
      <c r="AN204" s="76"/>
      <c r="AO204" s="76"/>
      <c r="AP204" s="76"/>
      <c r="AQ204" s="76"/>
      <c r="AR204" s="76"/>
      <c r="AS204" s="76"/>
      <c r="AT204" s="76"/>
      <c r="AU204" s="84"/>
      <c r="AV204" s="83"/>
      <c r="AW204" s="76"/>
      <c r="AX204" s="76"/>
      <c r="AY204" s="76"/>
      <c r="AZ204" s="76"/>
      <c r="BA204" s="76"/>
      <c r="BB204" s="76"/>
      <c r="BC204" s="76"/>
      <c r="BD204" s="84"/>
      <c r="BE204" s="83"/>
      <c r="BF204" s="76"/>
      <c r="BG204" s="76"/>
      <c r="BH204" s="76"/>
      <c r="BI204" s="76"/>
      <c r="BJ204" s="76"/>
      <c r="BK204" s="76"/>
      <c r="BL204" s="76"/>
      <c r="BM204" s="84"/>
      <c r="BN204" s="1"/>
      <c r="BO204" s="1"/>
      <c r="BP204" s="1"/>
      <c r="BQ204" s="1"/>
      <c r="BR204" s="1"/>
      <c r="CC204" s="111" t="str">
        <f t="shared" si="73"/>
        <v/>
      </c>
      <c r="CD204" s="113" t="str">
        <f t="shared" si="66"/>
        <v/>
      </c>
      <c r="CE204" s="111" t="str">
        <f t="shared" si="67"/>
        <v/>
      </c>
      <c r="CF204" s="111" t="str">
        <f t="shared" si="68"/>
        <v/>
      </c>
      <c r="CG204" s="111" t="str">
        <f t="shared" si="69"/>
        <v/>
      </c>
      <c r="CH204" s="111" t="str">
        <f t="shared" si="70"/>
        <v/>
      </c>
      <c r="CI204" s="111" t="str">
        <f t="shared" si="71"/>
        <v/>
      </c>
    </row>
    <row r="205" spans="1:87">
      <c r="A205" s="4">
        <v>200</v>
      </c>
      <c r="B205" s="30" t="str">
        <f t="shared" si="59"/>
        <v/>
      </c>
      <c r="C205" s="37" t="str">
        <f t="shared" si="60"/>
        <v/>
      </c>
      <c r="D205" s="38" t="str">
        <f t="shared" si="61"/>
        <v/>
      </c>
      <c r="E205" s="39" t="str">
        <f t="shared" si="62"/>
        <v/>
      </c>
      <c r="F205" s="39" t="str">
        <f t="shared" si="63"/>
        <v/>
      </c>
      <c r="G205" s="52" t="str">
        <f t="shared" si="64"/>
        <v/>
      </c>
      <c r="H205" s="40" t="str">
        <f t="shared" si="65"/>
        <v/>
      </c>
      <c r="I205" s="125"/>
      <c r="J205" s="126"/>
      <c r="K205" s="107" t="str">
        <f t="shared" si="72"/>
        <v/>
      </c>
      <c r="L205" s="83"/>
      <c r="M205" s="76"/>
      <c r="N205" s="76"/>
      <c r="O205" s="76"/>
      <c r="P205" s="76"/>
      <c r="Q205" s="76"/>
      <c r="R205" s="76"/>
      <c r="S205" s="76"/>
      <c r="T205" s="84"/>
      <c r="U205" s="91"/>
      <c r="V205" s="77"/>
      <c r="W205" s="77"/>
      <c r="X205" s="77"/>
      <c r="Y205" s="77"/>
      <c r="Z205" s="77"/>
      <c r="AA205" s="77"/>
      <c r="AB205" s="77"/>
      <c r="AC205" s="92"/>
      <c r="AD205" s="83"/>
      <c r="AE205" s="76"/>
      <c r="AF205" s="76"/>
      <c r="AG205" s="76"/>
      <c r="AH205" s="76"/>
      <c r="AI205" s="76"/>
      <c r="AJ205" s="76"/>
      <c r="AK205" s="76"/>
      <c r="AL205" s="84"/>
      <c r="AM205" s="83"/>
      <c r="AN205" s="76"/>
      <c r="AO205" s="76"/>
      <c r="AP205" s="76"/>
      <c r="AQ205" s="76"/>
      <c r="AR205" s="76"/>
      <c r="AS205" s="76"/>
      <c r="AT205" s="76"/>
      <c r="AU205" s="84"/>
      <c r="AV205" s="83"/>
      <c r="AW205" s="76"/>
      <c r="AX205" s="76"/>
      <c r="AY205" s="76"/>
      <c r="AZ205" s="76"/>
      <c r="BA205" s="76"/>
      <c r="BB205" s="76"/>
      <c r="BC205" s="76"/>
      <c r="BD205" s="84"/>
      <c r="BE205" s="83"/>
      <c r="BF205" s="76"/>
      <c r="BG205" s="76"/>
      <c r="BH205" s="76"/>
      <c r="BI205" s="76"/>
      <c r="BJ205" s="76"/>
      <c r="BK205" s="76"/>
      <c r="BL205" s="76"/>
      <c r="BM205" s="84"/>
      <c r="BN205" s="1"/>
      <c r="BO205" s="1"/>
      <c r="BP205" s="1"/>
      <c r="BQ205" s="1"/>
      <c r="BR205" s="1"/>
      <c r="CC205" s="111" t="str">
        <f t="shared" si="73"/>
        <v/>
      </c>
      <c r="CD205" s="113" t="str">
        <f t="shared" si="66"/>
        <v/>
      </c>
      <c r="CE205" s="111" t="str">
        <f t="shared" si="67"/>
        <v/>
      </c>
      <c r="CF205" s="111" t="str">
        <f t="shared" si="68"/>
        <v/>
      </c>
      <c r="CG205" s="111" t="str">
        <f t="shared" si="69"/>
        <v/>
      </c>
      <c r="CH205" s="111" t="str">
        <f t="shared" si="70"/>
        <v/>
      </c>
      <c r="CI205" s="111" t="str">
        <f t="shared" si="71"/>
        <v/>
      </c>
    </row>
    <row r="206" spans="1:87">
      <c r="A206" s="4">
        <v>201</v>
      </c>
      <c r="B206" s="30" t="str">
        <f t="shared" si="59"/>
        <v/>
      </c>
      <c r="C206" s="37" t="str">
        <f t="shared" si="60"/>
        <v/>
      </c>
      <c r="D206" s="38" t="str">
        <f t="shared" si="61"/>
        <v/>
      </c>
      <c r="E206" s="39" t="str">
        <f t="shared" si="62"/>
        <v/>
      </c>
      <c r="F206" s="39" t="str">
        <f t="shared" si="63"/>
        <v/>
      </c>
      <c r="G206" s="52" t="str">
        <f t="shared" si="64"/>
        <v/>
      </c>
      <c r="H206" s="40" t="str">
        <f t="shared" si="65"/>
        <v/>
      </c>
      <c r="I206" s="125"/>
      <c r="J206" s="126"/>
      <c r="K206" s="107" t="str">
        <f t="shared" si="72"/>
        <v/>
      </c>
      <c r="L206" s="83"/>
      <c r="M206" s="76"/>
      <c r="N206" s="76"/>
      <c r="O206" s="76"/>
      <c r="P206" s="76"/>
      <c r="Q206" s="76"/>
      <c r="R206" s="76"/>
      <c r="S206" s="76"/>
      <c r="T206" s="84"/>
      <c r="U206" s="91"/>
      <c r="V206" s="77"/>
      <c r="W206" s="77"/>
      <c r="X206" s="77"/>
      <c r="Y206" s="77"/>
      <c r="Z206" s="77"/>
      <c r="AA206" s="77"/>
      <c r="AB206" s="77"/>
      <c r="AC206" s="92"/>
      <c r="AD206" s="83"/>
      <c r="AE206" s="76"/>
      <c r="AF206" s="76"/>
      <c r="AG206" s="76"/>
      <c r="AH206" s="76"/>
      <c r="AI206" s="76"/>
      <c r="AJ206" s="76"/>
      <c r="AK206" s="76"/>
      <c r="AL206" s="84"/>
      <c r="AM206" s="83"/>
      <c r="AN206" s="76"/>
      <c r="AO206" s="76"/>
      <c r="AP206" s="76"/>
      <c r="AQ206" s="76"/>
      <c r="AR206" s="76"/>
      <c r="AS206" s="76"/>
      <c r="AT206" s="76"/>
      <c r="AU206" s="84"/>
      <c r="AV206" s="83"/>
      <c r="AW206" s="76"/>
      <c r="AX206" s="76"/>
      <c r="AY206" s="76"/>
      <c r="AZ206" s="76"/>
      <c r="BA206" s="76"/>
      <c r="BB206" s="76"/>
      <c r="BC206" s="76"/>
      <c r="BD206" s="84"/>
      <c r="BE206" s="83"/>
      <c r="BF206" s="76"/>
      <c r="BG206" s="76"/>
      <c r="BH206" s="76"/>
      <c r="BI206" s="76"/>
      <c r="BJ206" s="76"/>
      <c r="BK206" s="76"/>
      <c r="BL206" s="76"/>
      <c r="BM206" s="84"/>
      <c r="BN206" s="1"/>
      <c r="BO206" s="1"/>
      <c r="BP206" s="1"/>
      <c r="BQ206" s="1"/>
      <c r="BR206" s="1"/>
      <c r="CC206" s="111" t="str">
        <f t="shared" si="73"/>
        <v/>
      </c>
      <c r="CD206" s="113" t="str">
        <f t="shared" si="66"/>
        <v/>
      </c>
      <c r="CE206" s="111" t="str">
        <f t="shared" si="67"/>
        <v/>
      </c>
      <c r="CF206" s="111" t="str">
        <f t="shared" si="68"/>
        <v/>
      </c>
      <c r="CG206" s="111" t="str">
        <f t="shared" si="69"/>
        <v/>
      </c>
      <c r="CH206" s="111" t="str">
        <f t="shared" si="70"/>
        <v/>
      </c>
      <c r="CI206" s="111" t="str">
        <f t="shared" si="71"/>
        <v/>
      </c>
    </row>
    <row r="207" spans="1:87">
      <c r="A207" s="4">
        <v>202</v>
      </c>
      <c r="B207" s="30" t="str">
        <f t="shared" ref="B207:B270" si="74">IFERROR(VLOOKUP(A207,Name1,3,0),"")</f>
        <v/>
      </c>
      <c r="C207" s="37" t="str">
        <f t="shared" ref="C207:C270" si="75">IFERROR(VLOOKUP(A207,Name1,4,0),"")</f>
        <v/>
      </c>
      <c r="D207" s="38" t="str">
        <f t="shared" ref="D207:D270" si="76">IFERROR(VLOOKUP(A207,Name1,11,0),"")</f>
        <v/>
      </c>
      <c r="E207" s="39" t="str">
        <f t="shared" ref="E207:E270" si="77">IFERROR(VLOOKUP(A207,Name1,6,0),"")</f>
        <v/>
      </c>
      <c r="F207" s="39" t="str">
        <f t="shared" ref="F207:F270" si="78">IFERROR(VLOOKUP(A207,Name1,8,0),"")</f>
        <v/>
      </c>
      <c r="G207" s="52" t="str">
        <f t="shared" ref="G207:G270" si="79">IFERROR(VLOOKUP(A207,Name1,12,0),"")</f>
        <v/>
      </c>
      <c r="H207" s="40" t="str">
        <f t="shared" ref="H207:H270" si="80">IFERROR(VLOOKUP(A207,Name1,13,0),"")</f>
        <v/>
      </c>
      <c r="I207" s="125"/>
      <c r="J207" s="126"/>
      <c r="K207" s="107" t="str">
        <f t="shared" si="72"/>
        <v/>
      </c>
      <c r="L207" s="83"/>
      <c r="M207" s="76"/>
      <c r="N207" s="76"/>
      <c r="O207" s="76"/>
      <c r="P207" s="76"/>
      <c r="Q207" s="76"/>
      <c r="R207" s="76"/>
      <c r="S207" s="76"/>
      <c r="T207" s="84"/>
      <c r="U207" s="91"/>
      <c r="V207" s="77"/>
      <c r="W207" s="77"/>
      <c r="X207" s="77"/>
      <c r="Y207" s="77"/>
      <c r="Z207" s="77"/>
      <c r="AA207" s="77"/>
      <c r="AB207" s="77"/>
      <c r="AC207" s="92"/>
      <c r="AD207" s="83"/>
      <c r="AE207" s="76"/>
      <c r="AF207" s="76"/>
      <c r="AG207" s="76"/>
      <c r="AH207" s="76"/>
      <c r="AI207" s="76"/>
      <c r="AJ207" s="76"/>
      <c r="AK207" s="76"/>
      <c r="AL207" s="84"/>
      <c r="AM207" s="83"/>
      <c r="AN207" s="76"/>
      <c r="AO207" s="76"/>
      <c r="AP207" s="76"/>
      <c r="AQ207" s="76"/>
      <c r="AR207" s="76"/>
      <c r="AS207" s="76"/>
      <c r="AT207" s="76"/>
      <c r="AU207" s="84"/>
      <c r="AV207" s="83"/>
      <c r="AW207" s="76"/>
      <c r="AX207" s="76"/>
      <c r="AY207" s="76"/>
      <c r="AZ207" s="76"/>
      <c r="BA207" s="76"/>
      <c r="BB207" s="76"/>
      <c r="BC207" s="76"/>
      <c r="BD207" s="84"/>
      <c r="BE207" s="83"/>
      <c r="BF207" s="76"/>
      <c r="BG207" s="76"/>
      <c r="BH207" s="76"/>
      <c r="BI207" s="76"/>
      <c r="BJ207" s="76"/>
      <c r="BK207" s="76"/>
      <c r="BL207" s="76"/>
      <c r="BM207" s="84"/>
      <c r="BN207" s="1"/>
      <c r="BO207" s="1"/>
      <c r="BP207" s="1"/>
      <c r="BQ207" s="1"/>
      <c r="BR207" s="1"/>
      <c r="CC207" s="111" t="str">
        <f t="shared" si="73"/>
        <v/>
      </c>
      <c r="CD207" s="113" t="str">
        <f t="shared" si="66"/>
        <v/>
      </c>
      <c r="CE207" s="111" t="str">
        <f t="shared" si="67"/>
        <v/>
      </c>
      <c r="CF207" s="111" t="str">
        <f t="shared" si="68"/>
        <v/>
      </c>
      <c r="CG207" s="111" t="str">
        <f t="shared" si="69"/>
        <v/>
      </c>
      <c r="CH207" s="111" t="str">
        <f t="shared" si="70"/>
        <v/>
      </c>
      <c r="CI207" s="111" t="str">
        <f t="shared" si="71"/>
        <v/>
      </c>
    </row>
    <row r="208" spans="1:87">
      <c r="A208" s="4">
        <v>203</v>
      </c>
      <c r="B208" s="30" t="str">
        <f t="shared" si="74"/>
        <v/>
      </c>
      <c r="C208" s="37" t="str">
        <f t="shared" si="75"/>
        <v/>
      </c>
      <c r="D208" s="38" t="str">
        <f t="shared" si="76"/>
        <v/>
      </c>
      <c r="E208" s="39" t="str">
        <f t="shared" si="77"/>
        <v/>
      </c>
      <c r="F208" s="39" t="str">
        <f t="shared" si="78"/>
        <v/>
      </c>
      <c r="G208" s="52" t="str">
        <f t="shared" si="79"/>
        <v/>
      </c>
      <c r="H208" s="40" t="str">
        <f t="shared" si="80"/>
        <v/>
      </c>
      <c r="I208" s="125"/>
      <c r="J208" s="126"/>
      <c r="K208" s="107" t="str">
        <f t="shared" si="72"/>
        <v/>
      </c>
      <c r="L208" s="83"/>
      <c r="M208" s="76"/>
      <c r="N208" s="76"/>
      <c r="O208" s="76"/>
      <c r="P208" s="76"/>
      <c r="Q208" s="76"/>
      <c r="R208" s="76"/>
      <c r="S208" s="76"/>
      <c r="T208" s="84"/>
      <c r="U208" s="91"/>
      <c r="V208" s="77"/>
      <c r="W208" s="77"/>
      <c r="X208" s="77"/>
      <c r="Y208" s="77"/>
      <c r="Z208" s="77"/>
      <c r="AA208" s="77"/>
      <c r="AB208" s="77"/>
      <c r="AC208" s="92"/>
      <c r="AD208" s="83"/>
      <c r="AE208" s="76"/>
      <c r="AF208" s="76"/>
      <c r="AG208" s="76"/>
      <c r="AH208" s="76"/>
      <c r="AI208" s="76"/>
      <c r="AJ208" s="76"/>
      <c r="AK208" s="76"/>
      <c r="AL208" s="84"/>
      <c r="AM208" s="83"/>
      <c r="AN208" s="76"/>
      <c r="AO208" s="76"/>
      <c r="AP208" s="76"/>
      <c r="AQ208" s="76"/>
      <c r="AR208" s="76"/>
      <c r="AS208" s="76"/>
      <c r="AT208" s="76"/>
      <c r="AU208" s="84"/>
      <c r="AV208" s="83"/>
      <c r="AW208" s="76"/>
      <c r="AX208" s="76"/>
      <c r="AY208" s="76"/>
      <c r="AZ208" s="76"/>
      <c r="BA208" s="76"/>
      <c r="BB208" s="76"/>
      <c r="BC208" s="76"/>
      <c r="BD208" s="84"/>
      <c r="BE208" s="83"/>
      <c r="BF208" s="76"/>
      <c r="BG208" s="76"/>
      <c r="BH208" s="76"/>
      <c r="BI208" s="76"/>
      <c r="BJ208" s="76"/>
      <c r="BK208" s="76"/>
      <c r="BL208" s="76"/>
      <c r="BM208" s="84"/>
      <c r="BN208" s="1"/>
      <c r="BO208" s="1"/>
      <c r="BP208" s="1"/>
      <c r="BQ208" s="1"/>
      <c r="BR208" s="1"/>
      <c r="CC208" s="111" t="str">
        <f t="shared" si="73"/>
        <v/>
      </c>
      <c r="CD208" s="113" t="str">
        <f t="shared" si="66"/>
        <v/>
      </c>
      <c r="CE208" s="111" t="str">
        <f t="shared" si="67"/>
        <v/>
      </c>
      <c r="CF208" s="111" t="str">
        <f t="shared" si="68"/>
        <v/>
      </c>
      <c r="CG208" s="111" t="str">
        <f t="shared" si="69"/>
        <v/>
      </c>
      <c r="CH208" s="111" t="str">
        <f t="shared" si="70"/>
        <v/>
      </c>
      <c r="CI208" s="111" t="str">
        <f t="shared" si="71"/>
        <v/>
      </c>
    </row>
    <row r="209" spans="1:87">
      <c r="A209" s="4">
        <v>204</v>
      </c>
      <c r="B209" s="30" t="str">
        <f t="shared" si="74"/>
        <v/>
      </c>
      <c r="C209" s="37" t="str">
        <f t="shared" si="75"/>
        <v/>
      </c>
      <c r="D209" s="38" t="str">
        <f t="shared" si="76"/>
        <v/>
      </c>
      <c r="E209" s="39" t="str">
        <f t="shared" si="77"/>
        <v/>
      </c>
      <c r="F209" s="39" t="str">
        <f t="shared" si="78"/>
        <v/>
      </c>
      <c r="G209" s="52" t="str">
        <f t="shared" si="79"/>
        <v/>
      </c>
      <c r="H209" s="40" t="str">
        <f t="shared" si="80"/>
        <v/>
      </c>
      <c r="I209" s="125"/>
      <c r="J209" s="126"/>
      <c r="K209" s="107" t="str">
        <f t="shared" si="72"/>
        <v/>
      </c>
      <c r="L209" s="83"/>
      <c r="M209" s="76"/>
      <c r="N209" s="76"/>
      <c r="O209" s="76"/>
      <c r="P209" s="76"/>
      <c r="Q209" s="76"/>
      <c r="R209" s="76"/>
      <c r="S209" s="76"/>
      <c r="T209" s="84"/>
      <c r="U209" s="91"/>
      <c r="V209" s="77"/>
      <c r="W209" s="77"/>
      <c r="X209" s="77"/>
      <c r="Y209" s="77"/>
      <c r="Z209" s="77"/>
      <c r="AA209" s="77"/>
      <c r="AB209" s="77"/>
      <c r="AC209" s="92"/>
      <c r="AD209" s="83"/>
      <c r="AE209" s="76"/>
      <c r="AF209" s="76"/>
      <c r="AG209" s="76"/>
      <c r="AH209" s="76"/>
      <c r="AI209" s="76"/>
      <c r="AJ209" s="76"/>
      <c r="AK209" s="76"/>
      <c r="AL209" s="84"/>
      <c r="AM209" s="83"/>
      <c r="AN209" s="76"/>
      <c r="AO209" s="76"/>
      <c r="AP209" s="76"/>
      <c r="AQ209" s="76"/>
      <c r="AR209" s="76"/>
      <c r="AS209" s="76"/>
      <c r="AT209" s="76"/>
      <c r="AU209" s="84"/>
      <c r="AV209" s="83"/>
      <c r="AW209" s="76"/>
      <c r="AX209" s="76"/>
      <c r="AY209" s="76"/>
      <c r="AZ209" s="76"/>
      <c r="BA209" s="76"/>
      <c r="BB209" s="76"/>
      <c r="BC209" s="76"/>
      <c r="BD209" s="84"/>
      <c r="BE209" s="83"/>
      <c r="BF209" s="76"/>
      <c r="BG209" s="76"/>
      <c r="BH209" s="76"/>
      <c r="BI209" s="76"/>
      <c r="BJ209" s="76"/>
      <c r="BK209" s="76"/>
      <c r="BL209" s="76"/>
      <c r="BM209" s="84"/>
      <c r="BN209" s="1"/>
      <c r="BO209" s="1"/>
      <c r="BP209" s="1"/>
      <c r="BQ209" s="1"/>
      <c r="BR209" s="1"/>
      <c r="CC209" s="111" t="str">
        <f t="shared" si="73"/>
        <v/>
      </c>
      <c r="CD209" s="113" t="str">
        <f t="shared" si="66"/>
        <v/>
      </c>
      <c r="CE209" s="111" t="str">
        <f t="shared" si="67"/>
        <v/>
      </c>
      <c r="CF209" s="111" t="str">
        <f t="shared" si="68"/>
        <v/>
      </c>
      <c r="CG209" s="111" t="str">
        <f t="shared" si="69"/>
        <v/>
      </c>
      <c r="CH209" s="111" t="str">
        <f t="shared" si="70"/>
        <v/>
      </c>
      <c r="CI209" s="111" t="str">
        <f t="shared" si="71"/>
        <v/>
      </c>
    </row>
    <row r="210" spans="1:87">
      <c r="A210" s="4">
        <v>205</v>
      </c>
      <c r="B210" s="30" t="str">
        <f t="shared" si="74"/>
        <v/>
      </c>
      <c r="C210" s="37" t="str">
        <f t="shared" si="75"/>
        <v/>
      </c>
      <c r="D210" s="38" t="str">
        <f t="shared" si="76"/>
        <v/>
      </c>
      <c r="E210" s="39" t="str">
        <f t="shared" si="77"/>
        <v/>
      </c>
      <c r="F210" s="39" t="str">
        <f t="shared" si="78"/>
        <v/>
      </c>
      <c r="G210" s="52" t="str">
        <f t="shared" si="79"/>
        <v/>
      </c>
      <c r="H210" s="40" t="str">
        <f t="shared" si="80"/>
        <v/>
      </c>
      <c r="I210" s="125"/>
      <c r="J210" s="126"/>
      <c r="K210" s="107" t="str">
        <f t="shared" si="72"/>
        <v/>
      </c>
      <c r="L210" s="83"/>
      <c r="M210" s="76"/>
      <c r="N210" s="76"/>
      <c r="O210" s="76"/>
      <c r="P210" s="76"/>
      <c r="Q210" s="76"/>
      <c r="R210" s="76"/>
      <c r="S210" s="76"/>
      <c r="T210" s="84"/>
      <c r="U210" s="91"/>
      <c r="V210" s="77"/>
      <c r="W210" s="77"/>
      <c r="X210" s="77"/>
      <c r="Y210" s="77"/>
      <c r="Z210" s="77"/>
      <c r="AA210" s="77"/>
      <c r="AB210" s="77"/>
      <c r="AC210" s="92"/>
      <c r="AD210" s="83"/>
      <c r="AE210" s="76"/>
      <c r="AF210" s="76"/>
      <c r="AG210" s="76"/>
      <c r="AH210" s="76"/>
      <c r="AI210" s="76"/>
      <c r="AJ210" s="76"/>
      <c r="AK210" s="76"/>
      <c r="AL210" s="84"/>
      <c r="AM210" s="83"/>
      <c r="AN210" s="76"/>
      <c r="AO210" s="76"/>
      <c r="AP210" s="76"/>
      <c r="AQ210" s="76"/>
      <c r="AR210" s="76"/>
      <c r="AS210" s="76"/>
      <c r="AT210" s="76"/>
      <c r="AU210" s="84"/>
      <c r="AV210" s="83"/>
      <c r="AW210" s="76"/>
      <c r="AX210" s="76"/>
      <c r="AY210" s="76"/>
      <c r="AZ210" s="76"/>
      <c r="BA210" s="76"/>
      <c r="BB210" s="76"/>
      <c r="BC210" s="76"/>
      <c r="BD210" s="84"/>
      <c r="BE210" s="83"/>
      <c r="BF210" s="76"/>
      <c r="BG210" s="76"/>
      <c r="BH210" s="76"/>
      <c r="BI210" s="76"/>
      <c r="BJ210" s="76"/>
      <c r="BK210" s="76"/>
      <c r="BL210" s="76"/>
      <c r="BM210" s="84"/>
      <c r="BN210" s="1"/>
      <c r="BO210" s="1"/>
      <c r="BP210" s="1"/>
      <c r="BQ210" s="1"/>
      <c r="BR210" s="1"/>
      <c r="CC210" s="111" t="str">
        <f t="shared" si="73"/>
        <v/>
      </c>
      <c r="CD210" s="113" t="str">
        <f t="shared" si="66"/>
        <v/>
      </c>
      <c r="CE210" s="111" t="str">
        <f t="shared" si="67"/>
        <v/>
      </c>
      <c r="CF210" s="111" t="str">
        <f t="shared" si="68"/>
        <v/>
      </c>
      <c r="CG210" s="111" t="str">
        <f t="shared" si="69"/>
        <v/>
      </c>
      <c r="CH210" s="111" t="str">
        <f t="shared" si="70"/>
        <v/>
      </c>
      <c r="CI210" s="111" t="str">
        <f t="shared" si="71"/>
        <v/>
      </c>
    </row>
    <row r="211" spans="1:87">
      <c r="A211" s="4">
        <v>206</v>
      </c>
      <c r="B211" s="30" t="str">
        <f t="shared" si="74"/>
        <v/>
      </c>
      <c r="C211" s="37" t="str">
        <f t="shared" si="75"/>
        <v/>
      </c>
      <c r="D211" s="38" t="str">
        <f t="shared" si="76"/>
        <v/>
      </c>
      <c r="E211" s="39" t="str">
        <f t="shared" si="77"/>
        <v/>
      </c>
      <c r="F211" s="39" t="str">
        <f t="shared" si="78"/>
        <v/>
      </c>
      <c r="G211" s="52" t="str">
        <f t="shared" si="79"/>
        <v/>
      </c>
      <c r="H211" s="40" t="str">
        <f t="shared" si="80"/>
        <v/>
      </c>
      <c r="I211" s="125"/>
      <c r="J211" s="126"/>
      <c r="K211" s="107" t="str">
        <f t="shared" si="72"/>
        <v/>
      </c>
      <c r="L211" s="83"/>
      <c r="M211" s="76"/>
      <c r="N211" s="76"/>
      <c r="O211" s="76"/>
      <c r="P211" s="76"/>
      <c r="Q211" s="76"/>
      <c r="R211" s="76"/>
      <c r="S211" s="76"/>
      <c r="T211" s="84"/>
      <c r="U211" s="91"/>
      <c r="V211" s="77"/>
      <c r="W211" s="77"/>
      <c r="X211" s="77"/>
      <c r="Y211" s="77"/>
      <c r="Z211" s="77"/>
      <c r="AA211" s="77"/>
      <c r="AB211" s="77"/>
      <c r="AC211" s="92"/>
      <c r="AD211" s="83"/>
      <c r="AE211" s="76"/>
      <c r="AF211" s="76"/>
      <c r="AG211" s="76"/>
      <c r="AH211" s="76"/>
      <c r="AI211" s="76"/>
      <c r="AJ211" s="76"/>
      <c r="AK211" s="76"/>
      <c r="AL211" s="84"/>
      <c r="AM211" s="83"/>
      <c r="AN211" s="76"/>
      <c r="AO211" s="76"/>
      <c r="AP211" s="76"/>
      <c r="AQ211" s="76"/>
      <c r="AR211" s="76"/>
      <c r="AS211" s="76"/>
      <c r="AT211" s="76"/>
      <c r="AU211" s="84"/>
      <c r="AV211" s="83"/>
      <c r="AW211" s="76"/>
      <c r="AX211" s="76"/>
      <c r="AY211" s="76"/>
      <c r="AZ211" s="76"/>
      <c r="BA211" s="76"/>
      <c r="BB211" s="76"/>
      <c r="BC211" s="76"/>
      <c r="BD211" s="84"/>
      <c r="BE211" s="83"/>
      <c r="BF211" s="76"/>
      <c r="BG211" s="76"/>
      <c r="BH211" s="76"/>
      <c r="BI211" s="76"/>
      <c r="BJ211" s="76"/>
      <c r="BK211" s="76"/>
      <c r="BL211" s="76"/>
      <c r="BM211" s="84"/>
      <c r="BN211" s="1"/>
      <c r="BO211" s="1"/>
      <c r="BP211" s="1"/>
      <c r="BQ211" s="1"/>
      <c r="BR211" s="1"/>
      <c r="CC211" s="111" t="str">
        <f t="shared" si="73"/>
        <v/>
      </c>
      <c r="CD211" s="113" t="str">
        <f t="shared" si="66"/>
        <v/>
      </c>
      <c r="CE211" s="111" t="str">
        <f t="shared" si="67"/>
        <v/>
      </c>
      <c r="CF211" s="111" t="str">
        <f t="shared" si="68"/>
        <v/>
      </c>
      <c r="CG211" s="111" t="str">
        <f t="shared" si="69"/>
        <v/>
      </c>
      <c r="CH211" s="111" t="str">
        <f t="shared" si="70"/>
        <v/>
      </c>
      <c r="CI211" s="111" t="str">
        <f t="shared" si="71"/>
        <v/>
      </c>
    </row>
    <row r="212" spans="1:87">
      <c r="A212" s="4">
        <v>207</v>
      </c>
      <c r="B212" s="30" t="str">
        <f t="shared" si="74"/>
        <v/>
      </c>
      <c r="C212" s="37" t="str">
        <f t="shared" si="75"/>
        <v/>
      </c>
      <c r="D212" s="38" t="str">
        <f t="shared" si="76"/>
        <v/>
      </c>
      <c r="E212" s="39" t="str">
        <f t="shared" si="77"/>
        <v/>
      </c>
      <c r="F212" s="39" t="str">
        <f t="shared" si="78"/>
        <v/>
      </c>
      <c r="G212" s="52" t="str">
        <f t="shared" si="79"/>
        <v/>
      </c>
      <c r="H212" s="40" t="str">
        <f t="shared" si="80"/>
        <v/>
      </c>
      <c r="I212" s="125"/>
      <c r="J212" s="126"/>
      <c r="K212" s="107" t="str">
        <f t="shared" si="72"/>
        <v/>
      </c>
      <c r="L212" s="83"/>
      <c r="M212" s="76"/>
      <c r="N212" s="76"/>
      <c r="O212" s="76"/>
      <c r="P212" s="76"/>
      <c r="Q212" s="76"/>
      <c r="R212" s="76"/>
      <c r="S212" s="76"/>
      <c r="T212" s="84"/>
      <c r="U212" s="91"/>
      <c r="V212" s="77"/>
      <c r="W212" s="77"/>
      <c r="X212" s="77"/>
      <c r="Y212" s="77"/>
      <c r="Z212" s="77"/>
      <c r="AA212" s="77"/>
      <c r="AB212" s="77"/>
      <c r="AC212" s="92"/>
      <c r="AD212" s="83"/>
      <c r="AE212" s="76"/>
      <c r="AF212" s="76"/>
      <c r="AG212" s="76"/>
      <c r="AH212" s="76"/>
      <c r="AI212" s="76"/>
      <c r="AJ212" s="76"/>
      <c r="AK212" s="76"/>
      <c r="AL212" s="84"/>
      <c r="AM212" s="83"/>
      <c r="AN212" s="76"/>
      <c r="AO212" s="76"/>
      <c r="AP212" s="76"/>
      <c r="AQ212" s="76"/>
      <c r="AR212" s="76"/>
      <c r="AS212" s="76"/>
      <c r="AT212" s="76"/>
      <c r="AU212" s="84"/>
      <c r="AV212" s="83"/>
      <c r="AW212" s="76"/>
      <c r="AX212" s="76"/>
      <c r="AY212" s="76"/>
      <c r="AZ212" s="76"/>
      <c r="BA212" s="76"/>
      <c r="BB212" s="76"/>
      <c r="BC212" s="76"/>
      <c r="BD212" s="84"/>
      <c r="BE212" s="83"/>
      <c r="BF212" s="76"/>
      <c r="BG212" s="76"/>
      <c r="BH212" s="76"/>
      <c r="BI212" s="76"/>
      <c r="BJ212" s="76"/>
      <c r="BK212" s="76"/>
      <c r="BL212" s="76"/>
      <c r="BM212" s="84"/>
      <c r="BN212" s="1"/>
      <c r="BO212" s="1"/>
      <c r="BP212" s="1"/>
      <c r="BQ212" s="1"/>
      <c r="BR212" s="1"/>
      <c r="CC212" s="111" t="str">
        <f t="shared" si="73"/>
        <v/>
      </c>
      <c r="CD212" s="113" t="str">
        <f t="shared" si="66"/>
        <v/>
      </c>
      <c r="CE212" s="111" t="str">
        <f t="shared" si="67"/>
        <v/>
      </c>
      <c r="CF212" s="111" t="str">
        <f t="shared" si="68"/>
        <v/>
      </c>
      <c r="CG212" s="111" t="str">
        <f t="shared" si="69"/>
        <v/>
      </c>
      <c r="CH212" s="111" t="str">
        <f t="shared" si="70"/>
        <v/>
      </c>
      <c r="CI212" s="111" t="str">
        <f t="shared" si="71"/>
        <v/>
      </c>
    </row>
    <row r="213" spans="1:87">
      <c r="A213" s="4">
        <v>208</v>
      </c>
      <c r="B213" s="30" t="str">
        <f t="shared" si="74"/>
        <v/>
      </c>
      <c r="C213" s="37" t="str">
        <f t="shared" si="75"/>
        <v/>
      </c>
      <c r="D213" s="38" t="str">
        <f t="shared" si="76"/>
        <v/>
      </c>
      <c r="E213" s="39" t="str">
        <f t="shared" si="77"/>
        <v/>
      </c>
      <c r="F213" s="39" t="str">
        <f t="shared" si="78"/>
        <v/>
      </c>
      <c r="G213" s="52" t="str">
        <f t="shared" si="79"/>
        <v/>
      </c>
      <c r="H213" s="40" t="str">
        <f t="shared" si="80"/>
        <v/>
      </c>
      <c r="I213" s="125"/>
      <c r="J213" s="126"/>
      <c r="K213" s="107" t="str">
        <f t="shared" si="72"/>
        <v/>
      </c>
      <c r="L213" s="83"/>
      <c r="M213" s="76"/>
      <c r="N213" s="76"/>
      <c r="O213" s="76"/>
      <c r="P213" s="76"/>
      <c r="Q213" s="76"/>
      <c r="R213" s="76"/>
      <c r="S213" s="76"/>
      <c r="T213" s="84"/>
      <c r="U213" s="91"/>
      <c r="V213" s="77"/>
      <c r="W213" s="77"/>
      <c r="X213" s="77"/>
      <c r="Y213" s="77"/>
      <c r="Z213" s="77"/>
      <c r="AA213" s="77"/>
      <c r="AB213" s="77"/>
      <c r="AC213" s="92"/>
      <c r="AD213" s="83"/>
      <c r="AE213" s="76"/>
      <c r="AF213" s="76"/>
      <c r="AG213" s="76"/>
      <c r="AH213" s="76"/>
      <c r="AI213" s="76"/>
      <c r="AJ213" s="76"/>
      <c r="AK213" s="76"/>
      <c r="AL213" s="84"/>
      <c r="AM213" s="83"/>
      <c r="AN213" s="76"/>
      <c r="AO213" s="76"/>
      <c r="AP213" s="76"/>
      <c r="AQ213" s="76"/>
      <c r="AR213" s="76"/>
      <c r="AS213" s="76"/>
      <c r="AT213" s="76"/>
      <c r="AU213" s="84"/>
      <c r="AV213" s="83"/>
      <c r="AW213" s="76"/>
      <c r="AX213" s="76"/>
      <c r="AY213" s="76"/>
      <c r="AZ213" s="76"/>
      <c r="BA213" s="76"/>
      <c r="BB213" s="76"/>
      <c r="BC213" s="76"/>
      <c r="BD213" s="84"/>
      <c r="BE213" s="83"/>
      <c r="BF213" s="76"/>
      <c r="BG213" s="76"/>
      <c r="BH213" s="76"/>
      <c r="BI213" s="76"/>
      <c r="BJ213" s="76"/>
      <c r="BK213" s="76"/>
      <c r="BL213" s="76"/>
      <c r="BM213" s="84"/>
      <c r="BN213" s="1"/>
      <c r="BO213" s="1"/>
      <c r="BP213" s="1"/>
      <c r="BQ213" s="1"/>
      <c r="BR213" s="1"/>
      <c r="CC213" s="111" t="str">
        <f t="shared" si="73"/>
        <v/>
      </c>
      <c r="CD213" s="113" t="str">
        <f t="shared" si="66"/>
        <v/>
      </c>
      <c r="CE213" s="111" t="str">
        <f t="shared" si="67"/>
        <v/>
      </c>
      <c r="CF213" s="111" t="str">
        <f t="shared" si="68"/>
        <v/>
      </c>
      <c r="CG213" s="111" t="str">
        <f t="shared" si="69"/>
        <v/>
      </c>
      <c r="CH213" s="111" t="str">
        <f t="shared" si="70"/>
        <v/>
      </c>
      <c r="CI213" s="111" t="str">
        <f t="shared" si="71"/>
        <v/>
      </c>
    </row>
    <row r="214" spans="1:87">
      <c r="A214" s="4">
        <v>209</v>
      </c>
      <c r="B214" s="30" t="str">
        <f t="shared" si="74"/>
        <v/>
      </c>
      <c r="C214" s="37" t="str">
        <f t="shared" si="75"/>
        <v/>
      </c>
      <c r="D214" s="38" t="str">
        <f t="shared" si="76"/>
        <v/>
      </c>
      <c r="E214" s="39" t="str">
        <f t="shared" si="77"/>
        <v/>
      </c>
      <c r="F214" s="39" t="str">
        <f t="shared" si="78"/>
        <v/>
      </c>
      <c r="G214" s="52" t="str">
        <f t="shared" si="79"/>
        <v/>
      </c>
      <c r="H214" s="40" t="str">
        <f t="shared" si="80"/>
        <v/>
      </c>
      <c r="I214" s="125"/>
      <c r="J214" s="126"/>
      <c r="K214" s="107" t="str">
        <f t="shared" si="72"/>
        <v/>
      </c>
      <c r="L214" s="83"/>
      <c r="M214" s="76"/>
      <c r="N214" s="76"/>
      <c r="O214" s="76"/>
      <c r="P214" s="76"/>
      <c r="Q214" s="76"/>
      <c r="R214" s="76"/>
      <c r="S214" s="76"/>
      <c r="T214" s="84"/>
      <c r="U214" s="91"/>
      <c r="V214" s="77"/>
      <c r="W214" s="77"/>
      <c r="X214" s="77"/>
      <c r="Y214" s="77"/>
      <c r="Z214" s="77"/>
      <c r="AA214" s="77"/>
      <c r="AB214" s="77"/>
      <c r="AC214" s="92"/>
      <c r="AD214" s="83"/>
      <c r="AE214" s="76"/>
      <c r="AF214" s="76"/>
      <c r="AG214" s="76"/>
      <c r="AH214" s="76"/>
      <c r="AI214" s="76"/>
      <c r="AJ214" s="76"/>
      <c r="AK214" s="76"/>
      <c r="AL214" s="84"/>
      <c r="AM214" s="83"/>
      <c r="AN214" s="76"/>
      <c r="AO214" s="76"/>
      <c r="AP214" s="76"/>
      <c r="AQ214" s="76"/>
      <c r="AR214" s="76"/>
      <c r="AS214" s="76"/>
      <c r="AT214" s="76"/>
      <c r="AU214" s="84"/>
      <c r="AV214" s="83"/>
      <c r="AW214" s="76"/>
      <c r="AX214" s="76"/>
      <c r="AY214" s="76"/>
      <c r="AZ214" s="76"/>
      <c r="BA214" s="76"/>
      <c r="BB214" s="76"/>
      <c r="BC214" s="76"/>
      <c r="BD214" s="84"/>
      <c r="BE214" s="83"/>
      <c r="BF214" s="76"/>
      <c r="BG214" s="76"/>
      <c r="BH214" s="76"/>
      <c r="BI214" s="76"/>
      <c r="BJ214" s="76"/>
      <c r="BK214" s="76"/>
      <c r="BL214" s="76"/>
      <c r="BM214" s="84"/>
      <c r="BN214" s="1"/>
      <c r="BO214" s="1"/>
      <c r="BP214" s="1"/>
      <c r="BQ214" s="1"/>
      <c r="BR214" s="1"/>
      <c r="CC214" s="111" t="str">
        <f t="shared" si="73"/>
        <v/>
      </c>
      <c r="CD214" s="113" t="str">
        <f t="shared" si="66"/>
        <v/>
      </c>
      <c r="CE214" s="111" t="str">
        <f t="shared" si="67"/>
        <v/>
      </c>
      <c r="CF214" s="111" t="str">
        <f t="shared" si="68"/>
        <v/>
      </c>
      <c r="CG214" s="111" t="str">
        <f t="shared" si="69"/>
        <v/>
      </c>
      <c r="CH214" s="111" t="str">
        <f t="shared" si="70"/>
        <v/>
      </c>
      <c r="CI214" s="111" t="str">
        <f t="shared" si="71"/>
        <v/>
      </c>
    </row>
    <row r="215" spans="1:87">
      <c r="A215" s="4">
        <v>210</v>
      </c>
      <c r="B215" s="30" t="str">
        <f t="shared" si="74"/>
        <v/>
      </c>
      <c r="C215" s="37" t="str">
        <f t="shared" si="75"/>
        <v/>
      </c>
      <c r="D215" s="38" t="str">
        <f t="shared" si="76"/>
        <v/>
      </c>
      <c r="E215" s="39" t="str">
        <f t="shared" si="77"/>
        <v/>
      </c>
      <c r="F215" s="39" t="str">
        <f t="shared" si="78"/>
        <v/>
      </c>
      <c r="G215" s="52" t="str">
        <f t="shared" si="79"/>
        <v/>
      </c>
      <c r="H215" s="40" t="str">
        <f t="shared" si="80"/>
        <v/>
      </c>
      <c r="I215" s="125"/>
      <c r="J215" s="126"/>
      <c r="K215" s="107" t="str">
        <f t="shared" si="72"/>
        <v/>
      </c>
      <c r="L215" s="83"/>
      <c r="M215" s="76"/>
      <c r="N215" s="76"/>
      <c r="O215" s="76"/>
      <c r="P215" s="76"/>
      <c r="Q215" s="76"/>
      <c r="R215" s="76"/>
      <c r="S215" s="76"/>
      <c r="T215" s="84"/>
      <c r="U215" s="91"/>
      <c r="V215" s="77"/>
      <c r="W215" s="77"/>
      <c r="X215" s="77"/>
      <c r="Y215" s="77"/>
      <c r="Z215" s="77"/>
      <c r="AA215" s="77"/>
      <c r="AB215" s="77"/>
      <c r="AC215" s="92"/>
      <c r="AD215" s="83"/>
      <c r="AE215" s="76"/>
      <c r="AF215" s="76"/>
      <c r="AG215" s="76"/>
      <c r="AH215" s="76"/>
      <c r="AI215" s="76"/>
      <c r="AJ215" s="76"/>
      <c r="AK215" s="76"/>
      <c r="AL215" s="84"/>
      <c r="AM215" s="83"/>
      <c r="AN215" s="76"/>
      <c r="AO215" s="76"/>
      <c r="AP215" s="76"/>
      <c r="AQ215" s="76"/>
      <c r="AR215" s="76"/>
      <c r="AS215" s="76"/>
      <c r="AT215" s="76"/>
      <c r="AU215" s="84"/>
      <c r="AV215" s="83"/>
      <c r="AW215" s="76"/>
      <c r="AX215" s="76"/>
      <c r="AY215" s="76"/>
      <c r="AZ215" s="76"/>
      <c r="BA215" s="76"/>
      <c r="BB215" s="76"/>
      <c r="BC215" s="76"/>
      <c r="BD215" s="84"/>
      <c r="BE215" s="83"/>
      <c r="BF215" s="76"/>
      <c r="BG215" s="76"/>
      <c r="BH215" s="76"/>
      <c r="BI215" s="76"/>
      <c r="BJ215" s="76"/>
      <c r="BK215" s="76"/>
      <c r="BL215" s="76"/>
      <c r="BM215" s="84"/>
      <c r="BN215" s="1"/>
      <c r="BO215" s="1"/>
      <c r="BP215" s="1"/>
      <c r="BQ215" s="1"/>
      <c r="BR215" s="1"/>
      <c r="CC215" s="111" t="str">
        <f t="shared" si="73"/>
        <v/>
      </c>
      <c r="CD215" s="113" t="str">
        <f t="shared" si="66"/>
        <v/>
      </c>
      <c r="CE215" s="111" t="str">
        <f t="shared" si="67"/>
        <v/>
      </c>
      <c r="CF215" s="111" t="str">
        <f t="shared" si="68"/>
        <v/>
      </c>
      <c r="CG215" s="111" t="str">
        <f t="shared" si="69"/>
        <v/>
      </c>
      <c r="CH215" s="111" t="str">
        <f t="shared" si="70"/>
        <v/>
      </c>
      <c r="CI215" s="111" t="str">
        <f t="shared" si="71"/>
        <v/>
      </c>
    </row>
    <row r="216" spans="1:87">
      <c r="A216" s="4">
        <v>211</v>
      </c>
      <c r="B216" s="30" t="str">
        <f t="shared" si="74"/>
        <v/>
      </c>
      <c r="C216" s="37" t="str">
        <f t="shared" si="75"/>
        <v/>
      </c>
      <c r="D216" s="38" t="str">
        <f t="shared" si="76"/>
        <v/>
      </c>
      <c r="E216" s="39" t="str">
        <f t="shared" si="77"/>
        <v/>
      </c>
      <c r="F216" s="39" t="str">
        <f t="shared" si="78"/>
        <v/>
      </c>
      <c r="G216" s="52" t="str">
        <f t="shared" si="79"/>
        <v/>
      </c>
      <c r="H216" s="40" t="str">
        <f t="shared" si="80"/>
        <v/>
      </c>
      <c r="I216" s="125"/>
      <c r="J216" s="126"/>
      <c r="K216" s="107" t="str">
        <f t="shared" si="72"/>
        <v/>
      </c>
      <c r="L216" s="83"/>
      <c r="M216" s="76"/>
      <c r="N216" s="76"/>
      <c r="O216" s="76"/>
      <c r="P216" s="76"/>
      <c r="Q216" s="76"/>
      <c r="R216" s="76"/>
      <c r="S216" s="76"/>
      <c r="T216" s="84"/>
      <c r="U216" s="91"/>
      <c r="V216" s="77"/>
      <c r="W216" s="77"/>
      <c r="X216" s="77"/>
      <c r="Y216" s="77"/>
      <c r="Z216" s="77"/>
      <c r="AA216" s="77"/>
      <c r="AB216" s="77"/>
      <c r="AC216" s="92"/>
      <c r="AD216" s="83"/>
      <c r="AE216" s="76"/>
      <c r="AF216" s="76"/>
      <c r="AG216" s="76"/>
      <c r="AH216" s="76"/>
      <c r="AI216" s="76"/>
      <c r="AJ216" s="76"/>
      <c r="AK216" s="76"/>
      <c r="AL216" s="84"/>
      <c r="AM216" s="83"/>
      <c r="AN216" s="76"/>
      <c r="AO216" s="76"/>
      <c r="AP216" s="76"/>
      <c r="AQ216" s="76"/>
      <c r="AR216" s="76"/>
      <c r="AS216" s="76"/>
      <c r="AT216" s="76"/>
      <c r="AU216" s="84"/>
      <c r="AV216" s="83"/>
      <c r="AW216" s="76"/>
      <c r="AX216" s="76"/>
      <c r="AY216" s="76"/>
      <c r="AZ216" s="76"/>
      <c r="BA216" s="76"/>
      <c r="BB216" s="76"/>
      <c r="BC216" s="76"/>
      <c r="BD216" s="84"/>
      <c r="BE216" s="83"/>
      <c r="BF216" s="76"/>
      <c r="BG216" s="76"/>
      <c r="BH216" s="76"/>
      <c r="BI216" s="76"/>
      <c r="BJ216" s="76"/>
      <c r="BK216" s="76"/>
      <c r="BL216" s="76"/>
      <c r="BM216" s="84"/>
      <c r="BN216" s="1"/>
      <c r="BO216" s="1"/>
      <c r="BP216" s="1"/>
      <c r="BQ216" s="1"/>
      <c r="BR216" s="1"/>
      <c r="CC216" s="111" t="str">
        <f t="shared" si="73"/>
        <v/>
      </c>
      <c r="CD216" s="113" t="str">
        <f t="shared" si="66"/>
        <v/>
      </c>
      <c r="CE216" s="111" t="str">
        <f t="shared" si="67"/>
        <v/>
      </c>
      <c r="CF216" s="111" t="str">
        <f t="shared" si="68"/>
        <v/>
      </c>
      <c r="CG216" s="111" t="str">
        <f t="shared" si="69"/>
        <v/>
      </c>
      <c r="CH216" s="111" t="str">
        <f t="shared" si="70"/>
        <v/>
      </c>
      <c r="CI216" s="111" t="str">
        <f t="shared" si="71"/>
        <v/>
      </c>
    </row>
    <row r="217" spans="1:87">
      <c r="A217" s="4">
        <v>212</v>
      </c>
      <c r="B217" s="30" t="str">
        <f t="shared" si="74"/>
        <v/>
      </c>
      <c r="C217" s="37" t="str">
        <f t="shared" si="75"/>
        <v/>
      </c>
      <c r="D217" s="38" t="str">
        <f t="shared" si="76"/>
        <v/>
      </c>
      <c r="E217" s="39" t="str">
        <f t="shared" si="77"/>
        <v/>
      </c>
      <c r="F217" s="39" t="str">
        <f t="shared" si="78"/>
        <v/>
      </c>
      <c r="G217" s="52" t="str">
        <f t="shared" si="79"/>
        <v/>
      </c>
      <c r="H217" s="40" t="str">
        <f t="shared" si="80"/>
        <v/>
      </c>
      <c r="I217" s="125"/>
      <c r="J217" s="126"/>
      <c r="K217" s="107" t="str">
        <f t="shared" si="72"/>
        <v/>
      </c>
      <c r="L217" s="83"/>
      <c r="M217" s="76"/>
      <c r="N217" s="76"/>
      <c r="O217" s="76"/>
      <c r="P217" s="76"/>
      <c r="Q217" s="76"/>
      <c r="R217" s="76"/>
      <c r="S217" s="76"/>
      <c r="T217" s="84"/>
      <c r="U217" s="91"/>
      <c r="V217" s="77"/>
      <c r="W217" s="77"/>
      <c r="X217" s="77"/>
      <c r="Y217" s="77"/>
      <c r="Z217" s="77"/>
      <c r="AA217" s="77"/>
      <c r="AB217" s="77"/>
      <c r="AC217" s="92"/>
      <c r="AD217" s="83"/>
      <c r="AE217" s="76"/>
      <c r="AF217" s="76"/>
      <c r="AG217" s="76"/>
      <c r="AH217" s="76"/>
      <c r="AI217" s="76"/>
      <c r="AJ217" s="76"/>
      <c r="AK217" s="76"/>
      <c r="AL217" s="84"/>
      <c r="AM217" s="83"/>
      <c r="AN217" s="76"/>
      <c r="AO217" s="76"/>
      <c r="AP217" s="76"/>
      <c r="AQ217" s="76"/>
      <c r="AR217" s="76"/>
      <c r="AS217" s="76"/>
      <c r="AT217" s="76"/>
      <c r="AU217" s="84"/>
      <c r="AV217" s="83"/>
      <c r="AW217" s="76"/>
      <c r="AX217" s="76"/>
      <c r="AY217" s="76"/>
      <c r="AZ217" s="76"/>
      <c r="BA217" s="76"/>
      <c r="BB217" s="76"/>
      <c r="BC217" s="76"/>
      <c r="BD217" s="84"/>
      <c r="BE217" s="83"/>
      <c r="BF217" s="76"/>
      <c r="BG217" s="76"/>
      <c r="BH217" s="76"/>
      <c r="BI217" s="76"/>
      <c r="BJ217" s="76"/>
      <c r="BK217" s="76"/>
      <c r="BL217" s="76"/>
      <c r="BM217" s="84"/>
      <c r="BN217" s="1"/>
      <c r="BO217" s="1"/>
      <c r="BP217" s="1"/>
      <c r="BQ217" s="1"/>
      <c r="BR217" s="1"/>
      <c r="CC217" s="111" t="str">
        <f t="shared" si="73"/>
        <v/>
      </c>
      <c r="CD217" s="113" t="str">
        <f t="shared" si="66"/>
        <v/>
      </c>
      <c r="CE217" s="111" t="str">
        <f t="shared" si="67"/>
        <v/>
      </c>
      <c r="CF217" s="111" t="str">
        <f t="shared" si="68"/>
        <v/>
      </c>
      <c r="CG217" s="111" t="str">
        <f t="shared" si="69"/>
        <v/>
      </c>
      <c r="CH217" s="111" t="str">
        <f t="shared" si="70"/>
        <v/>
      </c>
      <c r="CI217" s="111" t="str">
        <f t="shared" si="71"/>
        <v/>
      </c>
    </row>
    <row r="218" spans="1:87">
      <c r="A218" s="4">
        <v>213</v>
      </c>
      <c r="B218" s="30" t="str">
        <f t="shared" si="74"/>
        <v/>
      </c>
      <c r="C218" s="37" t="str">
        <f t="shared" si="75"/>
        <v/>
      </c>
      <c r="D218" s="38" t="str">
        <f t="shared" si="76"/>
        <v/>
      </c>
      <c r="E218" s="39" t="str">
        <f t="shared" si="77"/>
        <v/>
      </c>
      <c r="F218" s="39" t="str">
        <f t="shared" si="78"/>
        <v/>
      </c>
      <c r="G218" s="52" t="str">
        <f t="shared" si="79"/>
        <v/>
      </c>
      <c r="H218" s="40" t="str">
        <f t="shared" si="80"/>
        <v/>
      </c>
      <c r="I218" s="125"/>
      <c r="J218" s="126"/>
      <c r="K218" s="107" t="str">
        <f t="shared" si="72"/>
        <v/>
      </c>
      <c r="L218" s="83"/>
      <c r="M218" s="76"/>
      <c r="N218" s="76"/>
      <c r="O218" s="76"/>
      <c r="P218" s="76"/>
      <c r="Q218" s="76"/>
      <c r="R218" s="76"/>
      <c r="S218" s="76"/>
      <c r="T218" s="84"/>
      <c r="U218" s="91"/>
      <c r="V218" s="77"/>
      <c r="W218" s="77"/>
      <c r="X218" s="77"/>
      <c r="Y218" s="77"/>
      <c r="Z218" s="77"/>
      <c r="AA218" s="77"/>
      <c r="AB218" s="77"/>
      <c r="AC218" s="92"/>
      <c r="AD218" s="83"/>
      <c r="AE218" s="76"/>
      <c r="AF218" s="76"/>
      <c r="AG218" s="76"/>
      <c r="AH218" s="76"/>
      <c r="AI218" s="76"/>
      <c r="AJ218" s="76"/>
      <c r="AK218" s="76"/>
      <c r="AL218" s="84"/>
      <c r="AM218" s="83"/>
      <c r="AN218" s="76"/>
      <c r="AO218" s="76"/>
      <c r="AP218" s="76"/>
      <c r="AQ218" s="76"/>
      <c r="AR218" s="76"/>
      <c r="AS218" s="76"/>
      <c r="AT218" s="76"/>
      <c r="AU218" s="84"/>
      <c r="AV218" s="83"/>
      <c r="AW218" s="76"/>
      <c r="AX218" s="76"/>
      <c r="AY218" s="76"/>
      <c r="AZ218" s="76"/>
      <c r="BA218" s="76"/>
      <c r="BB218" s="76"/>
      <c r="BC218" s="76"/>
      <c r="BD218" s="84"/>
      <c r="BE218" s="83"/>
      <c r="BF218" s="76"/>
      <c r="BG218" s="76"/>
      <c r="BH218" s="76"/>
      <c r="BI218" s="76"/>
      <c r="BJ218" s="76"/>
      <c r="BK218" s="76"/>
      <c r="BL218" s="76"/>
      <c r="BM218" s="84"/>
      <c r="BN218" s="1"/>
      <c r="BO218" s="1"/>
      <c r="BP218" s="1"/>
      <c r="BQ218" s="1"/>
      <c r="BR218" s="1"/>
      <c r="CC218" s="111" t="str">
        <f t="shared" si="73"/>
        <v/>
      </c>
      <c r="CD218" s="113" t="str">
        <f t="shared" si="66"/>
        <v/>
      </c>
      <c r="CE218" s="111" t="str">
        <f t="shared" si="67"/>
        <v/>
      </c>
      <c r="CF218" s="111" t="str">
        <f t="shared" si="68"/>
        <v/>
      </c>
      <c r="CG218" s="111" t="str">
        <f t="shared" si="69"/>
        <v/>
      </c>
      <c r="CH218" s="111" t="str">
        <f t="shared" si="70"/>
        <v/>
      </c>
      <c r="CI218" s="111" t="str">
        <f t="shared" si="71"/>
        <v/>
      </c>
    </row>
    <row r="219" spans="1:87">
      <c r="A219" s="4">
        <v>214</v>
      </c>
      <c r="B219" s="30" t="str">
        <f t="shared" si="74"/>
        <v/>
      </c>
      <c r="C219" s="37" t="str">
        <f t="shared" si="75"/>
        <v/>
      </c>
      <c r="D219" s="38" t="str">
        <f t="shared" si="76"/>
        <v/>
      </c>
      <c r="E219" s="39" t="str">
        <f t="shared" si="77"/>
        <v/>
      </c>
      <c r="F219" s="39" t="str">
        <f t="shared" si="78"/>
        <v/>
      </c>
      <c r="G219" s="52" t="str">
        <f t="shared" si="79"/>
        <v/>
      </c>
      <c r="H219" s="40" t="str">
        <f t="shared" si="80"/>
        <v/>
      </c>
      <c r="I219" s="125"/>
      <c r="J219" s="126"/>
      <c r="K219" s="107" t="str">
        <f t="shared" si="72"/>
        <v/>
      </c>
      <c r="L219" s="83"/>
      <c r="M219" s="76"/>
      <c r="N219" s="76"/>
      <c r="O219" s="76"/>
      <c r="P219" s="76"/>
      <c r="Q219" s="76"/>
      <c r="R219" s="76"/>
      <c r="S219" s="76"/>
      <c r="T219" s="84"/>
      <c r="U219" s="91"/>
      <c r="V219" s="77"/>
      <c r="W219" s="77"/>
      <c r="X219" s="77"/>
      <c r="Y219" s="77"/>
      <c r="Z219" s="77"/>
      <c r="AA219" s="77"/>
      <c r="AB219" s="77"/>
      <c r="AC219" s="92"/>
      <c r="AD219" s="83"/>
      <c r="AE219" s="76"/>
      <c r="AF219" s="76"/>
      <c r="AG219" s="76"/>
      <c r="AH219" s="76"/>
      <c r="AI219" s="76"/>
      <c r="AJ219" s="76"/>
      <c r="AK219" s="76"/>
      <c r="AL219" s="84"/>
      <c r="AM219" s="83"/>
      <c r="AN219" s="76"/>
      <c r="AO219" s="76"/>
      <c r="AP219" s="76"/>
      <c r="AQ219" s="76"/>
      <c r="AR219" s="76"/>
      <c r="AS219" s="76"/>
      <c r="AT219" s="76"/>
      <c r="AU219" s="84"/>
      <c r="AV219" s="83"/>
      <c r="AW219" s="76"/>
      <c r="AX219" s="76"/>
      <c r="AY219" s="76"/>
      <c r="AZ219" s="76"/>
      <c r="BA219" s="76"/>
      <c r="BB219" s="76"/>
      <c r="BC219" s="76"/>
      <c r="BD219" s="84"/>
      <c r="BE219" s="83"/>
      <c r="BF219" s="76"/>
      <c r="BG219" s="76"/>
      <c r="BH219" s="76"/>
      <c r="BI219" s="76"/>
      <c r="BJ219" s="76"/>
      <c r="BK219" s="76"/>
      <c r="BL219" s="76"/>
      <c r="BM219" s="84"/>
      <c r="BN219" s="1"/>
      <c r="BO219" s="1"/>
      <c r="BP219" s="1"/>
      <c r="BQ219" s="1"/>
      <c r="BR219" s="1"/>
      <c r="CC219" s="111" t="str">
        <f t="shared" si="73"/>
        <v/>
      </c>
      <c r="CD219" s="113" t="str">
        <f t="shared" si="66"/>
        <v/>
      </c>
      <c r="CE219" s="111" t="str">
        <f t="shared" si="67"/>
        <v/>
      </c>
      <c r="CF219" s="111" t="str">
        <f t="shared" si="68"/>
        <v/>
      </c>
      <c r="CG219" s="111" t="str">
        <f t="shared" si="69"/>
        <v/>
      </c>
      <c r="CH219" s="111" t="str">
        <f t="shared" si="70"/>
        <v/>
      </c>
      <c r="CI219" s="111" t="str">
        <f t="shared" si="71"/>
        <v/>
      </c>
    </row>
    <row r="220" spans="1:87">
      <c r="A220" s="4">
        <v>215</v>
      </c>
      <c r="B220" s="30" t="str">
        <f t="shared" si="74"/>
        <v/>
      </c>
      <c r="C220" s="37" t="str">
        <f t="shared" si="75"/>
        <v/>
      </c>
      <c r="D220" s="38" t="str">
        <f t="shared" si="76"/>
        <v/>
      </c>
      <c r="E220" s="39" t="str">
        <f t="shared" si="77"/>
        <v/>
      </c>
      <c r="F220" s="39" t="str">
        <f t="shared" si="78"/>
        <v/>
      </c>
      <c r="G220" s="52" t="str">
        <f t="shared" si="79"/>
        <v/>
      </c>
      <c r="H220" s="40" t="str">
        <f t="shared" si="80"/>
        <v/>
      </c>
      <c r="I220" s="125"/>
      <c r="J220" s="126"/>
      <c r="K220" s="107" t="str">
        <f t="shared" si="72"/>
        <v/>
      </c>
      <c r="L220" s="83"/>
      <c r="M220" s="76"/>
      <c r="N220" s="76"/>
      <c r="O220" s="76"/>
      <c r="P220" s="76"/>
      <c r="Q220" s="76"/>
      <c r="R220" s="76"/>
      <c r="S220" s="76"/>
      <c r="T220" s="84"/>
      <c r="U220" s="91"/>
      <c r="V220" s="77"/>
      <c r="W220" s="77"/>
      <c r="X220" s="77"/>
      <c r="Y220" s="77"/>
      <c r="Z220" s="77"/>
      <c r="AA220" s="77"/>
      <c r="AB220" s="77"/>
      <c r="AC220" s="92"/>
      <c r="AD220" s="83"/>
      <c r="AE220" s="76"/>
      <c r="AF220" s="76"/>
      <c r="AG220" s="76"/>
      <c r="AH220" s="76"/>
      <c r="AI220" s="76"/>
      <c r="AJ220" s="76"/>
      <c r="AK220" s="76"/>
      <c r="AL220" s="84"/>
      <c r="AM220" s="83"/>
      <c r="AN220" s="76"/>
      <c r="AO220" s="76"/>
      <c r="AP220" s="76"/>
      <c r="AQ220" s="76"/>
      <c r="AR220" s="76"/>
      <c r="AS220" s="76"/>
      <c r="AT220" s="76"/>
      <c r="AU220" s="84"/>
      <c r="AV220" s="83"/>
      <c r="AW220" s="76"/>
      <c r="AX220" s="76"/>
      <c r="AY220" s="76"/>
      <c r="AZ220" s="76"/>
      <c r="BA220" s="76"/>
      <c r="BB220" s="76"/>
      <c r="BC220" s="76"/>
      <c r="BD220" s="84"/>
      <c r="BE220" s="83"/>
      <c r="BF220" s="76"/>
      <c r="BG220" s="76"/>
      <c r="BH220" s="76"/>
      <c r="BI220" s="76"/>
      <c r="BJ220" s="76"/>
      <c r="BK220" s="76"/>
      <c r="BL220" s="76"/>
      <c r="BM220" s="84"/>
      <c r="BN220" s="1"/>
      <c r="BO220" s="1"/>
      <c r="BP220" s="1"/>
      <c r="BQ220" s="1"/>
      <c r="BR220" s="1"/>
      <c r="CC220" s="111" t="str">
        <f t="shared" si="73"/>
        <v/>
      </c>
      <c r="CD220" s="113" t="str">
        <f t="shared" si="66"/>
        <v/>
      </c>
      <c r="CE220" s="111" t="str">
        <f t="shared" si="67"/>
        <v/>
      </c>
      <c r="CF220" s="111" t="str">
        <f t="shared" si="68"/>
        <v/>
      </c>
      <c r="CG220" s="111" t="str">
        <f t="shared" si="69"/>
        <v/>
      </c>
      <c r="CH220" s="111" t="str">
        <f t="shared" si="70"/>
        <v/>
      </c>
      <c r="CI220" s="111" t="str">
        <f t="shared" si="71"/>
        <v/>
      </c>
    </row>
    <row r="221" spans="1:87">
      <c r="A221" s="4">
        <v>216</v>
      </c>
      <c r="B221" s="30" t="str">
        <f t="shared" si="74"/>
        <v/>
      </c>
      <c r="C221" s="37" t="str">
        <f t="shared" si="75"/>
        <v/>
      </c>
      <c r="D221" s="38" t="str">
        <f t="shared" si="76"/>
        <v/>
      </c>
      <c r="E221" s="39" t="str">
        <f t="shared" si="77"/>
        <v/>
      </c>
      <c r="F221" s="39" t="str">
        <f t="shared" si="78"/>
        <v/>
      </c>
      <c r="G221" s="52" t="str">
        <f t="shared" si="79"/>
        <v/>
      </c>
      <c r="H221" s="40" t="str">
        <f t="shared" si="80"/>
        <v/>
      </c>
      <c r="I221" s="125"/>
      <c r="J221" s="126"/>
      <c r="K221" s="107" t="str">
        <f t="shared" si="72"/>
        <v/>
      </c>
      <c r="L221" s="83"/>
      <c r="M221" s="76"/>
      <c r="N221" s="76"/>
      <c r="O221" s="76"/>
      <c r="P221" s="76"/>
      <c r="Q221" s="76"/>
      <c r="R221" s="76"/>
      <c r="S221" s="76"/>
      <c r="T221" s="84"/>
      <c r="U221" s="91"/>
      <c r="V221" s="77"/>
      <c r="W221" s="77"/>
      <c r="X221" s="77"/>
      <c r="Y221" s="77"/>
      <c r="Z221" s="77"/>
      <c r="AA221" s="77"/>
      <c r="AB221" s="77"/>
      <c r="AC221" s="92"/>
      <c r="AD221" s="83"/>
      <c r="AE221" s="76"/>
      <c r="AF221" s="76"/>
      <c r="AG221" s="76"/>
      <c r="AH221" s="76"/>
      <c r="AI221" s="76"/>
      <c r="AJ221" s="76"/>
      <c r="AK221" s="76"/>
      <c r="AL221" s="84"/>
      <c r="AM221" s="83"/>
      <c r="AN221" s="76"/>
      <c r="AO221" s="76"/>
      <c r="AP221" s="76"/>
      <c r="AQ221" s="76"/>
      <c r="AR221" s="76"/>
      <c r="AS221" s="76"/>
      <c r="AT221" s="76"/>
      <c r="AU221" s="84"/>
      <c r="AV221" s="83"/>
      <c r="AW221" s="76"/>
      <c r="AX221" s="76"/>
      <c r="AY221" s="76"/>
      <c r="AZ221" s="76"/>
      <c r="BA221" s="76"/>
      <c r="BB221" s="76"/>
      <c r="BC221" s="76"/>
      <c r="BD221" s="84"/>
      <c r="BE221" s="83"/>
      <c r="BF221" s="76"/>
      <c r="BG221" s="76"/>
      <c r="BH221" s="76"/>
      <c r="BI221" s="76"/>
      <c r="BJ221" s="76"/>
      <c r="BK221" s="76"/>
      <c r="BL221" s="76"/>
      <c r="BM221" s="84"/>
      <c r="BN221" s="1"/>
      <c r="BO221" s="1"/>
      <c r="BP221" s="1"/>
      <c r="BQ221" s="1"/>
      <c r="BR221" s="1"/>
      <c r="CC221" s="111" t="str">
        <f t="shared" si="73"/>
        <v/>
      </c>
      <c r="CD221" s="113" t="str">
        <f t="shared" si="66"/>
        <v/>
      </c>
      <c r="CE221" s="111" t="str">
        <f t="shared" si="67"/>
        <v/>
      </c>
      <c r="CF221" s="111" t="str">
        <f t="shared" si="68"/>
        <v/>
      </c>
      <c r="CG221" s="111" t="str">
        <f t="shared" si="69"/>
        <v/>
      </c>
      <c r="CH221" s="111" t="str">
        <f t="shared" si="70"/>
        <v/>
      </c>
      <c r="CI221" s="111" t="str">
        <f t="shared" si="71"/>
        <v/>
      </c>
    </row>
    <row r="222" spans="1:87">
      <c r="A222" s="4">
        <v>217</v>
      </c>
      <c r="B222" s="30" t="str">
        <f t="shared" si="74"/>
        <v/>
      </c>
      <c r="C222" s="37" t="str">
        <f t="shared" si="75"/>
        <v/>
      </c>
      <c r="D222" s="38" t="str">
        <f t="shared" si="76"/>
        <v/>
      </c>
      <c r="E222" s="39" t="str">
        <f t="shared" si="77"/>
        <v/>
      </c>
      <c r="F222" s="39" t="str">
        <f t="shared" si="78"/>
        <v/>
      </c>
      <c r="G222" s="52" t="str">
        <f t="shared" si="79"/>
        <v/>
      </c>
      <c r="H222" s="40" t="str">
        <f t="shared" si="80"/>
        <v/>
      </c>
      <c r="I222" s="125"/>
      <c r="J222" s="126"/>
      <c r="K222" s="107" t="str">
        <f t="shared" si="72"/>
        <v/>
      </c>
      <c r="L222" s="83"/>
      <c r="M222" s="76"/>
      <c r="N222" s="76"/>
      <c r="O222" s="76"/>
      <c r="P222" s="76"/>
      <c r="Q222" s="76"/>
      <c r="R222" s="76"/>
      <c r="S222" s="76"/>
      <c r="T222" s="84"/>
      <c r="U222" s="91"/>
      <c r="V222" s="77"/>
      <c r="W222" s="77"/>
      <c r="X222" s="77"/>
      <c r="Y222" s="77"/>
      <c r="Z222" s="77"/>
      <c r="AA222" s="77"/>
      <c r="AB222" s="77"/>
      <c r="AC222" s="92"/>
      <c r="AD222" s="83"/>
      <c r="AE222" s="76"/>
      <c r="AF222" s="76"/>
      <c r="AG222" s="76"/>
      <c r="AH222" s="76"/>
      <c r="AI222" s="76"/>
      <c r="AJ222" s="76"/>
      <c r="AK222" s="76"/>
      <c r="AL222" s="84"/>
      <c r="AM222" s="83"/>
      <c r="AN222" s="76"/>
      <c r="AO222" s="76"/>
      <c r="AP222" s="76"/>
      <c r="AQ222" s="76"/>
      <c r="AR222" s="76"/>
      <c r="AS222" s="76"/>
      <c r="AT222" s="76"/>
      <c r="AU222" s="84"/>
      <c r="AV222" s="83"/>
      <c r="AW222" s="76"/>
      <c r="AX222" s="76"/>
      <c r="AY222" s="76"/>
      <c r="AZ222" s="76"/>
      <c r="BA222" s="76"/>
      <c r="BB222" s="76"/>
      <c r="BC222" s="76"/>
      <c r="BD222" s="84"/>
      <c r="BE222" s="83"/>
      <c r="BF222" s="76"/>
      <c r="BG222" s="76"/>
      <c r="BH222" s="76"/>
      <c r="BI222" s="76"/>
      <c r="BJ222" s="76"/>
      <c r="BK222" s="76"/>
      <c r="BL222" s="76"/>
      <c r="BM222" s="84"/>
      <c r="BN222" s="1"/>
      <c r="BO222" s="1"/>
      <c r="BP222" s="1"/>
      <c r="BQ222" s="1"/>
      <c r="BR222" s="1"/>
      <c r="CC222" s="111" t="str">
        <f t="shared" si="73"/>
        <v/>
      </c>
      <c r="CD222" s="113" t="str">
        <f t="shared" si="66"/>
        <v/>
      </c>
      <c r="CE222" s="111" t="str">
        <f t="shared" si="67"/>
        <v/>
      </c>
      <c r="CF222" s="111" t="str">
        <f t="shared" si="68"/>
        <v/>
      </c>
      <c r="CG222" s="111" t="str">
        <f t="shared" si="69"/>
        <v/>
      </c>
      <c r="CH222" s="111" t="str">
        <f t="shared" si="70"/>
        <v/>
      </c>
      <c r="CI222" s="111" t="str">
        <f t="shared" si="71"/>
        <v/>
      </c>
    </row>
    <row r="223" spans="1:87">
      <c r="A223" s="4">
        <v>218</v>
      </c>
      <c r="B223" s="30" t="str">
        <f t="shared" si="74"/>
        <v/>
      </c>
      <c r="C223" s="37" t="str">
        <f t="shared" si="75"/>
        <v/>
      </c>
      <c r="D223" s="38" t="str">
        <f t="shared" si="76"/>
        <v/>
      </c>
      <c r="E223" s="39" t="str">
        <f t="shared" si="77"/>
        <v/>
      </c>
      <c r="F223" s="39" t="str">
        <f t="shared" si="78"/>
        <v/>
      </c>
      <c r="G223" s="52" t="str">
        <f t="shared" si="79"/>
        <v/>
      </c>
      <c r="H223" s="40" t="str">
        <f t="shared" si="80"/>
        <v/>
      </c>
      <c r="I223" s="125"/>
      <c r="J223" s="126"/>
      <c r="K223" s="107" t="str">
        <f t="shared" si="72"/>
        <v/>
      </c>
      <c r="L223" s="83"/>
      <c r="M223" s="76"/>
      <c r="N223" s="76"/>
      <c r="O223" s="76"/>
      <c r="P223" s="76"/>
      <c r="Q223" s="76"/>
      <c r="R223" s="76"/>
      <c r="S223" s="76"/>
      <c r="T223" s="84"/>
      <c r="U223" s="91"/>
      <c r="V223" s="77"/>
      <c r="W223" s="77"/>
      <c r="X223" s="77"/>
      <c r="Y223" s="77"/>
      <c r="Z223" s="77"/>
      <c r="AA223" s="77"/>
      <c r="AB223" s="77"/>
      <c r="AC223" s="92"/>
      <c r="AD223" s="83"/>
      <c r="AE223" s="76"/>
      <c r="AF223" s="76"/>
      <c r="AG223" s="76"/>
      <c r="AH223" s="76"/>
      <c r="AI223" s="76"/>
      <c r="AJ223" s="76"/>
      <c r="AK223" s="76"/>
      <c r="AL223" s="84"/>
      <c r="AM223" s="83"/>
      <c r="AN223" s="76"/>
      <c r="AO223" s="76"/>
      <c r="AP223" s="76"/>
      <c r="AQ223" s="76"/>
      <c r="AR223" s="76"/>
      <c r="AS223" s="76"/>
      <c r="AT223" s="76"/>
      <c r="AU223" s="84"/>
      <c r="AV223" s="83"/>
      <c r="AW223" s="76"/>
      <c r="AX223" s="76"/>
      <c r="AY223" s="76"/>
      <c r="AZ223" s="76"/>
      <c r="BA223" s="76"/>
      <c r="BB223" s="76"/>
      <c r="BC223" s="76"/>
      <c r="BD223" s="84"/>
      <c r="BE223" s="83"/>
      <c r="BF223" s="76"/>
      <c r="BG223" s="76"/>
      <c r="BH223" s="76"/>
      <c r="BI223" s="76"/>
      <c r="BJ223" s="76"/>
      <c r="BK223" s="76"/>
      <c r="BL223" s="76"/>
      <c r="BM223" s="84"/>
      <c r="BN223" s="1"/>
      <c r="BO223" s="1"/>
      <c r="BP223" s="1"/>
      <c r="BQ223" s="1"/>
      <c r="BR223" s="1"/>
      <c r="CC223" s="111" t="str">
        <f t="shared" si="73"/>
        <v/>
      </c>
      <c r="CD223" s="113" t="str">
        <f t="shared" si="66"/>
        <v/>
      </c>
      <c r="CE223" s="111" t="str">
        <f t="shared" si="67"/>
        <v/>
      </c>
      <c r="CF223" s="111" t="str">
        <f t="shared" si="68"/>
        <v/>
      </c>
      <c r="CG223" s="111" t="str">
        <f t="shared" si="69"/>
        <v/>
      </c>
      <c r="CH223" s="111" t="str">
        <f t="shared" si="70"/>
        <v/>
      </c>
      <c r="CI223" s="111" t="str">
        <f t="shared" si="71"/>
        <v/>
      </c>
    </row>
    <row r="224" spans="1:87">
      <c r="A224" s="4">
        <v>219</v>
      </c>
      <c r="B224" s="30" t="str">
        <f t="shared" si="74"/>
        <v/>
      </c>
      <c r="C224" s="37" t="str">
        <f t="shared" si="75"/>
        <v/>
      </c>
      <c r="D224" s="38" t="str">
        <f t="shared" si="76"/>
        <v/>
      </c>
      <c r="E224" s="39" t="str">
        <f t="shared" si="77"/>
        <v/>
      </c>
      <c r="F224" s="39" t="str">
        <f t="shared" si="78"/>
        <v/>
      </c>
      <c r="G224" s="52" t="str">
        <f t="shared" si="79"/>
        <v/>
      </c>
      <c r="H224" s="40" t="str">
        <f t="shared" si="80"/>
        <v/>
      </c>
      <c r="I224" s="125"/>
      <c r="J224" s="126"/>
      <c r="K224" s="107" t="str">
        <f t="shared" si="72"/>
        <v/>
      </c>
      <c r="L224" s="83"/>
      <c r="M224" s="76"/>
      <c r="N224" s="76"/>
      <c r="O224" s="76"/>
      <c r="P224" s="76"/>
      <c r="Q224" s="76"/>
      <c r="R224" s="76"/>
      <c r="S224" s="76"/>
      <c r="T224" s="84"/>
      <c r="U224" s="91"/>
      <c r="V224" s="77"/>
      <c r="W224" s="77"/>
      <c r="X224" s="77"/>
      <c r="Y224" s="77"/>
      <c r="Z224" s="77"/>
      <c r="AA224" s="77"/>
      <c r="AB224" s="77"/>
      <c r="AC224" s="92"/>
      <c r="AD224" s="83"/>
      <c r="AE224" s="76"/>
      <c r="AF224" s="76"/>
      <c r="AG224" s="76"/>
      <c r="AH224" s="76"/>
      <c r="AI224" s="76"/>
      <c r="AJ224" s="76"/>
      <c r="AK224" s="76"/>
      <c r="AL224" s="84"/>
      <c r="AM224" s="83"/>
      <c r="AN224" s="76"/>
      <c r="AO224" s="76"/>
      <c r="AP224" s="76"/>
      <c r="AQ224" s="76"/>
      <c r="AR224" s="76"/>
      <c r="AS224" s="76"/>
      <c r="AT224" s="76"/>
      <c r="AU224" s="84"/>
      <c r="AV224" s="83"/>
      <c r="AW224" s="76"/>
      <c r="AX224" s="76"/>
      <c r="AY224" s="76"/>
      <c r="AZ224" s="76"/>
      <c r="BA224" s="76"/>
      <c r="BB224" s="76"/>
      <c r="BC224" s="76"/>
      <c r="BD224" s="84"/>
      <c r="BE224" s="83"/>
      <c r="BF224" s="76"/>
      <c r="BG224" s="76"/>
      <c r="BH224" s="76"/>
      <c r="BI224" s="76"/>
      <c r="BJ224" s="76"/>
      <c r="BK224" s="76"/>
      <c r="BL224" s="76"/>
      <c r="BM224" s="84"/>
      <c r="BN224" s="1"/>
      <c r="BO224" s="1"/>
      <c r="BP224" s="1"/>
      <c r="BQ224" s="1"/>
      <c r="BR224" s="1"/>
      <c r="CC224" s="111" t="str">
        <f t="shared" si="73"/>
        <v/>
      </c>
      <c r="CD224" s="113" t="str">
        <f t="shared" si="66"/>
        <v/>
      </c>
      <c r="CE224" s="111" t="str">
        <f t="shared" si="67"/>
        <v/>
      </c>
      <c r="CF224" s="111" t="str">
        <f t="shared" si="68"/>
        <v/>
      </c>
      <c r="CG224" s="111" t="str">
        <f t="shared" si="69"/>
        <v/>
      </c>
      <c r="CH224" s="111" t="str">
        <f t="shared" si="70"/>
        <v/>
      </c>
      <c r="CI224" s="111" t="str">
        <f t="shared" si="71"/>
        <v/>
      </c>
    </row>
    <row r="225" spans="1:87">
      <c r="A225" s="4">
        <v>220</v>
      </c>
      <c r="B225" s="30" t="str">
        <f t="shared" si="74"/>
        <v/>
      </c>
      <c r="C225" s="37" t="str">
        <f t="shared" si="75"/>
        <v/>
      </c>
      <c r="D225" s="38" t="str">
        <f t="shared" si="76"/>
        <v/>
      </c>
      <c r="E225" s="39" t="str">
        <f t="shared" si="77"/>
        <v/>
      </c>
      <c r="F225" s="39" t="str">
        <f t="shared" si="78"/>
        <v/>
      </c>
      <c r="G225" s="52" t="str">
        <f t="shared" si="79"/>
        <v/>
      </c>
      <c r="H225" s="40" t="str">
        <f t="shared" si="80"/>
        <v/>
      </c>
      <c r="I225" s="125"/>
      <c r="J225" s="126"/>
      <c r="K225" s="107" t="str">
        <f t="shared" si="72"/>
        <v/>
      </c>
      <c r="L225" s="83"/>
      <c r="M225" s="76"/>
      <c r="N225" s="76"/>
      <c r="O225" s="76"/>
      <c r="P225" s="76"/>
      <c r="Q225" s="76"/>
      <c r="R225" s="76"/>
      <c r="S225" s="76"/>
      <c r="T225" s="84"/>
      <c r="U225" s="91"/>
      <c r="V225" s="77"/>
      <c r="W225" s="77"/>
      <c r="X225" s="77"/>
      <c r="Y225" s="77"/>
      <c r="Z225" s="77"/>
      <c r="AA225" s="77"/>
      <c r="AB225" s="77"/>
      <c r="AC225" s="92"/>
      <c r="AD225" s="83"/>
      <c r="AE225" s="76"/>
      <c r="AF225" s="76"/>
      <c r="AG225" s="76"/>
      <c r="AH225" s="76"/>
      <c r="AI225" s="76"/>
      <c r="AJ225" s="76"/>
      <c r="AK225" s="76"/>
      <c r="AL225" s="84"/>
      <c r="AM225" s="83"/>
      <c r="AN225" s="76"/>
      <c r="AO225" s="76"/>
      <c r="AP225" s="76"/>
      <c r="AQ225" s="76"/>
      <c r="AR225" s="76"/>
      <c r="AS225" s="76"/>
      <c r="AT225" s="76"/>
      <c r="AU225" s="84"/>
      <c r="AV225" s="83"/>
      <c r="AW225" s="76"/>
      <c r="AX225" s="76"/>
      <c r="AY225" s="76"/>
      <c r="AZ225" s="76"/>
      <c r="BA225" s="76"/>
      <c r="BB225" s="76"/>
      <c r="BC225" s="76"/>
      <c r="BD225" s="84"/>
      <c r="BE225" s="83"/>
      <c r="BF225" s="76"/>
      <c r="BG225" s="76"/>
      <c r="BH225" s="76"/>
      <c r="BI225" s="76"/>
      <c r="BJ225" s="76"/>
      <c r="BK225" s="76"/>
      <c r="BL225" s="76"/>
      <c r="BM225" s="84"/>
      <c r="BN225" s="1"/>
      <c r="BO225" s="1"/>
      <c r="BP225" s="1"/>
      <c r="BQ225" s="1"/>
      <c r="BR225" s="1"/>
      <c r="CC225" s="111" t="str">
        <f t="shared" si="73"/>
        <v/>
      </c>
      <c r="CD225" s="113" t="str">
        <f t="shared" si="66"/>
        <v/>
      </c>
      <c r="CE225" s="111" t="str">
        <f t="shared" si="67"/>
        <v/>
      </c>
      <c r="CF225" s="111" t="str">
        <f t="shared" si="68"/>
        <v/>
      </c>
      <c r="CG225" s="111" t="str">
        <f t="shared" si="69"/>
        <v/>
      </c>
      <c r="CH225" s="111" t="str">
        <f t="shared" si="70"/>
        <v/>
      </c>
      <c r="CI225" s="111" t="str">
        <f t="shared" si="71"/>
        <v/>
      </c>
    </row>
    <row r="226" spans="1:87">
      <c r="A226" s="4">
        <v>221</v>
      </c>
      <c r="B226" s="30" t="str">
        <f t="shared" si="74"/>
        <v/>
      </c>
      <c r="C226" s="37" t="str">
        <f t="shared" si="75"/>
        <v/>
      </c>
      <c r="D226" s="38" t="str">
        <f t="shared" si="76"/>
        <v/>
      </c>
      <c r="E226" s="39" t="str">
        <f t="shared" si="77"/>
        <v/>
      </c>
      <c r="F226" s="39" t="str">
        <f t="shared" si="78"/>
        <v/>
      </c>
      <c r="G226" s="52" t="str">
        <f t="shared" si="79"/>
        <v/>
      </c>
      <c r="H226" s="40" t="str">
        <f t="shared" si="80"/>
        <v/>
      </c>
      <c r="I226" s="125"/>
      <c r="J226" s="126"/>
      <c r="K226" s="107" t="str">
        <f t="shared" si="72"/>
        <v/>
      </c>
      <c r="L226" s="83"/>
      <c r="M226" s="76"/>
      <c r="N226" s="76"/>
      <c r="O226" s="76"/>
      <c r="P226" s="76"/>
      <c r="Q226" s="76"/>
      <c r="R226" s="76"/>
      <c r="S226" s="76"/>
      <c r="T226" s="84"/>
      <c r="U226" s="91"/>
      <c r="V226" s="77"/>
      <c r="W226" s="77"/>
      <c r="X226" s="77"/>
      <c r="Y226" s="77"/>
      <c r="Z226" s="77"/>
      <c r="AA226" s="77"/>
      <c r="AB226" s="77"/>
      <c r="AC226" s="92"/>
      <c r="AD226" s="83"/>
      <c r="AE226" s="76"/>
      <c r="AF226" s="76"/>
      <c r="AG226" s="76"/>
      <c r="AH226" s="76"/>
      <c r="AI226" s="76"/>
      <c r="AJ226" s="76"/>
      <c r="AK226" s="76"/>
      <c r="AL226" s="84"/>
      <c r="AM226" s="83"/>
      <c r="AN226" s="76"/>
      <c r="AO226" s="76"/>
      <c r="AP226" s="76"/>
      <c r="AQ226" s="76"/>
      <c r="AR226" s="76"/>
      <c r="AS226" s="76"/>
      <c r="AT226" s="76"/>
      <c r="AU226" s="84"/>
      <c r="AV226" s="83"/>
      <c r="AW226" s="76"/>
      <c r="AX226" s="76"/>
      <c r="AY226" s="76"/>
      <c r="AZ226" s="76"/>
      <c r="BA226" s="76"/>
      <c r="BB226" s="76"/>
      <c r="BC226" s="76"/>
      <c r="BD226" s="84"/>
      <c r="BE226" s="83"/>
      <c r="BF226" s="76"/>
      <c r="BG226" s="76"/>
      <c r="BH226" s="76"/>
      <c r="BI226" s="76"/>
      <c r="BJ226" s="76"/>
      <c r="BK226" s="76"/>
      <c r="BL226" s="76"/>
      <c r="BM226" s="84"/>
      <c r="BN226" s="1"/>
      <c r="BO226" s="1"/>
      <c r="BP226" s="1"/>
      <c r="BQ226" s="1"/>
      <c r="BR226" s="1"/>
      <c r="CC226" s="111" t="str">
        <f t="shared" si="73"/>
        <v/>
      </c>
      <c r="CD226" s="113" t="str">
        <f t="shared" si="66"/>
        <v/>
      </c>
      <c r="CE226" s="111" t="str">
        <f t="shared" si="67"/>
        <v/>
      </c>
      <c r="CF226" s="111" t="str">
        <f t="shared" si="68"/>
        <v/>
      </c>
      <c r="CG226" s="111" t="str">
        <f t="shared" si="69"/>
        <v/>
      </c>
      <c r="CH226" s="111" t="str">
        <f t="shared" si="70"/>
        <v/>
      </c>
      <c r="CI226" s="111" t="str">
        <f t="shared" si="71"/>
        <v/>
      </c>
    </row>
    <row r="227" spans="1:87">
      <c r="A227" s="4">
        <v>222</v>
      </c>
      <c r="B227" s="30" t="str">
        <f t="shared" si="74"/>
        <v/>
      </c>
      <c r="C227" s="37" t="str">
        <f t="shared" si="75"/>
        <v/>
      </c>
      <c r="D227" s="38" t="str">
        <f t="shared" si="76"/>
        <v/>
      </c>
      <c r="E227" s="39" t="str">
        <f t="shared" si="77"/>
        <v/>
      </c>
      <c r="F227" s="39" t="str">
        <f t="shared" si="78"/>
        <v/>
      </c>
      <c r="G227" s="52" t="str">
        <f t="shared" si="79"/>
        <v/>
      </c>
      <c r="H227" s="40" t="str">
        <f t="shared" si="80"/>
        <v/>
      </c>
      <c r="I227" s="125"/>
      <c r="J227" s="126"/>
      <c r="K227" s="107" t="str">
        <f t="shared" si="72"/>
        <v/>
      </c>
      <c r="L227" s="83"/>
      <c r="M227" s="76"/>
      <c r="N227" s="76"/>
      <c r="O227" s="76"/>
      <c r="P227" s="76"/>
      <c r="Q227" s="76"/>
      <c r="R227" s="76"/>
      <c r="S227" s="76"/>
      <c r="T227" s="84"/>
      <c r="U227" s="91"/>
      <c r="V227" s="77"/>
      <c r="W227" s="77"/>
      <c r="X227" s="77"/>
      <c r="Y227" s="77"/>
      <c r="Z227" s="77"/>
      <c r="AA227" s="77"/>
      <c r="AB227" s="77"/>
      <c r="AC227" s="92"/>
      <c r="AD227" s="83"/>
      <c r="AE227" s="76"/>
      <c r="AF227" s="76"/>
      <c r="AG227" s="76"/>
      <c r="AH227" s="76"/>
      <c r="AI227" s="76"/>
      <c r="AJ227" s="76"/>
      <c r="AK227" s="76"/>
      <c r="AL227" s="84"/>
      <c r="AM227" s="83"/>
      <c r="AN227" s="76"/>
      <c r="AO227" s="76"/>
      <c r="AP227" s="76"/>
      <c r="AQ227" s="76"/>
      <c r="AR227" s="76"/>
      <c r="AS227" s="76"/>
      <c r="AT227" s="76"/>
      <c r="AU227" s="84"/>
      <c r="AV227" s="83"/>
      <c r="AW227" s="76"/>
      <c r="AX227" s="76"/>
      <c r="AY227" s="76"/>
      <c r="AZ227" s="76"/>
      <c r="BA227" s="76"/>
      <c r="BB227" s="76"/>
      <c r="BC227" s="76"/>
      <c r="BD227" s="84"/>
      <c r="BE227" s="83"/>
      <c r="BF227" s="76"/>
      <c r="BG227" s="76"/>
      <c r="BH227" s="76"/>
      <c r="BI227" s="76"/>
      <c r="BJ227" s="76"/>
      <c r="BK227" s="76"/>
      <c r="BL227" s="76"/>
      <c r="BM227" s="84"/>
      <c r="BN227" s="1"/>
      <c r="BO227" s="1"/>
      <c r="BP227" s="1"/>
      <c r="BQ227" s="1"/>
      <c r="BR227" s="1"/>
      <c r="CC227" s="111" t="str">
        <f t="shared" si="73"/>
        <v/>
      </c>
      <c r="CD227" s="113" t="str">
        <f t="shared" si="66"/>
        <v/>
      </c>
      <c r="CE227" s="111" t="str">
        <f t="shared" si="67"/>
        <v/>
      </c>
      <c r="CF227" s="111" t="str">
        <f t="shared" si="68"/>
        <v/>
      </c>
      <c r="CG227" s="111" t="str">
        <f t="shared" si="69"/>
        <v/>
      </c>
      <c r="CH227" s="111" t="str">
        <f t="shared" si="70"/>
        <v/>
      </c>
      <c r="CI227" s="111" t="str">
        <f t="shared" si="71"/>
        <v/>
      </c>
    </row>
    <row r="228" spans="1:87">
      <c r="A228" s="4">
        <v>223</v>
      </c>
      <c r="B228" s="30" t="str">
        <f t="shared" si="74"/>
        <v/>
      </c>
      <c r="C228" s="37" t="str">
        <f t="shared" si="75"/>
        <v/>
      </c>
      <c r="D228" s="38" t="str">
        <f t="shared" si="76"/>
        <v/>
      </c>
      <c r="E228" s="39" t="str">
        <f t="shared" si="77"/>
        <v/>
      </c>
      <c r="F228" s="39" t="str">
        <f t="shared" si="78"/>
        <v/>
      </c>
      <c r="G228" s="52" t="str">
        <f t="shared" si="79"/>
        <v/>
      </c>
      <c r="H228" s="40" t="str">
        <f t="shared" si="80"/>
        <v/>
      </c>
      <c r="I228" s="125"/>
      <c r="J228" s="126"/>
      <c r="K228" s="107" t="str">
        <f t="shared" si="72"/>
        <v/>
      </c>
      <c r="L228" s="83"/>
      <c r="M228" s="76"/>
      <c r="N228" s="76"/>
      <c r="O228" s="76"/>
      <c r="P228" s="76"/>
      <c r="Q228" s="76"/>
      <c r="R228" s="76"/>
      <c r="S228" s="76"/>
      <c r="T228" s="84"/>
      <c r="U228" s="91"/>
      <c r="V228" s="77"/>
      <c r="W228" s="77"/>
      <c r="X228" s="77"/>
      <c r="Y228" s="77"/>
      <c r="Z228" s="77"/>
      <c r="AA228" s="77"/>
      <c r="AB228" s="77"/>
      <c r="AC228" s="92"/>
      <c r="AD228" s="83"/>
      <c r="AE228" s="76"/>
      <c r="AF228" s="76"/>
      <c r="AG228" s="76"/>
      <c r="AH228" s="76"/>
      <c r="AI228" s="76"/>
      <c r="AJ228" s="76"/>
      <c r="AK228" s="76"/>
      <c r="AL228" s="84"/>
      <c r="AM228" s="83"/>
      <c r="AN228" s="76"/>
      <c r="AO228" s="76"/>
      <c r="AP228" s="76"/>
      <c r="AQ228" s="76"/>
      <c r="AR228" s="76"/>
      <c r="AS228" s="76"/>
      <c r="AT228" s="76"/>
      <c r="AU228" s="84"/>
      <c r="AV228" s="83"/>
      <c r="AW228" s="76"/>
      <c r="AX228" s="76"/>
      <c r="AY228" s="76"/>
      <c r="AZ228" s="76"/>
      <c r="BA228" s="76"/>
      <c r="BB228" s="76"/>
      <c r="BC228" s="76"/>
      <c r="BD228" s="84"/>
      <c r="BE228" s="83"/>
      <c r="BF228" s="76"/>
      <c r="BG228" s="76"/>
      <c r="BH228" s="76"/>
      <c r="BI228" s="76"/>
      <c r="BJ228" s="76"/>
      <c r="BK228" s="76"/>
      <c r="BL228" s="76"/>
      <c r="BM228" s="84"/>
      <c r="BN228" s="1"/>
      <c r="BO228" s="1"/>
      <c r="BP228" s="1"/>
      <c r="BQ228" s="1"/>
      <c r="BR228" s="1"/>
      <c r="CC228" s="111" t="str">
        <f t="shared" si="73"/>
        <v/>
      </c>
      <c r="CD228" s="113" t="str">
        <f t="shared" si="66"/>
        <v/>
      </c>
      <c r="CE228" s="111" t="str">
        <f t="shared" si="67"/>
        <v/>
      </c>
      <c r="CF228" s="111" t="str">
        <f t="shared" si="68"/>
        <v/>
      </c>
      <c r="CG228" s="111" t="str">
        <f t="shared" si="69"/>
        <v/>
      </c>
      <c r="CH228" s="111" t="str">
        <f t="shared" si="70"/>
        <v/>
      </c>
      <c r="CI228" s="111" t="str">
        <f t="shared" si="71"/>
        <v/>
      </c>
    </row>
    <row r="229" spans="1:87">
      <c r="A229" s="4">
        <v>224</v>
      </c>
      <c r="B229" s="30" t="str">
        <f t="shared" si="74"/>
        <v/>
      </c>
      <c r="C229" s="37" t="str">
        <f t="shared" si="75"/>
        <v/>
      </c>
      <c r="D229" s="38" t="str">
        <f t="shared" si="76"/>
        <v/>
      </c>
      <c r="E229" s="39" t="str">
        <f t="shared" si="77"/>
        <v/>
      </c>
      <c r="F229" s="39" t="str">
        <f t="shared" si="78"/>
        <v/>
      </c>
      <c r="G229" s="52" t="str">
        <f t="shared" si="79"/>
        <v/>
      </c>
      <c r="H229" s="40" t="str">
        <f t="shared" si="80"/>
        <v/>
      </c>
      <c r="I229" s="125"/>
      <c r="J229" s="126"/>
      <c r="K229" s="107" t="str">
        <f t="shared" si="72"/>
        <v/>
      </c>
      <c r="L229" s="83"/>
      <c r="M229" s="76"/>
      <c r="N229" s="76"/>
      <c r="O229" s="76"/>
      <c r="P229" s="76"/>
      <c r="Q229" s="76"/>
      <c r="R229" s="76"/>
      <c r="S229" s="76"/>
      <c r="T229" s="84"/>
      <c r="U229" s="91"/>
      <c r="V229" s="77"/>
      <c r="W229" s="77"/>
      <c r="X229" s="77"/>
      <c r="Y229" s="77"/>
      <c r="Z229" s="77"/>
      <c r="AA229" s="77"/>
      <c r="AB229" s="77"/>
      <c r="AC229" s="92"/>
      <c r="AD229" s="83"/>
      <c r="AE229" s="76"/>
      <c r="AF229" s="76"/>
      <c r="AG229" s="76"/>
      <c r="AH229" s="76"/>
      <c r="AI229" s="76"/>
      <c r="AJ229" s="76"/>
      <c r="AK229" s="76"/>
      <c r="AL229" s="84"/>
      <c r="AM229" s="83"/>
      <c r="AN229" s="76"/>
      <c r="AO229" s="76"/>
      <c r="AP229" s="76"/>
      <c r="AQ229" s="76"/>
      <c r="AR229" s="76"/>
      <c r="AS229" s="76"/>
      <c r="AT229" s="76"/>
      <c r="AU229" s="84"/>
      <c r="AV229" s="83"/>
      <c r="AW229" s="76"/>
      <c r="AX229" s="76"/>
      <c r="AY229" s="76"/>
      <c r="AZ229" s="76"/>
      <c r="BA229" s="76"/>
      <c r="BB229" s="76"/>
      <c r="BC229" s="76"/>
      <c r="BD229" s="84"/>
      <c r="BE229" s="83"/>
      <c r="BF229" s="76"/>
      <c r="BG229" s="76"/>
      <c r="BH229" s="76"/>
      <c r="BI229" s="76"/>
      <c r="BJ229" s="76"/>
      <c r="BK229" s="76"/>
      <c r="BL229" s="76"/>
      <c r="BM229" s="84"/>
      <c r="BN229" s="1"/>
      <c r="BO229" s="1"/>
      <c r="BP229" s="1"/>
      <c r="BQ229" s="1"/>
      <c r="BR229" s="1"/>
      <c r="CC229" s="111" t="str">
        <f t="shared" si="73"/>
        <v/>
      </c>
      <c r="CD229" s="113" t="str">
        <f t="shared" si="66"/>
        <v/>
      </c>
      <c r="CE229" s="111" t="str">
        <f t="shared" si="67"/>
        <v/>
      </c>
      <c r="CF229" s="111" t="str">
        <f t="shared" si="68"/>
        <v/>
      </c>
      <c r="CG229" s="111" t="str">
        <f t="shared" si="69"/>
        <v/>
      </c>
      <c r="CH229" s="111" t="str">
        <f t="shared" si="70"/>
        <v/>
      </c>
      <c r="CI229" s="111" t="str">
        <f t="shared" si="71"/>
        <v/>
      </c>
    </row>
    <row r="230" spans="1:87">
      <c r="A230" s="4">
        <v>225</v>
      </c>
      <c r="B230" s="30" t="str">
        <f t="shared" si="74"/>
        <v/>
      </c>
      <c r="C230" s="37" t="str">
        <f t="shared" si="75"/>
        <v/>
      </c>
      <c r="D230" s="38" t="str">
        <f t="shared" si="76"/>
        <v/>
      </c>
      <c r="E230" s="39" t="str">
        <f t="shared" si="77"/>
        <v/>
      </c>
      <c r="F230" s="39" t="str">
        <f t="shared" si="78"/>
        <v/>
      </c>
      <c r="G230" s="52" t="str">
        <f t="shared" si="79"/>
        <v/>
      </c>
      <c r="H230" s="40" t="str">
        <f t="shared" si="80"/>
        <v/>
      </c>
      <c r="I230" s="125"/>
      <c r="J230" s="126"/>
      <c r="K230" s="107" t="str">
        <f t="shared" si="72"/>
        <v/>
      </c>
      <c r="L230" s="83"/>
      <c r="M230" s="76"/>
      <c r="N230" s="76"/>
      <c r="O230" s="76"/>
      <c r="P230" s="76"/>
      <c r="Q230" s="76"/>
      <c r="R230" s="76"/>
      <c r="S230" s="76"/>
      <c r="T230" s="84"/>
      <c r="U230" s="91"/>
      <c r="V230" s="77"/>
      <c r="W230" s="77"/>
      <c r="X230" s="77"/>
      <c r="Y230" s="77"/>
      <c r="Z230" s="77"/>
      <c r="AA230" s="77"/>
      <c r="AB230" s="77"/>
      <c r="AC230" s="92"/>
      <c r="AD230" s="83"/>
      <c r="AE230" s="76"/>
      <c r="AF230" s="76"/>
      <c r="AG230" s="76"/>
      <c r="AH230" s="76"/>
      <c r="AI230" s="76"/>
      <c r="AJ230" s="76"/>
      <c r="AK230" s="76"/>
      <c r="AL230" s="84"/>
      <c r="AM230" s="83"/>
      <c r="AN230" s="76"/>
      <c r="AO230" s="76"/>
      <c r="AP230" s="76"/>
      <c r="AQ230" s="76"/>
      <c r="AR230" s="76"/>
      <c r="AS230" s="76"/>
      <c r="AT230" s="76"/>
      <c r="AU230" s="84"/>
      <c r="AV230" s="83"/>
      <c r="AW230" s="76"/>
      <c r="AX230" s="76"/>
      <c r="AY230" s="76"/>
      <c r="AZ230" s="76"/>
      <c r="BA230" s="76"/>
      <c r="BB230" s="76"/>
      <c r="BC230" s="76"/>
      <c r="BD230" s="84"/>
      <c r="BE230" s="83"/>
      <c r="BF230" s="76"/>
      <c r="BG230" s="76"/>
      <c r="BH230" s="76"/>
      <c r="BI230" s="76"/>
      <c r="BJ230" s="76"/>
      <c r="BK230" s="76"/>
      <c r="BL230" s="76"/>
      <c r="BM230" s="84"/>
      <c r="BN230" s="1"/>
      <c r="BO230" s="1"/>
      <c r="BP230" s="1"/>
      <c r="BQ230" s="1"/>
      <c r="BR230" s="1"/>
      <c r="CC230" s="111" t="str">
        <f t="shared" si="73"/>
        <v/>
      </c>
      <c r="CD230" s="113" t="str">
        <f t="shared" si="66"/>
        <v/>
      </c>
      <c r="CE230" s="111" t="str">
        <f t="shared" si="67"/>
        <v/>
      </c>
      <c r="CF230" s="111" t="str">
        <f t="shared" si="68"/>
        <v/>
      </c>
      <c r="CG230" s="111" t="str">
        <f t="shared" si="69"/>
        <v/>
      </c>
      <c r="CH230" s="111" t="str">
        <f t="shared" si="70"/>
        <v/>
      </c>
      <c r="CI230" s="111" t="str">
        <f t="shared" si="71"/>
        <v/>
      </c>
    </row>
    <row r="231" spans="1:87">
      <c r="A231" s="4">
        <v>226</v>
      </c>
      <c r="B231" s="30" t="str">
        <f t="shared" si="74"/>
        <v/>
      </c>
      <c r="C231" s="37" t="str">
        <f t="shared" si="75"/>
        <v/>
      </c>
      <c r="D231" s="38" t="str">
        <f t="shared" si="76"/>
        <v/>
      </c>
      <c r="E231" s="39" t="str">
        <f t="shared" si="77"/>
        <v/>
      </c>
      <c r="F231" s="39" t="str">
        <f t="shared" si="78"/>
        <v/>
      </c>
      <c r="G231" s="52" t="str">
        <f t="shared" si="79"/>
        <v/>
      </c>
      <c r="H231" s="40" t="str">
        <f t="shared" si="80"/>
        <v/>
      </c>
      <c r="I231" s="125"/>
      <c r="J231" s="126"/>
      <c r="K231" s="107" t="str">
        <f t="shared" si="72"/>
        <v/>
      </c>
      <c r="L231" s="83"/>
      <c r="M231" s="76"/>
      <c r="N231" s="76"/>
      <c r="O231" s="76"/>
      <c r="P231" s="76"/>
      <c r="Q231" s="76"/>
      <c r="R231" s="76"/>
      <c r="S231" s="76"/>
      <c r="T231" s="84"/>
      <c r="U231" s="91"/>
      <c r="V231" s="77"/>
      <c r="W231" s="77"/>
      <c r="X231" s="77"/>
      <c r="Y231" s="77"/>
      <c r="Z231" s="77"/>
      <c r="AA231" s="77"/>
      <c r="AB231" s="77"/>
      <c r="AC231" s="92"/>
      <c r="AD231" s="83"/>
      <c r="AE231" s="76"/>
      <c r="AF231" s="76"/>
      <c r="AG231" s="76"/>
      <c r="AH231" s="76"/>
      <c r="AI231" s="76"/>
      <c r="AJ231" s="76"/>
      <c r="AK231" s="76"/>
      <c r="AL231" s="84"/>
      <c r="AM231" s="83"/>
      <c r="AN231" s="76"/>
      <c r="AO231" s="76"/>
      <c r="AP231" s="76"/>
      <c r="AQ231" s="76"/>
      <c r="AR231" s="76"/>
      <c r="AS231" s="76"/>
      <c r="AT231" s="76"/>
      <c r="AU231" s="84"/>
      <c r="AV231" s="83"/>
      <c r="AW231" s="76"/>
      <c r="AX231" s="76"/>
      <c r="AY231" s="76"/>
      <c r="AZ231" s="76"/>
      <c r="BA231" s="76"/>
      <c r="BB231" s="76"/>
      <c r="BC231" s="76"/>
      <c r="BD231" s="84"/>
      <c r="BE231" s="83"/>
      <c r="BF231" s="76"/>
      <c r="BG231" s="76"/>
      <c r="BH231" s="76"/>
      <c r="BI231" s="76"/>
      <c r="BJ231" s="76"/>
      <c r="BK231" s="76"/>
      <c r="BL231" s="76"/>
      <c r="BM231" s="84"/>
      <c r="BN231" s="1"/>
      <c r="BO231" s="1"/>
      <c r="BP231" s="1"/>
      <c r="BQ231" s="1"/>
      <c r="BR231" s="1"/>
      <c r="CC231" s="111" t="str">
        <f t="shared" si="73"/>
        <v/>
      </c>
      <c r="CD231" s="113" t="str">
        <f t="shared" si="66"/>
        <v/>
      </c>
      <c r="CE231" s="111" t="str">
        <f t="shared" si="67"/>
        <v/>
      </c>
      <c r="CF231" s="111" t="str">
        <f t="shared" si="68"/>
        <v/>
      </c>
      <c r="CG231" s="111" t="str">
        <f t="shared" si="69"/>
        <v/>
      </c>
      <c r="CH231" s="111" t="str">
        <f t="shared" si="70"/>
        <v/>
      </c>
      <c r="CI231" s="111" t="str">
        <f t="shared" si="71"/>
        <v/>
      </c>
    </row>
    <row r="232" spans="1:87">
      <c r="A232" s="4">
        <v>227</v>
      </c>
      <c r="B232" s="30" t="str">
        <f t="shared" si="74"/>
        <v/>
      </c>
      <c r="C232" s="37" t="str">
        <f t="shared" si="75"/>
        <v/>
      </c>
      <c r="D232" s="38" t="str">
        <f t="shared" si="76"/>
        <v/>
      </c>
      <c r="E232" s="39" t="str">
        <f t="shared" si="77"/>
        <v/>
      </c>
      <c r="F232" s="39" t="str">
        <f t="shared" si="78"/>
        <v/>
      </c>
      <c r="G232" s="52" t="str">
        <f t="shared" si="79"/>
        <v/>
      </c>
      <c r="H232" s="40" t="str">
        <f t="shared" si="80"/>
        <v/>
      </c>
      <c r="I232" s="125"/>
      <c r="J232" s="126"/>
      <c r="K232" s="107" t="str">
        <f t="shared" si="72"/>
        <v/>
      </c>
      <c r="L232" s="83"/>
      <c r="M232" s="76"/>
      <c r="N232" s="76"/>
      <c r="O232" s="76"/>
      <c r="P232" s="76"/>
      <c r="Q232" s="76"/>
      <c r="R232" s="76"/>
      <c r="S232" s="76"/>
      <c r="T232" s="84"/>
      <c r="U232" s="91"/>
      <c r="V232" s="77"/>
      <c r="W232" s="77"/>
      <c r="X232" s="77"/>
      <c r="Y232" s="77"/>
      <c r="Z232" s="77"/>
      <c r="AA232" s="77"/>
      <c r="AB232" s="77"/>
      <c r="AC232" s="92"/>
      <c r="AD232" s="83"/>
      <c r="AE232" s="76"/>
      <c r="AF232" s="76"/>
      <c r="AG232" s="76"/>
      <c r="AH232" s="76"/>
      <c r="AI232" s="76"/>
      <c r="AJ232" s="76"/>
      <c r="AK232" s="76"/>
      <c r="AL232" s="84"/>
      <c r="AM232" s="83"/>
      <c r="AN232" s="76"/>
      <c r="AO232" s="76"/>
      <c r="AP232" s="76"/>
      <c r="AQ232" s="76"/>
      <c r="AR232" s="76"/>
      <c r="AS232" s="76"/>
      <c r="AT232" s="76"/>
      <c r="AU232" s="84"/>
      <c r="AV232" s="83"/>
      <c r="AW232" s="76"/>
      <c r="AX232" s="76"/>
      <c r="AY232" s="76"/>
      <c r="AZ232" s="76"/>
      <c r="BA232" s="76"/>
      <c r="BB232" s="76"/>
      <c r="BC232" s="76"/>
      <c r="BD232" s="84"/>
      <c r="BE232" s="83"/>
      <c r="BF232" s="76"/>
      <c r="BG232" s="76"/>
      <c r="BH232" s="76"/>
      <c r="BI232" s="76"/>
      <c r="BJ232" s="76"/>
      <c r="BK232" s="76"/>
      <c r="BL232" s="76"/>
      <c r="BM232" s="84"/>
      <c r="BN232" s="1"/>
      <c r="BO232" s="1"/>
      <c r="BP232" s="1"/>
      <c r="BQ232" s="1"/>
      <c r="BR232" s="1"/>
      <c r="CC232" s="111" t="str">
        <f t="shared" si="73"/>
        <v/>
      </c>
      <c r="CD232" s="113" t="str">
        <f t="shared" si="66"/>
        <v/>
      </c>
      <c r="CE232" s="111" t="str">
        <f t="shared" si="67"/>
        <v/>
      </c>
      <c r="CF232" s="111" t="str">
        <f t="shared" si="68"/>
        <v/>
      </c>
      <c r="CG232" s="111" t="str">
        <f t="shared" si="69"/>
        <v/>
      </c>
      <c r="CH232" s="111" t="str">
        <f t="shared" si="70"/>
        <v/>
      </c>
      <c r="CI232" s="111" t="str">
        <f t="shared" si="71"/>
        <v/>
      </c>
    </row>
    <row r="233" spans="1:87">
      <c r="A233" s="4">
        <v>228</v>
      </c>
      <c r="B233" s="30" t="str">
        <f t="shared" si="74"/>
        <v/>
      </c>
      <c r="C233" s="37" t="str">
        <f t="shared" si="75"/>
        <v/>
      </c>
      <c r="D233" s="38" t="str">
        <f t="shared" si="76"/>
        <v/>
      </c>
      <c r="E233" s="39" t="str">
        <f t="shared" si="77"/>
        <v/>
      </c>
      <c r="F233" s="39" t="str">
        <f t="shared" si="78"/>
        <v/>
      </c>
      <c r="G233" s="52" t="str">
        <f t="shared" si="79"/>
        <v/>
      </c>
      <c r="H233" s="40" t="str">
        <f t="shared" si="80"/>
        <v/>
      </c>
      <c r="I233" s="125"/>
      <c r="J233" s="126"/>
      <c r="K233" s="107" t="str">
        <f t="shared" si="72"/>
        <v/>
      </c>
      <c r="L233" s="83"/>
      <c r="M233" s="76"/>
      <c r="N233" s="76"/>
      <c r="O233" s="76"/>
      <c r="P233" s="76"/>
      <c r="Q233" s="76"/>
      <c r="R233" s="76"/>
      <c r="S233" s="76"/>
      <c r="T233" s="84"/>
      <c r="U233" s="91"/>
      <c r="V233" s="77"/>
      <c r="W233" s="77"/>
      <c r="X233" s="77"/>
      <c r="Y233" s="77"/>
      <c r="Z233" s="77"/>
      <c r="AA233" s="77"/>
      <c r="AB233" s="77"/>
      <c r="AC233" s="92"/>
      <c r="AD233" s="83"/>
      <c r="AE233" s="76"/>
      <c r="AF233" s="76"/>
      <c r="AG233" s="76"/>
      <c r="AH233" s="76"/>
      <c r="AI233" s="76"/>
      <c r="AJ233" s="76"/>
      <c r="AK233" s="76"/>
      <c r="AL233" s="84"/>
      <c r="AM233" s="83"/>
      <c r="AN233" s="76"/>
      <c r="AO233" s="76"/>
      <c r="AP233" s="76"/>
      <c r="AQ233" s="76"/>
      <c r="AR233" s="76"/>
      <c r="AS233" s="76"/>
      <c r="AT233" s="76"/>
      <c r="AU233" s="84"/>
      <c r="AV233" s="83"/>
      <c r="AW233" s="76"/>
      <c r="AX233" s="76"/>
      <c r="AY233" s="76"/>
      <c r="AZ233" s="76"/>
      <c r="BA233" s="76"/>
      <c r="BB233" s="76"/>
      <c r="BC233" s="76"/>
      <c r="BD233" s="84"/>
      <c r="BE233" s="83"/>
      <c r="BF233" s="76"/>
      <c r="BG233" s="76"/>
      <c r="BH233" s="76"/>
      <c r="BI233" s="76"/>
      <c r="BJ233" s="76"/>
      <c r="BK233" s="76"/>
      <c r="BL233" s="76"/>
      <c r="BM233" s="84"/>
      <c r="BN233" s="1"/>
      <c r="BO233" s="1"/>
      <c r="BP233" s="1"/>
      <c r="BQ233" s="1"/>
      <c r="BR233" s="1"/>
      <c r="CC233" s="111" t="str">
        <f t="shared" si="73"/>
        <v/>
      </c>
      <c r="CD233" s="113" t="str">
        <f t="shared" si="66"/>
        <v/>
      </c>
      <c r="CE233" s="111" t="str">
        <f t="shared" si="67"/>
        <v/>
      </c>
      <c r="CF233" s="111" t="str">
        <f t="shared" si="68"/>
        <v/>
      </c>
      <c r="CG233" s="111" t="str">
        <f t="shared" si="69"/>
        <v/>
      </c>
      <c r="CH233" s="111" t="str">
        <f t="shared" si="70"/>
        <v/>
      </c>
      <c r="CI233" s="111" t="str">
        <f t="shared" si="71"/>
        <v/>
      </c>
    </row>
    <row r="234" spans="1:87">
      <c r="A234" s="4">
        <v>229</v>
      </c>
      <c r="B234" s="30" t="str">
        <f t="shared" si="74"/>
        <v/>
      </c>
      <c r="C234" s="37" t="str">
        <f t="shared" si="75"/>
        <v/>
      </c>
      <c r="D234" s="38" t="str">
        <f t="shared" si="76"/>
        <v/>
      </c>
      <c r="E234" s="39" t="str">
        <f t="shared" si="77"/>
        <v/>
      </c>
      <c r="F234" s="39" t="str">
        <f t="shared" si="78"/>
        <v/>
      </c>
      <c r="G234" s="52" t="str">
        <f t="shared" si="79"/>
        <v/>
      </c>
      <c r="H234" s="40" t="str">
        <f t="shared" si="80"/>
        <v/>
      </c>
      <c r="I234" s="125"/>
      <c r="J234" s="126"/>
      <c r="K234" s="107" t="str">
        <f t="shared" si="72"/>
        <v/>
      </c>
      <c r="L234" s="83"/>
      <c r="M234" s="76"/>
      <c r="N234" s="76"/>
      <c r="O234" s="76"/>
      <c r="P234" s="76"/>
      <c r="Q234" s="76"/>
      <c r="R234" s="76"/>
      <c r="S234" s="76"/>
      <c r="T234" s="84"/>
      <c r="U234" s="91"/>
      <c r="V234" s="77"/>
      <c r="W234" s="77"/>
      <c r="X234" s="77"/>
      <c r="Y234" s="77"/>
      <c r="Z234" s="77"/>
      <c r="AA234" s="77"/>
      <c r="AB234" s="77"/>
      <c r="AC234" s="92"/>
      <c r="AD234" s="83"/>
      <c r="AE234" s="76"/>
      <c r="AF234" s="76"/>
      <c r="AG234" s="76"/>
      <c r="AH234" s="76"/>
      <c r="AI234" s="76"/>
      <c r="AJ234" s="76"/>
      <c r="AK234" s="76"/>
      <c r="AL234" s="84"/>
      <c r="AM234" s="83"/>
      <c r="AN234" s="76"/>
      <c r="AO234" s="76"/>
      <c r="AP234" s="76"/>
      <c r="AQ234" s="76"/>
      <c r="AR234" s="76"/>
      <c r="AS234" s="76"/>
      <c r="AT234" s="76"/>
      <c r="AU234" s="84"/>
      <c r="AV234" s="83"/>
      <c r="AW234" s="76"/>
      <c r="AX234" s="76"/>
      <c r="AY234" s="76"/>
      <c r="AZ234" s="76"/>
      <c r="BA234" s="76"/>
      <c r="BB234" s="76"/>
      <c r="BC234" s="76"/>
      <c r="BD234" s="84"/>
      <c r="BE234" s="83"/>
      <c r="BF234" s="76"/>
      <c r="BG234" s="76"/>
      <c r="BH234" s="76"/>
      <c r="BI234" s="76"/>
      <c r="BJ234" s="76"/>
      <c r="BK234" s="76"/>
      <c r="BL234" s="76"/>
      <c r="BM234" s="84"/>
      <c r="BN234" s="1"/>
      <c r="BO234" s="1"/>
      <c r="BP234" s="1"/>
      <c r="BQ234" s="1"/>
      <c r="BR234" s="1"/>
      <c r="CC234" s="111" t="str">
        <f t="shared" si="73"/>
        <v/>
      </c>
      <c r="CD234" s="113" t="str">
        <f t="shared" si="66"/>
        <v/>
      </c>
      <c r="CE234" s="111" t="str">
        <f t="shared" si="67"/>
        <v/>
      </c>
      <c r="CF234" s="111" t="str">
        <f t="shared" si="68"/>
        <v/>
      </c>
      <c r="CG234" s="111" t="str">
        <f t="shared" si="69"/>
        <v/>
      </c>
      <c r="CH234" s="111" t="str">
        <f t="shared" si="70"/>
        <v/>
      </c>
      <c r="CI234" s="111" t="str">
        <f t="shared" si="71"/>
        <v/>
      </c>
    </row>
    <row r="235" spans="1:87">
      <c r="A235" s="4">
        <v>230</v>
      </c>
      <c r="B235" s="30" t="str">
        <f t="shared" si="74"/>
        <v/>
      </c>
      <c r="C235" s="37" t="str">
        <f t="shared" si="75"/>
        <v/>
      </c>
      <c r="D235" s="38" t="str">
        <f t="shared" si="76"/>
        <v/>
      </c>
      <c r="E235" s="39" t="str">
        <f t="shared" si="77"/>
        <v/>
      </c>
      <c r="F235" s="39" t="str">
        <f t="shared" si="78"/>
        <v/>
      </c>
      <c r="G235" s="52" t="str">
        <f t="shared" si="79"/>
        <v/>
      </c>
      <c r="H235" s="40" t="str">
        <f t="shared" si="80"/>
        <v/>
      </c>
      <c r="I235" s="125"/>
      <c r="J235" s="126"/>
      <c r="K235" s="107" t="str">
        <f t="shared" si="72"/>
        <v/>
      </c>
      <c r="L235" s="83"/>
      <c r="M235" s="76"/>
      <c r="N235" s="76"/>
      <c r="O235" s="76"/>
      <c r="P235" s="76"/>
      <c r="Q235" s="76"/>
      <c r="R235" s="76"/>
      <c r="S235" s="76"/>
      <c r="T235" s="84"/>
      <c r="U235" s="91"/>
      <c r="V235" s="77"/>
      <c r="W235" s="77"/>
      <c r="X235" s="77"/>
      <c r="Y235" s="77"/>
      <c r="Z235" s="77"/>
      <c r="AA235" s="77"/>
      <c r="AB235" s="77"/>
      <c r="AC235" s="92"/>
      <c r="AD235" s="83"/>
      <c r="AE235" s="76"/>
      <c r="AF235" s="76"/>
      <c r="AG235" s="76"/>
      <c r="AH235" s="76"/>
      <c r="AI235" s="76"/>
      <c r="AJ235" s="76"/>
      <c r="AK235" s="76"/>
      <c r="AL235" s="84"/>
      <c r="AM235" s="83"/>
      <c r="AN235" s="76"/>
      <c r="AO235" s="76"/>
      <c r="AP235" s="76"/>
      <c r="AQ235" s="76"/>
      <c r="AR235" s="76"/>
      <c r="AS235" s="76"/>
      <c r="AT235" s="76"/>
      <c r="AU235" s="84"/>
      <c r="AV235" s="83"/>
      <c r="AW235" s="76"/>
      <c r="AX235" s="76"/>
      <c r="AY235" s="76"/>
      <c r="AZ235" s="76"/>
      <c r="BA235" s="76"/>
      <c r="BB235" s="76"/>
      <c r="BC235" s="76"/>
      <c r="BD235" s="84"/>
      <c r="BE235" s="83"/>
      <c r="BF235" s="76"/>
      <c r="BG235" s="76"/>
      <c r="BH235" s="76"/>
      <c r="BI235" s="76"/>
      <c r="BJ235" s="76"/>
      <c r="BK235" s="76"/>
      <c r="BL235" s="76"/>
      <c r="BM235" s="84"/>
      <c r="BN235" s="1"/>
      <c r="BO235" s="1"/>
      <c r="BP235" s="1"/>
      <c r="BQ235" s="1"/>
      <c r="BR235" s="1"/>
      <c r="CC235" s="111" t="str">
        <f t="shared" si="73"/>
        <v/>
      </c>
      <c r="CD235" s="113" t="str">
        <f t="shared" si="66"/>
        <v/>
      </c>
      <c r="CE235" s="111" t="str">
        <f t="shared" si="67"/>
        <v/>
      </c>
      <c r="CF235" s="111" t="str">
        <f t="shared" si="68"/>
        <v/>
      </c>
      <c r="CG235" s="111" t="str">
        <f t="shared" si="69"/>
        <v/>
      </c>
      <c r="CH235" s="111" t="str">
        <f t="shared" si="70"/>
        <v/>
      </c>
      <c r="CI235" s="111" t="str">
        <f t="shared" si="71"/>
        <v/>
      </c>
    </row>
    <row r="236" spans="1:87">
      <c r="A236" s="4">
        <v>231</v>
      </c>
      <c r="B236" s="30" t="str">
        <f t="shared" si="74"/>
        <v/>
      </c>
      <c r="C236" s="37" t="str">
        <f t="shared" si="75"/>
        <v/>
      </c>
      <c r="D236" s="38" t="str">
        <f t="shared" si="76"/>
        <v/>
      </c>
      <c r="E236" s="39" t="str">
        <f t="shared" si="77"/>
        <v/>
      </c>
      <c r="F236" s="39" t="str">
        <f t="shared" si="78"/>
        <v/>
      </c>
      <c r="G236" s="52" t="str">
        <f t="shared" si="79"/>
        <v/>
      </c>
      <c r="H236" s="40" t="str">
        <f t="shared" si="80"/>
        <v/>
      </c>
      <c r="I236" s="125"/>
      <c r="J236" s="126"/>
      <c r="K236" s="107" t="str">
        <f t="shared" si="72"/>
        <v/>
      </c>
      <c r="L236" s="83"/>
      <c r="M236" s="76"/>
      <c r="N236" s="76"/>
      <c r="O236" s="76"/>
      <c r="P236" s="76"/>
      <c r="Q236" s="76"/>
      <c r="R236" s="76"/>
      <c r="S236" s="76"/>
      <c r="T236" s="84"/>
      <c r="U236" s="91"/>
      <c r="V236" s="77"/>
      <c r="W236" s="77"/>
      <c r="X236" s="77"/>
      <c r="Y236" s="77"/>
      <c r="Z236" s="77"/>
      <c r="AA236" s="77"/>
      <c r="AB236" s="77"/>
      <c r="AC236" s="92"/>
      <c r="AD236" s="83"/>
      <c r="AE236" s="76"/>
      <c r="AF236" s="76"/>
      <c r="AG236" s="76"/>
      <c r="AH236" s="76"/>
      <c r="AI236" s="76"/>
      <c r="AJ236" s="76"/>
      <c r="AK236" s="76"/>
      <c r="AL236" s="84"/>
      <c r="AM236" s="83"/>
      <c r="AN236" s="76"/>
      <c r="AO236" s="76"/>
      <c r="AP236" s="76"/>
      <c r="AQ236" s="76"/>
      <c r="AR236" s="76"/>
      <c r="AS236" s="76"/>
      <c r="AT236" s="76"/>
      <c r="AU236" s="84"/>
      <c r="AV236" s="83"/>
      <c r="AW236" s="76"/>
      <c r="AX236" s="76"/>
      <c r="AY236" s="76"/>
      <c r="AZ236" s="76"/>
      <c r="BA236" s="76"/>
      <c r="BB236" s="76"/>
      <c r="BC236" s="76"/>
      <c r="BD236" s="84"/>
      <c r="BE236" s="83"/>
      <c r="BF236" s="76"/>
      <c r="BG236" s="76"/>
      <c r="BH236" s="76"/>
      <c r="BI236" s="76"/>
      <c r="BJ236" s="76"/>
      <c r="BK236" s="76"/>
      <c r="BL236" s="76"/>
      <c r="BM236" s="84"/>
      <c r="BN236" s="1"/>
      <c r="BO236" s="1"/>
      <c r="BP236" s="1"/>
      <c r="BQ236" s="1"/>
      <c r="BR236" s="1"/>
      <c r="CC236" s="111" t="str">
        <f t="shared" si="73"/>
        <v/>
      </c>
      <c r="CD236" s="113" t="str">
        <f t="shared" si="66"/>
        <v/>
      </c>
      <c r="CE236" s="111" t="str">
        <f t="shared" si="67"/>
        <v/>
      </c>
      <c r="CF236" s="111" t="str">
        <f t="shared" si="68"/>
        <v/>
      </c>
      <c r="CG236" s="111" t="str">
        <f t="shared" si="69"/>
        <v/>
      </c>
      <c r="CH236" s="111" t="str">
        <f t="shared" si="70"/>
        <v/>
      </c>
      <c r="CI236" s="111" t="str">
        <f t="shared" si="71"/>
        <v/>
      </c>
    </row>
    <row r="237" spans="1:87">
      <c r="A237" s="4">
        <v>232</v>
      </c>
      <c r="B237" s="30" t="str">
        <f t="shared" si="74"/>
        <v/>
      </c>
      <c r="C237" s="37" t="str">
        <f t="shared" si="75"/>
        <v/>
      </c>
      <c r="D237" s="38" t="str">
        <f t="shared" si="76"/>
        <v/>
      </c>
      <c r="E237" s="39" t="str">
        <f t="shared" si="77"/>
        <v/>
      </c>
      <c r="F237" s="39" t="str">
        <f t="shared" si="78"/>
        <v/>
      </c>
      <c r="G237" s="52" t="str">
        <f t="shared" si="79"/>
        <v/>
      </c>
      <c r="H237" s="40" t="str">
        <f t="shared" si="80"/>
        <v/>
      </c>
      <c r="I237" s="125"/>
      <c r="J237" s="126"/>
      <c r="K237" s="107" t="str">
        <f t="shared" si="72"/>
        <v/>
      </c>
      <c r="L237" s="83"/>
      <c r="M237" s="76"/>
      <c r="N237" s="76"/>
      <c r="O237" s="76"/>
      <c r="P237" s="76"/>
      <c r="Q237" s="76"/>
      <c r="R237" s="76"/>
      <c r="S237" s="76"/>
      <c r="T237" s="84"/>
      <c r="U237" s="91"/>
      <c r="V237" s="77"/>
      <c r="W237" s="77"/>
      <c r="X237" s="77"/>
      <c r="Y237" s="77"/>
      <c r="Z237" s="77"/>
      <c r="AA237" s="77"/>
      <c r="AB237" s="77"/>
      <c r="AC237" s="92"/>
      <c r="AD237" s="83"/>
      <c r="AE237" s="76"/>
      <c r="AF237" s="76"/>
      <c r="AG237" s="76"/>
      <c r="AH237" s="76"/>
      <c r="AI237" s="76"/>
      <c r="AJ237" s="76"/>
      <c r="AK237" s="76"/>
      <c r="AL237" s="84"/>
      <c r="AM237" s="83"/>
      <c r="AN237" s="76"/>
      <c r="AO237" s="76"/>
      <c r="AP237" s="76"/>
      <c r="AQ237" s="76"/>
      <c r="AR237" s="76"/>
      <c r="AS237" s="76"/>
      <c r="AT237" s="76"/>
      <c r="AU237" s="84"/>
      <c r="AV237" s="83"/>
      <c r="AW237" s="76"/>
      <c r="AX237" s="76"/>
      <c r="AY237" s="76"/>
      <c r="AZ237" s="76"/>
      <c r="BA237" s="76"/>
      <c r="BB237" s="76"/>
      <c r="BC237" s="76"/>
      <c r="BD237" s="84"/>
      <c r="BE237" s="83"/>
      <c r="BF237" s="76"/>
      <c r="BG237" s="76"/>
      <c r="BH237" s="76"/>
      <c r="BI237" s="76"/>
      <c r="BJ237" s="76"/>
      <c r="BK237" s="76"/>
      <c r="BL237" s="76"/>
      <c r="BM237" s="84"/>
      <c r="BN237" s="1"/>
      <c r="BO237" s="1"/>
      <c r="BP237" s="1"/>
      <c r="BQ237" s="1"/>
      <c r="BR237" s="1"/>
      <c r="CC237" s="111" t="str">
        <f t="shared" si="73"/>
        <v/>
      </c>
      <c r="CD237" s="113" t="str">
        <f t="shared" si="66"/>
        <v/>
      </c>
      <c r="CE237" s="111" t="str">
        <f t="shared" si="67"/>
        <v/>
      </c>
      <c r="CF237" s="111" t="str">
        <f t="shared" si="68"/>
        <v/>
      </c>
      <c r="CG237" s="111" t="str">
        <f t="shared" si="69"/>
        <v/>
      </c>
      <c r="CH237" s="111" t="str">
        <f t="shared" si="70"/>
        <v/>
      </c>
      <c r="CI237" s="111" t="str">
        <f t="shared" si="71"/>
        <v/>
      </c>
    </row>
    <row r="238" spans="1:87">
      <c r="A238" s="4">
        <v>233</v>
      </c>
      <c r="B238" s="30" t="str">
        <f t="shared" si="74"/>
        <v/>
      </c>
      <c r="C238" s="37" t="str">
        <f t="shared" si="75"/>
        <v/>
      </c>
      <c r="D238" s="38" t="str">
        <f t="shared" si="76"/>
        <v/>
      </c>
      <c r="E238" s="39" t="str">
        <f t="shared" si="77"/>
        <v/>
      </c>
      <c r="F238" s="39" t="str">
        <f t="shared" si="78"/>
        <v/>
      </c>
      <c r="G238" s="52" t="str">
        <f t="shared" si="79"/>
        <v/>
      </c>
      <c r="H238" s="40" t="str">
        <f t="shared" si="80"/>
        <v/>
      </c>
      <c r="I238" s="125"/>
      <c r="J238" s="126"/>
      <c r="K238" s="107" t="str">
        <f t="shared" si="72"/>
        <v/>
      </c>
      <c r="L238" s="83"/>
      <c r="M238" s="76"/>
      <c r="N238" s="76"/>
      <c r="O238" s="76"/>
      <c r="P238" s="76"/>
      <c r="Q238" s="76"/>
      <c r="R238" s="76"/>
      <c r="S238" s="76"/>
      <c r="T238" s="84"/>
      <c r="U238" s="91"/>
      <c r="V238" s="77"/>
      <c r="W238" s="77"/>
      <c r="X238" s="77"/>
      <c r="Y238" s="77"/>
      <c r="Z238" s="77"/>
      <c r="AA238" s="77"/>
      <c r="AB238" s="77"/>
      <c r="AC238" s="92"/>
      <c r="AD238" s="83"/>
      <c r="AE238" s="76"/>
      <c r="AF238" s="76"/>
      <c r="AG238" s="76"/>
      <c r="AH238" s="76"/>
      <c r="AI238" s="76"/>
      <c r="AJ238" s="76"/>
      <c r="AK238" s="76"/>
      <c r="AL238" s="84"/>
      <c r="AM238" s="83"/>
      <c r="AN238" s="76"/>
      <c r="AO238" s="76"/>
      <c r="AP238" s="76"/>
      <c r="AQ238" s="76"/>
      <c r="AR238" s="76"/>
      <c r="AS238" s="76"/>
      <c r="AT238" s="76"/>
      <c r="AU238" s="84"/>
      <c r="AV238" s="83"/>
      <c r="AW238" s="76"/>
      <c r="AX238" s="76"/>
      <c r="AY238" s="76"/>
      <c r="AZ238" s="76"/>
      <c r="BA238" s="76"/>
      <c r="BB238" s="76"/>
      <c r="BC238" s="76"/>
      <c r="BD238" s="84"/>
      <c r="BE238" s="83"/>
      <c r="BF238" s="76"/>
      <c r="BG238" s="76"/>
      <c r="BH238" s="76"/>
      <c r="BI238" s="76"/>
      <c r="BJ238" s="76"/>
      <c r="BK238" s="76"/>
      <c r="BL238" s="76"/>
      <c r="BM238" s="84"/>
      <c r="BN238" s="1"/>
      <c r="BO238" s="1"/>
      <c r="BP238" s="1"/>
      <c r="BQ238" s="1"/>
      <c r="BR238" s="1"/>
      <c r="CC238" s="111" t="str">
        <f t="shared" si="73"/>
        <v/>
      </c>
      <c r="CD238" s="113" t="str">
        <f t="shared" si="66"/>
        <v/>
      </c>
      <c r="CE238" s="111" t="str">
        <f t="shared" si="67"/>
        <v/>
      </c>
      <c r="CF238" s="111" t="str">
        <f t="shared" si="68"/>
        <v/>
      </c>
      <c r="CG238" s="111" t="str">
        <f t="shared" si="69"/>
        <v/>
      </c>
      <c r="CH238" s="111" t="str">
        <f t="shared" si="70"/>
        <v/>
      </c>
      <c r="CI238" s="111" t="str">
        <f t="shared" si="71"/>
        <v/>
      </c>
    </row>
    <row r="239" spans="1:87">
      <c r="A239" s="4">
        <v>234</v>
      </c>
      <c r="B239" s="30" t="str">
        <f t="shared" si="74"/>
        <v/>
      </c>
      <c r="C239" s="37" t="str">
        <f t="shared" si="75"/>
        <v/>
      </c>
      <c r="D239" s="38" t="str">
        <f t="shared" si="76"/>
        <v/>
      </c>
      <c r="E239" s="39" t="str">
        <f t="shared" si="77"/>
        <v/>
      </c>
      <c r="F239" s="39" t="str">
        <f t="shared" si="78"/>
        <v/>
      </c>
      <c r="G239" s="52" t="str">
        <f t="shared" si="79"/>
        <v/>
      </c>
      <c r="H239" s="40" t="str">
        <f t="shared" si="80"/>
        <v/>
      </c>
      <c r="I239" s="125"/>
      <c r="J239" s="126"/>
      <c r="K239" s="107" t="str">
        <f t="shared" si="72"/>
        <v/>
      </c>
      <c r="L239" s="83"/>
      <c r="M239" s="76"/>
      <c r="N239" s="76"/>
      <c r="O239" s="76"/>
      <c r="P239" s="76"/>
      <c r="Q239" s="76"/>
      <c r="R239" s="76"/>
      <c r="S239" s="76"/>
      <c r="T239" s="84"/>
      <c r="U239" s="91"/>
      <c r="V239" s="77"/>
      <c r="W239" s="77"/>
      <c r="X239" s="77"/>
      <c r="Y239" s="77"/>
      <c r="Z239" s="77"/>
      <c r="AA239" s="77"/>
      <c r="AB239" s="77"/>
      <c r="AC239" s="92"/>
      <c r="AD239" s="83"/>
      <c r="AE239" s="76"/>
      <c r="AF239" s="76"/>
      <c r="AG239" s="76"/>
      <c r="AH239" s="76"/>
      <c r="AI239" s="76"/>
      <c r="AJ239" s="76"/>
      <c r="AK239" s="76"/>
      <c r="AL239" s="84"/>
      <c r="AM239" s="83"/>
      <c r="AN239" s="76"/>
      <c r="AO239" s="76"/>
      <c r="AP239" s="76"/>
      <c r="AQ239" s="76"/>
      <c r="AR239" s="76"/>
      <c r="AS239" s="76"/>
      <c r="AT239" s="76"/>
      <c r="AU239" s="84"/>
      <c r="AV239" s="83"/>
      <c r="AW239" s="76"/>
      <c r="AX239" s="76"/>
      <c r="AY239" s="76"/>
      <c r="AZ239" s="76"/>
      <c r="BA239" s="76"/>
      <c r="BB239" s="76"/>
      <c r="BC239" s="76"/>
      <c r="BD239" s="84"/>
      <c r="BE239" s="83"/>
      <c r="BF239" s="76"/>
      <c r="BG239" s="76"/>
      <c r="BH239" s="76"/>
      <c r="BI239" s="76"/>
      <c r="BJ239" s="76"/>
      <c r="BK239" s="76"/>
      <c r="BL239" s="76"/>
      <c r="BM239" s="84"/>
      <c r="BN239" s="1"/>
      <c r="BO239" s="1"/>
      <c r="BP239" s="1"/>
      <c r="BQ239" s="1"/>
      <c r="BR239" s="1"/>
      <c r="CC239" s="111" t="str">
        <f t="shared" si="73"/>
        <v/>
      </c>
      <c r="CD239" s="113" t="str">
        <f t="shared" si="66"/>
        <v/>
      </c>
      <c r="CE239" s="111" t="str">
        <f t="shared" si="67"/>
        <v/>
      </c>
      <c r="CF239" s="111" t="str">
        <f t="shared" si="68"/>
        <v/>
      </c>
      <c r="CG239" s="111" t="str">
        <f t="shared" si="69"/>
        <v/>
      </c>
      <c r="CH239" s="111" t="str">
        <f t="shared" si="70"/>
        <v/>
      </c>
      <c r="CI239" s="111" t="str">
        <f t="shared" si="71"/>
        <v/>
      </c>
    </row>
    <row r="240" spans="1:87">
      <c r="A240" s="4">
        <v>235</v>
      </c>
      <c r="B240" s="30" t="str">
        <f t="shared" si="74"/>
        <v/>
      </c>
      <c r="C240" s="37" t="str">
        <f t="shared" si="75"/>
        <v/>
      </c>
      <c r="D240" s="38" t="str">
        <f t="shared" si="76"/>
        <v/>
      </c>
      <c r="E240" s="39" t="str">
        <f t="shared" si="77"/>
        <v/>
      </c>
      <c r="F240" s="39" t="str">
        <f t="shared" si="78"/>
        <v/>
      </c>
      <c r="G240" s="52" t="str">
        <f t="shared" si="79"/>
        <v/>
      </c>
      <c r="H240" s="40" t="str">
        <f t="shared" si="80"/>
        <v/>
      </c>
      <c r="I240" s="125"/>
      <c r="J240" s="126"/>
      <c r="K240" s="107" t="str">
        <f t="shared" si="72"/>
        <v/>
      </c>
      <c r="L240" s="83"/>
      <c r="M240" s="76"/>
      <c r="N240" s="76"/>
      <c r="O240" s="76"/>
      <c r="P240" s="76"/>
      <c r="Q240" s="76"/>
      <c r="R240" s="76"/>
      <c r="S240" s="76"/>
      <c r="T240" s="84"/>
      <c r="U240" s="91"/>
      <c r="V240" s="77"/>
      <c r="W240" s="77"/>
      <c r="X240" s="77"/>
      <c r="Y240" s="77"/>
      <c r="Z240" s="77"/>
      <c r="AA240" s="77"/>
      <c r="AB240" s="77"/>
      <c r="AC240" s="92"/>
      <c r="AD240" s="83"/>
      <c r="AE240" s="76"/>
      <c r="AF240" s="76"/>
      <c r="AG240" s="76"/>
      <c r="AH240" s="76"/>
      <c r="AI240" s="76"/>
      <c r="AJ240" s="76"/>
      <c r="AK240" s="76"/>
      <c r="AL240" s="84"/>
      <c r="AM240" s="83"/>
      <c r="AN240" s="76"/>
      <c r="AO240" s="76"/>
      <c r="AP240" s="76"/>
      <c r="AQ240" s="76"/>
      <c r="AR240" s="76"/>
      <c r="AS240" s="76"/>
      <c r="AT240" s="76"/>
      <c r="AU240" s="84"/>
      <c r="AV240" s="83"/>
      <c r="AW240" s="76"/>
      <c r="AX240" s="76"/>
      <c r="AY240" s="76"/>
      <c r="AZ240" s="76"/>
      <c r="BA240" s="76"/>
      <c r="BB240" s="76"/>
      <c r="BC240" s="76"/>
      <c r="BD240" s="84"/>
      <c r="BE240" s="83"/>
      <c r="BF240" s="76"/>
      <c r="BG240" s="76"/>
      <c r="BH240" s="76"/>
      <c r="BI240" s="76"/>
      <c r="BJ240" s="76"/>
      <c r="BK240" s="76"/>
      <c r="BL240" s="76"/>
      <c r="BM240" s="84"/>
      <c r="BN240" s="1"/>
      <c r="BO240" s="1"/>
      <c r="BP240" s="1"/>
      <c r="BQ240" s="1"/>
      <c r="BR240" s="1"/>
      <c r="CC240" s="111" t="str">
        <f t="shared" si="73"/>
        <v/>
      </c>
      <c r="CD240" s="113" t="str">
        <f t="shared" si="66"/>
        <v/>
      </c>
      <c r="CE240" s="111" t="str">
        <f t="shared" si="67"/>
        <v/>
      </c>
      <c r="CF240" s="111" t="str">
        <f t="shared" si="68"/>
        <v/>
      </c>
      <c r="CG240" s="111" t="str">
        <f t="shared" si="69"/>
        <v/>
      </c>
      <c r="CH240" s="111" t="str">
        <f t="shared" si="70"/>
        <v/>
      </c>
      <c r="CI240" s="111" t="str">
        <f t="shared" si="71"/>
        <v/>
      </c>
    </row>
    <row r="241" spans="1:87">
      <c r="A241" s="4">
        <v>236</v>
      </c>
      <c r="B241" s="30" t="str">
        <f t="shared" si="74"/>
        <v/>
      </c>
      <c r="C241" s="37" t="str">
        <f t="shared" si="75"/>
        <v/>
      </c>
      <c r="D241" s="38" t="str">
        <f t="shared" si="76"/>
        <v/>
      </c>
      <c r="E241" s="39" t="str">
        <f t="shared" si="77"/>
        <v/>
      </c>
      <c r="F241" s="39" t="str">
        <f t="shared" si="78"/>
        <v/>
      </c>
      <c r="G241" s="52" t="str">
        <f t="shared" si="79"/>
        <v/>
      </c>
      <c r="H241" s="40" t="str">
        <f t="shared" si="80"/>
        <v/>
      </c>
      <c r="I241" s="125"/>
      <c r="J241" s="126"/>
      <c r="K241" s="107" t="str">
        <f t="shared" si="72"/>
        <v/>
      </c>
      <c r="L241" s="83"/>
      <c r="M241" s="76"/>
      <c r="N241" s="76"/>
      <c r="O241" s="76"/>
      <c r="P241" s="76"/>
      <c r="Q241" s="76"/>
      <c r="R241" s="76"/>
      <c r="S241" s="76"/>
      <c r="T241" s="84"/>
      <c r="U241" s="91"/>
      <c r="V241" s="77"/>
      <c r="W241" s="77"/>
      <c r="X241" s="77"/>
      <c r="Y241" s="77"/>
      <c r="Z241" s="77"/>
      <c r="AA241" s="77"/>
      <c r="AB241" s="77"/>
      <c r="AC241" s="92"/>
      <c r="AD241" s="83"/>
      <c r="AE241" s="76"/>
      <c r="AF241" s="76"/>
      <c r="AG241" s="76"/>
      <c r="AH241" s="76"/>
      <c r="AI241" s="76"/>
      <c r="AJ241" s="76"/>
      <c r="AK241" s="76"/>
      <c r="AL241" s="84"/>
      <c r="AM241" s="83"/>
      <c r="AN241" s="76"/>
      <c r="AO241" s="76"/>
      <c r="AP241" s="76"/>
      <c r="AQ241" s="76"/>
      <c r="AR241" s="76"/>
      <c r="AS241" s="76"/>
      <c r="AT241" s="76"/>
      <c r="AU241" s="84"/>
      <c r="AV241" s="83"/>
      <c r="AW241" s="76"/>
      <c r="AX241" s="76"/>
      <c r="AY241" s="76"/>
      <c r="AZ241" s="76"/>
      <c r="BA241" s="76"/>
      <c r="BB241" s="76"/>
      <c r="BC241" s="76"/>
      <c r="BD241" s="84"/>
      <c r="BE241" s="83"/>
      <c r="BF241" s="76"/>
      <c r="BG241" s="76"/>
      <c r="BH241" s="76"/>
      <c r="BI241" s="76"/>
      <c r="BJ241" s="76"/>
      <c r="BK241" s="76"/>
      <c r="BL241" s="76"/>
      <c r="BM241" s="84"/>
      <c r="BN241" s="1"/>
      <c r="BO241" s="1"/>
      <c r="BP241" s="1"/>
      <c r="BQ241" s="1"/>
      <c r="BR241" s="1"/>
      <c r="CC241" s="111" t="str">
        <f t="shared" si="73"/>
        <v/>
      </c>
      <c r="CD241" s="113" t="str">
        <f t="shared" si="66"/>
        <v/>
      </c>
      <c r="CE241" s="111" t="str">
        <f t="shared" si="67"/>
        <v/>
      </c>
      <c r="CF241" s="111" t="str">
        <f t="shared" si="68"/>
        <v/>
      </c>
      <c r="CG241" s="111" t="str">
        <f t="shared" si="69"/>
        <v/>
      </c>
      <c r="CH241" s="111" t="str">
        <f t="shared" si="70"/>
        <v/>
      </c>
      <c r="CI241" s="111" t="str">
        <f t="shared" si="71"/>
        <v/>
      </c>
    </row>
    <row r="242" spans="1:87">
      <c r="A242" s="4">
        <v>237</v>
      </c>
      <c r="B242" s="30" t="str">
        <f t="shared" si="74"/>
        <v/>
      </c>
      <c r="C242" s="37" t="str">
        <f t="shared" si="75"/>
        <v/>
      </c>
      <c r="D242" s="38" t="str">
        <f t="shared" si="76"/>
        <v/>
      </c>
      <c r="E242" s="39" t="str">
        <f t="shared" si="77"/>
        <v/>
      </c>
      <c r="F242" s="39" t="str">
        <f t="shared" si="78"/>
        <v/>
      </c>
      <c r="G242" s="52" t="str">
        <f t="shared" si="79"/>
        <v/>
      </c>
      <c r="H242" s="40" t="str">
        <f t="shared" si="80"/>
        <v/>
      </c>
      <c r="I242" s="125"/>
      <c r="J242" s="126"/>
      <c r="K242" s="107" t="str">
        <f t="shared" si="72"/>
        <v/>
      </c>
      <c r="L242" s="83"/>
      <c r="M242" s="76"/>
      <c r="N242" s="76"/>
      <c r="O242" s="76"/>
      <c r="P242" s="76"/>
      <c r="Q242" s="76"/>
      <c r="R242" s="76"/>
      <c r="S242" s="76"/>
      <c r="T242" s="84"/>
      <c r="U242" s="91"/>
      <c r="V242" s="77"/>
      <c r="W242" s="77"/>
      <c r="X242" s="77"/>
      <c r="Y242" s="77"/>
      <c r="Z242" s="77"/>
      <c r="AA242" s="77"/>
      <c r="AB242" s="77"/>
      <c r="AC242" s="92"/>
      <c r="AD242" s="83"/>
      <c r="AE242" s="76"/>
      <c r="AF242" s="76"/>
      <c r="AG242" s="76"/>
      <c r="AH242" s="76"/>
      <c r="AI242" s="76"/>
      <c r="AJ242" s="76"/>
      <c r="AK242" s="76"/>
      <c r="AL242" s="84"/>
      <c r="AM242" s="83"/>
      <c r="AN242" s="76"/>
      <c r="AO242" s="76"/>
      <c r="AP242" s="76"/>
      <c r="AQ242" s="76"/>
      <c r="AR242" s="76"/>
      <c r="AS242" s="76"/>
      <c r="AT242" s="76"/>
      <c r="AU242" s="84"/>
      <c r="AV242" s="83"/>
      <c r="AW242" s="76"/>
      <c r="AX242" s="76"/>
      <c r="AY242" s="76"/>
      <c r="AZ242" s="76"/>
      <c r="BA242" s="76"/>
      <c r="BB242" s="76"/>
      <c r="BC242" s="76"/>
      <c r="BD242" s="84"/>
      <c r="BE242" s="83"/>
      <c r="BF242" s="76"/>
      <c r="BG242" s="76"/>
      <c r="BH242" s="76"/>
      <c r="BI242" s="76"/>
      <c r="BJ242" s="76"/>
      <c r="BK242" s="76"/>
      <c r="BL242" s="76"/>
      <c r="BM242" s="84"/>
      <c r="BN242" s="1"/>
      <c r="BO242" s="1"/>
      <c r="BP242" s="1"/>
      <c r="BQ242" s="1"/>
      <c r="BR242" s="1"/>
      <c r="CC242" s="111" t="str">
        <f t="shared" si="73"/>
        <v/>
      </c>
      <c r="CD242" s="113" t="str">
        <f t="shared" si="66"/>
        <v/>
      </c>
      <c r="CE242" s="111" t="str">
        <f t="shared" si="67"/>
        <v/>
      </c>
      <c r="CF242" s="111" t="str">
        <f t="shared" si="68"/>
        <v/>
      </c>
      <c r="CG242" s="111" t="str">
        <f t="shared" si="69"/>
        <v/>
      </c>
      <c r="CH242" s="111" t="str">
        <f t="shared" si="70"/>
        <v/>
      </c>
      <c r="CI242" s="111" t="str">
        <f t="shared" si="71"/>
        <v/>
      </c>
    </row>
    <row r="243" spans="1:87">
      <c r="A243" s="4">
        <v>238</v>
      </c>
      <c r="B243" s="30" t="str">
        <f t="shared" si="74"/>
        <v/>
      </c>
      <c r="C243" s="37" t="str">
        <f t="shared" si="75"/>
        <v/>
      </c>
      <c r="D243" s="38" t="str">
        <f t="shared" si="76"/>
        <v/>
      </c>
      <c r="E243" s="39" t="str">
        <f t="shared" si="77"/>
        <v/>
      </c>
      <c r="F243" s="39" t="str">
        <f t="shared" si="78"/>
        <v/>
      </c>
      <c r="G243" s="52" t="str">
        <f t="shared" si="79"/>
        <v/>
      </c>
      <c r="H243" s="40" t="str">
        <f t="shared" si="80"/>
        <v/>
      </c>
      <c r="I243" s="125"/>
      <c r="J243" s="126"/>
      <c r="K243" s="107" t="str">
        <f t="shared" si="72"/>
        <v/>
      </c>
      <c r="L243" s="83"/>
      <c r="M243" s="76"/>
      <c r="N243" s="76"/>
      <c r="O243" s="76"/>
      <c r="P243" s="76"/>
      <c r="Q243" s="76"/>
      <c r="R243" s="76"/>
      <c r="S243" s="76"/>
      <c r="T243" s="84"/>
      <c r="U243" s="91"/>
      <c r="V243" s="77"/>
      <c r="W243" s="77"/>
      <c r="X243" s="77"/>
      <c r="Y243" s="77"/>
      <c r="Z243" s="77"/>
      <c r="AA243" s="77"/>
      <c r="AB243" s="77"/>
      <c r="AC243" s="92"/>
      <c r="AD243" s="83"/>
      <c r="AE243" s="76"/>
      <c r="AF243" s="76"/>
      <c r="AG243" s="76"/>
      <c r="AH243" s="76"/>
      <c r="AI243" s="76"/>
      <c r="AJ243" s="76"/>
      <c r="AK243" s="76"/>
      <c r="AL243" s="84"/>
      <c r="AM243" s="83"/>
      <c r="AN243" s="76"/>
      <c r="AO243" s="76"/>
      <c r="AP243" s="76"/>
      <c r="AQ243" s="76"/>
      <c r="AR243" s="76"/>
      <c r="AS243" s="76"/>
      <c r="AT243" s="76"/>
      <c r="AU243" s="84"/>
      <c r="AV243" s="83"/>
      <c r="AW243" s="76"/>
      <c r="AX243" s="76"/>
      <c r="AY243" s="76"/>
      <c r="AZ243" s="76"/>
      <c r="BA243" s="76"/>
      <c r="BB243" s="76"/>
      <c r="BC243" s="76"/>
      <c r="BD243" s="84"/>
      <c r="BE243" s="83"/>
      <c r="BF243" s="76"/>
      <c r="BG243" s="76"/>
      <c r="BH243" s="76"/>
      <c r="BI243" s="76"/>
      <c r="BJ243" s="76"/>
      <c r="BK243" s="76"/>
      <c r="BL243" s="76"/>
      <c r="BM243" s="84"/>
      <c r="BN243" s="1"/>
      <c r="BO243" s="1"/>
      <c r="BP243" s="1"/>
      <c r="BQ243" s="1"/>
      <c r="BR243" s="1"/>
      <c r="CC243" s="111" t="str">
        <f t="shared" si="73"/>
        <v/>
      </c>
      <c r="CD243" s="113" t="str">
        <f t="shared" si="66"/>
        <v/>
      </c>
      <c r="CE243" s="111" t="str">
        <f t="shared" si="67"/>
        <v/>
      </c>
      <c r="CF243" s="111" t="str">
        <f t="shared" si="68"/>
        <v/>
      </c>
      <c r="CG243" s="111" t="str">
        <f t="shared" si="69"/>
        <v/>
      </c>
      <c r="CH243" s="111" t="str">
        <f t="shared" si="70"/>
        <v/>
      </c>
      <c r="CI243" s="111" t="str">
        <f t="shared" si="71"/>
        <v/>
      </c>
    </row>
    <row r="244" spans="1:87">
      <c r="A244" s="4">
        <v>239</v>
      </c>
      <c r="B244" s="30" t="str">
        <f t="shared" si="74"/>
        <v/>
      </c>
      <c r="C244" s="37" t="str">
        <f t="shared" si="75"/>
        <v/>
      </c>
      <c r="D244" s="38" t="str">
        <f t="shared" si="76"/>
        <v/>
      </c>
      <c r="E244" s="39" t="str">
        <f t="shared" si="77"/>
        <v/>
      </c>
      <c r="F244" s="39" t="str">
        <f t="shared" si="78"/>
        <v/>
      </c>
      <c r="G244" s="52" t="str">
        <f t="shared" si="79"/>
        <v/>
      </c>
      <c r="H244" s="40" t="str">
        <f t="shared" si="80"/>
        <v/>
      </c>
      <c r="I244" s="125"/>
      <c r="J244" s="126"/>
      <c r="K244" s="107" t="str">
        <f t="shared" si="72"/>
        <v/>
      </c>
      <c r="L244" s="83"/>
      <c r="M244" s="76"/>
      <c r="N244" s="76"/>
      <c r="O244" s="76"/>
      <c r="P244" s="76"/>
      <c r="Q244" s="76"/>
      <c r="R244" s="76"/>
      <c r="S244" s="76"/>
      <c r="T244" s="84"/>
      <c r="U244" s="91"/>
      <c r="V244" s="77"/>
      <c r="W244" s="77"/>
      <c r="X244" s="77"/>
      <c r="Y244" s="77"/>
      <c r="Z244" s="77"/>
      <c r="AA244" s="77"/>
      <c r="AB244" s="77"/>
      <c r="AC244" s="92"/>
      <c r="AD244" s="83"/>
      <c r="AE244" s="76"/>
      <c r="AF244" s="76"/>
      <c r="AG244" s="76"/>
      <c r="AH244" s="76"/>
      <c r="AI244" s="76"/>
      <c r="AJ244" s="76"/>
      <c r="AK244" s="76"/>
      <c r="AL244" s="84"/>
      <c r="AM244" s="83"/>
      <c r="AN244" s="76"/>
      <c r="AO244" s="76"/>
      <c r="AP244" s="76"/>
      <c r="AQ244" s="76"/>
      <c r="AR244" s="76"/>
      <c r="AS244" s="76"/>
      <c r="AT244" s="76"/>
      <c r="AU244" s="84"/>
      <c r="AV244" s="83"/>
      <c r="AW244" s="76"/>
      <c r="AX244" s="76"/>
      <c r="AY244" s="76"/>
      <c r="AZ244" s="76"/>
      <c r="BA244" s="76"/>
      <c r="BB244" s="76"/>
      <c r="BC244" s="76"/>
      <c r="BD244" s="84"/>
      <c r="BE244" s="83"/>
      <c r="BF244" s="76"/>
      <c r="BG244" s="76"/>
      <c r="BH244" s="76"/>
      <c r="BI244" s="76"/>
      <c r="BJ244" s="76"/>
      <c r="BK244" s="76"/>
      <c r="BL244" s="76"/>
      <c r="BM244" s="84"/>
      <c r="BN244" s="1"/>
      <c r="BO244" s="1"/>
      <c r="BP244" s="1"/>
      <c r="BQ244" s="1"/>
      <c r="BR244" s="1"/>
      <c r="CC244" s="111" t="str">
        <f t="shared" si="73"/>
        <v/>
      </c>
      <c r="CD244" s="113" t="str">
        <f t="shared" si="66"/>
        <v/>
      </c>
      <c r="CE244" s="111" t="str">
        <f t="shared" si="67"/>
        <v/>
      </c>
      <c r="CF244" s="111" t="str">
        <f t="shared" si="68"/>
        <v/>
      </c>
      <c r="CG244" s="111" t="str">
        <f t="shared" si="69"/>
        <v/>
      </c>
      <c r="CH244" s="111" t="str">
        <f t="shared" si="70"/>
        <v/>
      </c>
      <c r="CI244" s="111" t="str">
        <f t="shared" si="71"/>
        <v/>
      </c>
    </row>
    <row r="245" spans="1:87">
      <c r="A245" s="4">
        <v>240</v>
      </c>
      <c r="B245" s="30" t="str">
        <f t="shared" si="74"/>
        <v/>
      </c>
      <c r="C245" s="37" t="str">
        <f t="shared" si="75"/>
        <v/>
      </c>
      <c r="D245" s="38" t="str">
        <f t="shared" si="76"/>
        <v/>
      </c>
      <c r="E245" s="39" t="str">
        <f t="shared" si="77"/>
        <v/>
      </c>
      <c r="F245" s="39" t="str">
        <f t="shared" si="78"/>
        <v/>
      </c>
      <c r="G245" s="52" t="str">
        <f t="shared" si="79"/>
        <v/>
      </c>
      <c r="H245" s="40" t="str">
        <f t="shared" si="80"/>
        <v/>
      </c>
      <c r="I245" s="125"/>
      <c r="J245" s="126"/>
      <c r="K245" s="107" t="str">
        <f t="shared" si="72"/>
        <v/>
      </c>
      <c r="L245" s="83"/>
      <c r="M245" s="76"/>
      <c r="N245" s="76"/>
      <c r="O245" s="76"/>
      <c r="P245" s="76"/>
      <c r="Q245" s="76"/>
      <c r="R245" s="76"/>
      <c r="S245" s="76"/>
      <c r="T245" s="84"/>
      <c r="U245" s="91"/>
      <c r="V245" s="77"/>
      <c r="W245" s="77"/>
      <c r="X245" s="77"/>
      <c r="Y245" s="77"/>
      <c r="Z245" s="77"/>
      <c r="AA245" s="77"/>
      <c r="AB245" s="77"/>
      <c r="AC245" s="92"/>
      <c r="AD245" s="83"/>
      <c r="AE245" s="76"/>
      <c r="AF245" s="76"/>
      <c r="AG245" s="76"/>
      <c r="AH245" s="76"/>
      <c r="AI245" s="76"/>
      <c r="AJ245" s="76"/>
      <c r="AK245" s="76"/>
      <c r="AL245" s="84"/>
      <c r="AM245" s="83"/>
      <c r="AN245" s="76"/>
      <c r="AO245" s="76"/>
      <c r="AP245" s="76"/>
      <c r="AQ245" s="76"/>
      <c r="AR245" s="76"/>
      <c r="AS245" s="76"/>
      <c r="AT245" s="76"/>
      <c r="AU245" s="84"/>
      <c r="AV245" s="83"/>
      <c r="AW245" s="76"/>
      <c r="AX245" s="76"/>
      <c r="AY245" s="76"/>
      <c r="AZ245" s="76"/>
      <c r="BA245" s="76"/>
      <c r="BB245" s="76"/>
      <c r="BC245" s="76"/>
      <c r="BD245" s="84"/>
      <c r="BE245" s="83"/>
      <c r="BF245" s="76"/>
      <c r="BG245" s="76"/>
      <c r="BH245" s="76"/>
      <c r="BI245" s="76"/>
      <c r="BJ245" s="76"/>
      <c r="BK245" s="76"/>
      <c r="BL245" s="76"/>
      <c r="BM245" s="84"/>
      <c r="BN245" s="1"/>
      <c r="BO245" s="1"/>
      <c r="BP245" s="1"/>
      <c r="BQ245" s="1"/>
      <c r="BR245" s="1"/>
      <c r="CC245" s="111" t="str">
        <f t="shared" si="73"/>
        <v/>
      </c>
      <c r="CD245" s="113" t="str">
        <f t="shared" si="66"/>
        <v/>
      </c>
      <c r="CE245" s="111" t="str">
        <f t="shared" si="67"/>
        <v/>
      </c>
      <c r="CF245" s="111" t="str">
        <f t="shared" si="68"/>
        <v/>
      </c>
      <c r="CG245" s="111" t="str">
        <f t="shared" si="69"/>
        <v/>
      </c>
      <c r="CH245" s="111" t="str">
        <f t="shared" si="70"/>
        <v/>
      </c>
      <c r="CI245" s="111" t="str">
        <f t="shared" si="71"/>
        <v/>
      </c>
    </row>
    <row r="246" spans="1:87">
      <c r="A246" s="4">
        <v>241</v>
      </c>
      <c r="B246" s="30" t="str">
        <f t="shared" si="74"/>
        <v/>
      </c>
      <c r="C246" s="37" t="str">
        <f t="shared" si="75"/>
        <v/>
      </c>
      <c r="D246" s="38" t="str">
        <f t="shared" si="76"/>
        <v/>
      </c>
      <c r="E246" s="39" t="str">
        <f t="shared" si="77"/>
        <v/>
      </c>
      <c r="F246" s="39" t="str">
        <f t="shared" si="78"/>
        <v/>
      </c>
      <c r="G246" s="52" t="str">
        <f t="shared" si="79"/>
        <v/>
      </c>
      <c r="H246" s="40" t="str">
        <f t="shared" si="80"/>
        <v/>
      </c>
      <c r="I246" s="125"/>
      <c r="J246" s="126"/>
      <c r="K246" s="107" t="str">
        <f t="shared" si="72"/>
        <v/>
      </c>
      <c r="L246" s="83"/>
      <c r="M246" s="76"/>
      <c r="N246" s="76"/>
      <c r="O246" s="76"/>
      <c r="P246" s="76"/>
      <c r="Q246" s="76"/>
      <c r="R246" s="76"/>
      <c r="S246" s="76"/>
      <c r="T246" s="84"/>
      <c r="U246" s="91"/>
      <c r="V246" s="77"/>
      <c r="W246" s="77"/>
      <c r="X246" s="77"/>
      <c r="Y246" s="77"/>
      <c r="Z246" s="77"/>
      <c r="AA246" s="77"/>
      <c r="AB246" s="77"/>
      <c r="AC246" s="92"/>
      <c r="AD246" s="83"/>
      <c r="AE246" s="76"/>
      <c r="AF246" s="76"/>
      <c r="AG246" s="76"/>
      <c r="AH246" s="76"/>
      <c r="AI246" s="76"/>
      <c r="AJ246" s="76"/>
      <c r="AK246" s="76"/>
      <c r="AL246" s="84"/>
      <c r="AM246" s="83"/>
      <c r="AN246" s="76"/>
      <c r="AO246" s="76"/>
      <c r="AP246" s="76"/>
      <c r="AQ246" s="76"/>
      <c r="AR246" s="76"/>
      <c r="AS246" s="76"/>
      <c r="AT246" s="76"/>
      <c r="AU246" s="84"/>
      <c r="AV246" s="83"/>
      <c r="AW246" s="76"/>
      <c r="AX246" s="76"/>
      <c r="AY246" s="76"/>
      <c r="AZ246" s="76"/>
      <c r="BA246" s="76"/>
      <c r="BB246" s="76"/>
      <c r="BC246" s="76"/>
      <c r="BD246" s="84"/>
      <c r="BE246" s="83"/>
      <c r="BF246" s="76"/>
      <c r="BG246" s="76"/>
      <c r="BH246" s="76"/>
      <c r="BI246" s="76"/>
      <c r="BJ246" s="76"/>
      <c r="BK246" s="76"/>
      <c r="BL246" s="76"/>
      <c r="BM246" s="84"/>
      <c r="BN246" s="1"/>
      <c r="BO246" s="1"/>
      <c r="BP246" s="1"/>
      <c r="BQ246" s="1"/>
      <c r="BR246" s="1"/>
      <c r="CC246" s="111" t="str">
        <f t="shared" si="73"/>
        <v/>
      </c>
      <c r="CD246" s="113" t="str">
        <f t="shared" si="66"/>
        <v/>
      </c>
      <c r="CE246" s="111" t="str">
        <f t="shared" si="67"/>
        <v/>
      </c>
      <c r="CF246" s="111" t="str">
        <f t="shared" si="68"/>
        <v/>
      </c>
      <c r="CG246" s="111" t="str">
        <f t="shared" si="69"/>
        <v/>
      </c>
      <c r="CH246" s="111" t="str">
        <f t="shared" si="70"/>
        <v/>
      </c>
      <c r="CI246" s="111" t="str">
        <f t="shared" si="71"/>
        <v/>
      </c>
    </row>
    <row r="247" spans="1:87">
      <c r="A247" s="4">
        <v>242</v>
      </c>
      <c r="B247" s="30" t="str">
        <f t="shared" si="74"/>
        <v/>
      </c>
      <c r="C247" s="37" t="str">
        <f t="shared" si="75"/>
        <v/>
      </c>
      <c r="D247" s="38" t="str">
        <f t="shared" si="76"/>
        <v/>
      </c>
      <c r="E247" s="39" t="str">
        <f t="shared" si="77"/>
        <v/>
      </c>
      <c r="F247" s="39" t="str">
        <f t="shared" si="78"/>
        <v/>
      </c>
      <c r="G247" s="52" t="str">
        <f t="shared" si="79"/>
        <v/>
      </c>
      <c r="H247" s="40" t="str">
        <f t="shared" si="80"/>
        <v/>
      </c>
      <c r="I247" s="125"/>
      <c r="J247" s="126"/>
      <c r="K247" s="107" t="str">
        <f t="shared" si="72"/>
        <v/>
      </c>
      <c r="L247" s="83"/>
      <c r="M247" s="76"/>
      <c r="N247" s="76"/>
      <c r="O247" s="76"/>
      <c r="P247" s="76"/>
      <c r="Q247" s="76"/>
      <c r="R247" s="76"/>
      <c r="S247" s="76"/>
      <c r="T247" s="84"/>
      <c r="U247" s="91"/>
      <c r="V247" s="77"/>
      <c r="W247" s="77"/>
      <c r="X247" s="77"/>
      <c r="Y247" s="77"/>
      <c r="Z247" s="77"/>
      <c r="AA247" s="77"/>
      <c r="AB247" s="77"/>
      <c r="AC247" s="92"/>
      <c r="AD247" s="83"/>
      <c r="AE247" s="76"/>
      <c r="AF247" s="76"/>
      <c r="AG247" s="76"/>
      <c r="AH247" s="76"/>
      <c r="AI247" s="76"/>
      <c r="AJ247" s="76"/>
      <c r="AK247" s="76"/>
      <c r="AL247" s="84"/>
      <c r="AM247" s="83"/>
      <c r="AN247" s="76"/>
      <c r="AO247" s="76"/>
      <c r="AP247" s="76"/>
      <c r="AQ247" s="76"/>
      <c r="AR247" s="76"/>
      <c r="AS247" s="76"/>
      <c r="AT247" s="76"/>
      <c r="AU247" s="84"/>
      <c r="AV247" s="83"/>
      <c r="AW247" s="76"/>
      <c r="AX247" s="76"/>
      <c r="AY247" s="76"/>
      <c r="AZ247" s="76"/>
      <c r="BA247" s="76"/>
      <c r="BB247" s="76"/>
      <c r="BC247" s="76"/>
      <c r="BD247" s="84"/>
      <c r="BE247" s="83"/>
      <c r="BF247" s="76"/>
      <c r="BG247" s="76"/>
      <c r="BH247" s="76"/>
      <c r="BI247" s="76"/>
      <c r="BJ247" s="76"/>
      <c r="BK247" s="76"/>
      <c r="BL247" s="76"/>
      <c r="BM247" s="84"/>
      <c r="BN247" s="1"/>
      <c r="BO247" s="1"/>
      <c r="BP247" s="1"/>
      <c r="BQ247" s="1"/>
      <c r="BR247" s="1"/>
      <c r="CC247" s="111" t="str">
        <f t="shared" si="73"/>
        <v/>
      </c>
      <c r="CD247" s="113" t="str">
        <f t="shared" si="66"/>
        <v/>
      </c>
      <c r="CE247" s="111" t="str">
        <f t="shared" si="67"/>
        <v/>
      </c>
      <c r="CF247" s="111" t="str">
        <f t="shared" si="68"/>
        <v/>
      </c>
      <c r="CG247" s="111" t="str">
        <f t="shared" si="69"/>
        <v/>
      </c>
      <c r="CH247" s="111" t="str">
        <f t="shared" si="70"/>
        <v/>
      </c>
      <c r="CI247" s="111" t="str">
        <f t="shared" si="71"/>
        <v/>
      </c>
    </row>
    <row r="248" spans="1:87">
      <c r="A248" s="4">
        <v>243</v>
      </c>
      <c r="B248" s="30" t="str">
        <f t="shared" si="74"/>
        <v/>
      </c>
      <c r="C248" s="37" t="str">
        <f t="shared" si="75"/>
        <v/>
      </c>
      <c r="D248" s="38" t="str">
        <f t="shared" si="76"/>
        <v/>
      </c>
      <c r="E248" s="39" t="str">
        <f t="shared" si="77"/>
        <v/>
      </c>
      <c r="F248" s="39" t="str">
        <f t="shared" si="78"/>
        <v/>
      </c>
      <c r="G248" s="52" t="str">
        <f t="shared" si="79"/>
        <v/>
      </c>
      <c r="H248" s="40" t="str">
        <f t="shared" si="80"/>
        <v/>
      </c>
      <c r="I248" s="125"/>
      <c r="J248" s="126"/>
      <c r="K248" s="107" t="str">
        <f t="shared" si="72"/>
        <v/>
      </c>
      <c r="L248" s="83"/>
      <c r="M248" s="76"/>
      <c r="N248" s="76"/>
      <c r="O248" s="76"/>
      <c r="P248" s="76"/>
      <c r="Q248" s="76"/>
      <c r="R248" s="76"/>
      <c r="S248" s="76"/>
      <c r="T248" s="84"/>
      <c r="U248" s="91"/>
      <c r="V248" s="77"/>
      <c r="W248" s="77"/>
      <c r="X248" s="77"/>
      <c r="Y248" s="77"/>
      <c r="Z248" s="77"/>
      <c r="AA248" s="77"/>
      <c r="AB248" s="77"/>
      <c r="AC248" s="92"/>
      <c r="AD248" s="83"/>
      <c r="AE248" s="76"/>
      <c r="AF248" s="76"/>
      <c r="AG248" s="76"/>
      <c r="AH248" s="76"/>
      <c r="AI248" s="76"/>
      <c r="AJ248" s="76"/>
      <c r="AK248" s="76"/>
      <c r="AL248" s="84"/>
      <c r="AM248" s="83"/>
      <c r="AN248" s="76"/>
      <c r="AO248" s="76"/>
      <c r="AP248" s="76"/>
      <c r="AQ248" s="76"/>
      <c r="AR248" s="76"/>
      <c r="AS248" s="76"/>
      <c r="AT248" s="76"/>
      <c r="AU248" s="84"/>
      <c r="AV248" s="83"/>
      <c r="AW248" s="76"/>
      <c r="AX248" s="76"/>
      <c r="AY248" s="76"/>
      <c r="AZ248" s="76"/>
      <c r="BA248" s="76"/>
      <c r="BB248" s="76"/>
      <c r="BC248" s="76"/>
      <c r="BD248" s="84"/>
      <c r="BE248" s="83"/>
      <c r="BF248" s="76"/>
      <c r="BG248" s="76"/>
      <c r="BH248" s="76"/>
      <c r="BI248" s="76"/>
      <c r="BJ248" s="76"/>
      <c r="BK248" s="76"/>
      <c r="BL248" s="76"/>
      <c r="BM248" s="84"/>
      <c r="BN248" s="1"/>
      <c r="BO248" s="1"/>
      <c r="BP248" s="1"/>
      <c r="BQ248" s="1"/>
      <c r="BR248" s="1"/>
      <c r="CC248" s="111" t="str">
        <f t="shared" si="73"/>
        <v/>
      </c>
      <c r="CD248" s="113" t="str">
        <f t="shared" si="66"/>
        <v/>
      </c>
      <c r="CE248" s="111" t="str">
        <f t="shared" si="67"/>
        <v/>
      </c>
      <c r="CF248" s="111" t="str">
        <f t="shared" si="68"/>
        <v/>
      </c>
      <c r="CG248" s="111" t="str">
        <f t="shared" si="69"/>
        <v/>
      </c>
      <c r="CH248" s="111" t="str">
        <f t="shared" si="70"/>
        <v/>
      </c>
      <c r="CI248" s="111" t="str">
        <f t="shared" si="71"/>
        <v/>
      </c>
    </row>
    <row r="249" spans="1:87">
      <c r="A249" s="4">
        <v>244</v>
      </c>
      <c r="B249" s="30" t="str">
        <f t="shared" si="74"/>
        <v/>
      </c>
      <c r="C249" s="37" t="str">
        <f t="shared" si="75"/>
        <v/>
      </c>
      <c r="D249" s="38" t="str">
        <f t="shared" si="76"/>
        <v/>
      </c>
      <c r="E249" s="39" t="str">
        <f t="shared" si="77"/>
        <v/>
      </c>
      <c r="F249" s="39" t="str">
        <f t="shared" si="78"/>
        <v/>
      </c>
      <c r="G249" s="52" t="str">
        <f t="shared" si="79"/>
        <v/>
      </c>
      <c r="H249" s="40" t="str">
        <f t="shared" si="80"/>
        <v/>
      </c>
      <c r="I249" s="125"/>
      <c r="J249" s="126"/>
      <c r="K249" s="107" t="str">
        <f t="shared" si="72"/>
        <v/>
      </c>
      <c r="L249" s="83"/>
      <c r="M249" s="76"/>
      <c r="N249" s="76"/>
      <c r="O249" s="76"/>
      <c r="P249" s="76"/>
      <c r="Q249" s="76"/>
      <c r="R249" s="76"/>
      <c r="S249" s="76"/>
      <c r="T249" s="84"/>
      <c r="U249" s="91"/>
      <c r="V249" s="77"/>
      <c r="W249" s="77"/>
      <c r="X249" s="77"/>
      <c r="Y249" s="77"/>
      <c r="Z249" s="77"/>
      <c r="AA249" s="77"/>
      <c r="AB249" s="77"/>
      <c r="AC249" s="92"/>
      <c r="AD249" s="83"/>
      <c r="AE249" s="76"/>
      <c r="AF249" s="76"/>
      <c r="AG249" s="76"/>
      <c r="AH249" s="76"/>
      <c r="AI249" s="76"/>
      <c r="AJ249" s="76"/>
      <c r="AK249" s="76"/>
      <c r="AL249" s="84"/>
      <c r="AM249" s="83"/>
      <c r="AN249" s="76"/>
      <c r="AO249" s="76"/>
      <c r="AP249" s="76"/>
      <c r="AQ249" s="76"/>
      <c r="AR249" s="76"/>
      <c r="AS249" s="76"/>
      <c r="AT249" s="76"/>
      <c r="AU249" s="84"/>
      <c r="AV249" s="83"/>
      <c r="AW249" s="76"/>
      <c r="AX249" s="76"/>
      <c r="AY249" s="76"/>
      <c r="AZ249" s="76"/>
      <c r="BA249" s="76"/>
      <c r="BB249" s="76"/>
      <c r="BC249" s="76"/>
      <c r="BD249" s="84"/>
      <c r="BE249" s="83"/>
      <c r="BF249" s="76"/>
      <c r="BG249" s="76"/>
      <c r="BH249" s="76"/>
      <c r="BI249" s="76"/>
      <c r="BJ249" s="76"/>
      <c r="BK249" s="76"/>
      <c r="BL249" s="76"/>
      <c r="BM249" s="84"/>
      <c r="BN249" s="1"/>
      <c r="BO249" s="1"/>
      <c r="BP249" s="1"/>
      <c r="BQ249" s="1"/>
      <c r="BR249" s="1"/>
      <c r="CC249" s="111" t="str">
        <f t="shared" si="73"/>
        <v/>
      </c>
      <c r="CD249" s="113" t="str">
        <f t="shared" si="66"/>
        <v/>
      </c>
      <c r="CE249" s="111" t="str">
        <f t="shared" si="67"/>
        <v/>
      </c>
      <c r="CF249" s="111" t="str">
        <f t="shared" si="68"/>
        <v/>
      </c>
      <c r="CG249" s="111" t="str">
        <f t="shared" si="69"/>
        <v/>
      </c>
      <c r="CH249" s="111" t="str">
        <f t="shared" si="70"/>
        <v/>
      </c>
      <c r="CI249" s="111" t="str">
        <f t="shared" si="71"/>
        <v/>
      </c>
    </row>
    <row r="250" spans="1:87">
      <c r="A250" s="4">
        <v>245</v>
      </c>
      <c r="B250" s="30" t="str">
        <f t="shared" si="74"/>
        <v/>
      </c>
      <c r="C250" s="37" t="str">
        <f t="shared" si="75"/>
        <v/>
      </c>
      <c r="D250" s="38" t="str">
        <f t="shared" si="76"/>
        <v/>
      </c>
      <c r="E250" s="39" t="str">
        <f t="shared" si="77"/>
        <v/>
      </c>
      <c r="F250" s="39" t="str">
        <f t="shared" si="78"/>
        <v/>
      </c>
      <c r="G250" s="52" t="str">
        <f t="shared" si="79"/>
        <v/>
      </c>
      <c r="H250" s="40" t="str">
        <f t="shared" si="80"/>
        <v/>
      </c>
      <c r="I250" s="125"/>
      <c r="J250" s="126"/>
      <c r="K250" s="107" t="str">
        <f t="shared" si="72"/>
        <v/>
      </c>
      <c r="L250" s="83"/>
      <c r="M250" s="76"/>
      <c r="N250" s="76"/>
      <c r="O250" s="76"/>
      <c r="P250" s="76"/>
      <c r="Q250" s="76"/>
      <c r="R250" s="76"/>
      <c r="S250" s="76"/>
      <c r="T250" s="84"/>
      <c r="U250" s="91"/>
      <c r="V250" s="77"/>
      <c r="W250" s="77"/>
      <c r="X250" s="77"/>
      <c r="Y250" s="77"/>
      <c r="Z250" s="77"/>
      <c r="AA250" s="77"/>
      <c r="AB250" s="77"/>
      <c r="AC250" s="92"/>
      <c r="AD250" s="83"/>
      <c r="AE250" s="76"/>
      <c r="AF250" s="76"/>
      <c r="AG250" s="76"/>
      <c r="AH250" s="76"/>
      <c r="AI250" s="76"/>
      <c r="AJ250" s="76"/>
      <c r="AK250" s="76"/>
      <c r="AL250" s="84"/>
      <c r="AM250" s="83"/>
      <c r="AN250" s="76"/>
      <c r="AO250" s="76"/>
      <c r="AP250" s="76"/>
      <c r="AQ250" s="76"/>
      <c r="AR250" s="76"/>
      <c r="AS250" s="76"/>
      <c r="AT250" s="76"/>
      <c r="AU250" s="84"/>
      <c r="AV250" s="83"/>
      <c r="AW250" s="76"/>
      <c r="AX250" s="76"/>
      <c r="AY250" s="76"/>
      <c r="AZ250" s="76"/>
      <c r="BA250" s="76"/>
      <c r="BB250" s="76"/>
      <c r="BC250" s="76"/>
      <c r="BD250" s="84"/>
      <c r="BE250" s="83"/>
      <c r="BF250" s="76"/>
      <c r="BG250" s="76"/>
      <c r="BH250" s="76"/>
      <c r="BI250" s="76"/>
      <c r="BJ250" s="76"/>
      <c r="BK250" s="76"/>
      <c r="BL250" s="76"/>
      <c r="BM250" s="84"/>
      <c r="BN250" s="1"/>
      <c r="BO250" s="1"/>
      <c r="BP250" s="1"/>
      <c r="BQ250" s="1"/>
      <c r="BR250" s="1"/>
      <c r="CC250" s="111" t="str">
        <f t="shared" si="73"/>
        <v/>
      </c>
      <c r="CD250" s="113" t="str">
        <f t="shared" si="66"/>
        <v/>
      </c>
      <c r="CE250" s="111" t="str">
        <f t="shared" si="67"/>
        <v/>
      </c>
      <c r="CF250" s="111" t="str">
        <f t="shared" si="68"/>
        <v/>
      </c>
      <c r="CG250" s="111" t="str">
        <f t="shared" si="69"/>
        <v/>
      </c>
      <c r="CH250" s="111" t="str">
        <f t="shared" si="70"/>
        <v/>
      </c>
      <c r="CI250" s="111" t="str">
        <f t="shared" si="71"/>
        <v/>
      </c>
    </row>
    <row r="251" spans="1:87">
      <c r="A251" s="4">
        <v>246</v>
      </c>
      <c r="B251" s="30" t="str">
        <f t="shared" si="74"/>
        <v/>
      </c>
      <c r="C251" s="37" t="str">
        <f t="shared" si="75"/>
        <v/>
      </c>
      <c r="D251" s="38" t="str">
        <f t="shared" si="76"/>
        <v/>
      </c>
      <c r="E251" s="39" t="str">
        <f t="shared" si="77"/>
        <v/>
      </c>
      <c r="F251" s="39" t="str">
        <f t="shared" si="78"/>
        <v/>
      </c>
      <c r="G251" s="52" t="str">
        <f t="shared" si="79"/>
        <v/>
      </c>
      <c r="H251" s="40" t="str">
        <f t="shared" si="80"/>
        <v/>
      </c>
      <c r="I251" s="125"/>
      <c r="J251" s="126"/>
      <c r="K251" s="107" t="str">
        <f t="shared" si="72"/>
        <v/>
      </c>
      <c r="L251" s="83"/>
      <c r="M251" s="76"/>
      <c r="N251" s="76"/>
      <c r="O251" s="76"/>
      <c r="P251" s="76"/>
      <c r="Q251" s="76"/>
      <c r="R251" s="76"/>
      <c r="S251" s="76"/>
      <c r="T251" s="84"/>
      <c r="U251" s="91"/>
      <c r="V251" s="77"/>
      <c r="W251" s="77"/>
      <c r="X251" s="77"/>
      <c r="Y251" s="77"/>
      <c r="Z251" s="77"/>
      <c r="AA251" s="77"/>
      <c r="AB251" s="77"/>
      <c r="AC251" s="92"/>
      <c r="AD251" s="83"/>
      <c r="AE251" s="76"/>
      <c r="AF251" s="76"/>
      <c r="AG251" s="76"/>
      <c r="AH251" s="76"/>
      <c r="AI251" s="76"/>
      <c r="AJ251" s="76"/>
      <c r="AK251" s="76"/>
      <c r="AL251" s="84"/>
      <c r="AM251" s="83"/>
      <c r="AN251" s="76"/>
      <c r="AO251" s="76"/>
      <c r="AP251" s="76"/>
      <c r="AQ251" s="76"/>
      <c r="AR251" s="76"/>
      <c r="AS251" s="76"/>
      <c r="AT251" s="76"/>
      <c r="AU251" s="84"/>
      <c r="AV251" s="83"/>
      <c r="AW251" s="76"/>
      <c r="AX251" s="76"/>
      <c r="AY251" s="76"/>
      <c r="AZ251" s="76"/>
      <c r="BA251" s="76"/>
      <c r="BB251" s="76"/>
      <c r="BC251" s="76"/>
      <c r="BD251" s="84"/>
      <c r="BE251" s="83"/>
      <c r="BF251" s="76"/>
      <c r="BG251" s="76"/>
      <c r="BH251" s="76"/>
      <c r="BI251" s="76"/>
      <c r="BJ251" s="76"/>
      <c r="BK251" s="76"/>
      <c r="BL251" s="76"/>
      <c r="BM251" s="84"/>
      <c r="BN251" s="1"/>
      <c r="BO251" s="1"/>
      <c r="BP251" s="1"/>
      <c r="BQ251" s="1"/>
      <c r="BR251" s="1"/>
      <c r="CC251" s="111" t="str">
        <f t="shared" si="73"/>
        <v/>
      </c>
      <c r="CD251" s="113" t="str">
        <f t="shared" si="66"/>
        <v/>
      </c>
      <c r="CE251" s="111" t="str">
        <f t="shared" si="67"/>
        <v/>
      </c>
      <c r="CF251" s="111" t="str">
        <f t="shared" si="68"/>
        <v/>
      </c>
      <c r="CG251" s="111" t="str">
        <f t="shared" si="69"/>
        <v/>
      </c>
      <c r="CH251" s="111" t="str">
        <f t="shared" si="70"/>
        <v/>
      </c>
      <c r="CI251" s="111" t="str">
        <f t="shared" si="71"/>
        <v/>
      </c>
    </row>
    <row r="252" spans="1:87">
      <c r="A252" s="4">
        <v>247</v>
      </c>
      <c r="B252" s="30" t="str">
        <f t="shared" si="74"/>
        <v/>
      </c>
      <c r="C252" s="37" t="str">
        <f t="shared" si="75"/>
        <v/>
      </c>
      <c r="D252" s="38" t="str">
        <f t="shared" si="76"/>
        <v/>
      </c>
      <c r="E252" s="39" t="str">
        <f t="shared" si="77"/>
        <v/>
      </c>
      <c r="F252" s="39" t="str">
        <f t="shared" si="78"/>
        <v/>
      </c>
      <c r="G252" s="52" t="str">
        <f t="shared" si="79"/>
        <v/>
      </c>
      <c r="H252" s="40" t="str">
        <f t="shared" si="80"/>
        <v/>
      </c>
      <c r="I252" s="125"/>
      <c r="J252" s="126"/>
      <c r="K252" s="107" t="str">
        <f t="shared" si="72"/>
        <v/>
      </c>
      <c r="L252" s="83"/>
      <c r="M252" s="76"/>
      <c r="N252" s="76"/>
      <c r="O252" s="76"/>
      <c r="P252" s="76"/>
      <c r="Q252" s="76"/>
      <c r="R252" s="76"/>
      <c r="S252" s="76"/>
      <c r="T252" s="84"/>
      <c r="U252" s="91"/>
      <c r="V252" s="77"/>
      <c r="W252" s="77"/>
      <c r="X252" s="77"/>
      <c r="Y252" s="77"/>
      <c r="Z252" s="77"/>
      <c r="AA252" s="77"/>
      <c r="AB252" s="77"/>
      <c r="AC252" s="92"/>
      <c r="AD252" s="83"/>
      <c r="AE252" s="76"/>
      <c r="AF252" s="76"/>
      <c r="AG252" s="76"/>
      <c r="AH252" s="76"/>
      <c r="AI252" s="76"/>
      <c r="AJ252" s="76"/>
      <c r="AK252" s="76"/>
      <c r="AL252" s="84"/>
      <c r="AM252" s="83"/>
      <c r="AN252" s="76"/>
      <c r="AO252" s="76"/>
      <c r="AP252" s="76"/>
      <c r="AQ252" s="76"/>
      <c r="AR252" s="76"/>
      <c r="AS252" s="76"/>
      <c r="AT252" s="76"/>
      <c r="AU252" s="84"/>
      <c r="AV252" s="83"/>
      <c r="AW252" s="76"/>
      <c r="AX252" s="76"/>
      <c r="AY252" s="76"/>
      <c r="AZ252" s="76"/>
      <c r="BA252" s="76"/>
      <c r="BB252" s="76"/>
      <c r="BC252" s="76"/>
      <c r="BD252" s="84"/>
      <c r="BE252" s="83"/>
      <c r="BF252" s="76"/>
      <c r="BG252" s="76"/>
      <c r="BH252" s="76"/>
      <c r="BI252" s="76"/>
      <c r="BJ252" s="76"/>
      <c r="BK252" s="76"/>
      <c r="BL252" s="76"/>
      <c r="BM252" s="84"/>
      <c r="BN252" s="1"/>
      <c r="BO252" s="1"/>
      <c r="BP252" s="1"/>
      <c r="BQ252" s="1"/>
      <c r="BR252" s="1"/>
      <c r="CC252" s="111" t="str">
        <f t="shared" si="73"/>
        <v/>
      </c>
      <c r="CD252" s="113" t="str">
        <f t="shared" si="66"/>
        <v/>
      </c>
      <c r="CE252" s="111" t="str">
        <f t="shared" si="67"/>
        <v/>
      </c>
      <c r="CF252" s="111" t="str">
        <f t="shared" si="68"/>
        <v/>
      </c>
      <c r="CG252" s="111" t="str">
        <f t="shared" si="69"/>
        <v/>
      </c>
      <c r="CH252" s="111" t="str">
        <f t="shared" si="70"/>
        <v/>
      </c>
      <c r="CI252" s="111" t="str">
        <f t="shared" si="71"/>
        <v/>
      </c>
    </row>
    <row r="253" spans="1:87">
      <c r="A253" s="4">
        <v>248</v>
      </c>
      <c r="B253" s="30" t="str">
        <f t="shared" si="74"/>
        <v/>
      </c>
      <c r="C253" s="37" t="str">
        <f t="shared" si="75"/>
        <v/>
      </c>
      <c r="D253" s="38" t="str">
        <f t="shared" si="76"/>
        <v/>
      </c>
      <c r="E253" s="39" t="str">
        <f t="shared" si="77"/>
        <v/>
      </c>
      <c r="F253" s="39" t="str">
        <f t="shared" si="78"/>
        <v/>
      </c>
      <c r="G253" s="52" t="str">
        <f t="shared" si="79"/>
        <v/>
      </c>
      <c r="H253" s="40" t="str">
        <f t="shared" si="80"/>
        <v/>
      </c>
      <c r="I253" s="125"/>
      <c r="J253" s="126"/>
      <c r="K253" s="107" t="str">
        <f t="shared" si="72"/>
        <v/>
      </c>
      <c r="L253" s="83"/>
      <c r="M253" s="76"/>
      <c r="N253" s="76"/>
      <c r="O253" s="76"/>
      <c r="P253" s="76"/>
      <c r="Q253" s="76"/>
      <c r="R253" s="76"/>
      <c r="S253" s="76"/>
      <c r="T253" s="84"/>
      <c r="U253" s="91"/>
      <c r="V253" s="77"/>
      <c r="W253" s="77"/>
      <c r="X253" s="77"/>
      <c r="Y253" s="77"/>
      <c r="Z253" s="77"/>
      <c r="AA253" s="77"/>
      <c r="AB253" s="77"/>
      <c r="AC253" s="92"/>
      <c r="AD253" s="83"/>
      <c r="AE253" s="76"/>
      <c r="AF253" s="76"/>
      <c r="AG253" s="76"/>
      <c r="AH253" s="76"/>
      <c r="AI253" s="76"/>
      <c r="AJ253" s="76"/>
      <c r="AK253" s="76"/>
      <c r="AL253" s="84"/>
      <c r="AM253" s="83"/>
      <c r="AN253" s="76"/>
      <c r="AO253" s="76"/>
      <c r="AP253" s="76"/>
      <c r="AQ253" s="76"/>
      <c r="AR253" s="76"/>
      <c r="AS253" s="76"/>
      <c r="AT253" s="76"/>
      <c r="AU253" s="84"/>
      <c r="AV253" s="83"/>
      <c r="AW253" s="76"/>
      <c r="AX253" s="76"/>
      <c r="AY253" s="76"/>
      <c r="AZ253" s="76"/>
      <c r="BA253" s="76"/>
      <c r="BB253" s="76"/>
      <c r="BC253" s="76"/>
      <c r="BD253" s="84"/>
      <c r="BE253" s="83"/>
      <c r="BF253" s="76"/>
      <c r="BG253" s="76"/>
      <c r="BH253" s="76"/>
      <c r="BI253" s="76"/>
      <c r="BJ253" s="76"/>
      <c r="BK253" s="76"/>
      <c r="BL253" s="76"/>
      <c r="BM253" s="84"/>
      <c r="BN253" s="1"/>
      <c r="BO253" s="1"/>
      <c r="BP253" s="1"/>
      <c r="BQ253" s="1"/>
      <c r="BR253" s="1"/>
      <c r="CC253" s="111" t="str">
        <f t="shared" si="73"/>
        <v/>
      </c>
      <c r="CD253" s="113" t="str">
        <f t="shared" si="66"/>
        <v/>
      </c>
      <c r="CE253" s="111" t="str">
        <f t="shared" si="67"/>
        <v/>
      </c>
      <c r="CF253" s="111" t="str">
        <f t="shared" si="68"/>
        <v/>
      </c>
      <c r="CG253" s="111" t="str">
        <f t="shared" si="69"/>
        <v/>
      </c>
      <c r="CH253" s="111" t="str">
        <f t="shared" si="70"/>
        <v/>
      </c>
      <c r="CI253" s="111" t="str">
        <f t="shared" si="71"/>
        <v/>
      </c>
    </row>
    <row r="254" spans="1:87">
      <c r="A254" s="4">
        <v>249</v>
      </c>
      <c r="B254" s="30" t="str">
        <f t="shared" si="74"/>
        <v/>
      </c>
      <c r="C254" s="37" t="str">
        <f t="shared" si="75"/>
        <v/>
      </c>
      <c r="D254" s="38" t="str">
        <f t="shared" si="76"/>
        <v/>
      </c>
      <c r="E254" s="39" t="str">
        <f t="shared" si="77"/>
        <v/>
      </c>
      <c r="F254" s="39" t="str">
        <f t="shared" si="78"/>
        <v/>
      </c>
      <c r="G254" s="52" t="str">
        <f t="shared" si="79"/>
        <v/>
      </c>
      <c r="H254" s="40" t="str">
        <f t="shared" si="80"/>
        <v/>
      </c>
      <c r="I254" s="125"/>
      <c r="J254" s="126"/>
      <c r="K254" s="107" t="str">
        <f t="shared" si="72"/>
        <v/>
      </c>
      <c r="L254" s="83"/>
      <c r="M254" s="76"/>
      <c r="N254" s="76"/>
      <c r="O254" s="76"/>
      <c r="P254" s="76"/>
      <c r="Q254" s="76"/>
      <c r="R254" s="76"/>
      <c r="S254" s="76"/>
      <c r="T254" s="84"/>
      <c r="U254" s="91"/>
      <c r="V254" s="77"/>
      <c r="W254" s="77"/>
      <c r="X254" s="77"/>
      <c r="Y254" s="77"/>
      <c r="Z254" s="77"/>
      <c r="AA254" s="77"/>
      <c r="AB254" s="77"/>
      <c r="AC254" s="92"/>
      <c r="AD254" s="83"/>
      <c r="AE254" s="76"/>
      <c r="AF254" s="76"/>
      <c r="AG254" s="76"/>
      <c r="AH254" s="76"/>
      <c r="AI254" s="76"/>
      <c r="AJ254" s="76"/>
      <c r="AK254" s="76"/>
      <c r="AL254" s="84"/>
      <c r="AM254" s="83"/>
      <c r="AN254" s="76"/>
      <c r="AO254" s="76"/>
      <c r="AP254" s="76"/>
      <c r="AQ254" s="76"/>
      <c r="AR254" s="76"/>
      <c r="AS254" s="76"/>
      <c r="AT254" s="76"/>
      <c r="AU254" s="84"/>
      <c r="AV254" s="83"/>
      <c r="AW254" s="76"/>
      <c r="AX254" s="76"/>
      <c r="AY254" s="76"/>
      <c r="AZ254" s="76"/>
      <c r="BA254" s="76"/>
      <c r="BB254" s="76"/>
      <c r="BC254" s="76"/>
      <c r="BD254" s="84"/>
      <c r="BE254" s="83"/>
      <c r="BF254" s="76"/>
      <c r="BG254" s="76"/>
      <c r="BH254" s="76"/>
      <c r="BI254" s="76"/>
      <c r="BJ254" s="76"/>
      <c r="BK254" s="76"/>
      <c r="BL254" s="76"/>
      <c r="BM254" s="84"/>
      <c r="BN254" s="1"/>
      <c r="BO254" s="1"/>
      <c r="BP254" s="1"/>
      <c r="BQ254" s="1"/>
      <c r="BR254" s="1"/>
      <c r="CC254" s="111" t="str">
        <f t="shared" si="73"/>
        <v/>
      </c>
      <c r="CD254" s="113" t="str">
        <f t="shared" si="66"/>
        <v/>
      </c>
      <c r="CE254" s="111" t="str">
        <f t="shared" si="67"/>
        <v/>
      </c>
      <c r="CF254" s="111" t="str">
        <f t="shared" si="68"/>
        <v/>
      </c>
      <c r="CG254" s="111" t="str">
        <f t="shared" si="69"/>
        <v/>
      </c>
      <c r="CH254" s="111" t="str">
        <f t="shared" si="70"/>
        <v/>
      </c>
      <c r="CI254" s="111" t="str">
        <f t="shared" si="71"/>
        <v/>
      </c>
    </row>
    <row r="255" spans="1:87">
      <c r="A255" s="4">
        <v>250</v>
      </c>
      <c r="B255" s="30" t="str">
        <f t="shared" si="74"/>
        <v/>
      </c>
      <c r="C255" s="37" t="str">
        <f t="shared" si="75"/>
        <v/>
      </c>
      <c r="D255" s="38" t="str">
        <f t="shared" si="76"/>
        <v/>
      </c>
      <c r="E255" s="39" t="str">
        <f t="shared" si="77"/>
        <v/>
      </c>
      <c r="F255" s="39" t="str">
        <f t="shared" si="78"/>
        <v/>
      </c>
      <c r="G255" s="52" t="str">
        <f t="shared" si="79"/>
        <v/>
      </c>
      <c r="H255" s="40" t="str">
        <f t="shared" si="80"/>
        <v/>
      </c>
      <c r="I255" s="125"/>
      <c r="J255" s="126"/>
      <c r="K255" s="107" t="str">
        <f t="shared" si="72"/>
        <v/>
      </c>
      <c r="L255" s="83"/>
      <c r="M255" s="76"/>
      <c r="N255" s="76"/>
      <c r="O255" s="76"/>
      <c r="P255" s="76"/>
      <c r="Q255" s="76"/>
      <c r="R255" s="76"/>
      <c r="S255" s="76"/>
      <c r="T255" s="84"/>
      <c r="U255" s="91"/>
      <c r="V255" s="77"/>
      <c r="W255" s="77"/>
      <c r="X255" s="77"/>
      <c r="Y255" s="77"/>
      <c r="Z255" s="77"/>
      <c r="AA255" s="77"/>
      <c r="AB255" s="77"/>
      <c r="AC255" s="92"/>
      <c r="AD255" s="83"/>
      <c r="AE255" s="76"/>
      <c r="AF255" s="76"/>
      <c r="AG255" s="76"/>
      <c r="AH255" s="76"/>
      <c r="AI255" s="76"/>
      <c r="AJ255" s="76"/>
      <c r="AK255" s="76"/>
      <c r="AL255" s="84"/>
      <c r="AM255" s="83"/>
      <c r="AN255" s="76"/>
      <c r="AO255" s="76"/>
      <c r="AP255" s="76"/>
      <c r="AQ255" s="76"/>
      <c r="AR255" s="76"/>
      <c r="AS255" s="76"/>
      <c r="AT255" s="76"/>
      <c r="AU255" s="84"/>
      <c r="AV255" s="83"/>
      <c r="AW255" s="76"/>
      <c r="AX255" s="76"/>
      <c r="AY255" s="76"/>
      <c r="AZ255" s="76"/>
      <c r="BA255" s="76"/>
      <c r="BB255" s="76"/>
      <c r="BC255" s="76"/>
      <c r="BD255" s="84"/>
      <c r="BE255" s="83"/>
      <c r="BF255" s="76"/>
      <c r="BG255" s="76"/>
      <c r="BH255" s="76"/>
      <c r="BI255" s="76"/>
      <c r="BJ255" s="76"/>
      <c r="BK255" s="76"/>
      <c r="BL255" s="76"/>
      <c r="BM255" s="84"/>
      <c r="BN255" s="1"/>
      <c r="BO255" s="1"/>
      <c r="BP255" s="1"/>
      <c r="BQ255" s="1"/>
      <c r="BR255" s="1"/>
      <c r="CC255" s="111" t="str">
        <f t="shared" si="73"/>
        <v/>
      </c>
      <c r="CD255" s="113" t="str">
        <f t="shared" si="66"/>
        <v/>
      </c>
      <c r="CE255" s="111" t="str">
        <f t="shared" si="67"/>
        <v/>
      </c>
      <c r="CF255" s="111" t="str">
        <f t="shared" si="68"/>
        <v/>
      </c>
      <c r="CG255" s="111" t="str">
        <f t="shared" si="69"/>
        <v/>
      </c>
      <c r="CH255" s="111" t="str">
        <f t="shared" si="70"/>
        <v/>
      </c>
      <c r="CI255" s="111" t="str">
        <f t="shared" si="71"/>
        <v/>
      </c>
    </row>
    <row r="256" spans="1:87">
      <c r="A256" s="4">
        <v>251</v>
      </c>
      <c r="B256" s="30" t="str">
        <f t="shared" si="74"/>
        <v/>
      </c>
      <c r="C256" s="37" t="str">
        <f t="shared" si="75"/>
        <v/>
      </c>
      <c r="D256" s="38" t="str">
        <f t="shared" si="76"/>
        <v/>
      </c>
      <c r="E256" s="39" t="str">
        <f t="shared" si="77"/>
        <v/>
      </c>
      <c r="F256" s="39" t="str">
        <f t="shared" si="78"/>
        <v/>
      </c>
      <c r="G256" s="52" t="str">
        <f t="shared" si="79"/>
        <v/>
      </c>
      <c r="H256" s="40" t="str">
        <f t="shared" si="80"/>
        <v/>
      </c>
      <c r="I256" s="125"/>
      <c r="J256" s="126"/>
      <c r="K256" s="107" t="str">
        <f t="shared" si="72"/>
        <v/>
      </c>
      <c r="L256" s="83"/>
      <c r="M256" s="76"/>
      <c r="N256" s="76"/>
      <c r="O256" s="76"/>
      <c r="P256" s="76"/>
      <c r="Q256" s="76"/>
      <c r="R256" s="76"/>
      <c r="S256" s="76"/>
      <c r="T256" s="84"/>
      <c r="U256" s="91"/>
      <c r="V256" s="77"/>
      <c r="W256" s="77"/>
      <c r="X256" s="77"/>
      <c r="Y256" s="77"/>
      <c r="Z256" s="77"/>
      <c r="AA256" s="77"/>
      <c r="AB256" s="77"/>
      <c r="AC256" s="92"/>
      <c r="AD256" s="83"/>
      <c r="AE256" s="76"/>
      <c r="AF256" s="76"/>
      <c r="AG256" s="76"/>
      <c r="AH256" s="76"/>
      <c r="AI256" s="76"/>
      <c r="AJ256" s="76"/>
      <c r="AK256" s="76"/>
      <c r="AL256" s="84"/>
      <c r="AM256" s="83"/>
      <c r="AN256" s="76"/>
      <c r="AO256" s="76"/>
      <c r="AP256" s="76"/>
      <c r="AQ256" s="76"/>
      <c r="AR256" s="76"/>
      <c r="AS256" s="76"/>
      <c r="AT256" s="76"/>
      <c r="AU256" s="84"/>
      <c r="AV256" s="83"/>
      <c r="AW256" s="76"/>
      <c r="AX256" s="76"/>
      <c r="AY256" s="76"/>
      <c r="AZ256" s="76"/>
      <c r="BA256" s="76"/>
      <c r="BB256" s="76"/>
      <c r="BC256" s="76"/>
      <c r="BD256" s="84"/>
      <c r="BE256" s="83"/>
      <c r="BF256" s="76"/>
      <c r="BG256" s="76"/>
      <c r="BH256" s="76"/>
      <c r="BI256" s="76"/>
      <c r="BJ256" s="76"/>
      <c r="BK256" s="76"/>
      <c r="BL256" s="76"/>
      <c r="BM256" s="84"/>
      <c r="BN256" s="1"/>
      <c r="BO256" s="1"/>
      <c r="BP256" s="1"/>
      <c r="BQ256" s="1"/>
      <c r="BR256" s="1"/>
      <c r="CC256" s="111" t="str">
        <f t="shared" si="73"/>
        <v/>
      </c>
      <c r="CD256" s="113" t="str">
        <f t="shared" si="66"/>
        <v/>
      </c>
      <c r="CE256" s="111" t="str">
        <f t="shared" si="67"/>
        <v/>
      </c>
      <c r="CF256" s="111" t="str">
        <f t="shared" si="68"/>
        <v/>
      </c>
      <c r="CG256" s="111" t="str">
        <f t="shared" si="69"/>
        <v/>
      </c>
      <c r="CH256" s="111" t="str">
        <f t="shared" si="70"/>
        <v/>
      </c>
      <c r="CI256" s="111" t="str">
        <f t="shared" si="71"/>
        <v/>
      </c>
    </row>
    <row r="257" spans="1:87">
      <c r="A257" s="4">
        <v>252</v>
      </c>
      <c r="B257" s="30" t="str">
        <f t="shared" si="74"/>
        <v/>
      </c>
      <c r="C257" s="37" t="str">
        <f t="shared" si="75"/>
        <v/>
      </c>
      <c r="D257" s="38" t="str">
        <f t="shared" si="76"/>
        <v/>
      </c>
      <c r="E257" s="39" t="str">
        <f t="shared" si="77"/>
        <v/>
      </c>
      <c r="F257" s="39" t="str">
        <f t="shared" si="78"/>
        <v/>
      </c>
      <c r="G257" s="52" t="str">
        <f t="shared" si="79"/>
        <v/>
      </c>
      <c r="H257" s="40" t="str">
        <f t="shared" si="80"/>
        <v/>
      </c>
      <c r="I257" s="125"/>
      <c r="J257" s="126"/>
      <c r="K257" s="107" t="str">
        <f t="shared" si="72"/>
        <v/>
      </c>
      <c r="L257" s="83"/>
      <c r="M257" s="76"/>
      <c r="N257" s="76"/>
      <c r="O257" s="76"/>
      <c r="P257" s="76"/>
      <c r="Q257" s="76"/>
      <c r="R257" s="76"/>
      <c r="S257" s="76"/>
      <c r="T257" s="84"/>
      <c r="U257" s="91"/>
      <c r="V257" s="77"/>
      <c r="W257" s="77"/>
      <c r="X257" s="77"/>
      <c r="Y257" s="77"/>
      <c r="Z257" s="77"/>
      <c r="AA257" s="77"/>
      <c r="AB257" s="77"/>
      <c r="AC257" s="92"/>
      <c r="AD257" s="83"/>
      <c r="AE257" s="76"/>
      <c r="AF257" s="76"/>
      <c r="AG257" s="76"/>
      <c r="AH257" s="76"/>
      <c r="AI257" s="76"/>
      <c r="AJ257" s="76"/>
      <c r="AK257" s="76"/>
      <c r="AL257" s="84"/>
      <c r="AM257" s="83"/>
      <c r="AN257" s="76"/>
      <c r="AO257" s="76"/>
      <c r="AP257" s="76"/>
      <c r="AQ257" s="76"/>
      <c r="AR257" s="76"/>
      <c r="AS257" s="76"/>
      <c r="AT257" s="76"/>
      <c r="AU257" s="84"/>
      <c r="AV257" s="83"/>
      <c r="AW257" s="76"/>
      <c r="AX257" s="76"/>
      <c r="AY257" s="76"/>
      <c r="AZ257" s="76"/>
      <c r="BA257" s="76"/>
      <c r="BB257" s="76"/>
      <c r="BC257" s="76"/>
      <c r="BD257" s="84"/>
      <c r="BE257" s="83"/>
      <c r="BF257" s="76"/>
      <c r="BG257" s="76"/>
      <c r="BH257" s="76"/>
      <c r="BI257" s="76"/>
      <c r="BJ257" s="76"/>
      <c r="BK257" s="76"/>
      <c r="BL257" s="76"/>
      <c r="BM257" s="84"/>
      <c r="BN257" s="1"/>
      <c r="BO257" s="1"/>
      <c r="BP257" s="1"/>
      <c r="BQ257" s="1"/>
      <c r="BR257" s="1"/>
      <c r="CC257" s="111" t="str">
        <f t="shared" si="73"/>
        <v/>
      </c>
      <c r="CD257" s="113" t="str">
        <f t="shared" si="66"/>
        <v/>
      </c>
      <c r="CE257" s="111" t="str">
        <f t="shared" si="67"/>
        <v/>
      </c>
      <c r="CF257" s="111" t="str">
        <f t="shared" si="68"/>
        <v/>
      </c>
      <c r="CG257" s="111" t="str">
        <f t="shared" si="69"/>
        <v/>
      </c>
      <c r="CH257" s="111" t="str">
        <f t="shared" si="70"/>
        <v/>
      </c>
      <c r="CI257" s="111" t="str">
        <f t="shared" si="71"/>
        <v/>
      </c>
    </row>
    <row r="258" spans="1:87">
      <c r="A258" s="4">
        <v>253</v>
      </c>
      <c r="B258" s="30" t="str">
        <f t="shared" si="74"/>
        <v/>
      </c>
      <c r="C258" s="37" t="str">
        <f t="shared" si="75"/>
        <v/>
      </c>
      <c r="D258" s="38" t="str">
        <f t="shared" si="76"/>
        <v/>
      </c>
      <c r="E258" s="39" t="str">
        <f t="shared" si="77"/>
        <v/>
      </c>
      <c r="F258" s="39" t="str">
        <f t="shared" si="78"/>
        <v/>
      </c>
      <c r="G258" s="52" t="str">
        <f t="shared" si="79"/>
        <v/>
      </c>
      <c r="H258" s="40" t="str">
        <f t="shared" si="80"/>
        <v/>
      </c>
      <c r="I258" s="125"/>
      <c r="J258" s="126"/>
      <c r="K258" s="107" t="str">
        <f t="shared" si="72"/>
        <v/>
      </c>
      <c r="L258" s="83"/>
      <c r="M258" s="76"/>
      <c r="N258" s="76"/>
      <c r="O258" s="76"/>
      <c r="P258" s="76"/>
      <c r="Q258" s="76"/>
      <c r="R258" s="76"/>
      <c r="S258" s="76"/>
      <c r="T258" s="84"/>
      <c r="U258" s="91"/>
      <c r="V258" s="77"/>
      <c r="W258" s="77"/>
      <c r="X258" s="77"/>
      <c r="Y258" s="77"/>
      <c r="Z258" s="77"/>
      <c r="AA258" s="77"/>
      <c r="AB258" s="77"/>
      <c r="AC258" s="92"/>
      <c r="AD258" s="83"/>
      <c r="AE258" s="76"/>
      <c r="AF258" s="76"/>
      <c r="AG258" s="76"/>
      <c r="AH258" s="76"/>
      <c r="AI258" s="76"/>
      <c r="AJ258" s="76"/>
      <c r="AK258" s="76"/>
      <c r="AL258" s="84"/>
      <c r="AM258" s="83"/>
      <c r="AN258" s="76"/>
      <c r="AO258" s="76"/>
      <c r="AP258" s="76"/>
      <c r="AQ258" s="76"/>
      <c r="AR258" s="76"/>
      <c r="AS258" s="76"/>
      <c r="AT258" s="76"/>
      <c r="AU258" s="84"/>
      <c r="AV258" s="83"/>
      <c r="AW258" s="76"/>
      <c r="AX258" s="76"/>
      <c r="AY258" s="76"/>
      <c r="AZ258" s="76"/>
      <c r="BA258" s="76"/>
      <c r="BB258" s="76"/>
      <c r="BC258" s="76"/>
      <c r="BD258" s="84"/>
      <c r="BE258" s="83"/>
      <c r="BF258" s="76"/>
      <c r="BG258" s="76"/>
      <c r="BH258" s="76"/>
      <c r="BI258" s="76"/>
      <c r="BJ258" s="76"/>
      <c r="BK258" s="76"/>
      <c r="BL258" s="76"/>
      <c r="BM258" s="84"/>
      <c r="BN258" s="1"/>
      <c r="BO258" s="1"/>
      <c r="BP258" s="1"/>
      <c r="BQ258" s="1"/>
      <c r="BR258" s="1"/>
      <c r="CC258" s="111" t="str">
        <f t="shared" si="73"/>
        <v/>
      </c>
      <c r="CD258" s="113" t="str">
        <f t="shared" si="66"/>
        <v/>
      </c>
      <c r="CE258" s="111" t="str">
        <f t="shared" si="67"/>
        <v/>
      </c>
      <c r="CF258" s="111" t="str">
        <f t="shared" si="68"/>
        <v/>
      </c>
      <c r="CG258" s="111" t="str">
        <f t="shared" si="69"/>
        <v/>
      </c>
      <c r="CH258" s="111" t="str">
        <f t="shared" si="70"/>
        <v/>
      </c>
      <c r="CI258" s="111" t="str">
        <f t="shared" si="71"/>
        <v/>
      </c>
    </row>
    <row r="259" spans="1:87">
      <c r="A259" s="4">
        <v>254</v>
      </c>
      <c r="B259" s="30" t="str">
        <f t="shared" si="74"/>
        <v/>
      </c>
      <c r="C259" s="37" t="str">
        <f t="shared" si="75"/>
        <v/>
      </c>
      <c r="D259" s="38" t="str">
        <f t="shared" si="76"/>
        <v/>
      </c>
      <c r="E259" s="39" t="str">
        <f t="shared" si="77"/>
        <v/>
      </c>
      <c r="F259" s="39" t="str">
        <f t="shared" si="78"/>
        <v/>
      </c>
      <c r="G259" s="52" t="str">
        <f t="shared" si="79"/>
        <v/>
      </c>
      <c r="H259" s="40" t="str">
        <f t="shared" si="80"/>
        <v/>
      </c>
      <c r="I259" s="125"/>
      <c r="J259" s="126"/>
      <c r="K259" s="107" t="str">
        <f t="shared" si="72"/>
        <v/>
      </c>
      <c r="L259" s="83"/>
      <c r="M259" s="76"/>
      <c r="N259" s="76"/>
      <c r="O259" s="76"/>
      <c r="P259" s="76"/>
      <c r="Q259" s="76"/>
      <c r="R259" s="76"/>
      <c r="S259" s="76"/>
      <c r="T259" s="84"/>
      <c r="U259" s="91"/>
      <c r="V259" s="77"/>
      <c r="W259" s="77"/>
      <c r="X259" s="77"/>
      <c r="Y259" s="77"/>
      <c r="Z259" s="77"/>
      <c r="AA259" s="77"/>
      <c r="AB259" s="77"/>
      <c r="AC259" s="92"/>
      <c r="AD259" s="83"/>
      <c r="AE259" s="76"/>
      <c r="AF259" s="76"/>
      <c r="AG259" s="76"/>
      <c r="AH259" s="76"/>
      <c r="AI259" s="76"/>
      <c r="AJ259" s="76"/>
      <c r="AK259" s="76"/>
      <c r="AL259" s="84"/>
      <c r="AM259" s="83"/>
      <c r="AN259" s="76"/>
      <c r="AO259" s="76"/>
      <c r="AP259" s="76"/>
      <c r="AQ259" s="76"/>
      <c r="AR259" s="76"/>
      <c r="AS259" s="76"/>
      <c r="AT259" s="76"/>
      <c r="AU259" s="84"/>
      <c r="AV259" s="83"/>
      <c r="AW259" s="76"/>
      <c r="AX259" s="76"/>
      <c r="AY259" s="76"/>
      <c r="AZ259" s="76"/>
      <c r="BA259" s="76"/>
      <c r="BB259" s="76"/>
      <c r="BC259" s="76"/>
      <c r="BD259" s="84"/>
      <c r="BE259" s="83"/>
      <c r="BF259" s="76"/>
      <c r="BG259" s="76"/>
      <c r="BH259" s="76"/>
      <c r="BI259" s="76"/>
      <c r="BJ259" s="76"/>
      <c r="BK259" s="76"/>
      <c r="BL259" s="76"/>
      <c r="BM259" s="84"/>
      <c r="BN259" s="1"/>
      <c r="BO259" s="1"/>
      <c r="BP259" s="1"/>
      <c r="BQ259" s="1"/>
      <c r="BR259" s="1"/>
      <c r="CC259" s="111" t="str">
        <f t="shared" si="73"/>
        <v/>
      </c>
      <c r="CD259" s="113" t="str">
        <f t="shared" si="66"/>
        <v/>
      </c>
      <c r="CE259" s="111" t="str">
        <f t="shared" si="67"/>
        <v/>
      </c>
      <c r="CF259" s="111" t="str">
        <f t="shared" si="68"/>
        <v/>
      </c>
      <c r="CG259" s="111" t="str">
        <f t="shared" si="69"/>
        <v/>
      </c>
      <c r="CH259" s="111" t="str">
        <f t="shared" si="70"/>
        <v/>
      </c>
      <c r="CI259" s="111" t="str">
        <f t="shared" si="71"/>
        <v/>
      </c>
    </row>
    <row r="260" spans="1:87">
      <c r="A260" s="4">
        <v>255</v>
      </c>
      <c r="B260" s="30" t="str">
        <f t="shared" si="74"/>
        <v/>
      </c>
      <c r="C260" s="37" t="str">
        <f t="shared" si="75"/>
        <v/>
      </c>
      <c r="D260" s="38" t="str">
        <f t="shared" si="76"/>
        <v/>
      </c>
      <c r="E260" s="39" t="str">
        <f t="shared" si="77"/>
        <v/>
      </c>
      <c r="F260" s="39" t="str">
        <f t="shared" si="78"/>
        <v/>
      </c>
      <c r="G260" s="52" t="str">
        <f t="shared" si="79"/>
        <v/>
      </c>
      <c r="H260" s="40" t="str">
        <f t="shared" si="80"/>
        <v/>
      </c>
      <c r="I260" s="125"/>
      <c r="J260" s="126"/>
      <c r="K260" s="107" t="str">
        <f t="shared" si="72"/>
        <v/>
      </c>
      <c r="L260" s="83"/>
      <c r="M260" s="76"/>
      <c r="N260" s="76"/>
      <c r="O260" s="76"/>
      <c r="P260" s="76"/>
      <c r="Q260" s="76"/>
      <c r="R260" s="76"/>
      <c r="S260" s="76"/>
      <c r="T260" s="84"/>
      <c r="U260" s="91"/>
      <c r="V260" s="77"/>
      <c r="W260" s="77"/>
      <c r="X260" s="77"/>
      <c r="Y260" s="77"/>
      <c r="Z260" s="77"/>
      <c r="AA260" s="77"/>
      <c r="AB260" s="77"/>
      <c r="AC260" s="92"/>
      <c r="AD260" s="83"/>
      <c r="AE260" s="76"/>
      <c r="AF260" s="76"/>
      <c r="AG260" s="76"/>
      <c r="AH260" s="76"/>
      <c r="AI260" s="76"/>
      <c r="AJ260" s="76"/>
      <c r="AK260" s="76"/>
      <c r="AL260" s="84"/>
      <c r="AM260" s="83"/>
      <c r="AN260" s="76"/>
      <c r="AO260" s="76"/>
      <c r="AP260" s="76"/>
      <c r="AQ260" s="76"/>
      <c r="AR260" s="76"/>
      <c r="AS260" s="76"/>
      <c r="AT260" s="76"/>
      <c r="AU260" s="84"/>
      <c r="AV260" s="83"/>
      <c r="AW260" s="76"/>
      <c r="AX260" s="76"/>
      <c r="AY260" s="76"/>
      <c r="AZ260" s="76"/>
      <c r="BA260" s="76"/>
      <c r="BB260" s="76"/>
      <c r="BC260" s="76"/>
      <c r="BD260" s="84"/>
      <c r="BE260" s="83"/>
      <c r="BF260" s="76"/>
      <c r="BG260" s="76"/>
      <c r="BH260" s="76"/>
      <c r="BI260" s="76"/>
      <c r="BJ260" s="76"/>
      <c r="BK260" s="76"/>
      <c r="BL260" s="76"/>
      <c r="BM260" s="84"/>
      <c r="BN260" s="1"/>
      <c r="BO260" s="1"/>
      <c r="BP260" s="1"/>
      <c r="BQ260" s="1"/>
      <c r="BR260" s="1"/>
      <c r="CC260" s="111" t="str">
        <f t="shared" si="73"/>
        <v/>
      </c>
      <c r="CD260" s="113" t="str">
        <f t="shared" si="66"/>
        <v/>
      </c>
      <c r="CE260" s="111" t="str">
        <f t="shared" si="67"/>
        <v/>
      </c>
      <c r="CF260" s="111" t="str">
        <f t="shared" si="68"/>
        <v/>
      </c>
      <c r="CG260" s="111" t="str">
        <f t="shared" si="69"/>
        <v/>
      </c>
      <c r="CH260" s="111" t="str">
        <f t="shared" si="70"/>
        <v/>
      </c>
      <c r="CI260" s="111" t="str">
        <f t="shared" si="71"/>
        <v/>
      </c>
    </row>
    <row r="261" spans="1:87">
      <c r="A261" s="4">
        <v>256</v>
      </c>
      <c r="B261" s="30" t="str">
        <f t="shared" si="74"/>
        <v/>
      </c>
      <c r="C261" s="37" t="str">
        <f t="shared" si="75"/>
        <v/>
      </c>
      <c r="D261" s="38" t="str">
        <f t="shared" si="76"/>
        <v/>
      </c>
      <c r="E261" s="39" t="str">
        <f t="shared" si="77"/>
        <v/>
      </c>
      <c r="F261" s="39" t="str">
        <f t="shared" si="78"/>
        <v/>
      </c>
      <c r="G261" s="52" t="str">
        <f t="shared" si="79"/>
        <v/>
      </c>
      <c r="H261" s="40" t="str">
        <f t="shared" si="80"/>
        <v/>
      </c>
      <c r="I261" s="125"/>
      <c r="J261" s="126"/>
      <c r="K261" s="107" t="str">
        <f t="shared" si="72"/>
        <v/>
      </c>
      <c r="L261" s="83"/>
      <c r="M261" s="76"/>
      <c r="N261" s="76"/>
      <c r="O261" s="76"/>
      <c r="P261" s="76"/>
      <c r="Q261" s="76"/>
      <c r="R261" s="76"/>
      <c r="S261" s="76"/>
      <c r="T261" s="84"/>
      <c r="U261" s="91"/>
      <c r="V261" s="77"/>
      <c r="W261" s="77"/>
      <c r="X261" s="77"/>
      <c r="Y261" s="77"/>
      <c r="Z261" s="77"/>
      <c r="AA261" s="77"/>
      <c r="AB261" s="77"/>
      <c r="AC261" s="92"/>
      <c r="AD261" s="83"/>
      <c r="AE261" s="76"/>
      <c r="AF261" s="76"/>
      <c r="AG261" s="76"/>
      <c r="AH261" s="76"/>
      <c r="AI261" s="76"/>
      <c r="AJ261" s="76"/>
      <c r="AK261" s="76"/>
      <c r="AL261" s="84"/>
      <c r="AM261" s="83"/>
      <c r="AN261" s="76"/>
      <c r="AO261" s="76"/>
      <c r="AP261" s="76"/>
      <c r="AQ261" s="76"/>
      <c r="AR261" s="76"/>
      <c r="AS261" s="76"/>
      <c r="AT261" s="76"/>
      <c r="AU261" s="84"/>
      <c r="AV261" s="83"/>
      <c r="AW261" s="76"/>
      <c r="AX261" s="76"/>
      <c r="AY261" s="76"/>
      <c r="AZ261" s="76"/>
      <c r="BA261" s="76"/>
      <c r="BB261" s="76"/>
      <c r="BC261" s="76"/>
      <c r="BD261" s="84"/>
      <c r="BE261" s="83"/>
      <c r="BF261" s="76"/>
      <c r="BG261" s="76"/>
      <c r="BH261" s="76"/>
      <c r="BI261" s="76"/>
      <c r="BJ261" s="76"/>
      <c r="BK261" s="76"/>
      <c r="BL261" s="76"/>
      <c r="BM261" s="84"/>
      <c r="BN261" s="1"/>
      <c r="BO261" s="1"/>
      <c r="BP261" s="1"/>
      <c r="BQ261" s="1"/>
      <c r="BR261" s="1"/>
      <c r="CC261" s="111" t="str">
        <f t="shared" si="73"/>
        <v/>
      </c>
      <c r="CD261" s="113" t="str">
        <f t="shared" si="66"/>
        <v/>
      </c>
      <c r="CE261" s="111" t="str">
        <f t="shared" si="67"/>
        <v/>
      </c>
      <c r="CF261" s="111" t="str">
        <f t="shared" si="68"/>
        <v/>
      </c>
      <c r="CG261" s="111" t="str">
        <f t="shared" si="69"/>
        <v/>
      </c>
      <c r="CH261" s="111" t="str">
        <f t="shared" si="70"/>
        <v/>
      </c>
      <c r="CI261" s="111" t="str">
        <f t="shared" si="71"/>
        <v/>
      </c>
    </row>
    <row r="262" spans="1:87">
      <c r="A262" s="4">
        <v>257</v>
      </c>
      <c r="B262" s="30" t="str">
        <f t="shared" si="74"/>
        <v/>
      </c>
      <c r="C262" s="37" t="str">
        <f t="shared" si="75"/>
        <v/>
      </c>
      <c r="D262" s="38" t="str">
        <f t="shared" si="76"/>
        <v/>
      </c>
      <c r="E262" s="39" t="str">
        <f t="shared" si="77"/>
        <v/>
      </c>
      <c r="F262" s="39" t="str">
        <f t="shared" si="78"/>
        <v/>
      </c>
      <c r="G262" s="52" t="str">
        <f t="shared" si="79"/>
        <v/>
      </c>
      <c r="H262" s="40" t="str">
        <f t="shared" si="80"/>
        <v/>
      </c>
      <c r="I262" s="125"/>
      <c r="J262" s="126"/>
      <c r="K262" s="107" t="str">
        <f t="shared" si="72"/>
        <v/>
      </c>
      <c r="L262" s="83"/>
      <c r="M262" s="76"/>
      <c r="N262" s="76"/>
      <c r="O262" s="76"/>
      <c r="P262" s="76"/>
      <c r="Q262" s="76"/>
      <c r="R262" s="76"/>
      <c r="S262" s="76"/>
      <c r="T262" s="84"/>
      <c r="U262" s="91"/>
      <c r="V262" s="77"/>
      <c r="W262" s="77"/>
      <c r="X262" s="77"/>
      <c r="Y262" s="77"/>
      <c r="Z262" s="77"/>
      <c r="AA262" s="77"/>
      <c r="AB262" s="77"/>
      <c r="AC262" s="92"/>
      <c r="AD262" s="83"/>
      <c r="AE262" s="76"/>
      <c r="AF262" s="76"/>
      <c r="AG262" s="76"/>
      <c r="AH262" s="76"/>
      <c r="AI262" s="76"/>
      <c r="AJ262" s="76"/>
      <c r="AK262" s="76"/>
      <c r="AL262" s="84"/>
      <c r="AM262" s="83"/>
      <c r="AN262" s="76"/>
      <c r="AO262" s="76"/>
      <c r="AP262" s="76"/>
      <c r="AQ262" s="76"/>
      <c r="AR262" s="76"/>
      <c r="AS262" s="76"/>
      <c r="AT262" s="76"/>
      <c r="AU262" s="84"/>
      <c r="AV262" s="83"/>
      <c r="AW262" s="76"/>
      <c r="AX262" s="76"/>
      <c r="AY262" s="76"/>
      <c r="AZ262" s="76"/>
      <c r="BA262" s="76"/>
      <c r="BB262" s="76"/>
      <c r="BC262" s="76"/>
      <c r="BD262" s="84"/>
      <c r="BE262" s="83"/>
      <c r="BF262" s="76"/>
      <c r="BG262" s="76"/>
      <c r="BH262" s="76"/>
      <c r="BI262" s="76"/>
      <c r="BJ262" s="76"/>
      <c r="BK262" s="76"/>
      <c r="BL262" s="76"/>
      <c r="BM262" s="84"/>
      <c r="BN262" s="1"/>
      <c r="BO262" s="1"/>
      <c r="BP262" s="1"/>
      <c r="BQ262" s="1"/>
      <c r="BR262" s="1"/>
      <c r="CC262" s="111" t="str">
        <f t="shared" si="73"/>
        <v/>
      </c>
      <c r="CD262" s="113" t="str">
        <f t="shared" ref="CD262:CD325" si="81">IFERROR(IF(G262="","",IF(K262="","",IF(AND(VLOOKUP(G262,Mark,5,0)&gt;85),5,IF(AND(VLOOKUP(G262,Mark,5,0)&gt;75),4,IF(AND(VLOOKUP(G262,Mark,5,0)&gt;=65),3,0)))))+ROUNDUP(SUM(L262:T262)*15%,0),"")</f>
        <v/>
      </c>
      <c r="CE262" s="111" t="str">
        <f t="shared" ref="CE262:CE325" si="82">IFERROR(IF(G262="","",IF(K262="","",IF(AND(VLOOKUP(G262,Mark,5,0)&gt;85),5,IF(AND(VLOOKUP(G262,Mark,5,0)&gt;75),4,IF(AND(VLOOKUP(G262,Mark,5,0)&gt;=65),3,0)))))+ROUNDUP(SUM(U262:AC262)*15%,0),"")</f>
        <v/>
      </c>
      <c r="CF262" s="111" t="str">
        <f t="shared" ref="CF262:CF325" si="83">IFERROR(IF(G262="","",IF(K262="","",IF(AND(VLOOKUP(G262,Mark,5,0)&gt;85),5,IF(AND(VLOOKUP(G262,Mark,5,0)&gt;75),4,IF(AND(VLOOKUP(G262,Mark,5,0)&gt;=65),3,0)))))+ROUNDUP(SUM(AD262:AL262)*15%,0),"")</f>
        <v/>
      </c>
      <c r="CG262" s="111" t="str">
        <f t="shared" ref="CG262:CG325" si="84">IFERROR(IF(G262="","",IF(K262="","",IF(AND(VLOOKUP(G262,Mark,5,0)&gt;85),5,IF(AND(VLOOKUP(G262,Mark,5,0)&gt;75),4,IF(AND(VLOOKUP(G262,Mark,5,0)&gt;=65),3,0)))))+ROUNDUP(SUM(AM262:AU262)*15%,0),"")</f>
        <v/>
      </c>
      <c r="CH262" s="111" t="str">
        <f t="shared" ref="CH262:CH325" si="85">IFERROR(IF(G262="","",IF(K262="","",IF(AND(VLOOKUP(G262,Mark,5,0)&gt;85),5,IF(AND(VLOOKUP(G262,Mark,5,0)&gt;75),4,IF(AND(VLOOKUP(G262,Mark,5,0)&gt;=65),3,0)))))+ROUNDUP(SUM(AV262:BD262)*15%,0),"")</f>
        <v/>
      </c>
      <c r="CI262" s="111" t="str">
        <f t="shared" ref="CI262:CI325" si="86">IFERROR(IF(G262="","",IF(K262="","",IF(AND(VLOOKUP(G262,Mark,5,0)&gt;85),5,IF(AND(VLOOKUP(G262,Mark,5,0)&gt;75),4,IF(AND(VLOOKUP(G262,Mark,5,0)&gt;=65),3,0)))))+ROUNDUP(SUM(BE262:BM262)*15%,0),"")</f>
        <v/>
      </c>
    </row>
    <row r="263" spans="1:87">
      <c r="A263" s="4">
        <v>258</v>
      </c>
      <c r="B263" s="30" t="str">
        <f t="shared" si="74"/>
        <v/>
      </c>
      <c r="C263" s="37" t="str">
        <f t="shared" si="75"/>
        <v/>
      </c>
      <c r="D263" s="38" t="str">
        <f t="shared" si="76"/>
        <v/>
      </c>
      <c r="E263" s="39" t="str">
        <f t="shared" si="77"/>
        <v/>
      </c>
      <c r="F263" s="39" t="str">
        <f t="shared" si="78"/>
        <v/>
      </c>
      <c r="G263" s="52" t="str">
        <f t="shared" si="79"/>
        <v/>
      </c>
      <c r="H263" s="40" t="str">
        <f t="shared" si="80"/>
        <v/>
      </c>
      <c r="I263" s="125"/>
      <c r="J263" s="126"/>
      <c r="K263" s="107" t="str">
        <f t="shared" ref="K263:K326" si="87">IFERROR(IF(I263="","",IF(J263="","",SUM(J263/I263*100,0))),"")</f>
        <v/>
      </c>
      <c r="L263" s="83"/>
      <c r="M263" s="76"/>
      <c r="N263" s="76"/>
      <c r="O263" s="76"/>
      <c r="P263" s="76"/>
      <c r="Q263" s="76"/>
      <c r="R263" s="76"/>
      <c r="S263" s="76"/>
      <c r="T263" s="84"/>
      <c r="U263" s="91"/>
      <c r="V263" s="77"/>
      <c r="W263" s="77"/>
      <c r="X263" s="77"/>
      <c r="Y263" s="77"/>
      <c r="Z263" s="77"/>
      <c r="AA263" s="77"/>
      <c r="AB263" s="77"/>
      <c r="AC263" s="92"/>
      <c r="AD263" s="83"/>
      <c r="AE263" s="76"/>
      <c r="AF263" s="76"/>
      <c r="AG263" s="76"/>
      <c r="AH263" s="76"/>
      <c r="AI263" s="76"/>
      <c r="AJ263" s="76"/>
      <c r="AK263" s="76"/>
      <c r="AL263" s="84"/>
      <c r="AM263" s="83"/>
      <c r="AN263" s="76"/>
      <c r="AO263" s="76"/>
      <c r="AP263" s="76"/>
      <c r="AQ263" s="76"/>
      <c r="AR263" s="76"/>
      <c r="AS263" s="76"/>
      <c r="AT263" s="76"/>
      <c r="AU263" s="84"/>
      <c r="AV263" s="83"/>
      <c r="AW263" s="76"/>
      <c r="AX263" s="76"/>
      <c r="AY263" s="76"/>
      <c r="AZ263" s="76"/>
      <c r="BA263" s="76"/>
      <c r="BB263" s="76"/>
      <c r="BC263" s="76"/>
      <c r="BD263" s="84"/>
      <c r="BE263" s="83"/>
      <c r="BF263" s="76"/>
      <c r="BG263" s="76"/>
      <c r="BH263" s="76"/>
      <c r="BI263" s="76"/>
      <c r="BJ263" s="76"/>
      <c r="BK263" s="76"/>
      <c r="BL263" s="76"/>
      <c r="BM263" s="84"/>
      <c r="BN263" s="1"/>
      <c r="BO263" s="1"/>
      <c r="BP263" s="1"/>
      <c r="BQ263" s="1"/>
      <c r="BR263" s="1"/>
      <c r="CC263" s="111" t="str">
        <f t="shared" ref="CC263:CC326" si="88">G263</f>
        <v/>
      </c>
      <c r="CD263" s="113" t="str">
        <f t="shared" si="81"/>
        <v/>
      </c>
      <c r="CE263" s="111" t="str">
        <f t="shared" si="82"/>
        <v/>
      </c>
      <c r="CF263" s="111" t="str">
        <f t="shared" si="83"/>
        <v/>
      </c>
      <c r="CG263" s="111" t="str">
        <f t="shared" si="84"/>
        <v/>
      </c>
      <c r="CH263" s="111" t="str">
        <f t="shared" si="85"/>
        <v/>
      </c>
      <c r="CI263" s="111" t="str">
        <f t="shared" si="86"/>
        <v/>
      </c>
    </row>
    <row r="264" spans="1:87">
      <c r="A264" s="4">
        <v>259</v>
      </c>
      <c r="B264" s="30" t="str">
        <f t="shared" si="74"/>
        <v/>
      </c>
      <c r="C264" s="37" t="str">
        <f t="shared" si="75"/>
        <v/>
      </c>
      <c r="D264" s="38" t="str">
        <f t="shared" si="76"/>
        <v/>
      </c>
      <c r="E264" s="39" t="str">
        <f t="shared" si="77"/>
        <v/>
      </c>
      <c r="F264" s="39" t="str">
        <f t="shared" si="78"/>
        <v/>
      </c>
      <c r="G264" s="52" t="str">
        <f t="shared" si="79"/>
        <v/>
      </c>
      <c r="H264" s="40" t="str">
        <f t="shared" si="80"/>
        <v/>
      </c>
      <c r="I264" s="125"/>
      <c r="J264" s="126"/>
      <c r="K264" s="107" t="str">
        <f t="shared" si="87"/>
        <v/>
      </c>
      <c r="L264" s="83"/>
      <c r="M264" s="76"/>
      <c r="N264" s="76"/>
      <c r="O264" s="76"/>
      <c r="P264" s="76"/>
      <c r="Q264" s="76"/>
      <c r="R264" s="76"/>
      <c r="S264" s="76"/>
      <c r="T264" s="84"/>
      <c r="U264" s="91"/>
      <c r="V264" s="77"/>
      <c r="W264" s="77"/>
      <c r="X264" s="77"/>
      <c r="Y264" s="77"/>
      <c r="Z264" s="77"/>
      <c r="AA264" s="77"/>
      <c r="AB264" s="77"/>
      <c r="AC264" s="92"/>
      <c r="AD264" s="83"/>
      <c r="AE264" s="76"/>
      <c r="AF264" s="76"/>
      <c r="AG264" s="76"/>
      <c r="AH264" s="76"/>
      <c r="AI264" s="76"/>
      <c r="AJ264" s="76"/>
      <c r="AK264" s="76"/>
      <c r="AL264" s="84"/>
      <c r="AM264" s="83"/>
      <c r="AN264" s="76"/>
      <c r="AO264" s="76"/>
      <c r="AP264" s="76"/>
      <c r="AQ264" s="76"/>
      <c r="AR264" s="76"/>
      <c r="AS264" s="76"/>
      <c r="AT264" s="76"/>
      <c r="AU264" s="84"/>
      <c r="AV264" s="83"/>
      <c r="AW264" s="76"/>
      <c r="AX264" s="76"/>
      <c r="AY264" s="76"/>
      <c r="AZ264" s="76"/>
      <c r="BA264" s="76"/>
      <c r="BB264" s="76"/>
      <c r="BC264" s="76"/>
      <c r="BD264" s="84"/>
      <c r="BE264" s="83"/>
      <c r="BF264" s="76"/>
      <c r="BG264" s="76"/>
      <c r="BH264" s="76"/>
      <c r="BI264" s="76"/>
      <c r="BJ264" s="76"/>
      <c r="BK264" s="76"/>
      <c r="BL264" s="76"/>
      <c r="BM264" s="84"/>
      <c r="BN264" s="1"/>
      <c r="BO264" s="1"/>
      <c r="BP264" s="1"/>
      <c r="BQ264" s="1"/>
      <c r="BR264" s="1"/>
      <c r="CC264" s="111" t="str">
        <f t="shared" si="88"/>
        <v/>
      </c>
      <c r="CD264" s="113" t="str">
        <f t="shared" si="81"/>
        <v/>
      </c>
      <c r="CE264" s="111" t="str">
        <f t="shared" si="82"/>
        <v/>
      </c>
      <c r="CF264" s="111" t="str">
        <f t="shared" si="83"/>
        <v/>
      </c>
      <c r="CG264" s="111" t="str">
        <f t="shared" si="84"/>
        <v/>
      </c>
      <c r="CH264" s="111" t="str">
        <f t="shared" si="85"/>
        <v/>
      </c>
      <c r="CI264" s="111" t="str">
        <f t="shared" si="86"/>
        <v/>
      </c>
    </row>
    <row r="265" spans="1:87">
      <c r="A265" s="4">
        <v>260</v>
      </c>
      <c r="B265" s="30" t="str">
        <f t="shared" si="74"/>
        <v/>
      </c>
      <c r="C265" s="37" t="str">
        <f t="shared" si="75"/>
        <v/>
      </c>
      <c r="D265" s="38" t="str">
        <f t="shared" si="76"/>
        <v/>
      </c>
      <c r="E265" s="39" t="str">
        <f t="shared" si="77"/>
        <v/>
      </c>
      <c r="F265" s="39" t="str">
        <f t="shared" si="78"/>
        <v/>
      </c>
      <c r="G265" s="52" t="str">
        <f t="shared" si="79"/>
        <v/>
      </c>
      <c r="H265" s="40" t="str">
        <f t="shared" si="80"/>
        <v/>
      </c>
      <c r="I265" s="125"/>
      <c r="J265" s="126"/>
      <c r="K265" s="107" t="str">
        <f t="shared" si="87"/>
        <v/>
      </c>
      <c r="L265" s="83"/>
      <c r="M265" s="76"/>
      <c r="N265" s="76"/>
      <c r="O265" s="76"/>
      <c r="P265" s="76"/>
      <c r="Q265" s="76"/>
      <c r="R265" s="76"/>
      <c r="S265" s="76"/>
      <c r="T265" s="84"/>
      <c r="U265" s="91"/>
      <c r="V265" s="77"/>
      <c r="W265" s="77"/>
      <c r="X265" s="77"/>
      <c r="Y265" s="77"/>
      <c r="Z265" s="77"/>
      <c r="AA265" s="77"/>
      <c r="AB265" s="77"/>
      <c r="AC265" s="92"/>
      <c r="AD265" s="83"/>
      <c r="AE265" s="76"/>
      <c r="AF265" s="76"/>
      <c r="AG265" s="76"/>
      <c r="AH265" s="76"/>
      <c r="AI265" s="76"/>
      <c r="AJ265" s="76"/>
      <c r="AK265" s="76"/>
      <c r="AL265" s="84"/>
      <c r="AM265" s="83"/>
      <c r="AN265" s="76"/>
      <c r="AO265" s="76"/>
      <c r="AP265" s="76"/>
      <c r="AQ265" s="76"/>
      <c r="AR265" s="76"/>
      <c r="AS265" s="76"/>
      <c r="AT265" s="76"/>
      <c r="AU265" s="84"/>
      <c r="AV265" s="83"/>
      <c r="AW265" s="76"/>
      <c r="AX265" s="76"/>
      <c r="AY265" s="76"/>
      <c r="AZ265" s="76"/>
      <c r="BA265" s="76"/>
      <c r="BB265" s="76"/>
      <c r="BC265" s="76"/>
      <c r="BD265" s="84"/>
      <c r="BE265" s="83"/>
      <c r="BF265" s="76"/>
      <c r="BG265" s="76"/>
      <c r="BH265" s="76"/>
      <c r="BI265" s="76"/>
      <c r="BJ265" s="76"/>
      <c r="BK265" s="76"/>
      <c r="BL265" s="76"/>
      <c r="BM265" s="84"/>
      <c r="BN265" s="1"/>
      <c r="BO265" s="1"/>
      <c r="BP265" s="1"/>
      <c r="BQ265" s="1"/>
      <c r="BR265" s="1"/>
      <c r="CC265" s="111" t="str">
        <f t="shared" si="88"/>
        <v/>
      </c>
      <c r="CD265" s="113" t="str">
        <f t="shared" si="81"/>
        <v/>
      </c>
      <c r="CE265" s="111" t="str">
        <f t="shared" si="82"/>
        <v/>
      </c>
      <c r="CF265" s="111" t="str">
        <f t="shared" si="83"/>
        <v/>
      </c>
      <c r="CG265" s="111" t="str">
        <f t="shared" si="84"/>
        <v/>
      </c>
      <c r="CH265" s="111" t="str">
        <f t="shared" si="85"/>
        <v/>
      </c>
      <c r="CI265" s="111" t="str">
        <f t="shared" si="86"/>
        <v/>
      </c>
    </row>
    <row r="266" spans="1:87">
      <c r="A266" s="4">
        <v>261</v>
      </c>
      <c r="B266" s="30" t="str">
        <f t="shared" si="74"/>
        <v/>
      </c>
      <c r="C266" s="37" t="str">
        <f t="shared" si="75"/>
        <v/>
      </c>
      <c r="D266" s="38" t="str">
        <f t="shared" si="76"/>
        <v/>
      </c>
      <c r="E266" s="39" t="str">
        <f t="shared" si="77"/>
        <v/>
      </c>
      <c r="F266" s="39" t="str">
        <f t="shared" si="78"/>
        <v/>
      </c>
      <c r="G266" s="52" t="str">
        <f t="shared" si="79"/>
        <v/>
      </c>
      <c r="H266" s="40" t="str">
        <f t="shared" si="80"/>
        <v/>
      </c>
      <c r="I266" s="125"/>
      <c r="J266" s="126"/>
      <c r="K266" s="107" t="str">
        <f t="shared" si="87"/>
        <v/>
      </c>
      <c r="L266" s="83"/>
      <c r="M266" s="76"/>
      <c r="N266" s="76"/>
      <c r="O266" s="76"/>
      <c r="P266" s="76"/>
      <c r="Q266" s="76"/>
      <c r="R266" s="76"/>
      <c r="S266" s="76"/>
      <c r="T266" s="84"/>
      <c r="U266" s="91"/>
      <c r="V266" s="77"/>
      <c r="W266" s="77"/>
      <c r="X266" s="77"/>
      <c r="Y266" s="77"/>
      <c r="Z266" s="77"/>
      <c r="AA266" s="77"/>
      <c r="AB266" s="77"/>
      <c r="AC266" s="92"/>
      <c r="AD266" s="83"/>
      <c r="AE266" s="76"/>
      <c r="AF266" s="76"/>
      <c r="AG266" s="76"/>
      <c r="AH266" s="76"/>
      <c r="AI266" s="76"/>
      <c r="AJ266" s="76"/>
      <c r="AK266" s="76"/>
      <c r="AL266" s="84"/>
      <c r="AM266" s="83"/>
      <c r="AN266" s="76"/>
      <c r="AO266" s="76"/>
      <c r="AP266" s="76"/>
      <c r="AQ266" s="76"/>
      <c r="AR266" s="76"/>
      <c r="AS266" s="76"/>
      <c r="AT266" s="76"/>
      <c r="AU266" s="84"/>
      <c r="AV266" s="83"/>
      <c r="AW266" s="76"/>
      <c r="AX266" s="76"/>
      <c r="AY266" s="76"/>
      <c r="AZ266" s="76"/>
      <c r="BA266" s="76"/>
      <c r="BB266" s="76"/>
      <c r="BC266" s="76"/>
      <c r="BD266" s="84"/>
      <c r="BE266" s="83"/>
      <c r="BF266" s="76"/>
      <c r="BG266" s="76"/>
      <c r="BH266" s="76"/>
      <c r="BI266" s="76"/>
      <c r="BJ266" s="76"/>
      <c r="BK266" s="76"/>
      <c r="BL266" s="76"/>
      <c r="BM266" s="84"/>
      <c r="BN266" s="1"/>
      <c r="BO266" s="1"/>
      <c r="BP266" s="1"/>
      <c r="BQ266" s="1"/>
      <c r="BR266" s="1"/>
      <c r="CC266" s="111" t="str">
        <f t="shared" si="88"/>
        <v/>
      </c>
      <c r="CD266" s="113" t="str">
        <f t="shared" si="81"/>
        <v/>
      </c>
      <c r="CE266" s="111" t="str">
        <f t="shared" si="82"/>
        <v/>
      </c>
      <c r="CF266" s="111" t="str">
        <f t="shared" si="83"/>
        <v/>
      </c>
      <c r="CG266" s="111" t="str">
        <f t="shared" si="84"/>
        <v/>
      </c>
      <c r="CH266" s="111" t="str">
        <f t="shared" si="85"/>
        <v/>
      </c>
      <c r="CI266" s="111" t="str">
        <f t="shared" si="86"/>
        <v/>
      </c>
    </row>
    <row r="267" spans="1:87">
      <c r="A267" s="4">
        <v>262</v>
      </c>
      <c r="B267" s="30" t="str">
        <f t="shared" si="74"/>
        <v/>
      </c>
      <c r="C267" s="37" t="str">
        <f t="shared" si="75"/>
        <v/>
      </c>
      <c r="D267" s="38" t="str">
        <f t="shared" si="76"/>
        <v/>
      </c>
      <c r="E267" s="39" t="str">
        <f t="shared" si="77"/>
        <v/>
      </c>
      <c r="F267" s="39" t="str">
        <f t="shared" si="78"/>
        <v/>
      </c>
      <c r="G267" s="52" t="str">
        <f t="shared" si="79"/>
        <v/>
      </c>
      <c r="H267" s="40" t="str">
        <f t="shared" si="80"/>
        <v/>
      </c>
      <c r="I267" s="125"/>
      <c r="J267" s="126"/>
      <c r="K267" s="107" t="str">
        <f t="shared" si="87"/>
        <v/>
      </c>
      <c r="L267" s="83"/>
      <c r="M267" s="76"/>
      <c r="N267" s="76"/>
      <c r="O267" s="76"/>
      <c r="P267" s="76"/>
      <c r="Q267" s="76"/>
      <c r="R267" s="76"/>
      <c r="S267" s="76"/>
      <c r="T267" s="84"/>
      <c r="U267" s="91"/>
      <c r="V267" s="77"/>
      <c r="W267" s="77"/>
      <c r="X267" s="77"/>
      <c r="Y267" s="77"/>
      <c r="Z267" s="77"/>
      <c r="AA267" s="77"/>
      <c r="AB267" s="77"/>
      <c r="AC267" s="92"/>
      <c r="AD267" s="83"/>
      <c r="AE267" s="76"/>
      <c r="AF267" s="76"/>
      <c r="AG267" s="76"/>
      <c r="AH267" s="76"/>
      <c r="AI267" s="76"/>
      <c r="AJ267" s="76"/>
      <c r="AK267" s="76"/>
      <c r="AL267" s="84"/>
      <c r="AM267" s="83"/>
      <c r="AN267" s="76"/>
      <c r="AO267" s="76"/>
      <c r="AP267" s="76"/>
      <c r="AQ267" s="76"/>
      <c r="AR267" s="76"/>
      <c r="AS267" s="76"/>
      <c r="AT267" s="76"/>
      <c r="AU267" s="84"/>
      <c r="AV267" s="83"/>
      <c r="AW267" s="76"/>
      <c r="AX267" s="76"/>
      <c r="AY267" s="76"/>
      <c r="AZ267" s="76"/>
      <c r="BA267" s="76"/>
      <c r="BB267" s="76"/>
      <c r="BC267" s="76"/>
      <c r="BD267" s="84"/>
      <c r="BE267" s="83"/>
      <c r="BF267" s="76"/>
      <c r="BG267" s="76"/>
      <c r="BH267" s="76"/>
      <c r="BI267" s="76"/>
      <c r="BJ267" s="76"/>
      <c r="BK267" s="76"/>
      <c r="BL267" s="76"/>
      <c r="BM267" s="84"/>
      <c r="BN267" s="1"/>
      <c r="BO267" s="1"/>
      <c r="BP267" s="1"/>
      <c r="BQ267" s="1"/>
      <c r="BR267" s="1"/>
      <c r="CC267" s="111" t="str">
        <f t="shared" si="88"/>
        <v/>
      </c>
      <c r="CD267" s="113" t="str">
        <f t="shared" si="81"/>
        <v/>
      </c>
      <c r="CE267" s="111" t="str">
        <f t="shared" si="82"/>
        <v/>
      </c>
      <c r="CF267" s="111" t="str">
        <f t="shared" si="83"/>
        <v/>
      </c>
      <c r="CG267" s="111" t="str">
        <f t="shared" si="84"/>
        <v/>
      </c>
      <c r="CH267" s="111" t="str">
        <f t="shared" si="85"/>
        <v/>
      </c>
      <c r="CI267" s="111" t="str">
        <f t="shared" si="86"/>
        <v/>
      </c>
    </row>
    <row r="268" spans="1:87">
      <c r="A268" s="4">
        <v>263</v>
      </c>
      <c r="B268" s="30" t="str">
        <f t="shared" si="74"/>
        <v/>
      </c>
      <c r="C268" s="37" t="str">
        <f t="shared" si="75"/>
        <v/>
      </c>
      <c r="D268" s="38" t="str">
        <f t="shared" si="76"/>
        <v/>
      </c>
      <c r="E268" s="39" t="str">
        <f t="shared" si="77"/>
        <v/>
      </c>
      <c r="F268" s="39" t="str">
        <f t="shared" si="78"/>
        <v/>
      </c>
      <c r="G268" s="52" t="str">
        <f t="shared" si="79"/>
        <v/>
      </c>
      <c r="H268" s="40" t="str">
        <f t="shared" si="80"/>
        <v/>
      </c>
      <c r="I268" s="125"/>
      <c r="J268" s="126"/>
      <c r="K268" s="107" t="str">
        <f t="shared" si="87"/>
        <v/>
      </c>
      <c r="L268" s="83"/>
      <c r="M268" s="76"/>
      <c r="N268" s="76"/>
      <c r="O268" s="76"/>
      <c r="P268" s="76"/>
      <c r="Q268" s="76"/>
      <c r="R268" s="76"/>
      <c r="S268" s="76"/>
      <c r="T268" s="84"/>
      <c r="U268" s="91"/>
      <c r="V268" s="77"/>
      <c r="W268" s="77"/>
      <c r="X268" s="77"/>
      <c r="Y268" s="77"/>
      <c r="Z268" s="77"/>
      <c r="AA268" s="77"/>
      <c r="AB268" s="77"/>
      <c r="AC268" s="92"/>
      <c r="AD268" s="83"/>
      <c r="AE268" s="76"/>
      <c r="AF268" s="76"/>
      <c r="AG268" s="76"/>
      <c r="AH268" s="76"/>
      <c r="AI268" s="76"/>
      <c r="AJ268" s="76"/>
      <c r="AK268" s="76"/>
      <c r="AL268" s="84"/>
      <c r="AM268" s="83"/>
      <c r="AN268" s="76"/>
      <c r="AO268" s="76"/>
      <c r="AP268" s="76"/>
      <c r="AQ268" s="76"/>
      <c r="AR268" s="76"/>
      <c r="AS268" s="76"/>
      <c r="AT268" s="76"/>
      <c r="AU268" s="84"/>
      <c r="AV268" s="83"/>
      <c r="AW268" s="76"/>
      <c r="AX268" s="76"/>
      <c r="AY268" s="76"/>
      <c r="AZ268" s="76"/>
      <c r="BA268" s="76"/>
      <c r="BB268" s="76"/>
      <c r="BC268" s="76"/>
      <c r="BD268" s="84"/>
      <c r="BE268" s="83"/>
      <c r="BF268" s="76"/>
      <c r="BG268" s="76"/>
      <c r="BH268" s="76"/>
      <c r="BI268" s="76"/>
      <c r="BJ268" s="76"/>
      <c r="BK268" s="76"/>
      <c r="BL268" s="76"/>
      <c r="BM268" s="84"/>
      <c r="BN268" s="1"/>
      <c r="BO268" s="1"/>
      <c r="BP268" s="1"/>
      <c r="BQ268" s="1"/>
      <c r="BR268" s="1"/>
      <c r="CC268" s="111" t="str">
        <f t="shared" si="88"/>
        <v/>
      </c>
      <c r="CD268" s="113" t="str">
        <f t="shared" si="81"/>
        <v/>
      </c>
      <c r="CE268" s="111" t="str">
        <f t="shared" si="82"/>
        <v/>
      </c>
      <c r="CF268" s="111" t="str">
        <f t="shared" si="83"/>
        <v/>
      </c>
      <c r="CG268" s="111" t="str">
        <f t="shared" si="84"/>
        <v/>
      </c>
      <c r="CH268" s="111" t="str">
        <f t="shared" si="85"/>
        <v/>
      </c>
      <c r="CI268" s="111" t="str">
        <f t="shared" si="86"/>
        <v/>
      </c>
    </row>
    <row r="269" spans="1:87">
      <c r="A269" s="4">
        <v>264</v>
      </c>
      <c r="B269" s="30" t="str">
        <f t="shared" si="74"/>
        <v/>
      </c>
      <c r="C269" s="37" t="str">
        <f t="shared" si="75"/>
        <v/>
      </c>
      <c r="D269" s="38" t="str">
        <f t="shared" si="76"/>
        <v/>
      </c>
      <c r="E269" s="39" t="str">
        <f t="shared" si="77"/>
        <v/>
      </c>
      <c r="F269" s="39" t="str">
        <f t="shared" si="78"/>
        <v/>
      </c>
      <c r="G269" s="52" t="str">
        <f t="shared" si="79"/>
        <v/>
      </c>
      <c r="H269" s="40" t="str">
        <f t="shared" si="80"/>
        <v/>
      </c>
      <c r="I269" s="125"/>
      <c r="J269" s="126"/>
      <c r="K269" s="107" t="str">
        <f t="shared" si="87"/>
        <v/>
      </c>
      <c r="L269" s="83"/>
      <c r="M269" s="76"/>
      <c r="N269" s="76"/>
      <c r="O269" s="76"/>
      <c r="P269" s="76"/>
      <c r="Q269" s="76"/>
      <c r="R269" s="76"/>
      <c r="S269" s="76"/>
      <c r="T269" s="84"/>
      <c r="U269" s="91"/>
      <c r="V269" s="77"/>
      <c r="W269" s="77"/>
      <c r="X269" s="77"/>
      <c r="Y269" s="77"/>
      <c r="Z269" s="77"/>
      <c r="AA269" s="77"/>
      <c r="AB269" s="77"/>
      <c r="AC269" s="92"/>
      <c r="AD269" s="83"/>
      <c r="AE269" s="76"/>
      <c r="AF269" s="76"/>
      <c r="AG269" s="76"/>
      <c r="AH269" s="76"/>
      <c r="AI269" s="76"/>
      <c r="AJ269" s="76"/>
      <c r="AK269" s="76"/>
      <c r="AL269" s="84"/>
      <c r="AM269" s="83"/>
      <c r="AN269" s="76"/>
      <c r="AO269" s="76"/>
      <c r="AP269" s="76"/>
      <c r="AQ269" s="76"/>
      <c r="AR269" s="76"/>
      <c r="AS269" s="76"/>
      <c r="AT269" s="76"/>
      <c r="AU269" s="84"/>
      <c r="AV269" s="83"/>
      <c r="AW269" s="76"/>
      <c r="AX269" s="76"/>
      <c r="AY269" s="76"/>
      <c r="AZ269" s="76"/>
      <c r="BA269" s="76"/>
      <c r="BB269" s="76"/>
      <c r="BC269" s="76"/>
      <c r="BD269" s="84"/>
      <c r="BE269" s="83"/>
      <c r="BF269" s="76"/>
      <c r="BG269" s="76"/>
      <c r="BH269" s="76"/>
      <c r="BI269" s="76"/>
      <c r="BJ269" s="76"/>
      <c r="BK269" s="76"/>
      <c r="BL269" s="76"/>
      <c r="BM269" s="84"/>
      <c r="BN269" s="1"/>
      <c r="BO269" s="1"/>
      <c r="BP269" s="1"/>
      <c r="BQ269" s="1"/>
      <c r="BR269" s="1"/>
      <c r="CC269" s="111" t="str">
        <f t="shared" si="88"/>
        <v/>
      </c>
      <c r="CD269" s="113" t="str">
        <f t="shared" si="81"/>
        <v/>
      </c>
      <c r="CE269" s="111" t="str">
        <f t="shared" si="82"/>
        <v/>
      </c>
      <c r="CF269" s="111" t="str">
        <f t="shared" si="83"/>
        <v/>
      </c>
      <c r="CG269" s="111" t="str">
        <f t="shared" si="84"/>
        <v/>
      </c>
      <c r="CH269" s="111" t="str">
        <f t="shared" si="85"/>
        <v/>
      </c>
      <c r="CI269" s="111" t="str">
        <f t="shared" si="86"/>
        <v/>
      </c>
    </row>
    <row r="270" spans="1:87">
      <c r="A270" s="4">
        <v>265</v>
      </c>
      <c r="B270" s="30" t="str">
        <f t="shared" si="74"/>
        <v/>
      </c>
      <c r="C270" s="37" t="str">
        <f t="shared" si="75"/>
        <v/>
      </c>
      <c r="D270" s="38" t="str">
        <f t="shared" si="76"/>
        <v/>
      </c>
      <c r="E270" s="39" t="str">
        <f t="shared" si="77"/>
        <v/>
      </c>
      <c r="F270" s="39" t="str">
        <f t="shared" si="78"/>
        <v/>
      </c>
      <c r="G270" s="52" t="str">
        <f t="shared" si="79"/>
        <v/>
      </c>
      <c r="H270" s="40" t="str">
        <f t="shared" si="80"/>
        <v/>
      </c>
      <c r="I270" s="125"/>
      <c r="J270" s="126"/>
      <c r="K270" s="107" t="str">
        <f t="shared" si="87"/>
        <v/>
      </c>
      <c r="L270" s="83"/>
      <c r="M270" s="76"/>
      <c r="N270" s="76"/>
      <c r="O270" s="76"/>
      <c r="P270" s="76"/>
      <c r="Q270" s="76"/>
      <c r="R270" s="76"/>
      <c r="S270" s="76"/>
      <c r="T270" s="84"/>
      <c r="U270" s="91"/>
      <c r="V270" s="77"/>
      <c r="W270" s="77"/>
      <c r="X270" s="77"/>
      <c r="Y270" s="77"/>
      <c r="Z270" s="77"/>
      <c r="AA270" s="77"/>
      <c r="AB270" s="77"/>
      <c r="AC270" s="92"/>
      <c r="AD270" s="83"/>
      <c r="AE270" s="76"/>
      <c r="AF270" s="76"/>
      <c r="AG270" s="76"/>
      <c r="AH270" s="76"/>
      <c r="AI270" s="76"/>
      <c r="AJ270" s="76"/>
      <c r="AK270" s="76"/>
      <c r="AL270" s="84"/>
      <c r="AM270" s="83"/>
      <c r="AN270" s="76"/>
      <c r="AO270" s="76"/>
      <c r="AP270" s="76"/>
      <c r="AQ270" s="76"/>
      <c r="AR270" s="76"/>
      <c r="AS270" s="76"/>
      <c r="AT270" s="76"/>
      <c r="AU270" s="84"/>
      <c r="AV270" s="83"/>
      <c r="AW270" s="76"/>
      <c r="AX270" s="76"/>
      <c r="AY270" s="76"/>
      <c r="AZ270" s="76"/>
      <c r="BA270" s="76"/>
      <c r="BB270" s="76"/>
      <c r="BC270" s="76"/>
      <c r="BD270" s="84"/>
      <c r="BE270" s="83"/>
      <c r="BF270" s="76"/>
      <c r="BG270" s="76"/>
      <c r="BH270" s="76"/>
      <c r="BI270" s="76"/>
      <c r="BJ270" s="76"/>
      <c r="BK270" s="76"/>
      <c r="BL270" s="76"/>
      <c r="BM270" s="84"/>
      <c r="BN270" s="1"/>
      <c r="BO270" s="1"/>
      <c r="BP270" s="1"/>
      <c r="BQ270" s="1"/>
      <c r="BR270" s="1"/>
      <c r="CC270" s="111" t="str">
        <f t="shared" si="88"/>
        <v/>
      </c>
      <c r="CD270" s="113" t="str">
        <f t="shared" si="81"/>
        <v/>
      </c>
      <c r="CE270" s="111" t="str">
        <f t="shared" si="82"/>
        <v/>
      </c>
      <c r="CF270" s="111" t="str">
        <f t="shared" si="83"/>
        <v/>
      </c>
      <c r="CG270" s="111" t="str">
        <f t="shared" si="84"/>
        <v/>
      </c>
      <c r="CH270" s="111" t="str">
        <f t="shared" si="85"/>
        <v/>
      </c>
      <c r="CI270" s="111" t="str">
        <f t="shared" si="86"/>
        <v/>
      </c>
    </row>
    <row r="271" spans="1:87">
      <c r="A271" s="4">
        <v>266</v>
      </c>
      <c r="B271" s="30" t="str">
        <f t="shared" ref="B271:B334" si="89">IFERROR(VLOOKUP(A271,Name1,3,0),"")</f>
        <v/>
      </c>
      <c r="C271" s="37" t="str">
        <f t="shared" ref="C271:C334" si="90">IFERROR(VLOOKUP(A271,Name1,4,0),"")</f>
        <v/>
      </c>
      <c r="D271" s="38" t="str">
        <f t="shared" ref="D271:D334" si="91">IFERROR(VLOOKUP(A271,Name1,11,0),"")</f>
        <v/>
      </c>
      <c r="E271" s="39" t="str">
        <f t="shared" ref="E271:E334" si="92">IFERROR(VLOOKUP(A271,Name1,6,0),"")</f>
        <v/>
      </c>
      <c r="F271" s="39" t="str">
        <f t="shared" ref="F271:F334" si="93">IFERROR(VLOOKUP(A271,Name1,8,0),"")</f>
        <v/>
      </c>
      <c r="G271" s="52" t="str">
        <f t="shared" ref="G271:G334" si="94">IFERROR(VLOOKUP(A271,Name1,12,0),"")</f>
        <v/>
      </c>
      <c r="H271" s="40" t="str">
        <f t="shared" ref="H271:H334" si="95">IFERROR(VLOOKUP(A271,Name1,13,0),"")</f>
        <v/>
      </c>
      <c r="I271" s="125"/>
      <c r="J271" s="126"/>
      <c r="K271" s="107" t="str">
        <f t="shared" si="87"/>
        <v/>
      </c>
      <c r="L271" s="83"/>
      <c r="M271" s="76"/>
      <c r="N271" s="76"/>
      <c r="O271" s="76"/>
      <c r="P271" s="76"/>
      <c r="Q271" s="76"/>
      <c r="R271" s="76"/>
      <c r="S271" s="76"/>
      <c r="T271" s="84"/>
      <c r="U271" s="91"/>
      <c r="V271" s="77"/>
      <c r="W271" s="77"/>
      <c r="X271" s="77"/>
      <c r="Y271" s="77"/>
      <c r="Z271" s="77"/>
      <c r="AA271" s="77"/>
      <c r="AB271" s="77"/>
      <c r="AC271" s="92"/>
      <c r="AD271" s="83"/>
      <c r="AE271" s="76"/>
      <c r="AF271" s="76"/>
      <c r="AG271" s="76"/>
      <c r="AH271" s="76"/>
      <c r="AI271" s="76"/>
      <c r="AJ271" s="76"/>
      <c r="AK271" s="76"/>
      <c r="AL271" s="84"/>
      <c r="AM271" s="83"/>
      <c r="AN271" s="76"/>
      <c r="AO271" s="76"/>
      <c r="AP271" s="76"/>
      <c r="AQ271" s="76"/>
      <c r="AR271" s="76"/>
      <c r="AS271" s="76"/>
      <c r="AT271" s="76"/>
      <c r="AU271" s="84"/>
      <c r="AV271" s="83"/>
      <c r="AW271" s="76"/>
      <c r="AX271" s="76"/>
      <c r="AY271" s="76"/>
      <c r="AZ271" s="76"/>
      <c r="BA271" s="76"/>
      <c r="BB271" s="76"/>
      <c r="BC271" s="76"/>
      <c r="BD271" s="84"/>
      <c r="BE271" s="83"/>
      <c r="BF271" s="76"/>
      <c r="BG271" s="76"/>
      <c r="BH271" s="76"/>
      <c r="BI271" s="76"/>
      <c r="BJ271" s="76"/>
      <c r="BK271" s="76"/>
      <c r="BL271" s="76"/>
      <c r="BM271" s="84"/>
      <c r="BN271" s="1"/>
      <c r="BO271" s="1"/>
      <c r="BP271" s="1"/>
      <c r="BQ271" s="1"/>
      <c r="BR271" s="1"/>
      <c r="CC271" s="111" t="str">
        <f t="shared" si="88"/>
        <v/>
      </c>
      <c r="CD271" s="113" t="str">
        <f t="shared" si="81"/>
        <v/>
      </c>
      <c r="CE271" s="111" t="str">
        <f t="shared" si="82"/>
        <v/>
      </c>
      <c r="CF271" s="111" t="str">
        <f t="shared" si="83"/>
        <v/>
      </c>
      <c r="CG271" s="111" t="str">
        <f t="shared" si="84"/>
        <v/>
      </c>
      <c r="CH271" s="111" t="str">
        <f t="shared" si="85"/>
        <v/>
      </c>
      <c r="CI271" s="111" t="str">
        <f t="shared" si="86"/>
        <v/>
      </c>
    </row>
    <row r="272" spans="1:87">
      <c r="A272" s="4">
        <v>267</v>
      </c>
      <c r="B272" s="30" t="str">
        <f t="shared" si="89"/>
        <v/>
      </c>
      <c r="C272" s="37" t="str">
        <f t="shared" si="90"/>
        <v/>
      </c>
      <c r="D272" s="38" t="str">
        <f t="shared" si="91"/>
        <v/>
      </c>
      <c r="E272" s="39" t="str">
        <f t="shared" si="92"/>
        <v/>
      </c>
      <c r="F272" s="39" t="str">
        <f t="shared" si="93"/>
        <v/>
      </c>
      <c r="G272" s="52" t="str">
        <f t="shared" si="94"/>
        <v/>
      </c>
      <c r="H272" s="40" t="str">
        <f t="shared" si="95"/>
        <v/>
      </c>
      <c r="I272" s="125"/>
      <c r="J272" s="126"/>
      <c r="K272" s="107" t="str">
        <f t="shared" si="87"/>
        <v/>
      </c>
      <c r="L272" s="83"/>
      <c r="M272" s="76"/>
      <c r="N272" s="76"/>
      <c r="O272" s="76"/>
      <c r="P272" s="76"/>
      <c r="Q272" s="76"/>
      <c r="R272" s="76"/>
      <c r="S272" s="76"/>
      <c r="T272" s="84"/>
      <c r="U272" s="91"/>
      <c r="V272" s="77"/>
      <c r="W272" s="77"/>
      <c r="X272" s="77"/>
      <c r="Y272" s="77"/>
      <c r="Z272" s="77"/>
      <c r="AA272" s="77"/>
      <c r="AB272" s="77"/>
      <c r="AC272" s="92"/>
      <c r="AD272" s="83"/>
      <c r="AE272" s="76"/>
      <c r="AF272" s="76"/>
      <c r="AG272" s="76"/>
      <c r="AH272" s="76"/>
      <c r="AI272" s="76"/>
      <c r="AJ272" s="76"/>
      <c r="AK272" s="76"/>
      <c r="AL272" s="84"/>
      <c r="AM272" s="83"/>
      <c r="AN272" s="76"/>
      <c r="AO272" s="76"/>
      <c r="AP272" s="76"/>
      <c r="AQ272" s="76"/>
      <c r="AR272" s="76"/>
      <c r="AS272" s="76"/>
      <c r="AT272" s="76"/>
      <c r="AU272" s="84"/>
      <c r="AV272" s="83"/>
      <c r="AW272" s="76"/>
      <c r="AX272" s="76"/>
      <c r="AY272" s="76"/>
      <c r="AZ272" s="76"/>
      <c r="BA272" s="76"/>
      <c r="BB272" s="76"/>
      <c r="BC272" s="76"/>
      <c r="BD272" s="84"/>
      <c r="BE272" s="83"/>
      <c r="BF272" s="76"/>
      <c r="BG272" s="76"/>
      <c r="BH272" s="76"/>
      <c r="BI272" s="76"/>
      <c r="BJ272" s="76"/>
      <c r="BK272" s="76"/>
      <c r="BL272" s="76"/>
      <c r="BM272" s="84"/>
      <c r="BN272" s="1"/>
      <c r="BO272" s="1"/>
      <c r="BP272" s="1"/>
      <c r="BQ272" s="1"/>
      <c r="BR272" s="1"/>
      <c r="CC272" s="111" t="str">
        <f t="shared" si="88"/>
        <v/>
      </c>
      <c r="CD272" s="113" t="str">
        <f t="shared" si="81"/>
        <v/>
      </c>
      <c r="CE272" s="111" t="str">
        <f t="shared" si="82"/>
        <v/>
      </c>
      <c r="CF272" s="111" t="str">
        <f t="shared" si="83"/>
        <v/>
      </c>
      <c r="CG272" s="111" t="str">
        <f t="shared" si="84"/>
        <v/>
      </c>
      <c r="CH272" s="111" t="str">
        <f t="shared" si="85"/>
        <v/>
      </c>
      <c r="CI272" s="111" t="str">
        <f t="shared" si="86"/>
        <v/>
      </c>
    </row>
    <row r="273" spans="1:87">
      <c r="A273" s="4">
        <v>268</v>
      </c>
      <c r="B273" s="30" t="str">
        <f t="shared" si="89"/>
        <v/>
      </c>
      <c r="C273" s="37" t="str">
        <f t="shared" si="90"/>
        <v/>
      </c>
      <c r="D273" s="38" t="str">
        <f t="shared" si="91"/>
        <v/>
      </c>
      <c r="E273" s="39" t="str">
        <f t="shared" si="92"/>
        <v/>
      </c>
      <c r="F273" s="39" t="str">
        <f t="shared" si="93"/>
        <v/>
      </c>
      <c r="G273" s="52" t="str">
        <f t="shared" si="94"/>
        <v/>
      </c>
      <c r="H273" s="40" t="str">
        <f t="shared" si="95"/>
        <v/>
      </c>
      <c r="I273" s="125"/>
      <c r="J273" s="126"/>
      <c r="K273" s="107" t="str">
        <f t="shared" si="87"/>
        <v/>
      </c>
      <c r="L273" s="83"/>
      <c r="M273" s="76"/>
      <c r="N273" s="76"/>
      <c r="O273" s="76"/>
      <c r="P273" s="76"/>
      <c r="Q273" s="76"/>
      <c r="R273" s="76"/>
      <c r="S273" s="76"/>
      <c r="T273" s="84"/>
      <c r="U273" s="91"/>
      <c r="V273" s="77"/>
      <c r="W273" s="77"/>
      <c r="X273" s="77"/>
      <c r="Y273" s="77"/>
      <c r="Z273" s="77"/>
      <c r="AA273" s="77"/>
      <c r="AB273" s="77"/>
      <c r="AC273" s="92"/>
      <c r="AD273" s="83"/>
      <c r="AE273" s="76"/>
      <c r="AF273" s="76"/>
      <c r="AG273" s="76"/>
      <c r="AH273" s="76"/>
      <c r="AI273" s="76"/>
      <c r="AJ273" s="76"/>
      <c r="AK273" s="76"/>
      <c r="AL273" s="84"/>
      <c r="AM273" s="83"/>
      <c r="AN273" s="76"/>
      <c r="AO273" s="76"/>
      <c r="AP273" s="76"/>
      <c r="AQ273" s="76"/>
      <c r="AR273" s="76"/>
      <c r="AS273" s="76"/>
      <c r="AT273" s="76"/>
      <c r="AU273" s="84"/>
      <c r="AV273" s="83"/>
      <c r="AW273" s="76"/>
      <c r="AX273" s="76"/>
      <c r="AY273" s="76"/>
      <c r="AZ273" s="76"/>
      <c r="BA273" s="76"/>
      <c r="BB273" s="76"/>
      <c r="BC273" s="76"/>
      <c r="BD273" s="84"/>
      <c r="BE273" s="83"/>
      <c r="BF273" s="76"/>
      <c r="BG273" s="76"/>
      <c r="BH273" s="76"/>
      <c r="BI273" s="76"/>
      <c r="BJ273" s="76"/>
      <c r="BK273" s="76"/>
      <c r="BL273" s="76"/>
      <c r="BM273" s="84"/>
      <c r="BN273" s="1"/>
      <c r="BO273" s="1"/>
      <c r="BP273" s="1"/>
      <c r="BQ273" s="1"/>
      <c r="BR273" s="1"/>
      <c r="CC273" s="111" t="str">
        <f t="shared" si="88"/>
        <v/>
      </c>
      <c r="CD273" s="113" t="str">
        <f t="shared" si="81"/>
        <v/>
      </c>
      <c r="CE273" s="111" t="str">
        <f t="shared" si="82"/>
        <v/>
      </c>
      <c r="CF273" s="111" t="str">
        <f t="shared" si="83"/>
        <v/>
      </c>
      <c r="CG273" s="111" t="str">
        <f t="shared" si="84"/>
        <v/>
      </c>
      <c r="CH273" s="111" t="str">
        <f t="shared" si="85"/>
        <v/>
      </c>
      <c r="CI273" s="111" t="str">
        <f t="shared" si="86"/>
        <v/>
      </c>
    </row>
    <row r="274" spans="1:87">
      <c r="A274" s="4">
        <v>269</v>
      </c>
      <c r="B274" s="30" t="str">
        <f t="shared" si="89"/>
        <v/>
      </c>
      <c r="C274" s="37" t="str">
        <f t="shared" si="90"/>
        <v/>
      </c>
      <c r="D274" s="38" t="str">
        <f t="shared" si="91"/>
        <v/>
      </c>
      <c r="E274" s="39" t="str">
        <f t="shared" si="92"/>
        <v/>
      </c>
      <c r="F274" s="39" t="str">
        <f t="shared" si="93"/>
        <v/>
      </c>
      <c r="G274" s="52" t="str">
        <f t="shared" si="94"/>
        <v/>
      </c>
      <c r="H274" s="40" t="str">
        <f t="shared" si="95"/>
        <v/>
      </c>
      <c r="I274" s="125"/>
      <c r="J274" s="126"/>
      <c r="K274" s="107" t="str">
        <f t="shared" si="87"/>
        <v/>
      </c>
      <c r="L274" s="83"/>
      <c r="M274" s="76"/>
      <c r="N274" s="76"/>
      <c r="O274" s="76"/>
      <c r="P274" s="76"/>
      <c r="Q274" s="76"/>
      <c r="R274" s="76"/>
      <c r="S274" s="76"/>
      <c r="T274" s="84"/>
      <c r="U274" s="91"/>
      <c r="V274" s="77"/>
      <c r="W274" s="77"/>
      <c r="X274" s="77"/>
      <c r="Y274" s="77"/>
      <c r="Z274" s="77"/>
      <c r="AA274" s="77"/>
      <c r="AB274" s="77"/>
      <c r="AC274" s="92"/>
      <c r="AD274" s="83"/>
      <c r="AE274" s="76"/>
      <c r="AF274" s="76"/>
      <c r="AG274" s="76"/>
      <c r="AH274" s="76"/>
      <c r="AI274" s="76"/>
      <c r="AJ274" s="76"/>
      <c r="AK274" s="76"/>
      <c r="AL274" s="84"/>
      <c r="AM274" s="83"/>
      <c r="AN274" s="76"/>
      <c r="AO274" s="76"/>
      <c r="AP274" s="76"/>
      <c r="AQ274" s="76"/>
      <c r="AR274" s="76"/>
      <c r="AS274" s="76"/>
      <c r="AT274" s="76"/>
      <c r="AU274" s="84"/>
      <c r="AV274" s="83"/>
      <c r="AW274" s="76"/>
      <c r="AX274" s="76"/>
      <c r="AY274" s="76"/>
      <c r="AZ274" s="76"/>
      <c r="BA274" s="76"/>
      <c r="BB274" s="76"/>
      <c r="BC274" s="76"/>
      <c r="BD274" s="84"/>
      <c r="BE274" s="83"/>
      <c r="BF274" s="76"/>
      <c r="BG274" s="76"/>
      <c r="BH274" s="76"/>
      <c r="BI274" s="76"/>
      <c r="BJ274" s="76"/>
      <c r="BK274" s="76"/>
      <c r="BL274" s="76"/>
      <c r="BM274" s="84"/>
      <c r="BN274" s="1"/>
      <c r="BO274" s="1"/>
      <c r="BP274" s="1"/>
      <c r="BQ274" s="1"/>
      <c r="BR274" s="1"/>
      <c r="CC274" s="111" t="str">
        <f t="shared" si="88"/>
        <v/>
      </c>
      <c r="CD274" s="113" t="str">
        <f t="shared" si="81"/>
        <v/>
      </c>
      <c r="CE274" s="111" t="str">
        <f t="shared" si="82"/>
        <v/>
      </c>
      <c r="CF274" s="111" t="str">
        <f t="shared" si="83"/>
        <v/>
      </c>
      <c r="CG274" s="111" t="str">
        <f t="shared" si="84"/>
        <v/>
      </c>
      <c r="CH274" s="111" t="str">
        <f t="shared" si="85"/>
        <v/>
      </c>
      <c r="CI274" s="111" t="str">
        <f t="shared" si="86"/>
        <v/>
      </c>
    </row>
    <row r="275" spans="1:87">
      <c r="A275" s="4">
        <v>270</v>
      </c>
      <c r="B275" s="30" t="str">
        <f t="shared" si="89"/>
        <v/>
      </c>
      <c r="C275" s="37" t="str">
        <f t="shared" si="90"/>
        <v/>
      </c>
      <c r="D275" s="38" t="str">
        <f t="shared" si="91"/>
        <v/>
      </c>
      <c r="E275" s="39" t="str">
        <f t="shared" si="92"/>
        <v/>
      </c>
      <c r="F275" s="39" t="str">
        <f t="shared" si="93"/>
        <v/>
      </c>
      <c r="G275" s="52" t="str">
        <f t="shared" si="94"/>
        <v/>
      </c>
      <c r="H275" s="40" t="str">
        <f t="shared" si="95"/>
        <v/>
      </c>
      <c r="I275" s="125"/>
      <c r="J275" s="126"/>
      <c r="K275" s="107" t="str">
        <f t="shared" si="87"/>
        <v/>
      </c>
      <c r="L275" s="83"/>
      <c r="M275" s="76"/>
      <c r="N275" s="76"/>
      <c r="O275" s="76"/>
      <c r="P275" s="76"/>
      <c r="Q275" s="76"/>
      <c r="R275" s="76"/>
      <c r="S275" s="76"/>
      <c r="T275" s="84"/>
      <c r="U275" s="91"/>
      <c r="V275" s="77"/>
      <c r="W275" s="77"/>
      <c r="X275" s="77"/>
      <c r="Y275" s="77"/>
      <c r="Z275" s="77"/>
      <c r="AA275" s="77"/>
      <c r="AB275" s="77"/>
      <c r="AC275" s="92"/>
      <c r="AD275" s="83"/>
      <c r="AE275" s="76"/>
      <c r="AF275" s="76"/>
      <c r="AG275" s="76"/>
      <c r="AH275" s="76"/>
      <c r="AI275" s="76"/>
      <c r="AJ275" s="76"/>
      <c r="AK275" s="76"/>
      <c r="AL275" s="84"/>
      <c r="AM275" s="83"/>
      <c r="AN275" s="76"/>
      <c r="AO275" s="76"/>
      <c r="AP275" s="76"/>
      <c r="AQ275" s="76"/>
      <c r="AR275" s="76"/>
      <c r="AS275" s="76"/>
      <c r="AT275" s="76"/>
      <c r="AU275" s="84"/>
      <c r="AV275" s="83"/>
      <c r="AW275" s="76"/>
      <c r="AX275" s="76"/>
      <c r="AY275" s="76"/>
      <c r="AZ275" s="76"/>
      <c r="BA275" s="76"/>
      <c r="BB275" s="76"/>
      <c r="BC275" s="76"/>
      <c r="BD275" s="84"/>
      <c r="BE275" s="83"/>
      <c r="BF275" s="76"/>
      <c r="BG275" s="76"/>
      <c r="BH275" s="76"/>
      <c r="BI275" s="76"/>
      <c r="BJ275" s="76"/>
      <c r="BK275" s="76"/>
      <c r="BL275" s="76"/>
      <c r="BM275" s="84"/>
      <c r="BN275" s="1"/>
      <c r="BO275" s="1"/>
      <c r="BP275" s="1"/>
      <c r="BQ275" s="1"/>
      <c r="BR275" s="1"/>
      <c r="CC275" s="111" t="str">
        <f t="shared" si="88"/>
        <v/>
      </c>
      <c r="CD275" s="113" t="str">
        <f t="shared" si="81"/>
        <v/>
      </c>
      <c r="CE275" s="111" t="str">
        <f t="shared" si="82"/>
        <v/>
      </c>
      <c r="CF275" s="111" t="str">
        <f t="shared" si="83"/>
        <v/>
      </c>
      <c r="CG275" s="111" t="str">
        <f t="shared" si="84"/>
        <v/>
      </c>
      <c r="CH275" s="111" t="str">
        <f t="shared" si="85"/>
        <v/>
      </c>
      <c r="CI275" s="111" t="str">
        <f t="shared" si="86"/>
        <v/>
      </c>
    </row>
    <row r="276" spans="1:87">
      <c r="A276" s="4">
        <v>271</v>
      </c>
      <c r="B276" s="30" t="str">
        <f t="shared" si="89"/>
        <v/>
      </c>
      <c r="C276" s="37" t="str">
        <f t="shared" si="90"/>
        <v/>
      </c>
      <c r="D276" s="38" t="str">
        <f t="shared" si="91"/>
        <v/>
      </c>
      <c r="E276" s="39" t="str">
        <f t="shared" si="92"/>
        <v/>
      </c>
      <c r="F276" s="39" t="str">
        <f t="shared" si="93"/>
        <v/>
      </c>
      <c r="G276" s="52" t="str">
        <f t="shared" si="94"/>
        <v/>
      </c>
      <c r="H276" s="40" t="str">
        <f t="shared" si="95"/>
        <v/>
      </c>
      <c r="I276" s="125"/>
      <c r="J276" s="126"/>
      <c r="K276" s="107" t="str">
        <f t="shared" si="87"/>
        <v/>
      </c>
      <c r="L276" s="83"/>
      <c r="M276" s="76"/>
      <c r="N276" s="76"/>
      <c r="O276" s="76"/>
      <c r="P276" s="76"/>
      <c r="Q276" s="76"/>
      <c r="R276" s="76"/>
      <c r="S276" s="76"/>
      <c r="T276" s="84"/>
      <c r="U276" s="91"/>
      <c r="V276" s="77"/>
      <c r="W276" s="77"/>
      <c r="X276" s="77"/>
      <c r="Y276" s="77"/>
      <c r="Z276" s="77"/>
      <c r="AA276" s="77"/>
      <c r="AB276" s="77"/>
      <c r="AC276" s="92"/>
      <c r="AD276" s="83"/>
      <c r="AE276" s="76"/>
      <c r="AF276" s="76"/>
      <c r="AG276" s="76"/>
      <c r="AH276" s="76"/>
      <c r="AI276" s="76"/>
      <c r="AJ276" s="76"/>
      <c r="AK276" s="76"/>
      <c r="AL276" s="84"/>
      <c r="AM276" s="83"/>
      <c r="AN276" s="76"/>
      <c r="AO276" s="76"/>
      <c r="AP276" s="76"/>
      <c r="AQ276" s="76"/>
      <c r="AR276" s="76"/>
      <c r="AS276" s="76"/>
      <c r="AT276" s="76"/>
      <c r="AU276" s="84"/>
      <c r="AV276" s="83"/>
      <c r="AW276" s="76"/>
      <c r="AX276" s="76"/>
      <c r="AY276" s="76"/>
      <c r="AZ276" s="76"/>
      <c r="BA276" s="76"/>
      <c r="BB276" s="76"/>
      <c r="BC276" s="76"/>
      <c r="BD276" s="84"/>
      <c r="BE276" s="83"/>
      <c r="BF276" s="76"/>
      <c r="BG276" s="76"/>
      <c r="BH276" s="76"/>
      <c r="BI276" s="76"/>
      <c r="BJ276" s="76"/>
      <c r="BK276" s="76"/>
      <c r="BL276" s="76"/>
      <c r="BM276" s="84"/>
      <c r="BN276" s="1"/>
      <c r="BO276" s="1"/>
      <c r="BP276" s="1"/>
      <c r="BQ276" s="1"/>
      <c r="BR276" s="1"/>
      <c r="CC276" s="111" t="str">
        <f t="shared" si="88"/>
        <v/>
      </c>
      <c r="CD276" s="113" t="str">
        <f t="shared" si="81"/>
        <v/>
      </c>
      <c r="CE276" s="111" t="str">
        <f t="shared" si="82"/>
        <v/>
      </c>
      <c r="CF276" s="111" t="str">
        <f t="shared" si="83"/>
        <v/>
      </c>
      <c r="CG276" s="111" t="str">
        <f t="shared" si="84"/>
        <v/>
      </c>
      <c r="CH276" s="111" t="str">
        <f t="shared" si="85"/>
        <v/>
      </c>
      <c r="CI276" s="111" t="str">
        <f t="shared" si="86"/>
        <v/>
      </c>
    </row>
    <row r="277" spans="1:87">
      <c r="A277" s="4">
        <v>272</v>
      </c>
      <c r="B277" s="30" t="str">
        <f t="shared" si="89"/>
        <v/>
      </c>
      <c r="C277" s="37" t="str">
        <f t="shared" si="90"/>
        <v/>
      </c>
      <c r="D277" s="38" t="str">
        <f t="shared" si="91"/>
        <v/>
      </c>
      <c r="E277" s="39" t="str">
        <f t="shared" si="92"/>
        <v/>
      </c>
      <c r="F277" s="39" t="str">
        <f t="shared" si="93"/>
        <v/>
      </c>
      <c r="G277" s="52" t="str">
        <f t="shared" si="94"/>
        <v/>
      </c>
      <c r="H277" s="40" t="str">
        <f t="shared" si="95"/>
        <v/>
      </c>
      <c r="I277" s="125"/>
      <c r="J277" s="126"/>
      <c r="K277" s="107" t="str">
        <f t="shared" si="87"/>
        <v/>
      </c>
      <c r="L277" s="83"/>
      <c r="M277" s="76"/>
      <c r="N277" s="76"/>
      <c r="O277" s="76"/>
      <c r="P277" s="76"/>
      <c r="Q277" s="76"/>
      <c r="R277" s="76"/>
      <c r="S277" s="76"/>
      <c r="T277" s="84"/>
      <c r="U277" s="91"/>
      <c r="V277" s="77"/>
      <c r="W277" s="77"/>
      <c r="X277" s="77"/>
      <c r="Y277" s="77"/>
      <c r="Z277" s="77"/>
      <c r="AA277" s="77"/>
      <c r="AB277" s="77"/>
      <c r="AC277" s="92"/>
      <c r="AD277" s="83"/>
      <c r="AE277" s="76"/>
      <c r="AF277" s="76"/>
      <c r="AG277" s="76"/>
      <c r="AH277" s="76"/>
      <c r="AI277" s="76"/>
      <c r="AJ277" s="76"/>
      <c r="AK277" s="76"/>
      <c r="AL277" s="84"/>
      <c r="AM277" s="83"/>
      <c r="AN277" s="76"/>
      <c r="AO277" s="76"/>
      <c r="AP277" s="76"/>
      <c r="AQ277" s="76"/>
      <c r="AR277" s="76"/>
      <c r="AS277" s="76"/>
      <c r="AT277" s="76"/>
      <c r="AU277" s="84"/>
      <c r="AV277" s="83"/>
      <c r="AW277" s="76"/>
      <c r="AX277" s="76"/>
      <c r="AY277" s="76"/>
      <c r="AZ277" s="76"/>
      <c r="BA277" s="76"/>
      <c r="BB277" s="76"/>
      <c r="BC277" s="76"/>
      <c r="BD277" s="84"/>
      <c r="BE277" s="83"/>
      <c r="BF277" s="76"/>
      <c r="BG277" s="76"/>
      <c r="BH277" s="76"/>
      <c r="BI277" s="76"/>
      <c r="BJ277" s="76"/>
      <c r="BK277" s="76"/>
      <c r="BL277" s="76"/>
      <c r="BM277" s="84"/>
      <c r="BN277" s="1"/>
      <c r="BO277" s="1"/>
      <c r="BP277" s="1"/>
      <c r="BQ277" s="1"/>
      <c r="BR277" s="1"/>
      <c r="CC277" s="111" t="str">
        <f t="shared" si="88"/>
        <v/>
      </c>
      <c r="CD277" s="113" t="str">
        <f t="shared" si="81"/>
        <v/>
      </c>
      <c r="CE277" s="111" t="str">
        <f t="shared" si="82"/>
        <v/>
      </c>
      <c r="CF277" s="111" t="str">
        <f t="shared" si="83"/>
        <v/>
      </c>
      <c r="CG277" s="111" t="str">
        <f t="shared" si="84"/>
        <v/>
      </c>
      <c r="CH277" s="111" t="str">
        <f t="shared" si="85"/>
        <v/>
      </c>
      <c r="CI277" s="111" t="str">
        <f t="shared" si="86"/>
        <v/>
      </c>
    </row>
    <row r="278" spans="1:87">
      <c r="A278" s="4">
        <v>273</v>
      </c>
      <c r="B278" s="30" t="str">
        <f t="shared" si="89"/>
        <v/>
      </c>
      <c r="C278" s="37" t="str">
        <f t="shared" si="90"/>
        <v/>
      </c>
      <c r="D278" s="38" t="str">
        <f t="shared" si="91"/>
        <v/>
      </c>
      <c r="E278" s="39" t="str">
        <f t="shared" si="92"/>
        <v/>
      </c>
      <c r="F278" s="39" t="str">
        <f t="shared" si="93"/>
        <v/>
      </c>
      <c r="G278" s="52" t="str">
        <f t="shared" si="94"/>
        <v/>
      </c>
      <c r="H278" s="40" t="str">
        <f t="shared" si="95"/>
        <v/>
      </c>
      <c r="I278" s="125"/>
      <c r="J278" s="126"/>
      <c r="K278" s="107" t="str">
        <f t="shared" si="87"/>
        <v/>
      </c>
      <c r="L278" s="83"/>
      <c r="M278" s="76"/>
      <c r="N278" s="76"/>
      <c r="O278" s="76"/>
      <c r="P278" s="76"/>
      <c r="Q278" s="76"/>
      <c r="R278" s="76"/>
      <c r="S278" s="76"/>
      <c r="T278" s="84"/>
      <c r="U278" s="91"/>
      <c r="V278" s="77"/>
      <c r="W278" s="77"/>
      <c r="X278" s="77"/>
      <c r="Y278" s="77"/>
      <c r="Z278" s="77"/>
      <c r="AA278" s="77"/>
      <c r="AB278" s="77"/>
      <c r="AC278" s="92"/>
      <c r="AD278" s="83"/>
      <c r="AE278" s="76"/>
      <c r="AF278" s="76"/>
      <c r="AG278" s="76"/>
      <c r="AH278" s="76"/>
      <c r="AI278" s="76"/>
      <c r="AJ278" s="76"/>
      <c r="AK278" s="76"/>
      <c r="AL278" s="84"/>
      <c r="AM278" s="83"/>
      <c r="AN278" s="76"/>
      <c r="AO278" s="76"/>
      <c r="AP278" s="76"/>
      <c r="AQ278" s="76"/>
      <c r="AR278" s="76"/>
      <c r="AS278" s="76"/>
      <c r="AT278" s="76"/>
      <c r="AU278" s="84"/>
      <c r="AV278" s="83"/>
      <c r="AW278" s="76"/>
      <c r="AX278" s="76"/>
      <c r="AY278" s="76"/>
      <c r="AZ278" s="76"/>
      <c r="BA278" s="76"/>
      <c r="BB278" s="76"/>
      <c r="BC278" s="76"/>
      <c r="BD278" s="84"/>
      <c r="BE278" s="83"/>
      <c r="BF278" s="76"/>
      <c r="BG278" s="76"/>
      <c r="BH278" s="76"/>
      <c r="BI278" s="76"/>
      <c r="BJ278" s="76"/>
      <c r="BK278" s="76"/>
      <c r="BL278" s="76"/>
      <c r="BM278" s="84"/>
      <c r="BN278" s="1"/>
      <c r="BO278" s="1"/>
      <c r="BP278" s="1"/>
      <c r="BQ278" s="1"/>
      <c r="BR278" s="1"/>
      <c r="CC278" s="111" t="str">
        <f t="shared" si="88"/>
        <v/>
      </c>
      <c r="CD278" s="113" t="str">
        <f t="shared" si="81"/>
        <v/>
      </c>
      <c r="CE278" s="111" t="str">
        <f t="shared" si="82"/>
        <v/>
      </c>
      <c r="CF278" s="111" t="str">
        <f t="shared" si="83"/>
        <v/>
      </c>
      <c r="CG278" s="111" t="str">
        <f t="shared" si="84"/>
        <v/>
      </c>
      <c r="CH278" s="111" t="str">
        <f t="shared" si="85"/>
        <v/>
      </c>
      <c r="CI278" s="111" t="str">
        <f t="shared" si="86"/>
        <v/>
      </c>
    </row>
    <row r="279" spans="1:87">
      <c r="A279" s="4">
        <v>274</v>
      </c>
      <c r="B279" s="30" t="str">
        <f t="shared" si="89"/>
        <v/>
      </c>
      <c r="C279" s="37" t="str">
        <f t="shared" si="90"/>
        <v/>
      </c>
      <c r="D279" s="38" t="str">
        <f t="shared" si="91"/>
        <v/>
      </c>
      <c r="E279" s="39" t="str">
        <f t="shared" si="92"/>
        <v/>
      </c>
      <c r="F279" s="39" t="str">
        <f t="shared" si="93"/>
        <v/>
      </c>
      <c r="G279" s="52" t="str">
        <f t="shared" si="94"/>
        <v/>
      </c>
      <c r="H279" s="40" t="str">
        <f t="shared" si="95"/>
        <v/>
      </c>
      <c r="I279" s="125"/>
      <c r="J279" s="126"/>
      <c r="K279" s="107" t="str">
        <f t="shared" si="87"/>
        <v/>
      </c>
      <c r="L279" s="83"/>
      <c r="M279" s="76"/>
      <c r="N279" s="76"/>
      <c r="O279" s="76"/>
      <c r="P279" s="76"/>
      <c r="Q279" s="76"/>
      <c r="R279" s="76"/>
      <c r="S279" s="76"/>
      <c r="T279" s="84"/>
      <c r="U279" s="91"/>
      <c r="V279" s="77"/>
      <c r="W279" s="77"/>
      <c r="X279" s="77"/>
      <c r="Y279" s="77"/>
      <c r="Z279" s="77"/>
      <c r="AA279" s="77"/>
      <c r="AB279" s="77"/>
      <c r="AC279" s="92"/>
      <c r="AD279" s="83"/>
      <c r="AE279" s="76"/>
      <c r="AF279" s="76"/>
      <c r="AG279" s="76"/>
      <c r="AH279" s="76"/>
      <c r="AI279" s="76"/>
      <c r="AJ279" s="76"/>
      <c r="AK279" s="76"/>
      <c r="AL279" s="84"/>
      <c r="AM279" s="83"/>
      <c r="AN279" s="76"/>
      <c r="AO279" s="76"/>
      <c r="AP279" s="76"/>
      <c r="AQ279" s="76"/>
      <c r="AR279" s="76"/>
      <c r="AS279" s="76"/>
      <c r="AT279" s="76"/>
      <c r="AU279" s="84"/>
      <c r="AV279" s="83"/>
      <c r="AW279" s="76"/>
      <c r="AX279" s="76"/>
      <c r="AY279" s="76"/>
      <c r="AZ279" s="76"/>
      <c r="BA279" s="76"/>
      <c r="BB279" s="76"/>
      <c r="BC279" s="76"/>
      <c r="BD279" s="84"/>
      <c r="BE279" s="83"/>
      <c r="BF279" s="76"/>
      <c r="BG279" s="76"/>
      <c r="BH279" s="76"/>
      <c r="BI279" s="76"/>
      <c r="BJ279" s="76"/>
      <c r="BK279" s="76"/>
      <c r="BL279" s="76"/>
      <c r="BM279" s="84"/>
      <c r="BN279" s="1"/>
      <c r="BO279" s="1"/>
      <c r="BP279" s="1"/>
      <c r="BQ279" s="1"/>
      <c r="BR279" s="1"/>
      <c r="CC279" s="111" t="str">
        <f t="shared" si="88"/>
        <v/>
      </c>
      <c r="CD279" s="113" t="str">
        <f t="shared" si="81"/>
        <v/>
      </c>
      <c r="CE279" s="111" t="str">
        <f t="shared" si="82"/>
        <v/>
      </c>
      <c r="CF279" s="111" t="str">
        <f t="shared" si="83"/>
        <v/>
      </c>
      <c r="CG279" s="111" t="str">
        <f t="shared" si="84"/>
        <v/>
      </c>
      <c r="CH279" s="111" t="str">
        <f t="shared" si="85"/>
        <v/>
      </c>
      <c r="CI279" s="111" t="str">
        <f t="shared" si="86"/>
        <v/>
      </c>
    </row>
    <row r="280" spans="1:87">
      <c r="A280" s="4">
        <v>275</v>
      </c>
      <c r="B280" s="30" t="str">
        <f t="shared" si="89"/>
        <v/>
      </c>
      <c r="C280" s="37" t="str">
        <f t="shared" si="90"/>
        <v/>
      </c>
      <c r="D280" s="38" t="str">
        <f t="shared" si="91"/>
        <v/>
      </c>
      <c r="E280" s="39" t="str">
        <f t="shared" si="92"/>
        <v/>
      </c>
      <c r="F280" s="39" t="str">
        <f t="shared" si="93"/>
        <v/>
      </c>
      <c r="G280" s="52" t="str">
        <f t="shared" si="94"/>
        <v/>
      </c>
      <c r="H280" s="40" t="str">
        <f t="shared" si="95"/>
        <v/>
      </c>
      <c r="I280" s="125"/>
      <c r="J280" s="126"/>
      <c r="K280" s="107" t="str">
        <f t="shared" si="87"/>
        <v/>
      </c>
      <c r="L280" s="83"/>
      <c r="M280" s="76"/>
      <c r="N280" s="76"/>
      <c r="O280" s="76"/>
      <c r="P280" s="76"/>
      <c r="Q280" s="76"/>
      <c r="R280" s="76"/>
      <c r="S280" s="76"/>
      <c r="T280" s="84"/>
      <c r="U280" s="91"/>
      <c r="V280" s="77"/>
      <c r="W280" s="77"/>
      <c r="X280" s="77"/>
      <c r="Y280" s="77"/>
      <c r="Z280" s="77"/>
      <c r="AA280" s="77"/>
      <c r="AB280" s="77"/>
      <c r="AC280" s="92"/>
      <c r="AD280" s="83"/>
      <c r="AE280" s="76"/>
      <c r="AF280" s="76"/>
      <c r="AG280" s="76"/>
      <c r="AH280" s="76"/>
      <c r="AI280" s="76"/>
      <c r="AJ280" s="76"/>
      <c r="AK280" s="76"/>
      <c r="AL280" s="84"/>
      <c r="AM280" s="83"/>
      <c r="AN280" s="76"/>
      <c r="AO280" s="76"/>
      <c r="AP280" s="76"/>
      <c r="AQ280" s="76"/>
      <c r="AR280" s="76"/>
      <c r="AS280" s="76"/>
      <c r="AT280" s="76"/>
      <c r="AU280" s="84"/>
      <c r="AV280" s="83"/>
      <c r="AW280" s="76"/>
      <c r="AX280" s="76"/>
      <c r="AY280" s="76"/>
      <c r="AZ280" s="76"/>
      <c r="BA280" s="76"/>
      <c r="BB280" s="76"/>
      <c r="BC280" s="76"/>
      <c r="BD280" s="84"/>
      <c r="BE280" s="83"/>
      <c r="BF280" s="76"/>
      <c r="BG280" s="76"/>
      <c r="BH280" s="76"/>
      <c r="BI280" s="76"/>
      <c r="BJ280" s="76"/>
      <c r="BK280" s="76"/>
      <c r="BL280" s="76"/>
      <c r="BM280" s="84"/>
      <c r="BN280" s="1"/>
      <c r="BO280" s="1"/>
      <c r="BP280" s="1"/>
      <c r="BQ280" s="1"/>
      <c r="BR280" s="1"/>
      <c r="CC280" s="111" t="str">
        <f t="shared" si="88"/>
        <v/>
      </c>
      <c r="CD280" s="113" t="str">
        <f t="shared" si="81"/>
        <v/>
      </c>
      <c r="CE280" s="111" t="str">
        <f t="shared" si="82"/>
        <v/>
      </c>
      <c r="CF280" s="111" t="str">
        <f t="shared" si="83"/>
        <v/>
      </c>
      <c r="CG280" s="111" t="str">
        <f t="shared" si="84"/>
        <v/>
      </c>
      <c r="CH280" s="111" t="str">
        <f t="shared" si="85"/>
        <v/>
      </c>
      <c r="CI280" s="111" t="str">
        <f t="shared" si="86"/>
        <v/>
      </c>
    </row>
    <row r="281" spans="1:87">
      <c r="A281" s="4">
        <v>276</v>
      </c>
      <c r="B281" s="30" t="str">
        <f t="shared" si="89"/>
        <v/>
      </c>
      <c r="C281" s="37" t="str">
        <f t="shared" si="90"/>
        <v/>
      </c>
      <c r="D281" s="38" t="str">
        <f t="shared" si="91"/>
        <v/>
      </c>
      <c r="E281" s="39" t="str">
        <f t="shared" si="92"/>
        <v/>
      </c>
      <c r="F281" s="39" t="str">
        <f t="shared" si="93"/>
        <v/>
      </c>
      <c r="G281" s="52" t="str">
        <f t="shared" si="94"/>
        <v/>
      </c>
      <c r="H281" s="40" t="str">
        <f t="shared" si="95"/>
        <v/>
      </c>
      <c r="I281" s="125"/>
      <c r="J281" s="126"/>
      <c r="K281" s="107" t="str">
        <f t="shared" si="87"/>
        <v/>
      </c>
      <c r="L281" s="83"/>
      <c r="M281" s="76"/>
      <c r="N281" s="76"/>
      <c r="O281" s="76"/>
      <c r="P281" s="76"/>
      <c r="Q281" s="76"/>
      <c r="R281" s="76"/>
      <c r="S281" s="76"/>
      <c r="T281" s="84"/>
      <c r="U281" s="91"/>
      <c r="V281" s="77"/>
      <c r="W281" s="77"/>
      <c r="X281" s="77"/>
      <c r="Y281" s="77"/>
      <c r="Z281" s="77"/>
      <c r="AA281" s="77"/>
      <c r="AB281" s="77"/>
      <c r="AC281" s="92"/>
      <c r="AD281" s="83"/>
      <c r="AE281" s="76"/>
      <c r="AF281" s="76"/>
      <c r="AG281" s="76"/>
      <c r="AH281" s="76"/>
      <c r="AI281" s="76"/>
      <c r="AJ281" s="76"/>
      <c r="AK281" s="76"/>
      <c r="AL281" s="84"/>
      <c r="AM281" s="83"/>
      <c r="AN281" s="76"/>
      <c r="AO281" s="76"/>
      <c r="AP281" s="76"/>
      <c r="AQ281" s="76"/>
      <c r="AR281" s="76"/>
      <c r="AS281" s="76"/>
      <c r="AT281" s="76"/>
      <c r="AU281" s="84"/>
      <c r="AV281" s="83"/>
      <c r="AW281" s="76"/>
      <c r="AX281" s="76"/>
      <c r="AY281" s="76"/>
      <c r="AZ281" s="76"/>
      <c r="BA281" s="76"/>
      <c r="BB281" s="76"/>
      <c r="BC281" s="76"/>
      <c r="BD281" s="84"/>
      <c r="BE281" s="83"/>
      <c r="BF281" s="76"/>
      <c r="BG281" s="76"/>
      <c r="BH281" s="76"/>
      <c r="BI281" s="76"/>
      <c r="BJ281" s="76"/>
      <c r="BK281" s="76"/>
      <c r="BL281" s="76"/>
      <c r="BM281" s="84"/>
      <c r="BN281" s="1"/>
      <c r="BO281" s="1"/>
      <c r="BP281" s="1"/>
      <c r="BQ281" s="1"/>
      <c r="BR281" s="1"/>
      <c r="CC281" s="111" t="str">
        <f t="shared" si="88"/>
        <v/>
      </c>
      <c r="CD281" s="113" t="str">
        <f t="shared" si="81"/>
        <v/>
      </c>
      <c r="CE281" s="111" t="str">
        <f t="shared" si="82"/>
        <v/>
      </c>
      <c r="CF281" s="111" t="str">
        <f t="shared" si="83"/>
        <v/>
      </c>
      <c r="CG281" s="111" t="str">
        <f t="shared" si="84"/>
        <v/>
      </c>
      <c r="CH281" s="111" t="str">
        <f t="shared" si="85"/>
        <v/>
      </c>
      <c r="CI281" s="111" t="str">
        <f t="shared" si="86"/>
        <v/>
      </c>
    </row>
    <row r="282" spans="1:87">
      <c r="A282" s="4">
        <v>277</v>
      </c>
      <c r="B282" s="30" t="str">
        <f t="shared" si="89"/>
        <v/>
      </c>
      <c r="C282" s="37" t="str">
        <f t="shared" si="90"/>
        <v/>
      </c>
      <c r="D282" s="38" t="str">
        <f t="shared" si="91"/>
        <v/>
      </c>
      <c r="E282" s="39" t="str">
        <f t="shared" si="92"/>
        <v/>
      </c>
      <c r="F282" s="39" t="str">
        <f t="shared" si="93"/>
        <v/>
      </c>
      <c r="G282" s="52" t="str">
        <f t="shared" si="94"/>
        <v/>
      </c>
      <c r="H282" s="40" t="str">
        <f t="shared" si="95"/>
        <v/>
      </c>
      <c r="I282" s="125"/>
      <c r="J282" s="126"/>
      <c r="K282" s="107" t="str">
        <f t="shared" si="87"/>
        <v/>
      </c>
      <c r="L282" s="83"/>
      <c r="M282" s="76"/>
      <c r="N282" s="76"/>
      <c r="O282" s="76"/>
      <c r="P282" s="76"/>
      <c r="Q282" s="76"/>
      <c r="R282" s="76"/>
      <c r="S282" s="76"/>
      <c r="T282" s="84"/>
      <c r="U282" s="91"/>
      <c r="V282" s="77"/>
      <c r="W282" s="77"/>
      <c r="X282" s="77"/>
      <c r="Y282" s="77"/>
      <c r="Z282" s="77"/>
      <c r="AA282" s="77"/>
      <c r="AB282" s="77"/>
      <c r="AC282" s="92"/>
      <c r="AD282" s="83"/>
      <c r="AE282" s="76"/>
      <c r="AF282" s="76"/>
      <c r="AG282" s="76"/>
      <c r="AH282" s="76"/>
      <c r="AI282" s="76"/>
      <c r="AJ282" s="76"/>
      <c r="AK282" s="76"/>
      <c r="AL282" s="84"/>
      <c r="AM282" s="83"/>
      <c r="AN282" s="76"/>
      <c r="AO282" s="76"/>
      <c r="AP282" s="76"/>
      <c r="AQ282" s="76"/>
      <c r="AR282" s="76"/>
      <c r="AS282" s="76"/>
      <c r="AT282" s="76"/>
      <c r="AU282" s="84"/>
      <c r="AV282" s="83"/>
      <c r="AW282" s="76"/>
      <c r="AX282" s="76"/>
      <c r="AY282" s="76"/>
      <c r="AZ282" s="76"/>
      <c r="BA282" s="76"/>
      <c r="BB282" s="76"/>
      <c r="BC282" s="76"/>
      <c r="BD282" s="84"/>
      <c r="BE282" s="83"/>
      <c r="BF282" s="76"/>
      <c r="BG282" s="76"/>
      <c r="BH282" s="76"/>
      <c r="BI282" s="76"/>
      <c r="BJ282" s="76"/>
      <c r="BK282" s="76"/>
      <c r="BL282" s="76"/>
      <c r="BM282" s="84"/>
      <c r="BN282" s="1"/>
      <c r="BO282" s="1"/>
      <c r="BP282" s="1"/>
      <c r="BQ282" s="1"/>
      <c r="BR282" s="1"/>
      <c r="CC282" s="111" t="str">
        <f t="shared" si="88"/>
        <v/>
      </c>
      <c r="CD282" s="113" t="str">
        <f t="shared" si="81"/>
        <v/>
      </c>
      <c r="CE282" s="111" t="str">
        <f t="shared" si="82"/>
        <v/>
      </c>
      <c r="CF282" s="111" t="str">
        <f t="shared" si="83"/>
        <v/>
      </c>
      <c r="CG282" s="111" t="str">
        <f t="shared" si="84"/>
        <v/>
      </c>
      <c r="CH282" s="111" t="str">
        <f t="shared" si="85"/>
        <v/>
      </c>
      <c r="CI282" s="111" t="str">
        <f t="shared" si="86"/>
        <v/>
      </c>
    </row>
    <row r="283" spans="1:87">
      <c r="A283" s="4">
        <v>278</v>
      </c>
      <c r="B283" s="30" t="str">
        <f t="shared" si="89"/>
        <v/>
      </c>
      <c r="C283" s="37" t="str">
        <f t="shared" si="90"/>
        <v/>
      </c>
      <c r="D283" s="38" t="str">
        <f t="shared" si="91"/>
        <v/>
      </c>
      <c r="E283" s="39" t="str">
        <f t="shared" si="92"/>
        <v/>
      </c>
      <c r="F283" s="39" t="str">
        <f t="shared" si="93"/>
        <v/>
      </c>
      <c r="G283" s="52" t="str">
        <f t="shared" si="94"/>
        <v/>
      </c>
      <c r="H283" s="40" t="str">
        <f t="shared" si="95"/>
        <v/>
      </c>
      <c r="I283" s="125"/>
      <c r="J283" s="126"/>
      <c r="K283" s="107" t="str">
        <f t="shared" si="87"/>
        <v/>
      </c>
      <c r="L283" s="83"/>
      <c r="M283" s="76"/>
      <c r="N283" s="76"/>
      <c r="O283" s="76"/>
      <c r="P283" s="76"/>
      <c r="Q283" s="76"/>
      <c r="R283" s="76"/>
      <c r="S283" s="76"/>
      <c r="T283" s="84"/>
      <c r="U283" s="91"/>
      <c r="V283" s="77"/>
      <c r="W283" s="77"/>
      <c r="X283" s="77"/>
      <c r="Y283" s="77"/>
      <c r="Z283" s="77"/>
      <c r="AA283" s="77"/>
      <c r="AB283" s="77"/>
      <c r="AC283" s="92"/>
      <c r="AD283" s="83"/>
      <c r="AE283" s="76"/>
      <c r="AF283" s="76"/>
      <c r="AG283" s="76"/>
      <c r="AH283" s="76"/>
      <c r="AI283" s="76"/>
      <c r="AJ283" s="76"/>
      <c r="AK283" s="76"/>
      <c r="AL283" s="84"/>
      <c r="AM283" s="83"/>
      <c r="AN283" s="76"/>
      <c r="AO283" s="76"/>
      <c r="AP283" s="76"/>
      <c r="AQ283" s="76"/>
      <c r="AR283" s="76"/>
      <c r="AS283" s="76"/>
      <c r="AT283" s="76"/>
      <c r="AU283" s="84"/>
      <c r="AV283" s="83"/>
      <c r="AW283" s="76"/>
      <c r="AX283" s="76"/>
      <c r="AY283" s="76"/>
      <c r="AZ283" s="76"/>
      <c r="BA283" s="76"/>
      <c r="BB283" s="76"/>
      <c r="BC283" s="76"/>
      <c r="BD283" s="84"/>
      <c r="BE283" s="83"/>
      <c r="BF283" s="76"/>
      <c r="BG283" s="76"/>
      <c r="BH283" s="76"/>
      <c r="BI283" s="76"/>
      <c r="BJ283" s="76"/>
      <c r="BK283" s="76"/>
      <c r="BL283" s="76"/>
      <c r="BM283" s="84"/>
      <c r="BN283" s="1"/>
      <c r="BO283" s="1"/>
      <c r="BP283" s="1"/>
      <c r="BQ283" s="1"/>
      <c r="BR283" s="1"/>
      <c r="CC283" s="111" t="str">
        <f t="shared" si="88"/>
        <v/>
      </c>
      <c r="CD283" s="113" t="str">
        <f t="shared" si="81"/>
        <v/>
      </c>
      <c r="CE283" s="111" t="str">
        <f t="shared" si="82"/>
        <v/>
      </c>
      <c r="CF283" s="111" t="str">
        <f t="shared" si="83"/>
        <v/>
      </c>
      <c r="CG283" s="111" t="str">
        <f t="shared" si="84"/>
        <v/>
      </c>
      <c r="CH283" s="111" t="str">
        <f t="shared" si="85"/>
        <v/>
      </c>
      <c r="CI283" s="111" t="str">
        <f t="shared" si="86"/>
        <v/>
      </c>
    </row>
    <row r="284" spans="1:87">
      <c r="A284" s="4">
        <v>279</v>
      </c>
      <c r="B284" s="30" t="str">
        <f t="shared" si="89"/>
        <v/>
      </c>
      <c r="C284" s="37" t="str">
        <f t="shared" si="90"/>
        <v/>
      </c>
      <c r="D284" s="38" t="str">
        <f t="shared" si="91"/>
        <v/>
      </c>
      <c r="E284" s="39" t="str">
        <f t="shared" si="92"/>
        <v/>
      </c>
      <c r="F284" s="39" t="str">
        <f t="shared" si="93"/>
        <v/>
      </c>
      <c r="G284" s="52" t="str">
        <f t="shared" si="94"/>
        <v/>
      </c>
      <c r="H284" s="40" t="str">
        <f t="shared" si="95"/>
        <v/>
      </c>
      <c r="I284" s="125"/>
      <c r="J284" s="126"/>
      <c r="K284" s="107" t="str">
        <f t="shared" si="87"/>
        <v/>
      </c>
      <c r="L284" s="83"/>
      <c r="M284" s="76"/>
      <c r="N284" s="76"/>
      <c r="O284" s="76"/>
      <c r="P284" s="76"/>
      <c r="Q284" s="76"/>
      <c r="R284" s="76"/>
      <c r="S284" s="76"/>
      <c r="T284" s="84"/>
      <c r="U284" s="91"/>
      <c r="V284" s="77"/>
      <c r="W284" s="77"/>
      <c r="X284" s="77"/>
      <c r="Y284" s="77"/>
      <c r="Z284" s="77"/>
      <c r="AA284" s="77"/>
      <c r="AB284" s="77"/>
      <c r="AC284" s="92"/>
      <c r="AD284" s="83"/>
      <c r="AE284" s="76"/>
      <c r="AF284" s="76"/>
      <c r="AG284" s="76"/>
      <c r="AH284" s="76"/>
      <c r="AI284" s="76"/>
      <c r="AJ284" s="76"/>
      <c r="AK284" s="76"/>
      <c r="AL284" s="84"/>
      <c r="AM284" s="83"/>
      <c r="AN284" s="76"/>
      <c r="AO284" s="76"/>
      <c r="AP284" s="76"/>
      <c r="AQ284" s="76"/>
      <c r="AR284" s="76"/>
      <c r="AS284" s="76"/>
      <c r="AT284" s="76"/>
      <c r="AU284" s="84"/>
      <c r="AV284" s="83"/>
      <c r="AW284" s="76"/>
      <c r="AX284" s="76"/>
      <c r="AY284" s="76"/>
      <c r="AZ284" s="76"/>
      <c r="BA284" s="76"/>
      <c r="BB284" s="76"/>
      <c r="BC284" s="76"/>
      <c r="BD284" s="84"/>
      <c r="BE284" s="83"/>
      <c r="BF284" s="76"/>
      <c r="BG284" s="76"/>
      <c r="BH284" s="76"/>
      <c r="BI284" s="76"/>
      <c r="BJ284" s="76"/>
      <c r="BK284" s="76"/>
      <c r="BL284" s="76"/>
      <c r="BM284" s="84"/>
      <c r="BN284" s="1"/>
      <c r="BO284" s="1"/>
      <c r="BP284" s="1"/>
      <c r="BQ284" s="1"/>
      <c r="BR284" s="1"/>
      <c r="CC284" s="111" t="str">
        <f t="shared" si="88"/>
        <v/>
      </c>
      <c r="CD284" s="113" t="str">
        <f t="shared" si="81"/>
        <v/>
      </c>
      <c r="CE284" s="111" t="str">
        <f t="shared" si="82"/>
        <v/>
      </c>
      <c r="CF284" s="111" t="str">
        <f t="shared" si="83"/>
        <v/>
      </c>
      <c r="CG284" s="111" t="str">
        <f t="shared" si="84"/>
        <v/>
      </c>
      <c r="CH284" s="111" t="str">
        <f t="shared" si="85"/>
        <v/>
      </c>
      <c r="CI284" s="111" t="str">
        <f t="shared" si="86"/>
        <v/>
      </c>
    </row>
    <row r="285" spans="1:87">
      <c r="A285" s="4">
        <v>280</v>
      </c>
      <c r="B285" s="30" t="str">
        <f t="shared" si="89"/>
        <v/>
      </c>
      <c r="C285" s="37" t="str">
        <f t="shared" si="90"/>
        <v/>
      </c>
      <c r="D285" s="38" t="str">
        <f t="shared" si="91"/>
        <v/>
      </c>
      <c r="E285" s="39" t="str">
        <f t="shared" si="92"/>
        <v/>
      </c>
      <c r="F285" s="39" t="str">
        <f t="shared" si="93"/>
        <v/>
      </c>
      <c r="G285" s="52" t="str">
        <f t="shared" si="94"/>
        <v/>
      </c>
      <c r="H285" s="40" t="str">
        <f t="shared" si="95"/>
        <v/>
      </c>
      <c r="I285" s="125"/>
      <c r="J285" s="126"/>
      <c r="K285" s="107" t="str">
        <f t="shared" si="87"/>
        <v/>
      </c>
      <c r="L285" s="83"/>
      <c r="M285" s="76"/>
      <c r="N285" s="76"/>
      <c r="O285" s="76"/>
      <c r="P285" s="76"/>
      <c r="Q285" s="76"/>
      <c r="R285" s="76"/>
      <c r="S285" s="76"/>
      <c r="T285" s="84"/>
      <c r="U285" s="91"/>
      <c r="V285" s="77"/>
      <c r="W285" s="77"/>
      <c r="X285" s="77"/>
      <c r="Y285" s="77"/>
      <c r="Z285" s="77"/>
      <c r="AA285" s="77"/>
      <c r="AB285" s="77"/>
      <c r="AC285" s="92"/>
      <c r="AD285" s="83"/>
      <c r="AE285" s="76"/>
      <c r="AF285" s="76"/>
      <c r="AG285" s="76"/>
      <c r="AH285" s="76"/>
      <c r="AI285" s="76"/>
      <c r="AJ285" s="76"/>
      <c r="AK285" s="76"/>
      <c r="AL285" s="84"/>
      <c r="AM285" s="83"/>
      <c r="AN285" s="76"/>
      <c r="AO285" s="76"/>
      <c r="AP285" s="76"/>
      <c r="AQ285" s="76"/>
      <c r="AR285" s="76"/>
      <c r="AS285" s="76"/>
      <c r="AT285" s="76"/>
      <c r="AU285" s="84"/>
      <c r="AV285" s="83"/>
      <c r="AW285" s="76"/>
      <c r="AX285" s="76"/>
      <c r="AY285" s="76"/>
      <c r="AZ285" s="76"/>
      <c r="BA285" s="76"/>
      <c r="BB285" s="76"/>
      <c r="BC285" s="76"/>
      <c r="BD285" s="84"/>
      <c r="BE285" s="83"/>
      <c r="BF285" s="76"/>
      <c r="BG285" s="76"/>
      <c r="BH285" s="76"/>
      <c r="BI285" s="76"/>
      <c r="BJ285" s="76"/>
      <c r="BK285" s="76"/>
      <c r="BL285" s="76"/>
      <c r="BM285" s="84"/>
      <c r="BN285" s="1"/>
      <c r="BO285" s="1"/>
      <c r="BP285" s="1"/>
      <c r="BQ285" s="1"/>
      <c r="BR285" s="1"/>
      <c r="CC285" s="111" t="str">
        <f t="shared" si="88"/>
        <v/>
      </c>
      <c r="CD285" s="113" t="str">
        <f t="shared" si="81"/>
        <v/>
      </c>
      <c r="CE285" s="111" t="str">
        <f t="shared" si="82"/>
        <v/>
      </c>
      <c r="CF285" s="111" t="str">
        <f t="shared" si="83"/>
        <v/>
      </c>
      <c r="CG285" s="111" t="str">
        <f t="shared" si="84"/>
        <v/>
      </c>
      <c r="CH285" s="111" t="str">
        <f t="shared" si="85"/>
        <v/>
      </c>
      <c r="CI285" s="111" t="str">
        <f t="shared" si="86"/>
        <v/>
      </c>
    </row>
    <row r="286" spans="1:87">
      <c r="A286" s="4">
        <v>281</v>
      </c>
      <c r="B286" s="30" t="str">
        <f t="shared" si="89"/>
        <v/>
      </c>
      <c r="C286" s="37" t="str">
        <f t="shared" si="90"/>
        <v/>
      </c>
      <c r="D286" s="38" t="str">
        <f t="shared" si="91"/>
        <v/>
      </c>
      <c r="E286" s="39" t="str">
        <f t="shared" si="92"/>
        <v/>
      </c>
      <c r="F286" s="39" t="str">
        <f t="shared" si="93"/>
        <v/>
      </c>
      <c r="G286" s="52" t="str">
        <f t="shared" si="94"/>
        <v/>
      </c>
      <c r="H286" s="40" t="str">
        <f t="shared" si="95"/>
        <v/>
      </c>
      <c r="I286" s="125"/>
      <c r="J286" s="126"/>
      <c r="K286" s="107" t="str">
        <f t="shared" si="87"/>
        <v/>
      </c>
      <c r="L286" s="83"/>
      <c r="M286" s="76"/>
      <c r="N286" s="76"/>
      <c r="O286" s="76"/>
      <c r="P286" s="76"/>
      <c r="Q286" s="76"/>
      <c r="R286" s="76"/>
      <c r="S286" s="76"/>
      <c r="T286" s="84"/>
      <c r="U286" s="91"/>
      <c r="V286" s="77"/>
      <c r="W286" s="77"/>
      <c r="X286" s="77"/>
      <c r="Y286" s="77"/>
      <c r="Z286" s="77"/>
      <c r="AA286" s="77"/>
      <c r="AB286" s="77"/>
      <c r="AC286" s="92"/>
      <c r="AD286" s="83"/>
      <c r="AE286" s="76"/>
      <c r="AF286" s="76"/>
      <c r="AG286" s="76"/>
      <c r="AH286" s="76"/>
      <c r="AI286" s="76"/>
      <c r="AJ286" s="76"/>
      <c r="AK286" s="76"/>
      <c r="AL286" s="84"/>
      <c r="AM286" s="83"/>
      <c r="AN286" s="76"/>
      <c r="AO286" s="76"/>
      <c r="AP286" s="76"/>
      <c r="AQ286" s="76"/>
      <c r="AR286" s="76"/>
      <c r="AS286" s="76"/>
      <c r="AT286" s="76"/>
      <c r="AU286" s="84"/>
      <c r="AV286" s="83"/>
      <c r="AW286" s="76"/>
      <c r="AX286" s="76"/>
      <c r="AY286" s="76"/>
      <c r="AZ286" s="76"/>
      <c r="BA286" s="76"/>
      <c r="BB286" s="76"/>
      <c r="BC286" s="76"/>
      <c r="BD286" s="84"/>
      <c r="BE286" s="83"/>
      <c r="BF286" s="76"/>
      <c r="BG286" s="76"/>
      <c r="BH286" s="76"/>
      <c r="BI286" s="76"/>
      <c r="BJ286" s="76"/>
      <c r="BK286" s="76"/>
      <c r="BL286" s="76"/>
      <c r="BM286" s="84"/>
      <c r="BN286" s="1"/>
      <c r="BO286" s="1"/>
      <c r="BP286" s="1"/>
      <c r="BQ286" s="1"/>
      <c r="BR286" s="1"/>
      <c r="CC286" s="111" t="str">
        <f t="shared" si="88"/>
        <v/>
      </c>
      <c r="CD286" s="113" t="str">
        <f t="shared" si="81"/>
        <v/>
      </c>
      <c r="CE286" s="111" t="str">
        <f t="shared" si="82"/>
        <v/>
      </c>
      <c r="CF286" s="111" t="str">
        <f t="shared" si="83"/>
        <v/>
      </c>
      <c r="CG286" s="111" t="str">
        <f t="shared" si="84"/>
        <v/>
      </c>
      <c r="CH286" s="111" t="str">
        <f t="shared" si="85"/>
        <v/>
      </c>
      <c r="CI286" s="111" t="str">
        <f t="shared" si="86"/>
        <v/>
      </c>
    </row>
    <row r="287" spans="1:87">
      <c r="A287" s="4">
        <v>282</v>
      </c>
      <c r="B287" s="30" t="str">
        <f t="shared" si="89"/>
        <v/>
      </c>
      <c r="C287" s="37" t="str">
        <f t="shared" si="90"/>
        <v/>
      </c>
      <c r="D287" s="38" t="str">
        <f t="shared" si="91"/>
        <v/>
      </c>
      <c r="E287" s="39" t="str">
        <f t="shared" si="92"/>
        <v/>
      </c>
      <c r="F287" s="39" t="str">
        <f t="shared" si="93"/>
        <v/>
      </c>
      <c r="G287" s="52" t="str">
        <f t="shared" si="94"/>
        <v/>
      </c>
      <c r="H287" s="40" t="str">
        <f t="shared" si="95"/>
        <v/>
      </c>
      <c r="I287" s="125"/>
      <c r="J287" s="126"/>
      <c r="K287" s="107" t="str">
        <f t="shared" si="87"/>
        <v/>
      </c>
      <c r="L287" s="83"/>
      <c r="M287" s="76"/>
      <c r="N287" s="76"/>
      <c r="O287" s="76"/>
      <c r="P287" s="76"/>
      <c r="Q287" s="76"/>
      <c r="R287" s="76"/>
      <c r="S287" s="76"/>
      <c r="T287" s="84"/>
      <c r="U287" s="91"/>
      <c r="V287" s="77"/>
      <c r="W287" s="77"/>
      <c r="X287" s="77"/>
      <c r="Y287" s="77"/>
      <c r="Z287" s="77"/>
      <c r="AA287" s="77"/>
      <c r="AB287" s="77"/>
      <c r="AC287" s="92"/>
      <c r="AD287" s="83"/>
      <c r="AE287" s="76"/>
      <c r="AF287" s="76"/>
      <c r="AG287" s="76"/>
      <c r="AH287" s="76"/>
      <c r="AI287" s="76"/>
      <c r="AJ287" s="76"/>
      <c r="AK287" s="76"/>
      <c r="AL287" s="84"/>
      <c r="AM287" s="83"/>
      <c r="AN287" s="76"/>
      <c r="AO287" s="76"/>
      <c r="AP287" s="76"/>
      <c r="AQ287" s="76"/>
      <c r="AR287" s="76"/>
      <c r="AS287" s="76"/>
      <c r="AT287" s="76"/>
      <c r="AU287" s="84"/>
      <c r="AV287" s="83"/>
      <c r="AW287" s="76"/>
      <c r="AX287" s="76"/>
      <c r="AY287" s="76"/>
      <c r="AZ287" s="76"/>
      <c r="BA287" s="76"/>
      <c r="BB287" s="76"/>
      <c r="BC287" s="76"/>
      <c r="BD287" s="84"/>
      <c r="BE287" s="83"/>
      <c r="BF287" s="76"/>
      <c r="BG287" s="76"/>
      <c r="BH287" s="76"/>
      <c r="BI287" s="76"/>
      <c r="BJ287" s="76"/>
      <c r="BK287" s="76"/>
      <c r="BL287" s="76"/>
      <c r="BM287" s="84"/>
      <c r="BN287" s="1"/>
      <c r="BO287" s="1"/>
      <c r="BP287" s="1"/>
      <c r="BQ287" s="1"/>
      <c r="BR287" s="1"/>
      <c r="CC287" s="111" t="str">
        <f t="shared" si="88"/>
        <v/>
      </c>
      <c r="CD287" s="113" t="str">
        <f t="shared" si="81"/>
        <v/>
      </c>
      <c r="CE287" s="111" t="str">
        <f t="shared" si="82"/>
        <v/>
      </c>
      <c r="CF287" s="111" t="str">
        <f t="shared" si="83"/>
        <v/>
      </c>
      <c r="CG287" s="111" t="str">
        <f t="shared" si="84"/>
        <v/>
      </c>
      <c r="CH287" s="111" t="str">
        <f t="shared" si="85"/>
        <v/>
      </c>
      <c r="CI287" s="111" t="str">
        <f t="shared" si="86"/>
        <v/>
      </c>
    </row>
    <row r="288" spans="1:87">
      <c r="A288" s="4">
        <v>283</v>
      </c>
      <c r="B288" s="30" t="str">
        <f t="shared" si="89"/>
        <v/>
      </c>
      <c r="C288" s="37" t="str">
        <f t="shared" si="90"/>
        <v/>
      </c>
      <c r="D288" s="38" t="str">
        <f t="shared" si="91"/>
        <v/>
      </c>
      <c r="E288" s="39" t="str">
        <f t="shared" si="92"/>
        <v/>
      </c>
      <c r="F288" s="39" t="str">
        <f t="shared" si="93"/>
        <v/>
      </c>
      <c r="G288" s="52" t="str">
        <f t="shared" si="94"/>
        <v/>
      </c>
      <c r="H288" s="40" t="str">
        <f t="shared" si="95"/>
        <v/>
      </c>
      <c r="I288" s="125"/>
      <c r="J288" s="126"/>
      <c r="K288" s="107" t="str">
        <f t="shared" si="87"/>
        <v/>
      </c>
      <c r="L288" s="83"/>
      <c r="M288" s="76"/>
      <c r="N288" s="76"/>
      <c r="O288" s="76"/>
      <c r="P288" s="76"/>
      <c r="Q288" s="76"/>
      <c r="R288" s="76"/>
      <c r="S288" s="76"/>
      <c r="T288" s="84"/>
      <c r="U288" s="91"/>
      <c r="V288" s="77"/>
      <c r="W288" s="77"/>
      <c r="X288" s="77"/>
      <c r="Y288" s="77"/>
      <c r="Z288" s="77"/>
      <c r="AA288" s="77"/>
      <c r="AB288" s="77"/>
      <c r="AC288" s="92"/>
      <c r="AD288" s="83"/>
      <c r="AE288" s="76"/>
      <c r="AF288" s="76"/>
      <c r="AG288" s="76"/>
      <c r="AH288" s="76"/>
      <c r="AI288" s="76"/>
      <c r="AJ288" s="76"/>
      <c r="AK288" s="76"/>
      <c r="AL288" s="84"/>
      <c r="AM288" s="83"/>
      <c r="AN288" s="76"/>
      <c r="AO288" s="76"/>
      <c r="AP288" s="76"/>
      <c r="AQ288" s="76"/>
      <c r="AR288" s="76"/>
      <c r="AS288" s="76"/>
      <c r="AT288" s="76"/>
      <c r="AU288" s="84"/>
      <c r="AV288" s="83"/>
      <c r="AW288" s="76"/>
      <c r="AX288" s="76"/>
      <c r="AY288" s="76"/>
      <c r="AZ288" s="76"/>
      <c r="BA288" s="76"/>
      <c r="BB288" s="76"/>
      <c r="BC288" s="76"/>
      <c r="BD288" s="84"/>
      <c r="BE288" s="83"/>
      <c r="BF288" s="76"/>
      <c r="BG288" s="76"/>
      <c r="BH288" s="76"/>
      <c r="BI288" s="76"/>
      <c r="BJ288" s="76"/>
      <c r="BK288" s="76"/>
      <c r="BL288" s="76"/>
      <c r="BM288" s="84"/>
      <c r="BN288" s="1"/>
      <c r="BO288" s="1"/>
      <c r="BP288" s="1"/>
      <c r="BQ288" s="1"/>
      <c r="BR288" s="1"/>
      <c r="CC288" s="111" t="str">
        <f t="shared" si="88"/>
        <v/>
      </c>
      <c r="CD288" s="113" t="str">
        <f t="shared" si="81"/>
        <v/>
      </c>
      <c r="CE288" s="111" t="str">
        <f t="shared" si="82"/>
        <v/>
      </c>
      <c r="CF288" s="111" t="str">
        <f t="shared" si="83"/>
        <v/>
      </c>
      <c r="CG288" s="111" t="str">
        <f t="shared" si="84"/>
        <v/>
      </c>
      <c r="CH288" s="111" t="str">
        <f t="shared" si="85"/>
        <v/>
      </c>
      <c r="CI288" s="111" t="str">
        <f t="shared" si="86"/>
        <v/>
      </c>
    </row>
    <row r="289" spans="1:87">
      <c r="A289" s="4">
        <v>284</v>
      </c>
      <c r="B289" s="30" t="str">
        <f t="shared" si="89"/>
        <v/>
      </c>
      <c r="C289" s="37" t="str">
        <f t="shared" si="90"/>
        <v/>
      </c>
      <c r="D289" s="38" t="str">
        <f t="shared" si="91"/>
        <v/>
      </c>
      <c r="E289" s="39" t="str">
        <f t="shared" si="92"/>
        <v/>
      </c>
      <c r="F289" s="39" t="str">
        <f t="shared" si="93"/>
        <v/>
      </c>
      <c r="G289" s="52" t="str">
        <f t="shared" si="94"/>
        <v/>
      </c>
      <c r="H289" s="40" t="str">
        <f t="shared" si="95"/>
        <v/>
      </c>
      <c r="I289" s="125"/>
      <c r="J289" s="126"/>
      <c r="K289" s="107" t="str">
        <f t="shared" si="87"/>
        <v/>
      </c>
      <c r="L289" s="83"/>
      <c r="M289" s="76"/>
      <c r="N289" s="76"/>
      <c r="O289" s="76"/>
      <c r="P289" s="76"/>
      <c r="Q289" s="76"/>
      <c r="R289" s="76"/>
      <c r="S289" s="76"/>
      <c r="T289" s="84"/>
      <c r="U289" s="91"/>
      <c r="V289" s="77"/>
      <c r="W289" s="77"/>
      <c r="X289" s="77"/>
      <c r="Y289" s="77"/>
      <c r="Z289" s="77"/>
      <c r="AA289" s="77"/>
      <c r="AB289" s="77"/>
      <c r="AC289" s="92"/>
      <c r="AD289" s="83"/>
      <c r="AE289" s="76"/>
      <c r="AF289" s="76"/>
      <c r="AG289" s="76"/>
      <c r="AH289" s="76"/>
      <c r="AI289" s="76"/>
      <c r="AJ289" s="76"/>
      <c r="AK289" s="76"/>
      <c r="AL289" s="84"/>
      <c r="AM289" s="83"/>
      <c r="AN289" s="76"/>
      <c r="AO289" s="76"/>
      <c r="AP289" s="76"/>
      <c r="AQ289" s="76"/>
      <c r="AR289" s="76"/>
      <c r="AS289" s="76"/>
      <c r="AT289" s="76"/>
      <c r="AU289" s="84"/>
      <c r="AV289" s="83"/>
      <c r="AW289" s="76"/>
      <c r="AX289" s="76"/>
      <c r="AY289" s="76"/>
      <c r="AZ289" s="76"/>
      <c r="BA289" s="76"/>
      <c r="BB289" s="76"/>
      <c r="BC289" s="76"/>
      <c r="BD289" s="84"/>
      <c r="BE289" s="83"/>
      <c r="BF289" s="76"/>
      <c r="BG289" s="76"/>
      <c r="BH289" s="76"/>
      <c r="BI289" s="76"/>
      <c r="BJ289" s="76"/>
      <c r="BK289" s="76"/>
      <c r="BL289" s="76"/>
      <c r="BM289" s="84"/>
      <c r="BN289" s="1"/>
      <c r="BO289" s="1"/>
      <c r="BP289" s="1"/>
      <c r="BQ289" s="1"/>
      <c r="BR289" s="1"/>
      <c r="CC289" s="111" t="str">
        <f t="shared" si="88"/>
        <v/>
      </c>
      <c r="CD289" s="113" t="str">
        <f t="shared" si="81"/>
        <v/>
      </c>
      <c r="CE289" s="111" t="str">
        <f t="shared" si="82"/>
        <v/>
      </c>
      <c r="CF289" s="111" t="str">
        <f t="shared" si="83"/>
        <v/>
      </c>
      <c r="CG289" s="111" t="str">
        <f t="shared" si="84"/>
        <v/>
      </c>
      <c r="CH289" s="111" t="str">
        <f t="shared" si="85"/>
        <v/>
      </c>
      <c r="CI289" s="111" t="str">
        <f t="shared" si="86"/>
        <v/>
      </c>
    </row>
    <row r="290" spans="1:87">
      <c r="A290" s="4">
        <v>285</v>
      </c>
      <c r="B290" s="30" t="str">
        <f t="shared" si="89"/>
        <v/>
      </c>
      <c r="C290" s="37" t="str">
        <f t="shared" si="90"/>
        <v/>
      </c>
      <c r="D290" s="38" t="str">
        <f t="shared" si="91"/>
        <v/>
      </c>
      <c r="E290" s="39" t="str">
        <f t="shared" si="92"/>
        <v/>
      </c>
      <c r="F290" s="39" t="str">
        <f t="shared" si="93"/>
        <v/>
      </c>
      <c r="G290" s="52" t="str">
        <f t="shared" si="94"/>
        <v/>
      </c>
      <c r="H290" s="40" t="str">
        <f t="shared" si="95"/>
        <v/>
      </c>
      <c r="I290" s="125"/>
      <c r="J290" s="126"/>
      <c r="K290" s="107" t="str">
        <f t="shared" si="87"/>
        <v/>
      </c>
      <c r="L290" s="83"/>
      <c r="M290" s="76"/>
      <c r="N290" s="76"/>
      <c r="O290" s="76"/>
      <c r="P290" s="76"/>
      <c r="Q290" s="76"/>
      <c r="R290" s="76"/>
      <c r="S290" s="76"/>
      <c r="T290" s="84"/>
      <c r="U290" s="91"/>
      <c r="V290" s="77"/>
      <c r="W290" s="77"/>
      <c r="X290" s="77"/>
      <c r="Y290" s="77"/>
      <c r="Z290" s="77"/>
      <c r="AA290" s="77"/>
      <c r="AB290" s="77"/>
      <c r="AC290" s="92"/>
      <c r="AD290" s="83"/>
      <c r="AE290" s="76"/>
      <c r="AF290" s="76"/>
      <c r="AG290" s="76"/>
      <c r="AH290" s="76"/>
      <c r="AI290" s="76"/>
      <c r="AJ290" s="76"/>
      <c r="AK290" s="76"/>
      <c r="AL290" s="84"/>
      <c r="AM290" s="83"/>
      <c r="AN290" s="76"/>
      <c r="AO290" s="76"/>
      <c r="AP290" s="76"/>
      <c r="AQ290" s="76"/>
      <c r="AR290" s="76"/>
      <c r="AS290" s="76"/>
      <c r="AT290" s="76"/>
      <c r="AU290" s="84"/>
      <c r="AV290" s="83"/>
      <c r="AW290" s="76"/>
      <c r="AX290" s="76"/>
      <c r="AY290" s="76"/>
      <c r="AZ290" s="76"/>
      <c r="BA290" s="76"/>
      <c r="BB290" s="76"/>
      <c r="BC290" s="76"/>
      <c r="BD290" s="84"/>
      <c r="BE290" s="83"/>
      <c r="BF290" s="76"/>
      <c r="BG290" s="76"/>
      <c r="BH290" s="76"/>
      <c r="BI290" s="76"/>
      <c r="BJ290" s="76"/>
      <c r="BK290" s="76"/>
      <c r="BL290" s="76"/>
      <c r="BM290" s="84"/>
      <c r="BN290" s="1"/>
      <c r="BO290" s="1"/>
      <c r="BP290" s="1"/>
      <c r="BQ290" s="1"/>
      <c r="BR290" s="1"/>
      <c r="CC290" s="111" t="str">
        <f t="shared" si="88"/>
        <v/>
      </c>
      <c r="CD290" s="113" t="str">
        <f t="shared" si="81"/>
        <v/>
      </c>
      <c r="CE290" s="111" t="str">
        <f t="shared" si="82"/>
        <v/>
      </c>
      <c r="CF290" s="111" t="str">
        <f t="shared" si="83"/>
        <v/>
      </c>
      <c r="CG290" s="111" t="str">
        <f t="shared" si="84"/>
        <v/>
      </c>
      <c r="CH290" s="111" t="str">
        <f t="shared" si="85"/>
        <v/>
      </c>
      <c r="CI290" s="111" t="str">
        <f t="shared" si="86"/>
        <v/>
      </c>
    </row>
    <row r="291" spans="1:87">
      <c r="A291" s="4">
        <v>286</v>
      </c>
      <c r="B291" s="30" t="str">
        <f t="shared" si="89"/>
        <v/>
      </c>
      <c r="C291" s="37" t="str">
        <f t="shared" si="90"/>
        <v/>
      </c>
      <c r="D291" s="38" t="str">
        <f t="shared" si="91"/>
        <v/>
      </c>
      <c r="E291" s="39" t="str">
        <f t="shared" si="92"/>
        <v/>
      </c>
      <c r="F291" s="39" t="str">
        <f t="shared" si="93"/>
        <v/>
      </c>
      <c r="G291" s="52" t="str">
        <f t="shared" si="94"/>
        <v/>
      </c>
      <c r="H291" s="40" t="str">
        <f t="shared" si="95"/>
        <v/>
      </c>
      <c r="I291" s="125"/>
      <c r="J291" s="126"/>
      <c r="K291" s="107" t="str">
        <f t="shared" si="87"/>
        <v/>
      </c>
      <c r="L291" s="83"/>
      <c r="M291" s="76"/>
      <c r="N291" s="76"/>
      <c r="O291" s="76"/>
      <c r="P291" s="76"/>
      <c r="Q291" s="76"/>
      <c r="R291" s="76"/>
      <c r="S291" s="76"/>
      <c r="T291" s="84"/>
      <c r="U291" s="91"/>
      <c r="V291" s="77"/>
      <c r="W291" s="77"/>
      <c r="X291" s="77"/>
      <c r="Y291" s="77"/>
      <c r="Z291" s="77"/>
      <c r="AA291" s="77"/>
      <c r="AB291" s="77"/>
      <c r="AC291" s="92"/>
      <c r="AD291" s="83"/>
      <c r="AE291" s="76"/>
      <c r="AF291" s="76"/>
      <c r="AG291" s="76"/>
      <c r="AH291" s="76"/>
      <c r="AI291" s="76"/>
      <c r="AJ291" s="76"/>
      <c r="AK291" s="76"/>
      <c r="AL291" s="84"/>
      <c r="AM291" s="83"/>
      <c r="AN291" s="76"/>
      <c r="AO291" s="76"/>
      <c r="AP291" s="76"/>
      <c r="AQ291" s="76"/>
      <c r="AR291" s="76"/>
      <c r="AS291" s="76"/>
      <c r="AT291" s="76"/>
      <c r="AU291" s="84"/>
      <c r="AV291" s="83"/>
      <c r="AW291" s="76"/>
      <c r="AX291" s="76"/>
      <c r="AY291" s="76"/>
      <c r="AZ291" s="76"/>
      <c r="BA291" s="76"/>
      <c r="BB291" s="76"/>
      <c r="BC291" s="76"/>
      <c r="BD291" s="84"/>
      <c r="BE291" s="83"/>
      <c r="BF291" s="76"/>
      <c r="BG291" s="76"/>
      <c r="BH291" s="76"/>
      <c r="BI291" s="76"/>
      <c r="BJ291" s="76"/>
      <c r="BK291" s="76"/>
      <c r="BL291" s="76"/>
      <c r="BM291" s="84"/>
      <c r="BN291" s="1"/>
      <c r="BO291" s="1"/>
      <c r="BP291" s="1"/>
      <c r="BQ291" s="1"/>
      <c r="BR291" s="1"/>
      <c r="CC291" s="111" t="str">
        <f t="shared" si="88"/>
        <v/>
      </c>
      <c r="CD291" s="113" t="str">
        <f t="shared" si="81"/>
        <v/>
      </c>
      <c r="CE291" s="111" t="str">
        <f t="shared" si="82"/>
        <v/>
      </c>
      <c r="CF291" s="111" t="str">
        <f t="shared" si="83"/>
        <v/>
      </c>
      <c r="CG291" s="111" t="str">
        <f t="shared" si="84"/>
        <v/>
      </c>
      <c r="CH291" s="111" t="str">
        <f t="shared" si="85"/>
        <v/>
      </c>
      <c r="CI291" s="111" t="str">
        <f t="shared" si="86"/>
        <v/>
      </c>
    </row>
    <row r="292" spans="1:87">
      <c r="A292" s="4">
        <v>287</v>
      </c>
      <c r="B292" s="30" t="str">
        <f t="shared" si="89"/>
        <v/>
      </c>
      <c r="C292" s="37" t="str">
        <f t="shared" si="90"/>
        <v/>
      </c>
      <c r="D292" s="38" t="str">
        <f t="shared" si="91"/>
        <v/>
      </c>
      <c r="E292" s="39" t="str">
        <f t="shared" si="92"/>
        <v/>
      </c>
      <c r="F292" s="39" t="str">
        <f t="shared" si="93"/>
        <v/>
      </c>
      <c r="G292" s="52" t="str">
        <f t="shared" si="94"/>
        <v/>
      </c>
      <c r="H292" s="40" t="str">
        <f t="shared" si="95"/>
        <v/>
      </c>
      <c r="I292" s="125"/>
      <c r="J292" s="126"/>
      <c r="K292" s="107" t="str">
        <f t="shared" si="87"/>
        <v/>
      </c>
      <c r="L292" s="83"/>
      <c r="M292" s="76"/>
      <c r="N292" s="76"/>
      <c r="O292" s="76"/>
      <c r="P292" s="76"/>
      <c r="Q292" s="76"/>
      <c r="R292" s="76"/>
      <c r="S292" s="76"/>
      <c r="T292" s="84"/>
      <c r="U292" s="91"/>
      <c r="V292" s="77"/>
      <c r="W292" s="77"/>
      <c r="X292" s="77"/>
      <c r="Y292" s="77"/>
      <c r="Z292" s="77"/>
      <c r="AA292" s="77"/>
      <c r="AB292" s="77"/>
      <c r="AC292" s="92"/>
      <c r="AD292" s="83"/>
      <c r="AE292" s="76"/>
      <c r="AF292" s="76"/>
      <c r="AG292" s="76"/>
      <c r="AH292" s="76"/>
      <c r="AI292" s="76"/>
      <c r="AJ292" s="76"/>
      <c r="AK292" s="76"/>
      <c r="AL292" s="84"/>
      <c r="AM292" s="83"/>
      <c r="AN292" s="76"/>
      <c r="AO292" s="76"/>
      <c r="AP292" s="76"/>
      <c r="AQ292" s="76"/>
      <c r="AR292" s="76"/>
      <c r="AS292" s="76"/>
      <c r="AT292" s="76"/>
      <c r="AU292" s="84"/>
      <c r="AV292" s="83"/>
      <c r="AW292" s="76"/>
      <c r="AX292" s="76"/>
      <c r="AY292" s="76"/>
      <c r="AZ292" s="76"/>
      <c r="BA292" s="76"/>
      <c r="BB292" s="76"/>
      <c r="BC292" s="76"/>
      <c r="BD292" s="84"/>
      <c r="BE292" s="83"/>
      <c r="BF292" s="76"/>
      <c r="BG292" s="76"/>
      <c r="BH292" s="76"/>
      <c r="BI292" s="76"/>
      <c r="BJ292" s="76"/>
      <c r="BK292" s="76"/>
      <c r="BL292" s="76"/>
      <c r="BM292" s="84"/>
      <c r="BN292" s="1"/>
      <c r="BO292" s="1"/>
      <c r="BP292" s="1"/>
      <c r="BQ292" s="1"/>
      <c r="BR292" s="1"/>
      <c r="CC292" s="111" t="str">
        <f t="shared" si="88"/>
        <v/>
      </c>
      <c r="CD292" s="113" t="str">
        <f t="shared" si="81"/>
        <v/>
      </c>
      <c r="CE292" s="111" t="str">
        <f t="shared" si="82"/>
        <v/>
      </c>
      <c r="CF292" s="111" t="str">
        <f t="shared" si="83"/>
        <v/>
      </c>
      <c r="CG292" s="111" t="str">
        <f t="shared" si="84"/>
        <v/>
      </c>
      <c r="CH292" s="111" t="str">
        <f t="shared" si="85"/>
        <v/>
      </c>
      <c r="CI292" s="111" t="str">
        <f t="shared" si="86"/>
        <v/>
      </c>
    </row>
    <row r="293" spans="1:87">
      <c r="A293" s="4">
        <v>288</v>
      </c>
      <c r="B293" s="30" t="str">
        <f t="shared" si="89"/>
        <v/>
      </c>
      <c r="C293" s="37" t="str">
        <f t="shared" si="90"/>
        <v/>
      </c>
      <c r="D293" s="38" t="str">
        <f t="shared" si="91"/>
        <v/>
      </c>
      <c r="E293" s="39" t="str">
        <f t="shared" si="92"/>
        <v/>
      </c>
      <c r="F293" s="39" t="str">
        <f t="shared" si="93"/>
        <v/>
      </c>
      <c r="G293" s="52" t="str">
        <f t="shared" si="94"/>
        <v/>
      </c>
      <c r="H293" s="40" t="str">
        <f t="shared" si="95"/>
        <v/>
      </c>
      <c r="I293" s="125"/>
      <c r="J293" s="126"/>
      <c r="K293" s="107" t="str">
        <f t="shared" si="87"/>
        <v/>
      </c>
      <c r="L293" s="83"/>
      <c r="M293" s="76"/>
      <c r="N293" s="76"/>
      <c r="O293" s="76"/>
      <c r="P293" s="76"/>
      <c r="Q293" s="76"/>
      <c r="R293" s="76"/>
      <c r="S293" s="76"/>
      <c r="T293" s="84"/>
      <c r="U293" s="91"/>
      <c r="V293" s="77"/>
      <c r="W293" s="77"/>
      <c r="X293" s="77"/>
      <c r="Y293" s="77"/>
      <c r="Z293" s="77"/>
      <c r="AA293" s="77"/>
      <c r="AB293" s="77"/>
      <c r="AC293" s="92"/>
      <c r="AD293" s="83"/>
      <c r="AE293" s="76"/>
      <c r="AF293" s="76"/>
      <c r="AG293" s="76"/>
      <c r="AH293" s="76"/>
      <c r="AI293" s="76"/>
      <c r="AJ293" s="76"/>
      <c r="AK293" s="76"/>
      <c r="AL293" s="84"/>
      <c r="AM293" s="83"/>
      <c r="AN293" s="76"/>
      <c r="AO293" s="76"/>
      <c r="AP293" s="76"/>
      <c r="AQ293" s="76"/>
      <c r="AR293" s="76"/>
      <c r="AS293" s="76"/>
      <c r="AT293" s="76"/>
      <c r="AU293" s="84"/>
      <c r="AV293" s="83"/>
      <c r="AW293" s="76"/>
      <c r="AX293" s="76"/>
      <c r="AY293" s="76"/>
      <c r="AZ293" s="76"/>
      <c r="BA293" s="76"/>
      <c r="BB293" s="76"/>
      <c r="BC293" s="76"/>
      <c r="BD293" s="84"/>
      <c r="BE293" s="83"/>
      <c r="BF293" s="76"/>
      <c r="BG293" s="76"/>
      <c r="BH293" s="76"/>
      <c r="BI293" s="76"/>
      <c r="BJ293" s="76"/>
      <c r="BK293" s="76"/>
      <c r="BL293" s="76"/>
      <c r="BM293" s="84"/>
      <c r="BN293" s="1"/>
      <c r="BO293" s="1"/>
      <c r="BP293" s="1"/>
      <c r="BQ293" s="1"/>
      <c r="BR293" s="1"/>
      <c r="CC293" s="111" t="str">
        <f t="shared" si="88"/>
        <v/>
      </c>
      <c r="CD293" s="113" t="str">
        <f t="shared" si="81"/>
        <v/>
      </c>
      <c r="CE293" s="111" t="str">
        <f t="shared" si="82"/>
        <v/>
      </c>
      <c r="CF293" s="111" t="str">
        <f t="shared" si="83"/>
        <v/>
      </c>
      <c r="CG293" s="111" t="str">
        <f t="shared" si="84"/>
        <v/>
      </c>
      <c r="CH293" s="111" t="str">
        <f t="shared" si="85"/>
        <v/>
      </c>
      <c r="CI293" s="111" t="str">
        <f t="shared" si="86"/>
        <v/>
      </c>
    </row>
    <row r="294" spans="1:87">
      <c r="A294" s="4">
        <v>289</v>
      </c>
      <c r="B294" s="30" t="str">
        <f t="shared" si="89"/>
        <v/>
      </c>
      <c r="C294" s="37" t="str">
        <f t="shared" si="90"/>
        <v/>
      </c>
      <c r="D294" s="38" t="str">
        <f t="shared" si="91"/>
        <v/>
      </c>
      <c r="E294" s="39" t="str">
        <f t="shared" si="92"/>
        <v/>
      </c>
      <c r="F294" s="39" t="str">
        <f t="shared" si="93"/>
        <v/>
      </c>
      <c r="G294" s="52" t="str">
        <f t="shared" si="94"/>
        <v/>
      </c>
      <c r="H294" s="40" t="str">
        <f t="shared" si="95"/>
        <v/>
      </c>
      <c r="I294" s="125"/>
      <c r="J294" s="126"/>
      <c r="K294" s="107" t="str">
        <f t="shared" si="87"/>
        <v/>
      </c>
      <c r="L294" s="83"/>
      <c r="M294" s="76"/>
      <c r="N294" s="76"/>
      <c r="O294" s="76"/>
      <c r="P294" s="76"/>
      <c r="Q294" s="76"/>
      <c r="R294" s="76"/>
      <c r="S294" s="76"/>
      <c r="T294" s="84"/>
      <c r="U294" s="91"/>
      <c r="V294" s="77"/>
      <c r="W294" s="77"/>
      <c r="X294" s="77"/>
      <c r="Y294" s="77"/>
      <c r="Z294" s="77"/>
      <c r="AA294" s="77"/>
      <c r="AB294" s="77"/>
      <c r="AC294" s="92"/>
      <c r="AD294" s="83"/>
      <c r="AE294" s="76"/>
      <c r="AF294" s="76"/>
      <c r="AG294" s="76"/>
      <c r="AH294" s="76"/>
      <c r="AI294" s="76"/>
      <c r="AJ294" s="76"/>
      <c r="AK294" s="76"/>
      <c r="AL294" s="84"/>
      <c r="AM294" s="83"/>
      <c r="AN294" s="76"/>
      <c r="AO294" s="76"/>
      <c r="AP294" s="76"/>
      <c r="AQ294" s="76"/>
      <c r="AR294" s="76"/>
      <c r="AS294" s="76"/>
      <c r="AT294" s="76"/>
      <c r="AU294" s="84"/>
      <c r="AV294" s="83"/>
      <c r="AW294" s="76"/>
      <c r="AX294" s="76"/>
      <c r="AY294" s="76"/>
      <c r="AZ294" s="76"/>
      <c r="BA294" s="76"/>
      <c r="BB294" s="76"/>
      <c r="BC294" s="76"/>
      <c r="BD294" s="84"/>
      <c r="BE294" s="83"/>
      <c r="BF294" s="76"/>
      <c r="BG294" s="76"/>
      <c r="BH294" s="76"/>
      <c r="BI294" s="76"/>
      <c r="BJ294" s="76"/>
      <c r="BK294" s="76"/>
      <c r="BL294" s="76"/>
      <c r="BM294" s="84"/>
      <c r="BN294" s="1"/>
      <c r="BO294" s="1"/>
      <c r="BP294" s="1"/>
      <c r="BQ294" s="1"/>
      <c r="BR294" s="1"/>
      <c r="CC294" s="111" t="str">
        <f t="shared" si="88"/>
        <v/>
      </c>
      <c r="CD294" s="113" t="str">
        <f t="shared" si="81"/>
        <v/>
      </c>
      <c r="CE294" s="111" t="str">
        <f t="shared" si="82"/>
        <v/>
      </c>
      <c r="CF294" s="111" t="str">
        <f t="shared" si="83"/>
        <v/>
      </c>
      <c r="CG294" s="111" t="str">
        <f t="shared" si="84"/>
        <v/>
      </c>
      <c r="CH294" s="111" t="str">
        <f t="shared" si="85"/>
        <v/>
      </c>
      <c r="CI294" s="111" t="str">
        <f t="shared" si="86"/>
        <v/>
      </c>
    </row>
    <row r="295" spans="1:87">
      <c r="A295" s="4">
        <v>290</v>
      </c>
      <c r="B295" s="30" t="str">
        <f t="shared" si="89"/>
        <v/>
      </c>
      <c r="C295" s="37" t="str">
        <f t="shared" si="90"/>
        <v/>
      </c>
      <c r="D295" s="38" t="str">
        <f t="shared" si="91"/>
        <v/>
      </c>
      <c r="E295" s="39" t="str">
        <f t="shared" si="92"/>
        <v/>
      </c>
      <c r="F295" s="39" t="str">
        <f t="shared" si="93"/>
        <v/>
      </c>
      <c r="G295" s="52" t="str">
        <f t="shared" si="94"/>
        <v/>
      </c>
      <c r="H295" s="40" t="str">
        <f t="shared" si="95"/>
        <v/>
      </c>
      <c r="I295" s="125"/>
      <c r="J295" s="126"/>
      <c r="K295" s="107" t="str">
        <f t="shared" si="87"/>
        <v/>
      </c>
      <c r="L295" s="83"/>
      <c r="M295" s="76"/>
      <c r="N295" s="76"/>
      <c r="O295" s="76"/>
      <c r="P295" s="76"/>
      <c r="Q295" s="76"/>
      <c r="R295" s="76"/>
      <c r="S295" s="76"/>
      <c r="T295" s="84"/>
      <c r="U295" s="91"/>
      <c r="V295" s="77"/>
      <c r="W295" s="77"/>
      <c r="X295" s="77"/>
      <c r="Y295" s="77"/>
      <c r="Z295" s="77"/>
      <c r="AA295" s="77"/>
      <c r="AB295" s="77"/>
      <c r="AC295" s="92"/>
      <c r="AD295" s="83"/>
      <c r="AE295" s="76"/>
      <c r="AF295" s="76"/>
      <c r="AG295" s="76"/>
      <c r="AH295" s="76"/>
      <c r="AI295" s="76"/>
      <c r="AJ295" s="76"/>
      <c r="AK295" s="76"/>
      <c r="AL295" s="84"/>
      <c r="AM295" s="83"/>
      <c r="AN295" s="76"/>
      <c r="AO295" s="76"/>
      <c r="AP295" s="76"/>
      <c r="AQ295" s="76"/>
      <c r="AR295" s="76"/>
      <c r="AS295" s="76"/>
      <c r="AT295" s="76"/>
      <c r="AU295" s="84"/>
      <c r="AV295" s="83"/>
      <c r="AW295" s="76"/>
      <c r="AX295" s="76"/>
      <c r="AY295" s="76"/>
      <c r="AZ295" s="76"/>
      <c r="BA295" s="76"/>
      <c r="BB295" s="76"/>
      <c r="BC295" s="76"/>
      <c r="BD295" s="84"/>
      <c r="BE295" s="83"/>
      <c r="BF295" s="76"/>
      <c r="BG295" s="76"/>
      <c r="BH295" s="76"/>
      <c r="BI295" s="76"/>
      <c r="BJ295" s="76"/>
      <c r="BK295" s="76"/>
      <c r="BL295" s="76"/>
      <c r="BM295" s="84"/>
      <c r="BN295" s="1"/>
      <c r="BO295" s="1"/>
      <c r="BP295" s="1"/>
      <c r="BQ295" s="1"/>
      <c r="BR295" s="1"/>
      <c r="CC295" s="111" t="str">
        <f t="shared" si="88"/>
        <v/>
      </c>
      <c r="CD295" s="113" t="str">
        <f t="shared" si="81"/>
        <v/>
      </c>
      <c r="CE295" s="111" t="str">
        <f t="shared" si="82"/>
        <v/>
      </c>
      <c r="CF295" s="111" t="str">
        <f t="shared" si="83"/>
        <v/>
      </c>
      <c r="CG295" s="111" t="str">
        <f t="shared" si="84"/>
        <v/>
      </c>
      <c r="CH295" s="111" t="str">
        <f t="shared" si="85"/>
        <v/>
      </c>
      <c r="CI295" s="111" t="str">
        <f t="shared" si="86"/>
        <v/>
      </c>
    </row>
    <row r="296" spans="1:87">
      <c r="A296" s="4">
        <v>291</v>
      </c>
      <c r="B296" s="30" t="str">
        <f t="shared" si="89"/>
        <v/>
      </c>
      <c r="C296" s="37" t="str">
        <f t="shared" si="90"/>
        <v/>
      </c>
      <c r="D296" s="38" t="str">
        <f t="shared" si="91"/>
        <v/>
      </c>
      <c r="E296" s="39" t="str">
        <f t="shared" si="92"/>
        <v/>
      </c>
      <c r="F296" s="39" t="str">
        <f t="shared" si="93"/>
        <v/>
      </c>
      <c r="G296" s="52" t="str">
        <f t="shared" si="94"/>
        <v/>
      </c>
      <c r="H296" s="40" t="str">
        <f t="shared" si="95"/>
        <v/>
      </c>
      <c r="I296" s="125"/>
      <c r="J296" s="126"/>
      <c r="K296" s="107" t="str">
        <f t="shared" si="87"/>
        <v/>
      </c>
      <c r="L296" s="83"/>
      <c r="M296" s="76"/>
      <c r="N296" s="76"/>
      <c r="O296" s="76"/>
      <c r="P296" s="76"/>
      <c r="Q296" s="76"/>
      <c r="R296" s="76"/>
      <c r="S296" s="76"/>
      <c r="T296" s="84"/>
      <c r="U296" s="91"/>
      <c r="V296" s="77"/>
      <c r="W296" s="77"/>
      <c r="X296" s="77"/>
      <c r="Y296" s="77"/>
      <c r="Z296" s="77"/>
      <c r="AA296" s="77"/>
      <c r="AB296" s="77"/>
      <c r="AC296" s="92"/>
      <c r="AD296" s="83"/>
      <c r="AE296" s="76"/>
      <c r="AF296" s="76"/>
      <c r="AG296" s="76"/>
      <c r="AH296" s="76"/>
      <c r="AI296" s="76"/>
      <c r="AJ296" s="76"/>
      <c r="AK296" s="76"/>
      <c r="AL296" s="84"/>
      <c r="AM296" s="83"/>
      <c r="AN296" s="76"/>
      <c r="AO296" s="76"/>
      <c r="AP296" s="76"/>
      <c r="AQ296" s="76"/>
      <c r="AR296" s="76"/>
      <c r="AS296" s="76"/>
      <c r="AT296" s="76"/>
      <c r="AU296" s="84"/>
      <c r="AV296" s="83"/>
      <c r="AW296" s="76"/>
      <c r="AX296" s="76"/>
      <c r="AY296" s="76"/>
      <c r="AZ296" s="76"/>
      <c r="BA296" s="76"/>
      <c r="BB296" s="76"/>
      <c r="BC296" s="76"/>
      <c r="BD296" s="84"/>
      <c r="BE296" s="83"/>
      <c r="BF296" s="76"/>
      <c r="BG296" s="76"/>
      <c r="BH296" s="76"/>
      <c r="BI296" s="76"/>
      <c r="BJ296" s="76"/>
      <c r="BK296" s="76"/>
      <c r="BL296" s="76"/>
      <c r="BM296" s="84"/>
      <c r="BN296" s="1"/>
      <c r="BO296" s="1"/>
      <c r="BP296" s="1"/>
      <c r="BQ296" s="1"/>
      <c r="BR296" s="1"/>
      <c r="CC296" s="111" t="str">
        <f t="shared" si="88"/>
        <v/>
      </c>
      <c r="CD296" s="113" t="str">
        <f t="shared" si="81"/>
        <v/>
      </c>
      <c r="CE296" s="111" t="str">
        <f t="shared" si="82"/>
        <v/>
      </c>
      <c r="CF296" s="111" t="str">
        <f t="shared" si="83"/>
        <v/>
      </c>
      <c r="CG296" s="111" t="str">
        <f t="shared" si="84"/>
        <v/>
      </c>
      <c r="CH296" s="111" t="str">
        <f t="shared" si="85"/>
        <v/>
      </c>
      <c r="CI296" s="111" t="str">
        <f t="shared" si="86"/>
        <v/>
      </c>
    </row>
    <row r="297" spans="1:87">
      <c r="A297" s="4">
        <v>292</v>
      </c>
      <c r="B297" s="30" t="str">
        <f t="shared" si="89"/>
        <v/>
      </c>
      <c r="C297" s="37" t="str">
        <f t="shared" si="90"/>
        <v/>
      </c>
      <c r="D297" s="38" t="str">
        <f t="shared" si="91"/>
        <v/>
      </c>
      <c r="E297" s="39" t="str">
        <f t="shared" si="92"/>
        <v/>
      </c>
      <c r="F297" s="39" t="str">
        <f t="shared" si="93"/>
        <v/>
      </c>
      <c r="G297" s="52" t="str">
        <f t="shared" si="94"/>
        <v/>
      </c>
      <c r="H297" s="40" t="str">
        <f t="shared" si="95"/>
        <v/>
      </c>
      <c r="I297" s="125"/>
      <c r="J297" s="126"/>
      <c r="K297" s="107" t="str">
        <f t="shared" si="87"/>
        <v/>
      </c>
      <c r="L297" s="83"/>
      <c r="M297" s="76"/>
      <c r="N297" s="76"/>
      <c r="O297" s="76"/>
      <c r="P297" s="76"/>
      <c r="Q297" s="76"/>
      <c r="R297" s="76"/>
      <c r="S297" s="76"/>
      <c r="T297" s="84"/>
      <c r="U297" s="91"/>
      <c r="V297" s="77"/>
      <c r="W297" s="77"/>
      <c r="X297" s="77"/>
      <c r="Y297" s="77"/>
      <c r="Z297" s="77"/>
      <c r="AA297" s="77"/>
      <c r="AB297" s="77"/>
      <c r="AC297" s="92"/>
      <c r="AD297" s="83"/>
      <c r="AE297" s="76"/>
      <c r="AF297" s="76"/>
      <c r="AG297" s="76"/>
      <c r="AH297" s="76"/>
      <c r="AI297" s="76"/>
      <c r="AJ297" s="76"/>
      <c r="AK297" s="76"/>
      <c r="AL297" s="84"/>
      <c r="AM297" s="83"/>
      <c r="AN297" s="76"/>
      <c r="AO297" s="76"/>
      <c r="AP297" s="76"/>
      <c r="AQ297" s="76"/>
      <c r="AR297" s="76"/>
      <c r="AS297" s="76"/>
      <c r="AT297" s="76"/>
      <c r="AU297" s="84"/>
      <c r="AV297" s="83"/>
      <c r="AW297" s="76"/>
      <c r="AX297" s="76"/>
      <c r="AY297" s="76"/>
      <c r="AZ297" s="76"/>
      <c r="BA297" s="76"/>
      <c r="BB297" s="76"/>
      <c r="BC297" s="76"/>
      <c r="BD297" s="84"/>
      <c r="BE297" s="83"/>
      <c r="BF297" s="76"/>
      <c r="BG297" s="76"/>
      <c r="BH297" s="76"/>
      <c r="BI297" s="76"/>
      <c r="BJ297" s="76"/>
      <c r="BK297" s="76"/>
      <c r="BL297" s="76"/>
      <c r="BM297" s="84"/>
      <c r="BN297" s="1"/>
      <c r="BO297" s="1"/>
      <c r="BP297" s="1"/>
      <c r="BQ297" s="1"/>
      <c r="BR297" s="1"/>
      <c r="CC297" s="111" t="str">
        <f t="shared" si="88"/>
        <v/>
      </c>
      <c r="CD297" s="113" t="str">
        <f t="shared" si="81"/>
        <v/>
      </c>
      <c r="CE297" s="111" t="str">
        <f t="shared" si="82"/>
        <v/>
      </c>
      <c r="CF297" s="111" t="str">
        <f t="shared" si="83"/>
        <v/>
      </c>
      <c r="CG297" s="111" t="str">
        <f t="shared" si="84"/>
        <v/>
      </c>
      <c r="CH297" s="111" t="str">
        <f t="shared" si="85"/>
        <v/>
      </c>
      <c r="CI297" s="111" t="str">
        <f t="shared" si="86"/>
        <v/>
      </c>
    </row>
    <row r="298" spans="1:87">
      <c r="A298" s="4">
        <v>293</v>
      </c>
      <c r="B298" s="30" t="str">
        <f t="shared" si="89"/>
        <v/>
      </c>
      <c r="C298" s="37" t="str">
        <f t="shared" si="90"/>
        <v/>
      </c>
      <c r="D298" s="38" t="str">
        <f t="shared" si="91"/>
        <v/>
      </c>
      <c r="E298" s="39" t="str">
        <f t="shared" si="92"/>
        <v/>
      </c>
      <c r="F298" s="39" t="str">
        <f t="shared" si="93"/>
        <v/>
      </c>
      <c r="G298" s="52" t="str">
        <f t="shared" si="94"/>
        <v/>
      </c>
      <c r="H298" s="40" t="str">
        <f t="shared" si="95"/>
        <v/>
      </c>
      <c r="I298" s="125"/>
      <c r="J298" s="126"/>
      <c r="K298" s="107" t="str">
        <f t="shared" si="87"/>
        <v/>
      </c>
      <c r="L298" s="83"/>
      <c r="M298" s="76"/>
      <c r="N298" s="76"/>
      <c r="O298" s="76"/>
      <c r="P298" s="76"/>
      <c r="Q298" s="76"/>
      <c r="R298" s="76"/>
      <c r="S298" s="76"/>
      <c r="T298" s="84"/>
      <c r="U298" s="91"/>
      <c r="V298" s="77"/>
      <c r="W298" s="77"/>
      <c r="X298" s="77"/>
      <c r="Y298" s="77"/>
      <c r="Z298" s="77"/>
      <c r="AA298" s="77"/>
      <c r="AB298" s="77"/>
      <c r="AC298" s="92"/>
      <c r="AD298" s="83"/>
      <c r="AE298" s="76"/>
      <c r="AF298" s="76"/>
      <c r="AG298" s="76"/>
      <c r="AH298" s="76"/>
      <c r="AI298" s="76"/>
      <c r="AJ298" s="76"/>
      <c r="AK298" s="76"/>
      <c r="AL298" s="84"/>
      <c r="AM298" s="83"/>
      <c r="AN298" s="76"/>
      <c r="AO298" s="76"/>
      <c r="AP298" s="76"/>
      <c r="AQ298" s="76"/>
      <c r="AR298" s="76"/>
      <c r="AS298" s="76"/>
      <c r="AT298" s="76"/>
      <c r="AU298" s="84"/>
      <c r="AV298" s="83"/>
      <c r="AW298" s="76"/>
      <c r="AX298" s="76"/>
      <c r="AY298" s="76"/>
      <c r="AZ298" s="76"/>
      <c r="BA298" s="76"/>
      <c r="BB298" s="76"/>
      <c r="BC298" s="76"/>
      <c r="BD298" s="84"/>
      <c r="BE298" s="83"/>
      <c r="BF298" s="76"/>
      <c r="BG298" s="76"/>
      <c r="BH298" s="76"/>
      <c r="BI298" s="76"/>
      <c r="BJ298" s="76"/>
      <c r="BK298" s="76"/>
      <c r="BL298" s="76"/>
      <c r="BM298" s="84"/>
      <c r="BN298" s="1"/>
      <c r="BO298" s="1"/>
      <c r="BP298" s="1"/>
      <c r="BQ298" s="1"/>
      <c r="BR298" s="1"/>
      <c r="CC298" s="111" t="str">
        <f t="shared" si="88"/>
        <v/>
      </c>
      <c r="CD298" s="113" t="str">
        <f t="shared" si="81"/>
        <v/>
      </c>
      <c r="CE298" s="111" t="str">
        <f t="shared" si="82"/>
        <v/>
      </c>
      <c r="CF298" s="111" t="str">
        <f t="shared" si="83"/>
        <v/>
      </c>
      <c r="CG298" s="111" t="str">
        <f t="shared" si="84"/>
        <v/>
      </c>
      <c r="CH298" s="111" t="str">
        <f t="shared" si="85"/>
        <v/>
      </c>
      <c r="CI298" s="111" t="str">
        <f t="shared" si="86"/>
        <v/>
      </c>
    </row>
    <row r="299" spans="1:87">
      <c r="A299" s="4">
        <v>294</v>
      </c>
      <c r="B299" s="30" t="str">
        <f t="shared" si="89"/>
        <v/>
      </c>
      <c r="C299" s="37" t="str">
        <f t="shared" si="90"/>
        <v/>
      </c>
      <c r="D299" s="38" t="str">
        <f t="shared" si="91"/>
        <v/>
      </c>
      <c r="E299" s="39" t="str">
        <f t="shared" si="92"/>
        <v/>
      </c>
      <c r="F299" s="39" t="str">
        <f t="shared" si="93"/>
        <v/>
      </c>
      <c r="G299" s="52" t="str">
        <f t="shared" si="94"/>
        <v/>
      </c>
      <c r="H299" s="40" t="str">
        <f t="shared" si="95"/>
        <v/>
      </c>
      <c r="I299" s="125"/>
      <c r="J299" s="126"/>
      <c r="K299" s="107" t="str">
        <f t="shared" si="87"/>
        <v/>
      </c>
      <c r="L299" s="83"/>
      <c r="M299" s="76"/>
      <c r="N299" s="76"/>
      <c r="O299" s="76"/>
      <c r="P299" s="76"/>
      <c r="Q299" s="76"/>
      <c r="R299" s="76"/>
      <c r="S299" s="76"/>
      <c r="T299" s="84"/>
      <c r="U299" s="91"/>
      <c r="V299" s="77"/>
      <c r="W299" s="77"/>
      <c r="X299" s="77"/>
      <c r="Y299" s="77"/>
      <c r="Z299" s="77"/>
      <c r="AA299" s="77"/>
      <c r="AB299" s="77"/>
      <c r="AC299" s="92"/>
      <c r="AD299" s="83"/>
      <c r="AE299" s="76"/>
      <c r="AF299" s="76"/>
      <c r="AG299" s="76"/>
      <c r="AH299" s="76"/>
      <c r="AI299" s="76"/>
      <c r="AJ299" s="76"/>
      <c r="AK299" s="76"/>
      <c r="AL299" s="84"/>
      <c r="AM299" s="83"/>
      <c r="AN299" s="76"/>
      <c r="AO299" s="76"/>
      <c r="AP299" s="76"/>
      <c r="AQ299" s="76"/>
      <c r="AR299" s="76"/>
      <c r="AS299" s="76"/>
      <c r="AT299" s="76"/>
      <c r="AU299" s="84"/>
      <c r="AV299" s="83"/>
      <c r="AW299" s="76"/>
      <c r="AX299" s="76"/>
      <c r="AY299" s="76"/>
      <c r="AZ299" s="76"/>
      <c r="BA299" s="76"/>
      <c r="BB299" s="76"/>
      <c r="BC299" s="76"/>
      <c r="BD299" s="84"/>
      <c r="BE299" s="83"/>
      <c r="BF299" s="76"/>
      <c r="BG299" s="76"/>
      <c r="BH299" s="76"/>
      <c r="BI299" s="76"/>
      <c r="BJ299" s="76"/>
      <c r="BK299" s="76"/>
      <c r="BL299" s="76"/>
      <c r="BM299" s="84"/>
      <c r="BN299" s="1"/>
      <c r="BO299" s="1"/>
      <c r="BP299" s="1"/>
      <c r="BQ299" s="1"/>
      <c r="BR299" s="1"/>
      <c r="CC299" s="111" t="str">
        <f t="shared" si="88"/>
        <v/>
      </c>
      <c r="CD299" s="113" t="str">
        <f t="shared" si="81"/>
        <v/>
      </c>
      <c r="CE299" s="111" t="str">
        <f t="shared" si="82"/>
        <v/>
      </c>
      <c r="CF299" s="111" t="str">
        <f t="shared" si="83"/>
        <v/>
      </c>
      <c r="CG299" s="111" t="str">
        <f t="shared" si="84"/>
        <v/>
      </c>
      <c r="CH299" s="111" t="str">
        <f t="shared" si="85"/>
        <v/>
      </c>
      <c r="CI299" s="111" t="str">
        <f t="shared" si="86"/>
        <v/>
      </c>
    </row>
    <row r="300" spans="1:87">
      <c r="A300" s="4">
        <v>295</v>
      </c>
      <c r="B300" s="30" t="str">
        <f t="shared" si="89"/>
        <v/>
      </c>
      <c r="C300" s="37" t="str">
        <f t="shared" si="90"/>
        <v/>
      </c>
      <c r="D300" s="38" t="str">
        <f t="shared" si="91"/>
        <v/>
      </c>
      <c r="E300" s="39" t="str">
        <f t="shared" si="92"/>
        <v/>
      </c>
      <c r="F300" s="39" t="str">
        <f t="shared" si="93"/>
        <v/>
      </c>
      <c r="G300" s="52" t="str">
        <f t="shared" si="94"/>
        <v/>
      </c>
      <c r="H300" s="40" t="str">
        <f t="shared" si="95"/>
        <v/>
      </c>
      <c r="I300" s="125"/>
      <c r="J300" s="126"/>
      <c r="K300" s="107" t="str">
        <f t="shared" si="87"/>
        <v/>
      </c>
      <c r="L300" s="83"/>
      <c r="M300" s="76"/>
      <c r="N300" s="76"/>
      <c r="O300" s="76"/>
      <c r="P300" s="76"/>
      <c r="Q300" s="76"/>
      <c r="R300" s="76"/>
      <c r="S300" s="76"/>
      <c r="T300" s="84"/>
      <c r="U300" s="91"/>
      <c r="V300" s="77"/>
      <c r="W300" s="77"/>
      <c r="X300" s="77"/>
      <c r="Y300" s="77"/>
      <c r="Z300" s="77"/>
      <c r="AA300" s="77"/>
      <c r="AB300" s="77"/>
      <c r="AC300" s="92"/>
      <c r="AD300" s="83"/>
      <c r="AE300" s="76"/>
      <c r="AF300" s="76"/>
      <c r="AG300" s="76"/>
      <c r="AH300" s="76"/>
      <c r="AI300" s="76"/>
      <c r="AJ300" s="76"/>
      <c r="AK300" s="76"/>
      <c r="AL300" s="84"/>
      <c r="AM300" s="83"/>
      <c r="AN300" s="76"/>
      <c r="AO300" s="76"/>
      <c r="AP300" s="76"/>
      <c r="AQ300" s="76"/>
      <c r="AR300" s="76"/>
      <c r="AS300" s="76"/>
      <c r="AT300" s="76"/>
      <c r="AU300" s="84"/>
      <c r="AV300" s="83"/>
      <c r="AW300" s="76"/>
      <c r="AX300" s="76"/>
      <c r="AY300" s="76"/>
      <c r="AZ300" s="76"/>
      <c r="BA300" s="76"/>
      <c r="BB300" s="76"/>
      <c r="BC300" s="76"/>
      <c r="BD300" s="84"/>
      <c r="BE300" s="83"/>
      <c r="BF300" s="76"/>
      <c r="BG300" s="76"/>
      <c r="BH300" s="76"/>
      <c r="BI300" s="76"/>
      <c r="BJ300" s="76"/>
      <c r="BK300" s="76"/>
      <c r="BL300" s="76"/>
      <c r="BM300" s="84"/>
      <c r="BN300" s="1"/>
      <c r="BO300" s="1"/>
      <c r="BP300" s="1"/>
      <c r="BQ300" s="1"/>
      <c r="BR300" s="1"/>
      <c r="CC300" s="111" t="str">
        <f t="shared" si="88"/>
        <v/>
      </c>
      <c r="CD300" s="113" t="str">
        <f t="shared" si="81"/>
        <v/>
      </c>
      <c r="CE300" s="111" t="str">
        <f t="shared" si="82"/>
        <v/>
      </c>
      <c r="CF300" s="111" t="str">
        <f t="shared" si="83"/>
        <v/>
      </c>
      <c r="CG300" s="111" t="str">
        <f t="shared" si="84"/>
        <v/>
      </c>
      <c r="CH300" s="111" t="str">
        <f t="shared" si="85"/>
        <v/>
      </c>
      <c r="CI300" s="111" t="str">
        <f t="shared" si="86"/>
        <v/>
      </c>
    </row>
    <row r="301" spans="1:87">
      <c r="A301" s="4">
        <v>296</v>
      </c>
      <c r="B301" s="30" t="str">
        <f t="shared" si="89"/>
        <v/>
      </c>
      <c r="C301" s="37" t="str">
        <f t="shared" si="90"/>
        <v/>
      </c>
      <c r="D301" s="38" t="str">
        <f t="shared" si="91"/>
        <v/>
      </c>
      <c r="E301" s="39" t="str">
        <f t="shared" si="92"/>
        <v/>
      </c>
      <c r="F301" s="39" t="str">
        <f t="shared" si="93"/>
        <v/>
      </c>
      <c r="G301" s="52" t="str">
        <f t="shared" si="94"/>
        <v/>
      </c>
      <c r="H301" s="40" t="str">
        <f t="shared" si="95"/>
        <v/>
      </c>
      <c r="I301" s="125"/>
      <c r="J301" s="126"/>
      <c r="K301" s="107" t="str">
        <f t="shared" si="87"/>
        <v/>
      </c>
      <c r="L301" s="83"/>
      <c r="M301" s="76"/>
      <c r="N301" s="76"/>
      <c r="O301" s="76"/>
      <c r="P301" s="76"/>
      <c r="Q301" s="76"/>
      <c r="R301" s="76"/>
      <c r="S301" s="76"/>
      <c r="T301" s="84"/>
      <c r="U301" s="91"/>
      <c r="V301" s="77"/>
      <c r="W301" s="77"/>
      <c r="X301" s="77"/>
      <c r="Y301" s="77"/>
      <c r="Z301" s="77"/>
      <c r="AA301" s="77"/>
      <c r="AB301" s="77"/>
      <c r="AC301" s="92"/>
      <c r="AD301" s="83"/>
      <c r="AE301" s="76"/>
      <c r="AF301" s="76"/>
      <c r="AG301" s="76"/>
      <c r="AH301" s="76"/>
      <c r="AI301" s="76"/>
      <c r="AJ301" s="76"/>
      <c r="AK301" s="76"/>
      <c r="AL301" s="84"/>
      <c r="AM301" s="83"/>
      <c r="AN301" s="76"/>
      <c r="AO301" s="76"/>
      <c r="AP301" s="76"/>
      <c r="AQ301" s="76"/>
      <c r="AR301" s="76"/>
      <c r="AS301" s="76"/>
      <c r="AT301" s="76"/>
      <c r="AU301" s="84"/>
      <c r="AV301" s="83"/>
      <c r="AW301" s="76"/>
      <c r="AX301" s="76"/>
      <c r="AY301" s="76"/>
      <c r="AZ301" s="76"/>
      <c r="BA301" s="76"/>
      <c r="BB301" s="76"/>
      <c r="BC301" s="76"/>
      <c r="BD301" s="84"/>
      <c r="BE301" s="83"/>
      <c r="BF301" s="76"/>
      <c r="BG301" s="76"/>
      <c r="BH301" s="76"/>
      <c r="BI301" s="76"/>
      <c r="BJ301" s="76"/>
      <c r="BK301" s="76"/>
      <c r="BL301" s="76"/>
      <c r="BM301" s="84"/>
      <c r="BN301" s="1"/>
      <c r="BO301" s="1"/>
      <c r="BP301" s="1"/>
      <c r="BQ301" s="1"/>
      <c r="BR301" s="1"/>
      <c r="CC301" s="111" t="str">
        <f t="shared" si="88"/>
        <v/>
      </c>
      <c r="CD301" s="113" t="str">
        <f t="shared" si="81"/>
        <v/>
      </c>
      <c r="CE301" s="111" t="str">
        <f t="shared" si="82"/>
        <v/>
      </c>
      <c r="CF301" s="111" t="str">
        <f t="shared" si="83"/>
        <v/>
      </c>
      <c r="CG301" s="111" t="str">
        <f t="shared" si="84"/>
        <v/>
      </c>
      <c r="CH301" s="111" t="str">
        <f t="shared" si="85"/>
        <v/>
      </c>
      <c r="CI301" s="111" t="str">
        <f t="shared" si="86"/>
        <v/>
      </c>
    </row>
    <row r="302" spans="1:87">
      <c r="A302" s="4">
        <v>297</v>
      </c>
      <c r="B302" s="30" t="str">
        <f t="shared" si="89"/>
        <v/>
      </c>
      <c r="C302" s="37" t="str">
        <f t="shared" si="90"/>
        <v/>
      </c>
      <c r="D302" s="38" t="str">
        <f t="shared" si="91"/>
        <v/>
      </c>
      <c r="E302" s="39" t="str">
        <f t="shared" si="92"/>
        <v/>
      </c>
      <c r="F302" s="39" t="str">
        <f t="shared" si="93"/>
        <v/>
      </c>
      <c r="G302" s="52" t="str">
        <f t="shared" si="94"/>
        <v/>
      </c>
      <c r="H302" s="40" t="str">
        <f t="shared" si="95"/>
        <v/>
      </c>
      <c r="I302" s="125"/>
      <c r="J302" s="126"/>
      <c r="K302" s="107" t="str">
        <f t="shared" si="87"/>
        <v/>
      </c>
      <c r="L302" s="83"/>
      <c r="M302" s="76"/>
      <c r="N302" s="76"/>
      <c r="O302" s="76"/>
      <c r="P302" s="76"/>
      <c r="Q302" s="76"/>
      <c r="R302" s="76"/>
      <c r="S302" s="76"/>
      <c r="T302" s="84"/>
      <c r="U302" s="91"/>
      <c r="V302" s="77"/>
      <c r="W302" s="77"/>
      <c r="X302" s="77"/>
      <c r="Y302" s="77"/>
      <c r="Z302" s="77"/>
      <c r="AA302" s="77"/>
      <c r="AB302" s="77"/>
      <c r="AC302" s="92"/>
      <c r="AD302" s="83"/>
      <c r="AE302" s="76"/>
      <c r="AF302" s="76"/>
      <c r="AG302" s="76"/>
      <c r="AH302" s="76"/>
      <c r="AI302" s="76"/>
      <c r="AJ302" s="76"/>
      <c r="AK302" s="76"/>
      <c r="AL302" s="84"/>
      <c r="AM302" s="83"/>
      <c r="AN302" s="76"/>
      <c r="AO302" s="76"/>
      <c r="AP302" s="76"/>
      <c r="AQ302" s="76"/>
      <c r="AR302" s="76"/>
      <c r="AS302" s="76"/>
      <c r="AT302" s="76"/>
      <c r="AU302" s="84"/>
      <c r="AV302" s="83"/>
      <c r="AW302" s="76"/>
      <c r="AX302" s="76"/>
      <c r="AY302" s="76"/>
      <c r="AZ302" s="76"/>
      <c r="BA302" s="76"/>
      <c r="BB302" s="76"/>
      <c r="BC302" s="76"/>
      <c r="BD302" s="84"/>
      <c r="BE302" s="83"/>
      <c r="BF302" s="76"/>
      <c r="BG302" s="76"/>
      <c r="BH302" s="76"/>
      <c r="BI302" s="76"/>
      <c r="BJ302" s="76"/>
      <c r="BK302" s="76"/>
      <c r="BL302" s="76"/>
      <c r="BM302" s="84"/>
      <c r="BN302" s="1"/>
      <c r="BO302" s="1"/>
      <c r="BP302" s="1"/>
      <c r="BQ302" s="1"/>
      <c r="BR302" s="1"/>
      <c r="CC302" s="111" t="str">
        <f t="shared" si="88"/>
        <v/>
      </c>
      <c r="CD302" s="113" t="str">
        <f t="shared" si="81"/>
        <v/>
      </c>
      <c r="CE302" s="111" t="str">
        <f t="shared" si="82"/>
        <v/>
      </c>
      <c r="CF302" s="111" t="str">
        <f t="shared" si="83"/>
        <v/>
      </c>
      <c r="CG302" s="111" t="str">
        <f t="shared" si="84"/>
        <v/>
      </c>
      <c r="CH302" s="111" t="str">
        <f t="shared" si="85"/>
        <v/>
      </c>
      <c r="CI302" s="111" t="str">
        <f t="shared" si="86"/>
        <v/>
      </c>
    </row>
    <row r="303" spans="1:87">
      <c r="A303" s="4">
        <v>298</v>
      </c>
      <c r="B303" s="30" t="str">
        <f t="shared" si="89"/>
        <v/>
      </c>
      <c r="C303" s="37" t="str">
        <f t="shared" si="90"/>
        <v/>
      </c>
      <c r="D303" s="38" t="str">
        <f t="shared" si="91"/>
        <v/>
      </c>
      <c r="E303" s="39" t="str">
        <f t="shared" si="92"/>
        <v/>
      </c>
      <c r="F303" s="39" t="str">
        <f t="shared" si="93"/>
        <v/>
      </c>
      <c r="G303" s="52" t="str">
        <f t="shared" si="94"/>
        <v/>
      </c>
      <c r="H303" s="40" t="str">
        <f t="shared" si="95"/>
        <v/>
      </c>
      <c r="I303" s="125"/>
      <c r="J303" s="126"/>
      <c r="K303" s="107" t="str">
        <f t="shared" si="87"/>
        <v/>
      </c>
      <c r="L303" s="83"/>
      <c r="M303" s="76"/>
      <c r="N303" s="76"/>
      <c r="O303" s="76"/>
      <c r="P303" s="76"/>
      <c r="Q303" s="76"/>
      <c r="R303" s="76"/>
      <c r="S303" s="76"/>
      <c r="T303" s="84"/>
      <c r="U303" s="91"/>
      <c r="V303" s="77"/>
      <c r="W303" s="77"/>
      <c r="X303" s="77"/>
      <c r="Y303" s="77"/>
      <c r="Z303" s="77"/>
      <c r="AA303" s="77"/>
      <c r="AB303" s="77"/>
      <c r="AC303" s="92"/>
      <c r="AD303" s="83"/>
      <c r="AE303" s="76"/>
      <c r="AF303" s="76"/>
      <c r="AG303" s="76"/>
      <c r="AH303" s="76"/>
      <c r="AI303" s="76"/>
      <c r="AJ303" s="76"/>
      <c r="AK303" s="76"/>
      <c r="AL303" s="84"/>
      <c r="AM303" s="83"/>
      <c r="AN303" s="76"/>
      <c r="AO303" s="76"/>
      <c r="AP303" s="76"/>
      <c r="AQ303" s="76"/>
      <c r="AR303" s="76"/>
      <c r="AS303" s="76"/>
      <c r="AT303" s="76"/>
      <c r="AU303" s="84"/>
      <c r="AV303" s="83"/>
      <c r="AW303" s="76"/>
      <c r="AX303" s="76"/>
      <c r="AY303" s="76"/>
      <c r="AZ303" s="76"/>
      <c r="BA303" s="76"/>
      <c r="BB303" s="76"/>
      <c r="BC303" s="76"/>
      <c r="BD303" s="84"/>
      <c r="BE303" s="83"/>
      <c r="BF303" s="76"/>
      <c r="BG303" s="76"/>
      <c r="BH303" s="76"/>
      <c r="BI303" s="76"/>
      <c r="BJ303" s="76"/>
      <c r="BK303" s="76"/>
      <c r="BL303" s="76"/>
      <c r="BM303" s="84"/>
      <c r="BN303" s="1"/>
      <c r="BO303" s="1"/>
      <c r="BP303" s="1"/>
      <c r="BQ303" s="1"/>
      <c r="BR303" s="1"/>
      <c r="CC303" s="111" t="str">
        <f t="shared" si="88"/>
        <v/>
      </c>
      <c r="CD303" s="113" t="str">
        <f t="shared" si="81"/>
        <v/>
      </c>
      <c r="CE303" s="111" t="str">
        <f t="shared" si="82"/>
        <v/>
      </c>
      <c r="CF303" s="111" t="str">
        <f t="shared" si="83"/>
        <v/>
      </c>
      <c r="CG303" s="111" t="str">
        <f t="shared" si="84"/>
        <v/>
      </c>
      <c r="CH303" s="111" t="str">
        <f t="shared" si="85"/>
        <v/>
      </c>
      <c r="CI303" s="111" t="str">
        <f t="shared" si="86"/>
        <v/>
      </c>
    </row>
    <row r="304" spans="1:87">
      <c r="A304" s="4">
        <v>299</v>
      </c>
      <c r="B304" s="30" t="str">
        <f t="shared" si="89"/>
        <v/>
      </c>
      <c r="C304" s="37" t="str">
        <f t="shared" si="90"/>
        <v/>
      </c>
      <c r="D304" s="38" t="str">
        <f t="shared" si="91"/>
        <v/>
      </c>
      <c r="E304" s="39" t="str">
        <f t="shared" si="92"/>
        <v/>
      </c>
      <c r="F304" s="39" t="str">
        <f t="shared" si="93"/>
        <v/>
      </c>
      <c r="G304" s="52" t="str">
        <f t="shared" si="94"/>
        <v/>
      </c>
      <c r="H304" s="40" t="str">
        <f t="shared" si="95"/>
        <v/>
      </c>
      <c r="I304" s="125"/>
      <c r="J304" s="126"/>
      <c r="K304" s="107" t="str">
        <f t="shared" si="87"/>
        <v/>
      </c>
      <c r="L304" s="83"/>
      <c r="M304" s="76"/>
      <c r="N304" s="76"/>
      <c r="O304" s="76"/>
      <c r="P304" s="76"/>
      <c r="Q304" s="76"/>
      <c r="R304" s="76"/>
      <c r="S304" s="76"/>
      <c r="T304" s="84"/>
      <c r="U304" s="91"/>
      <c r="V304" s="77"/>
      <c r="W304" s="77"/>
      <c r="X304" s="77"/>
      <c r="Y304" s="77"/>
      <c r="Z304" s="77"/>
      <c r="AA304" s="77"/>
      <c r="AB304" s="77"/>
      <c r="AC304" s="92"/>
      <c r="AD304" s="83"/>
      <c r="AE304" s="76"/>
      <c r="AF304" s="76"/>
      <c r="AG304" s="76"/>
      <c r="AH304" s="76"/>
      <c r="AI304" s="76"/>
      <c r="AJ304" s="76"/>
      <c r="AK304" s="76"/>
      <c r="AL304" s="84"/>
      <c r="AM304" s="83"/>
      <c r="AN304" s="76"/>
      <c r="AO304" s="76"/>
      <c r="AP304" s="76"/>
      <c r="AQ304" s="76"/>
      <c r="AR304" s="76"/>
      <c r="AS304" s="76"/>
      <c r="AT304" s="76"/>
      <c r="AU304" s="84"/>
      <c r="AV304" s="83"/>
      <c r="AW304" s="76"/>
      <c r="AX304" s="76"/>
      <c r="AY304" s="76"/>
      <c r="AZ304" s="76"/>
      <c r="BA304" s="76"/>
      <c r="BB304" s="76"/>
      <c r="BC304" s="76"/>
      <c r="BD304" s="84"/>
      <c r="BE304" s="83"/>
      <c r="BF304" s="76"/>
      <c r="BG304" s="76"/>
      <c r="BH304" s="76"/>
      <c r="BI304" s="76"/>
      <c r="BJ304" s="76"/>
      <c r="BK304" s="76"/>
      <c r="BL304" s="76"/>
      <c r="BM304" s="84"/>
      <c r="BN304" s="1"/>
      <c r="BO304" s="1"/>
      <c r="BP304" s="1"/>
      <c r="BQ304" s="1"/>
      <c r="BR304" s="1"/>
      <c r="CC304" s="111" t="str">
        <f t="shared" si="88"/>
        <v/>
      </c>
      <c r="CD304" s="113" t="str">
        <f t="shared" si="81"/>
        <v/>
      </c>
      <c r="CE304" s="111" t="str">
        <f t="shared" si="82"/>
        <v/>
      </c>
      <c r="CF304" s="111" t="str">
        <f t="shared" si="83"/>
        <v/>
      </c>
      <c r="CG304" s="111" t="str">
        <f t="shared" si="84"/>
        <v/>
      </c>
      <c r="CH304" s="111" t="str">
        <f t="shared" si="85"/>
        <v/>
      </c>
      <c r="CI304" s="111" t="str">
        <f t="shared" si="86"/>
        <v/>
      </c>
    </row>
    <row r="305" spans="1:87">
      <c r="A305" s="4">
        <v>300</v>
      </c>
      <c r="B305" s="30" t="str">
        <f t="shared" si="89"/>
        <v/>
      </c>
      <c r="C305" s="37" t="str">
        <f t="shared" si="90"/>
        <v/>
      </c>
      <c r="D305" s="38" t="str">
        <f t="shared" si="91"/>
        <v/>
      </c>
      <c r="E305" s="39" t="str">
        <f t="shared" si="92"/>
        <v/>
      </c>
      <c r="F305" s="39" t="str">
        <f t="shared" si="93"/>
        <v/>
      </c>
      <c r="G305" s="52" t="str">
        <f t="shared" si="94"/>
        <v/>
      </c>
      <c r="H305" s="40" t="str">
        <f t="shared" si="95"/>
        <v/>
      </c>
      <c r="I305" s="125"/>
      <c r="J305" s="126"/>
      <c r="K305" s="107" t="str">
        <f t="shared" si="87"/>
        <v/>
      </c>
      <c r="L305" s="83"/>
      <c r="M305" s="76"/>
      <c r="N305" s="76"/>
      <c r="O305" s="76"/>
      <c r="P305" s="76"/>
      <c r="Q305" s="76"/>
      <c r="R305" s="76"/>
      <c r="S305" s="76"/>
      <c r="T305" s="84"/>
      <c r="U305" s="91"/>
      <c r="V305" s="77"/>
      <c r="W305" s="77"/>
      <c r="X305" s="77"/>
      <c r="Y305" s="77"/>
      <c r="Z305" s="77"/>
      <c r="AA305" s="77"/>
      <c r="AB305" s="77"/>
      <c r="AC305" s="92"/>
      <c r="AD305" s="83"/>
      <c r="AE305" s="76"/>
      <c r="AF305" s="76"/>
      <c r="AG305" s="76"/>
      <c r="AH305" s="76"/>
      <c r="AI305" s="76"/>
      <c r="AJ305" s="76"/>
      <c r="AK305" s="76"/>
      <c r="AL305" s="84"/>
      <c r="AM305" s="83"/>
      <c r="AN305" s="76"/>
      <c r="AO305" s="76"/>
      <c r="AP305" s="76"/>
      <c r="AQ305" s="76"/>
      <c r="AR305" s="76"/>
      <c r="AS305" s="76"/>
      <c r="AT305" s="76"/>
      <c r="AU305" s="84"/>
      <c r="AV305" s="83"/>
      <c r="AW305" s="76"/>
      <c r="AX305" s="76"/>
      <c r="AY305" s="76"/>
      <c r="AZ305" s="76"/>
      <c r="BA305" s="76"/>
      <c r="BB305" s="76"/>
      <c r="BC305" s="76"/>
      <c r="BD305" s="84"/>
      <c r="BE305" s="83"/>
      <c r="BF305" s="76"/>
      <c r="BG305" s="76"/>
      <c r="BH305" s="76"/>
      <c r="BI305" s="76"/>
      <c r="BJ305" s="76"/>
      <c r="BK305" s="76"/>
      <c r="BL305" s="76"/>
      <c r="BM305" s="84"/>
      <c r="BN305" s="1"/>
      <c r="BO305" s="1"/>
      <c r="BP305" s="1"/>
      <c r="BQ305" s="1"/>
      <c r="BR305" s="1"/>
      <c r="CC305" s="111" t="str">
        <f t="shared" si="88"/>
        <v/>
      </c>
      <c r="CD305" s="113" t="str">
        <f t="shared" si="81"/>
        <v/>
      </c>
      <c r="CE305" s="111" t="str">
        <f t="shared" si="82"/>
        <v/>
      </c>
      <c r="CF305" s="111" t="str">
        <f t="shared" si="83"/>
        <v/>
      </c>
      <c r="CG305" s="111" t="str">
        <f t="shared" si="84"/>
        <v/>
      </c>
      <c r="CH305" s="111" t="str">
        <f t="shared" si="85"/>
        <v/>
      </c>
      <c r="CI305" s="111" t="str">
        <f t="shared" si="86"/>
        <v/>
      </c>
    </row>
    <row r="306" spans="1:87">
      <c r="A306" s="4">
        <v>301</v>
      </c>
      <c r="B306" s="30" t="str">
        <f t="shared" si="89"/>
        <v/>
      </c>
      <c r="C306" s="37" t="str">
        <f t="shared" si="90"/>
        <v/>
      </c>
      <c r="D306" s="38" t="str">
        <f t="shared" si="91"/>
        <v/>
      </c>
      <c r="E306" s="39" t="str">
        <f t="shared" si="92"/>
        <v/>
      </c>
      <c r="F306" s="39" t="str">
        <f t="shared" si="93"/>
        <v/>
      </c>
      <c r="G306" s="52" t="str">
        <f t="shared" si="94"/>
        <v/>
      </c>
      <c r="H306" s="40" t="str">
        <f t="shared" si="95"/>
        <v/>
      </c>
      <c r="I306" s="125"/>
      <c r="J306" s="126"/>
      <c r="K306" s="107" t="str">
        <f t="shared" si="87"/>
        <v/>
      </c>
      <c r="L306" s="83"/>
      <c r="M306" s="76"/>
      <c r="N306" s="76"/>
      <c r="O306" s="76"/>
      <c r="P306" s="76"/>
      <c r="Q306" s="76"/>
      <c r="R306" s="76"/>
      <c r="S306" s="76"/>
      <c r="T306" s="84"/>
      <c r="U306" s="91"/>
      <c r="V306" s="77"/>
      <c r="W306" s="77"/>
      <c r="X306" s="77"/>
      <c r="Y306" s="77"/>
      <c r="Z306" s="77"/>
      <c r="AA306" s="77"/>
      <c r="AB306" s="77"/>
      <c r="AC306" s="92"/>
      <c r="AD306" s="83"/>
      <c r="AE306" s="76"/>
      <c r="AF306" s="76"/>
      <c r="AG306" s="76"/>
      <c r="AH306" s="76"/>
      <c r="AI306" s="76"/>
      <c r="AJ306" s="76"/>
      <c r="AK306" s="76"/>
      <c r="AL306" s="84"/>
      <c r="AM306" s="83"/>
      <c r="AN306" s="76"/>
      <c r="AO306" s="76"/>
      <c r="AP306" s="76"/>
      <c r="AQ306" s="76"/>
      <c r="AR306" s="76"/>
      <c r="AS306" s="76"/>
      <c r="AT306" s="76"/>
      <c r="AU306" s="84"/>
      <c r="AV306" s="83"/>
      <c r="AW306" s="76"/>
      <c r="AX306" s="76"/>
      <c r="AY306" s="76"/>
      <c r="AZ306" s="76"/>
      <c r="BA306" s="76"/>
      <c r="BB306" s="76"/>
      <c r="BC306" s="76"/>
      <c r="BD306" s="84"/>
      <c r="BE306" s="83"/>
      <c r="BF306" s="76"/>
      <c r="BG306" s="76"/>
      <c r="BH306" s="76"/>
      <c r="BI306" s="76"/>
      <c r="BJ306" s="76"/>
      <c r="BK306" s="76"/>
      <c r="BL306" s="76"/>
      <c r="BM306" s="84"/>
      <c r="BN306" s="1"/>
      <c r="BO306" s="1"/>
      <c r="BP306" s="1"/>
      <c r="BQ306" s="1"/>
      <c r="BR306" s="1"/>
      <c r="CC306" s="111" t="str">
        <f t="shared" si="88"/>
        <v/>
      </c>
      <c r="CD306" s="113" t="str">
        <f t="shared" si="81"/>
        <v/>
      </c>
      <c r="CE306" s="111" t="str">
        <f t="shared" si="82"/>
        <v/>
      </c>
      <c r="CF306" s="111" t="str">
        <f t="shared" si="83"/>
        <v/>
      </c>
      <c r="CG306" s="111" t="str">
        <f t="shared" si="84"/>
        <v/>
      </c>
      <c r="CH306" s="111" t="str">
        <f t="shared" si="85"/>
        <v/>
      </c>
      <c r="CI306" s="111" t="str">
        <f t="shared" si="86"/>
        <v/>
      </c>
    </row>
    <row r="307" spans="1:87">
      <c r="A307" s="4">
        <v>302</v>
      </c>
      <c r="B307" s="30" t="str">
        <f t="shared" si="89"/>
        <v/>
      </c>
      <c r="C307" s="37" t="str">
        <f t="shared" si="90"/>
        <v/>
      </c>
      <c r="D307" s="38" t="str">
        <f t="shared" si="91"/>
        <v/>
      </c>
      <c r="E307" s="39" t="str">
        <f t="shared" si="92"/>
        <v/>
      </c>
      <c r="F307" s="39" t="str">
        <f t="shared" si="93"/>
        <v/>
      </c>
      <c r="G307" s="52" t="str">
        <f t="shared" si="94"/>
        <v/>
      </c>
      <c r="H307" s="40" t="str">
        <f t="shared" si="95"/>
        <v/>
      </c>
      <c r="I307" s="125"/>
      <c r="J307" s="126"/>
      <c r="K307" s="107" t="str">
        <f t="shared" si="87"/>
        <v/>
      </c>
      <c r="L307" s="83"/>
      <c r="M307" s="76"/>
      <c r="N307" s="76"/>
      <c r="O307" s="76"/>
      <c r="P307" s="76"/>
      <c r="Q307" s="76"/>
      <c r="R307" s="76"/>
      <c r="S307" s="76"/>
      <c r="T307" s="84"/>
      <c r="U307" s="91"/>
      <c r="V307" s="77"/>
      <c r="W307" s="77"/>
      <c r="X307" s="77"/>
      <c r="Y307" s="77"/>
      <c r="Z307" s="77"/>
      <c r="AA307" s="77"/>
      <c r="AB307" s="77"/>
      <c r="AC307" s="92"/>
      <c r="AD307" s="83"/>
      <c r="AE307" s="76"/>
      <c r="AF307" s="76"/>
      <c r="AG307" s="76"/>
      <c r="AH307" s="76"/>
      <c r="AI307" s="76"/>
      <c r="AJ307" s="76"/>
      <c r="AK307" s="76"/>
      <c r="AL307" s="84"/>
      <c r="AM307" s="83"/>
      <c r="AN307" s="76"/>
      <c r="AO307" s="76"/>
      <c r="AP307" s="76"/>
      <c r="AQ307" s="76"/>
      <c r="AR307" s="76"/>
      <c r="AS307" s="76"/>
      <c r="AT307" s="76"/>
      <c r="AU307" s="84"/>
      <c r="AV307" s="83"/>
      <c r="AW307" s="76"/>
      <c r="AX307" s="76"/>
      <c r="AY307" s="76"/>
      <c r="AZ307" s="76"/>
      <c r="BA307" s="76"/>
      <c r="BB307" s="76"/>
      <c r="BC307" s="76"/>
      <c r="BD307" s="84"/>
      <c r="BE307" s="83"/>
      <c r="BF307" s="76"/>
      <c r="BG307" s="76"/>
      <c r="BH307" s="76"/>
      <c r="BI307" s="76"/>
      <c r="BJ307" s="76"/>
      <c r="BK307" s="76"/>
      <c r="BL307" s="76"/>
      <c r="BM307" s="84"/>
      <c r="BN307" s="1"/>
      <c r="BO307" s="1"/>
      <c r="BP307" s="1"/>
      <c r="BQ307" s="1"/>
      <c r="BR307" s="1"/>
      <c r="CC307" s="111" t="str">
        <f t="shared" si="88"/>
        <v/>
      </c>
      <c r="CD307" s="113" t="str">
        <f t="shared" si="81"/>
        <v/>
      </c>
      <c r="CE307" s="111" t="str">
        <f t="shared" si="82"/>
        <v/>
      </c>
      <c r="CF307" s="111" t="str">
        <f t="shared" si="83"/>
        <v/>
      </c>
      <c r="CG307" s="111" t="str">
        <f t="shared" si="84"/>
        <v/>
      </c>
      <c r="CH307" s="111" t="str">
        <f t="shared" si="85"/>
        <v/>
      </c>
      <c r="CI307" s="111" t="str">
        <f t="shared" si="86"/>
        <v/>
      </c>
    </row>
    <row r="308" spans="1:87">
      <c r="A308" s="4">
        <v>303</v>
      </c>
      <c r="B308" s="30" t="str">
        <f t="shared" si="89"/>
        <v/>
      </c>
      <c r="C308" s="37" t="str">
        <f t="shared" si="90"/>
        <v/>
      </c>
      <c r="D308" s="38" t="str">
        <f t="shared" si="91"/>
        <v/>
      </c>
      <c r="E308" s="39" t="str">
        <f t="shared" si="92"/>
        <v/>
      </c>
      <c r="F308" s="39" t="str">
        <f t="shared" si="93"/>
        <v/>
      </c>
      <c r="G308" s="52" t="str">
        <f t="shared" si="94"/>
        <v/>
      </c>
      <c r="H308" s="40" t="str">
        <f t="shared" si="95"/>
        <v/>
      </c>
      <c r="I308" s="125"/>
      <c r="J308" s="126"/>
      <c r="K308" s="107" t="str">
        <f t="shared" si="87"/>
        <v/>
      </c>
      <c r="L308" s="83"/>
      <c r="M308" s="76"/>
      <c r="N308" s="76"/>
      <c r="O308" s="76"/>
      <c r="P308" s="76"/>
      <c r="Q308" s="76"/>
      <c r="R308" s="76"/>
      <c r="S308" s="76"/>
      <c r="T308" s="84"/>
      <c r="U308" s="91"/>
      <c r="V308" s="77"/>
      <c r="W308" s="77"/>
      <c r="X308" s="77"/>
      <c r="Y308" s="77"/>
      <c r="Z308" s="77"/>
      <c r="AA308" s="77"/>
      <c r="AB308" s="77"/>
      <c r="AC308" s="92"/>
      <c r="AD308" s="83"/>
      <c r="AE308" s="76"/>
      <c r="AF308" s="76"/>
      <c r="AG308" s="76"/>
      <c r="AH308" s="76"/>
      <c r="AI308" s="76"/>
      <c r="AJ308" s="76"/>
      <c r="AK308" s="76"/>
      <c r="AL308" s="84"/>
      <c r="AM308" s="83"/>
      <c r="AN308" s="76"/>
      <c r="AO308" s="76"/>
      <c r="AP308" s="76"/>
      <c r="AQ308" s="76"/>
      <c r="AR308" s="76"/>
      <c r="AS308" s="76"/>
      <c r="AT308" s="76"/>
      <c r="AU308" s="84"/>
      <c r="AV308" s="83"/>
      <c r="AW308" s="76"/>
      <c r="AX308" s="76"/>
      <c r="AY308" s="76"/>
      <c r="AZ308" s="76"/>
      <c r="BA308" s="76"/>
      <c r="BB308" s="76"/>
      <c r="BC308" s="76"/>
      <c r="BD308" s="84"/>
      <c r="BE308" s="83"/>
      <c r="BF308" s="76"/>
      <c r="BG308" s="76"/>
      <c r="BH308" s="76"/>
      <c r="BI308" s="76"/>
      <c r="BJ308" s="76"/>
      <c r="BK308" s="76"/>
      <c r="BL308" s="76"/>
      <c r="BM308" s="84"/>
      <c r="BN308" s="1"/>
      <c r="BO308" s="1"/>
      <c r="BP308" s="1"/>
      <c r="BQ308" s="1"/>
      <c r="BR308" s="1"/>
      <c r="CC308" s="111" t="str">
        <f t="shared" si="88"/>
        <v/>
      </c>
      <c r="CD308" s="113" t="str">
        <f t="shared" si="81"/>
        <v/>
      </c>
      <c r="CE308" s="111" t="str">
        <f t="shared" si="82"/>
        <v/>
      </c>
      <c r="CF308" s="111" t="str">
        <f t="shared" si="83"/>
        <v/>
      </c>
      <c r="CG308" s="111" t="str">
        <f t="shared" si="84"/>
        <v/>
      </c>
      <c r="CH308" s="111" t="str">
        <f t="shared" si="85"/>
        <v/>
      </c>
      <c r="CI308" s="111" t="str">
        <f t="shared" si="86"/>
        <v/>
      </c>
    </row>
    <row r="309" spans="1:87">
      <c r="A309" s="4">
        <v>304</v>
      </c>
      <c r="B309" s="30" t="str">
        <f t="shared" si="89"/>
        <v/>
      </c>
      <c r="C309" s="37" t="str">
        <f t="shared" si="90"/>
        <v/>
      </c>
      <c r="D309" s="38" t="str">
        <f t="shared" si="91"/>
        <v/>
      </c>
      <c r="E309" s="39" t="str">
        <f t="shared" si="92"/>
        <v/>
      </c>
      <c r="F309" s="39" t="str">
        <f t="shared" si="93"/>
        <v/>
      </c>
      <c r="G309" s="52" t="str">
        <f t="shared" si="94"/>
        <v/>
      </c>
      <c r="H309" s="40" t="str">
        <f t="shared" si="95"/>
        <v/>
      </c>
      <c r="I309" s="125"/>
      <c r="J309" s="126"/>
      <c r="K309" s="107" t="str">
        <f t="shared" si="87"/>
        <v/>
      </c>
      <c r="L309" s="83"/>
      <c r="M309" s="76"/>
      <c r="N309" s="76"/>
      <c r="O309" s="76"/>
      <c r="P309" s="76"/>
      <c r="Q309" s="76"/>
      <c r="R309" s="76"/>
      <c r="S309" s="76"/>
      <c r="T309" s="84"/>
      <c r="U309" s="91"/>
      <c r="V309" s="77"/>
      <c r="W309" s="77"/>
      <c r="X309" s="77"/>
      <c r="Y309" s="77"/>
      <c r="Z309" s="77"/>
      <c r="AA309" s="77"/>
      <c r="AB309" s="77"/>
      <c r="AC309" s="92"/>
      <c r="AD309" s="83"/>
      <c r="AE309" s="76"/>
      <c r="AF309" s="76"/>
      <c r="AG309" s="76"/>
      <c r="AH309" s="76"/>
      <c r="AI309" s="76"/>
      <c r="AJ309" s="76"/>
      <c r="AK309" s="76"/>
      <c r="AL309" s="84"/>
      <c r="AM309" s="83"/>
      <c r="AN309" s="76"/>
      <c r="AO309" s="76"/>
      <c r="AP309" s="76"/>
      <c r="AQ309" s="76"/>
      <c r="AR309" s="76"/>
      <c r="AS309" s="76"/>
      <c r="AT309" s="76"/>
      <c r="AU309" s="84"/>
      <c r="AV309" s="83"/>
      <c r="AW309" s="76"/>
      <c r="AX309" s="76"/>
      <c r="AY309" s="76"/>
      <c r="AZ309" s="76"/>
      <c r="BA309" s="76"/>
      <c r="BB309" s="76"/>
      <c r="BC309" s="76"/>
      <c r="BD309" s="84"/>
      <c r="BE309" s="83"/>
      <c r="BF309" s="76"/>
      <c r="BG309" s="76"/>
      <c r="BH309" s="76"/>
      <c r="BI309" s="76"/>
      <c r="BJ309" s="76"/>
      <c r="BK309" s="76"/>
      <c r="BL309" s="76"/>
      <c r="BM309" s="84"/>
      <c r="BN309" s="1"/>
      <c r="BO309" s="1"/>
      <c r="BP309" s="1"/>
      <c r="BQ309" s="1"/>
      <c r="BR309" s="1"/>
      <c r="CC309" s="111" t="str">
        <f t="shared" si="88"/>
        <v/>
      </c>
      <c r="CD309" s="113" t="str">
        <f t="shared" si="81"/>
        <v/>
      </c>
      <c r="CE309" s="111" t="str">
        <f t="shared" si="82"/>
        <v/>
      </c>
      <c r="CF309" s="111" t="str">
        <f t="shared" si="83"/>
        <v/>
      </c>
      <c r="CG309" s="111" t="str">
        <f t="shared" si="84"/>
        <v/>
      </c>
      <c r="CH309" s="111" t="str">
        <f t="shared" si="85"/>
        <v/>
      </c>
      <c r="CI309" s="111" t="str">
        <f t="shared" si="86"/>
        <v/>
      </c>
    </row>
    <row r="310" spans="1:87">
      <c r="A310" s="4">
        <v>305</v>
      </c>
      <c r="B310" s="30" t="str">
        <f t="shared" si="89"/>
        <v/>
      </c>
      <c r="C310" s="37" t="str">
        <f t="shared" si="90"/>
        <v/>
      </c>
      <c r="D310" s="38" t="str">
        <f t="shared" si="91"/>
        <v/>
      </c>
      <c r="E310" s="39" t="str">
        <f t="shared" si="92"/>
        <v/>
      </c>
      <c r="F310" s="39" t="str">
        <f t="shared" si="93"/>
        <v/>
      </c>
      <c r="G310" s="52" t="str">
        <f t="shared" si="94"/>
        <v/>
      </c>
      <c r="H310" s="40" t="str">
        <f t="shared" si="95"/>
        <v/>
      </c>
      <c r="I310" s="125"/>
      <c r="J310" s="126"/>
      <c r="K310" s="107" t="str">
        <f t="shared" si="87"/>
        <v/>
      </c>
      <c r="L310" s="83"/>
      <c r="M310" s="76"/>
      <c r="N310" s="76"/>
      <c r="O310" s="76"/>
      <c r="P310" s="76"/>
      <c r="Q310" s="76"/>
      <c r="R310" s="76"/>
      <c r="S310" s="76"/>
      <c r="T310" s="84"/>
      <c r="U310" s="91"/>
      <c r="V310" s="77"/>
      <c r="W310" s="77"/>
      <c r="X310" s="77"/>
      <c r="Y310" s="77"/>
      <c r="Z310" s="77"/>
      <c r="AA310" s="77"/>
      <c r="AB310" s="77"/>
      <c r="AC310" s="92"/>
      <c r="AD310" s="83"/>
      <c r="AE310" s="76"/>
      <c r="AF310" s="76"/>
      <c r="AG310" s="76"/>
      <c r="AH310" s="76"/>
      <c r="AI310" s="76"/>
      <c r="AJ310" s="76"/>
      <c r="AK310" s="76"/>
      <c r="AL310" s="84"/>
      <c r="AM310" s="83"/>
      <c r="AN310" s="76"/>
      <c r="AO310" s="76"/>
      <c r="AP310" s="76"/>
      <c r="AQ310" s="76"/>
      <c r="AR310" s="76"/>
      <c r="AS310" s="76"/>
      <c r="AT310" s="76"/>
      <c r="AU310" s="84"/>
      <c r="AV310" s="83"/>
      <c r="AW310" s="76"/>
      <c r="AX310" s="76"/>
      <c r="AY310" s="76"/>
      <c r="AZ310" s="76"/>
      <c r="BA310" s="76"/>
      <c r="BB310" s="76"/>
      <c r="BC310" s="76"/>
      <c r="BD310" s="84"/>
      <c r="BE310" s="83"/>
      <c r="BF310" s="76"/>
      <c r="BG310" s="76"/>
      <c r="BH310" s="76"/>
      <c r="BI310" s="76"/>
      <c r="BJ310" s="76"/>
      <c r="BK310" s="76"/>
      <c r="BL310" s="76"/>
      <c r="BM310" s="84"/>
      <c r="BN310" s="1"/>
      <c r="BO310" s="1"/>
      <c r="BP310" s="1"/>
      <c r="BQ310" s="1"/>
      <c r="BR310" s="1"/>
      <c r="CC310" s="111" t="str">
        <f t="shared" si="88"/>
        <v/>
      </c>
      <c r="CD310" s="113" t="str">
        <f t="shared" si="81"/>
        <v/>
      </c>
      <c r="CE310" s="111" t="str">
        <f t="shared" si="82"/>
        <v/>
      </c>
      <c r="CF310" s="111" t="str">
        <f t="shared" si="83"/>
        <v/>
      </c>
      <c r="CG310" s="111" t="str">
        <f t="shared" si="84"/>
        <v/>
      </c>
      <c r="CH310" s="111" t="str">
        <f t="shared" si="85"/>
        <v/>
      </c>
      <c r="CI310" s="111" t="str">
        <f t="shared" si="86"/>
        <v/>
      </c>
    </row>
    <row r="311" spans="1:87">
      <c r="A311" s="4">
        <v>306</v>
      </c>
      <c r="B311" s="30" t="str">
        <f t="shared" si="89"/>
        <v/>
      </c>
      <c r="C311" s="37" t="str">
        <f t="shared" si="90"/>
        <v/>
      </c>
      <c r="D311" s="38" t="str">
        <f t="shared" si="91"/>
        <v/>
      </c>
      <c r="E311" s="39" t="str">
        <f t="shared" si="92"/>
        <v/>
      </c>
      <c r="F311" s="39" t="str">
        <f t="shared" si="93"/>
        <v/>
      </c>
      <c r="G311" s="52" t="str">
        <f t="shared" si="94"/>
        <v/>
      </c>
      <c r="H311" s="40" t="str">
        <f t="shared" si="95"/>
        <v/>
      </c>
      <c r="I311" s="125"/>
      <c r="J311" s="126"/>
      <c r="K311" s="107" t="str">
        <f t="shared" si="87"/>
        <v/>
      </c>
      <c r="L311" s="83"/>
      <c r="M311" s="76"/>
      <c r="N311" s="76"/>
      <c r="O311" s="76"/>
      <c r="P311" s="76"/>
      <c r="Q311" s="76"/>
      <c r="R311" s="76"/>
      <c r="S311" s="76"/>
      <c r="T311" s="84"/>
      <c r="U311" s="91"/>
      <c r="V311" s="77"/>
      <c r="W311" s="77"/>
      <c r="X311" s="77"/>
      <c r="Y311" s="77"/>
      <c r="Z311" s="77"/>
      <c r="AA311" s="77"/>
      <c r="AB311" s="77"/>
      <c r="AC311" s="92"/>
      <c r="AD311" s="83"/>
      <c r="AE311" s="76"/>
      <c r="AF311" s="76"/>
      <c r="AG311" s="76"/>
      <c r="AH311" s="76"/>
      <c r="AI311" s="76"/>
      <c r="AJ311" s="76"/>
      <c r="AK311" s="76"/>
      <c r="AL311" s="84"/>
      <c r="AM311" s="83"/>
      <c r="AN311" s="76"/>
      <c r="AO311" s="76"/>
      <c r="AP311" s="76"/>
      <c r="AQ311" s="76"/>
      <c r="AR311" s="76"/>
      <c r="AS311" s="76"/>
      <c r="AT311" s="76"/>
      <c r="AU311" s="84"/>
      <c r="AV311" s="83"/>
      <c r="AW311" s="76"/>
      <c r="AX311" s="76"/>
      <c r="AY311" s="76"/>
      <c r="AZ311" s="76"/>
      <c r="BA311" s="76"/>
      <c r="BB311" s="76"/>
      <c r="BC311" s="76"/>
      <c r="BD311" s="84"/>
      <c r="BE311" s="83"/>
      <c r="BF311" s="76"/>
      <c r="BG311" s="76"/>
      <c r="BH311" s="76"/>
      <c r="BI311" s="76"/>
      <c r="BJ311" s="76"/>
      <c r="BK311" s="76"/>
      <c r="BL311" s="76"/>
      <c r="BM311" s="84"/>
      <c r="BN311" s="1"/>
      <c r="BO311" s="1"/>
      <c r="BP311" s="1"/>
      <c r="BQ311" s="1"/>
      <c r="BR311" s="1"/>
      <c r="CC311" s="111" t="str">
        <f t="shared" si="88"/>
        <v/>
      </c>
      <c r="CD311" s="113" t="str">
        <f t="shared" si="81"/>
        <v/>
      </c>
      <c r="CE311" s="111" t="str">
        <f t="shared" si="82"/>
        <v/>
      </c>
      <c r="CF311" s="111" t="str">
        <f t="shared" si="83"/>
        <v/>
      </c>
      <c r="CG311" s="111" t="str">
        <f t="shared" si="84"/>
        <v/>
      </c>
      <c r="CH311" s="111" t="str">
        <f t="shared" si="85"/>
        <v/>
      </c>
      <c r="CI311" s="111" t="str">
        <f t="shared" si="86"/>
        <v/>
      </c>
    </row>
    <row r="312" spans="1:87">
      <c r="A312" s="4">
        <v>307</v>
      </c>
      <c r="B312" s="30" t="str">
        <f t="shared" si="89"/>
        <v/>
      </c>
      <c r="C312" s="37" t="str">
        <f t="shared" si="90"/>
        <v/>
      </c>
      <c r="D312" s="38" t="str">
        <f t="shared" si="91"/>
        <v/>
      </c>
      <c r="E312" s="39" t="str">
        <f t="shared" si="92"/>
        <v/>
      </c>
      <c r="F312" s="39" t="str">
        <f t="shared" si="93"/>
        <v/>
      </c>
      <c r="G312" s="52" t="str">
        <f t="shared" si="94"/>
        <v/>
      </c>
      <c r="H312" s="40" t="str">
        <f t="shared" si="95"/>
        <v/>
      </c>
      <c r="I312" s="125"/>
      <c r="J312" s="126"/>
      <c r="K312" s="107" t="str">
        <f t="shared" si="87"/>
        <v/>
      </c>
      <c r="L312" s="83"/>
      <c r="M312" s="76"/>
      <c r="N312" s="76"/>
      <c r="O312" s="76"/>
      <c r="P312" s="76"/>
      <c r="Q312" s="76"/>
      <c r="R312" s="76"/>
      <c r="S312" s="76"/>
      <c r="T312" s="84"/>
      <c r="U312" s="91"/>
      <c r="V312" s="77"/>
      <c r="W312" s="77"/>
      <c r="X312" s="77"/>
      <c r="Y312" s="77"/>
      <c r="Z312" s="77"/>
      <c r="AA312" s="77"/>
      <c r="AB312" s="77"/>
      <c r="AC312" s="92"/>
      <c r="AD312" s="83"/>
      <c r="AE312" s="76"/>
      <c r="AF312" s="76"/>
      <c r="AG312" s="76"/>
      <c r="AH312" s="76"/>
      <c r="AI312" s="76"/>
      <c r="AJ312" s="76"/>
      <c r="AK312" s="76"/>
      <c r="AL312" s="84"/>
      <c r="AM312" s="83"/>
      <c r="AN312" s="76"/>
      <c r="AO312" s="76"/>
      <c r="AP312" s="76"/>
      <c r="AQ312" s="76"/>
      <c r="AR312" s="76"/>
      <c r="AS312" s="76"/>
      <c r="AT312" s="76"/>
      <c r="AU312" s="84"/>
      <c r="AV312" s="83"/>
      <c r="AW312" s="76"/>
      <c r="AX312" s="76"/>
      <c r="AY312" s="76"/>
      <c r="AZ312" s="76"/>
      <c r="BA312" s="76"/>
      <c r="BB312" s="76"/>
      <c r="BC312" s="76"/>
      <c r="BD312" s="84"/>
      <c r="BE312" s="83"/>
      <c r="BF312" s="76"/>
      <c r="BG312" s="76"/>
      <c r="BH312" s="76"/>
      <c r="BI312" s="76"/>
      <c r="BJ312" s="76"/>
      <c r="BK312" s="76"/>
      <c r="BL312" s="76"/>
      <c r="BM312" s="84"/>
      <c r="BN312" s="1"/>
      <c r="BO312" s="1"/>
      <c r="BP312" s="1"/>
      <c r="BQ312" s="1"/>
      <c r="BR312" s="1"/>
      <c r="CC312" s="111" t="str">
        <f t="shared" si="88"/>
        <v/>
      </c>
      <c r="CD312" s="113" t="str">
        <f t="shared" si="81"/>
        <v/>
      </c>
      <c r="CE312" s="111" t="str">
        <f t="shared" si="82"/>
        <v/>
      </c>
      <c r="CF312" s="111" t="str">
        <f t="shared" si="83"/>
        <v/>
      </c>
      <c r="CG312" s="111" t="str">
        <f t="shared" si="84"/>
        <v/>
      </c>
      <c r="CH312" s="111" t="str">
        <f t="shared" si="85"/>
        <v/>
      </c>
      <c r="CI312" s="111" t="str">
        <f t="shared" si="86"/>
        <v/>
      </c>
    </row>
    <row r="313" spans="1:87">
      <c r="A313" s="4">
        <v>308</v>
      </c>
      <c r="B313" s="30" t="str">
        <f t="shared" si="89"/>
        <v/>
      </c>
      <c r="C313" s="37" t="str">
        <f t="shared" si="90"/>
        <v/>
      </c>
      <c r="D313" s="38" t="str">
        <f t="shared" si="91"/>
        <v/>
      </c>
      <c r="E313" s="39" t="str">
        <f t="shared" si="92"/>
        <v/>
      </c>
      <c r="F313" s="39" t="str">
        <f t="shared" si="93"/>
        <v/>
      </c>
      <c r="G313" s="52" t="str">
        <f t="shared" si="94"/>
        <v/>
      </c>
      <c r="H313" s="40" t="str">
        <f t="shared" si="95"/>
        <v/>
      </c>
      <c r="I313" s="125"/>
      <c r="J313" s="126"/>
      <c r="K313" s="107" t="str">
        <f t="shared" si="87"/>
        <v/>
      </c>
      <c r="L313" s="83"/>
      <c r="M313" s="76"/>
      <c r="N313" s="76"/>
      <c r="O313" s="76"/>
      <c r="P313" s="76"/>
      <c r="Q313" s="76"/>
      <c r="R313" s="76"/>
      <c r="S313" s="76"/>
      <c r="T313" s="84"/>
      <c r="U313" s="91"/>
      <c r="V313" s="77"/>
      <c r="W313" s="77"/>
      <c r="X313" s="77"/>
      <c r="Y313" s="77"/>
      <c r="Z313" s="77"/>
      <c r="AA313" s="77"/>
      <c r="AB313" s="77"/>
      <c r="AC313" s="92"/>
      <c r="AD313" s="83"/>
      <c r="AE313" s="76"/>
      <c r="AF313" s="76"/>
      <c r="AG313" s="76"/>
      <c r="AH313" s="76"/>
      <c r="AI313" s="76"/>
      <c r="AJ313" s="76"/>
      <c r="AK313" s="76"/>
      <c r="AL313" s="84"/>
      <c r="AM313" s="83"/>
      <c r="AN313" s="76"/>
      <c r="AO313" s="76"/>
      <c r="AP313" s="76"/>
      <c r="AQ313" s="76"/>
      <c r="AR313" s="76"/>
      <c r="AS313" s="76"/>
      <c r="AT313" s="76"/>
      <c r="AU313" s="84"/>
      <c r="AV313" s="83"/>
      <c r="AW313" s="76"/>
      <c r="AX313" s="76"/>
      <c r="AY313" s="76"/>
      <c r="AZ313" s="76"/>
      <c r="BA313" s="76"/>
      <c r="BB313" s="76"/>
      <c r="BC313" s="76"/>
      <c r="BD313" s="84"/>
      <c r="BE313" s="83"/>
      <c r="BF313" s="76"/>
      <c r="BG313" s="76"/>
      <c r="BH313" s="76"/>
      <c r="BI313" s="76"/>
      <c r="BJ313" s="76"/>
      <c r="BK313" s="76"/>
      <c r="BL313" s="76"/>
      <c r="BM313" s="84"/>
      <c r="BN313" s="1"/>
      <c r="BO313" s="1"/>
      <c r="BP313" s="1"/>
      <c r="BQ313" s="1"/>
      <c r="BR313" s="1"/>
      <c r="CC313" s="111" t="str">
        <f t="shared" si="88"/>
        <v/>
      </c>
      <c r="CD313" s="113" t="str">
        <f t="shared" si="81"/>
        <v/>
      </c>
      <c r="CE313" s="111" t="str">
        <f t="shared" si="82"/>
        <v/>
      </c>
      <c r="CF313" s="111" t="str">
        <f t="shared" si="83"/>
        <v/>
      </c>
      <c r="CG313" s="111" t="str">
        <f t="shared" si="84"/>
        <v/>
      </c>
      <c r="CH313" s="111" t="str">
        <f t="shared" si="85"/>
        <v/>
      </c>
      <c r="CI313" s="111" t="str">
        <f t="shared" si="86"/>
        <v/>
      </c>
    </row>
    <row r="314" spans="1:87">
      <c r="A314" s="4">
        <v>309</v>
      </c>
      <c r="B314" s="30" t="str">
        <f t="shared" si="89"/>
        <v/>
      </c>
      <c r="C314" s="37" t="str">
        <f t="shared" si="90"/>
        <v/>
      </c>
      <c r="D314" s="38" t="str">
        <f t="shared" si="91"/>
        <v/>
      </c>
      <c r="E314" s="39" t="str">
        <f t="shared" si="92"/>
        <v/>
      </c>
      <c r="F314" s="39" t="str">
        <f t="shared" si="93"/>
        <v/>
      </c>
      <c r="G314" s="52" t="str">
        <f t="shared" si="94"/>
        <v/>
      </c>
      <c r="H314" s="40" t="str">
        <f t="shared" si="95"/>
        <v/>
      </c>
      <c r="I314" s="125"/>
      <c r="J314" s="126"/>
      <c r="K314" s="107" t="str">
        <f t="shared" si="87"/>
        <v/>
      </c>
      <c r="L314" s="83"/>
      <c r="M314" s="76"/>
      <c r="N314" s="76"/>
      <c r="O314" s="76"/>
      <c r="P314" s="76"/>
      <c r="Q314" s="76"/>
      <c r="R314" s="76"/>
      <c r="S314" s="76"/>
      <c r="T314" s="84"/>
      <c r="U314" s="91"/>
      <c r="V314" s="77"/>
      <c r="W314" s="77"/>
      <c r="X314" s="77"/>
      <c r="Y314" s="77"/>
      <c r="Z314" s="77"/>
      <c r="AA314" s="77"/>
      <c r="AB314" s="77"/>
      <c r="AC314" s="92"/>
      <c r="AD314" s="83"/>
      <c r="AE314" s="76"/>
      <c r="AF314" s="76"/>
      <c r="AG314" s="76"/>
      <c r="AH314" s="76"/>
      <c r="AI314" s="76"/>
      <c r="AJ314" s="76"/>
      <c r="AK314" s="76"/>
      <c r="AL314" s="84"/>
      <c r="AM314" s="83"/>
      <c r="AN314" s="76"/>
      <c r="AO314" s="76"/>
      <c r="AP314" s="76"/>
      <c r="AQ314" s="76"/>
      <c r="AR314" s="76"/>
      <c r="AS314" s="76"/>
      <c r="AT314" s="76"/>
      <c r="AU314" s="84"/>
      <c r="AV314" s="83"/>
      <c r="AW314" s="76"/>
      <c r="AX314" s="76"/>
      <c r="AY314" s="76"/>
      <c r="AZ314" s="76"/>
      <c r="BA314" s="76"/>
      <c r="BB314" s="76"/>
      <c r="BC314" s="76"/>
      <c r="BD314" s="84"/>
      <c r="BE314" s="83"/>
      <c r="BF314" s="76"/>
      <c r="BG314" s="76"/>
      <c r="BH314" s="76"/>
      <c r="BI314" s="76"/>
      <c r="BJ314" s="76"/>
      <c r="BK314" s="76"/>
      <c r="BL314" s="76"/>
      <c r="BM314" s="84"/>
      <c r="BN314" s="1"/>
      <c r="BO314" s="1"/>
      <c r="BP314" s="1"/>
      <c r="BQ314" s="1"/>
      <c r="BR314" s="1"/>
      <c r="CC314" s="111" t="str">
        <f t="shared" si="88"/>
        <v/>
      </c>
      <c r="CD314" s="113" t="str">
        <f t="shared" si="81"/>
        <v/>
      </c>
      <c r="CE314" s="111" t="str">
        <f t="shared" si="82"/>
        <v/>
      </c>
      <c r="CF314" s="111" t="str">
        <f t="shared" si="83"/>
        <v/>
      </c>
      <c r="CG314" s="111" t="str">
        <f t="shared" si="84"/>
        <v/>
      </c>
      <c r="CH314" s="111" t="str">
        <f t="shared" si="85"/>
        <v/>
      </c>
      <c r="CI314" s="111" t="str">
        <f t="shared" si="86"/>
        <v/>
      </c>
    </row>
    <row r="315" spans="1:87">
      <c r="A315" s="4">
        <v>310</v>
      </c>
      <c r="B315" s="30" t="str">
        <f t="shared" si="89"/>
        <v/>
      </c>
      <c r="C315" s="37" t="str">
        <f t="shared" si="90"/>
        <v/>
      </c>
      <c r="D315" s="38" t="str">
        <f t="shared" si="91"/>
        <v/>
      </c>
      <c r="E315" s="39" t="str">
        <f t="shared" si="92"/>
        <v/>
      </c>
      <c r="F315" s="39" t="str">
        <f t="shared" si="93"/>
        <v/>
      </c>
      <c r="G315" s="52" t="str">
        <f t="shared" si="94"/>
        <v/>
      </c>
      <c r="H315" s="40" t="str">
        <f t="shared" si="95"/>
        <v/>
      </c>
      <c r="I315" s="125"/>
      <c r="J315" s="126"/>
      <c r="K315" s="107" t="str">
        <f t="shared" si="87"/>
        <v/>
      </c>
      <c r="L315" s="83"/>
      <c r="M315" s="76"/>
      <c r="N315" s="76"/>
      <c r="O315" s="76"/>
      <c r="P315" s="76"/>
      <c r="Q315" s="76"/>
      <c r="R315" s="76"/>
      <c r="S315" s="76"/>
      <c r="T315" s="84"/>
      <c r="U315" s="91"/>
      <c r="V315" s="77"/>
      <c r="W315" s="77"/>
      <c r="X315" s="77"/>
      <c r="Y315" s="77"/>
      <c r="Z315" s="77"/>
      <c r="AA315" s="77"/>
      <c r="AB315" s="77"/>
      <c r="AC315" s="92"/>
      <c r="AD315" s="83"/>
      <c r="AE315" s="76"/>
      <c r="AF315" s="76"/>
      <c r="AG315" s="76"/>
      <c r="AH315" s="76"/>
      <c r="AI315" s="76"/>
      <c r="AJ315" s="76"/>
      <c r="AK315" s="76"/>
      <c r="AL315" s="84"/>
      <c r="AM315" s="83"/>
      <c r="AN315" s="76"/>
      <c r="AO315" s="76"/>
      <c r="AP315" s="76"/>
      <c r="AQ315" s="76"/>
      <c r="AR315" s="76"/>
      <c r="AS315" s="76"/>
      <c r="AT315" s="76"/>
      <c r="AU315" s="84"/>
      <c r="AV315" s="83"/>
      <c r="AW315" s="76"/>
      <c r="AX315" s="76"/>
      <c r="AY315" s="76"/>
      <c r="AZ315" s="76"/>
      <c r="BA315" s="76"/>
      <c r="BB315" s="76"/>
      <c r="BC315" s="76"/>
      <c r="BD315" s="84"/>
      <c r="BE315" s="83"/>
      <c r="BF315" s="76"/>
      <c r="BG315" s="76"/>
      <c r="BH315" s="76"/>
      <c r="BI315" s="76"/>
      <c r="BJ315" s="76"/>
      <c r="BK315" s="76"/>
      <c r="BL315" s="76"/>
      <c r="BM315" s="84"/>
      <c r="BN315" s="1"/>
      <c r="BO315" s="1"/>
      <c r="BP315" s="1"/>
      <c r="BQ315" s="1"/>
      <c r="BR315" s="1"/>
      <c r="CC315" s="111" t="str">
        <f t="shared" si="88"/>
        <v/>
      </c>
      <c r="CD315" s="113" t="str">
        <f t="shared" si="81"/>
        <v/>
      </c>
      <c r="CE315" s="111" t="str">
        <f t="shared" si="82"/>
        <v/>
      </c>
      <c r="CF315" s="111" t="str">
        <f t="shared" si="83"/>
        <v/>
      </c>
      <c r="CG315" s="111" t="str">
        <f t="shared" si="84"/>
        <v/>
      </c>
      <c r="CH315" s="111" t="str">
        <f t="shared" si="85"/>
        <v/>
      </c>
      <c r="CI315" s="111" t="str">
        <f t="shared" si="86"/>
        <v/>
      </c>
    </row>
    <row r="316" spans="1:87">
      <c r="A316" s="4">
        <v>311</v>
      </c>
      <c r="B316" s="30" t="str">
        <f t="shared" si="89"/>
        <v/>
      </c>
      <c r="C316" s="37" t="str">
        <f t="shared" si="90"/>
        <v/>
      </c>
      <c r="D316" s="38" t="str">
        <f t="shared" si="91"/>
        <v/>
      </c>
      <c r="E316" s="39" t="str">
        <f t="shared" si="92"/>
        <v/>
      </c>
      <c r="F316" s="39" t="str">
        <f t="shared" si="93"/>
        <v/>
      </c>
      <c r="G316" s="52" t="str">
        <f t="shared" si="94"/>
        <v/>
      </c>
      <c r="H316" s="40" t="str">
        <f t="shared" si="95"/>
        <v/>
      </c>
      <c r="I316" s="125"/>
      <c r="J316" s="126"/>
      <c r="K316" s="107" t="str">
        <f t="shared" si="87"/>
        <v/>
      </c>
      <c r="L316" s="83"/>
      <c r="M316" s="76"/>
      <c r="N316" s="76"/>
      <c r="O316" s="76"/>
      <c r="P316" s="76"/>
      <c r="Q316" s="76"/>
      <c r="R316" s="76"/>
      <c r="S316" s="76"/>
      <c r="T316" s="84"/>
      <c r="U316" s="91"/>
      <c r="V316" s="77"/>
      <c r="W316" s="77"/>
      <c r="X316" s="77"/>
      <c r="Y316" s="77"/>
      <c r="Z316" s="77"/>
      <c r="AA316" s="77"/>
      <c r="AB316" s="77"/>
      <c r="AC316" s="92"/>
      <c r="AD316" s="83"/>
      <c r="AE316" s="76"/>
      <c r="AF316" s="76"/>
      <c r="AG316" s="76"/>
      <c r="AH316" s="76"/>
      <c r="AI316" s="76"/>
      <c r="AJ316" s="76"/>
      <c r="AK316" s="76"/>
      <c r="AL316" s="84"/>
      <c r="AM316" s="83"/>
      <c r="AN316" s="76"/>
      <c r="AO316" s="76"/>
      <c r="AP316" s="76"/>
      <c r="AQ316" s="76"/>
      <c r="AR316" s="76"/>
      <c r="AS316" s="76"/>
      <c r="AT316" s="76"/>
      <c r="AU316" s="84"/>
      <c r="AV316" s="83"/>
      <c r="AW316" s="76"/>
      <c r="AX316" s="76"/>
      <c r="AY316" s="76"/>
      <c r="AZ316" s="76"/>
      <c r="BA316" s="76"/>
      <c r="BB316" s="76"/>
      <c r="BC316" s="76"/>
      <c r="BD316" s="84"/>
      <c r="BE316" s="83"/>
      <c r="BF316" s="76"/>
      <c r="BG316" s="76"/>
      <c r="BH316" s="76"/>
      <c r="BI316" s="76"/>
      <c r="BJ316" s="76"/>
      <c r="BK316" s="76"/>
      <c r="BL316" s="76"/>
      <c r="BM316" s="84"/>
      <c r="BN316" s="1"/>
      <c r="BO316" s="1"/>
      <c r="BP316" s="1"/>
      <c r="BQ316" s="1"/>
      <c r="BR316" s="1"/>
      <c r="CC316" s="111" t="str">
        <f t="shared" si="88"/>
        <v/>
      </c>
      <c r="CD316" s="113" t="str">
        <f t="shared" si="81"/>
        <v/>
      </c>
      <c r="CE316" s="111" t="str">
        <f t="shared" si="82"/>
        <v/>
      </c>
      <c r="CF316" s="111" t="str">
        <f t="shared" si="83"/>
        <v/>
      </c>
      <c r="CG316" s="111" t="str">
        <f t="shared" si="84"/>
        <v/>
      </c>
      <c r="CH316" s="111" t="str">
        <f t="shared" si="85"/>
        <v/>
      </c>
      <c r="CI316" s="111" t="str">
        <f t="shared" si="86"/>
        <v/>
      </c>
    </row>
    <row r="317" spans="1:87">
      <c r="A317" s="4">
        <v>312</v>
      </c>
      <c r="B317" s="30" t="str">
        <f t="shared" si="89"/>
        <v/>
      </c>
      <c r="C317" s="37" t="str">
        <f t="shared" si="90"/>
        <v/>
      </c>
      <c r="D317" s="38" t="str">
        <f t="shared" si="91"/>
        <v/>
      </c>
      <c r="E317" s="39" t="str">
        <f t="shared" si="92"/>
        <v/>
      </c>
      <c r="F317" s="39" t="str">
        <f t="shared" si="93"/>
        <v/>
      </c>
      <c r="G317" s="52" t="str">
        <f t="shared" si="94"/>
        <v/>
      </c>
      <c r="H317" s="40" t="str">
        <f t="shared" si="95"/>
        <v/>
      </c>
      <c r="I317" s="125"/>
      <c r="J317" s="126"/>
      <c r="K317" s="107" t="str">
        <f t="shared" si="87"/>
        <v/>
      </c>
      <c r="L317" s="83"/>
      <c r="M317" s="76"/>
      <c r="N317" s="76"/>
      <c r="O317" s="76"/>
      <c r="P317" s="76"/>
      <c r="Q317" s="76"/>
      <c r="R317" s="76"/>
      <c r="S317" s="76"/>
      <c r="T317" s="84"/>
      <c r="U317" s="91"/>
      <c r="V317" s="77"/>
      <c r="W317" s="77"/>
      <c r="X317" s="77"/>
      <c r="Y317" s="77"/>
      <c r="Z317" s="77"/>
      <c r="AA317" s="77"/>
      <c r="AB317" s="77"/>
      <c r="AC317" s="92"/>
      <c r="AD317" s="83"/>
      <c r="AE317" s="76"/>
      <c r="AF317" s="76"/>
      <c r="AG317" s="76"/>
      <c r="AH317" s="76"/>
      <c r="AI317" s="76"/>
      <c r="AJ317" s="76"/>
      <c r="AK317" s="76"/>
      <c r="AL317" s="84"/>
      <c r="AM317" s="83"/>
      <c r="AN317" s="76"/>
      <c r="AO317" s="76"/>
      <c r="AP317" s="76"/>
      <c r="AQ317" s="76"/>
      <c r="AR317" s="76"/>
      <c r="AS317" s="76"/>
      <c r="AT317" s="76"/>
      <c r="AU317" s="84"/>
      <c r="AV317" s="83"/>
      <c r="AW317" s="76"/>
      <c r="AX317" s="76"/>
      <c r="AY317" s="76"/>
      <c r="AZ317" s="76"/>
      <c r="BA317" s="76"/>
      <c r="BB317" s="76"/>
      <c r="BC317" s="76"/>
      <c r="BD317" s="84"/>
      <c r="BE317" s="83"/>
      <c r="BF317" s="76"/>
      <c r="BG317" s="76"/>
      <c r="BH317" s="76"/>
      <c r="BI317" s="76"/>
      <c r="BJ317" s="76"/>
      <c r="BK317" s="76"/>
      <c r="BL317" s="76"/>
      <c r="BM317" s="84"/>
      <c r="BN317" s="1"/>
      <c r="BO317" s="1"/>
      <c r="BP317" s="1"/>
      <c r="BQ317" s="1"/>
      <c r="BR317" s="1"/>
      <c r="CC317" s="111" t="str">
        <f t="shared" si="88"/>
        <v/>
      </c>
      <c r="CD317" s="113" t="str">
        <f t="shared" si="81"/>
        <v/>
      </c>
      <c r="CE317" s="111" t="str">
        <f t="shared" si="82"/>
        <v/>
      </c>
      <c r="CF317" s="111" t="str">
        <f t="shared" si="83"/>
        <v/>
      </c>
      <c r="CG317" s="111" t="str">
        <f t="shared" si="84"/>
        <v/>
      </c>
      <c r="CH317" s="111" t="str">
        <f t="shared" si="85"/>
        <v/>
      </c>
      <c r="CI317" s="111" t="str">
        <f t="shared" si="86"/>
        <v/>
      </c>
    </row>
    <row r="318" spans="1:87">
      <c r="A318" s="4">
        <v>313</v>
      </c>
      <c r="B318" s="30" t="str">
        <f t="shared" si="89"/>
        <v/>
      </c>
      <c r="C318" s="37" t="str">
        <f t="shared" si="90"/>
        <v/>
      </c>
      <c r="D318" s="38" t="str">
        <f t="shared" si="91"/>
        <v/>
      </c>
      <c r="E318" s="39" t="str">
        <f t="shared" si="92"/>
        <v/>
      </c>
      <c r="F318" s="39" t="str">
        <f t="shared" si="93"/>
        <v/>
      </c>
      <c r="G318" s="52" t="str">
        <f t="shared" si="94"/>
        <v/>
      </c>
      <c r="H318" s="40" t="str">
        <f t="shared" si="95"/>
        <v/>
      </c>
      <c r="I318" s="125"/>
      <c r="J318" s="126"/>
      <c r="K318" s="107" t="str">
        <f t="shared" si="87"/>
        <v/>
      </c>
      <c r="L318" s="83"/>
      <c r="M318" s="76"/>
      <c r="N318" s="76"/>
      <c r="O318" s="76"/>
      <c r="P318" s="76"/>
      <c r="Q318" s="76"/>
      <c r="R318" s="76"/>
      <c r="S318" s="76"/>
      <c r="T318" s="84"/>
      <c r="U318" s="91"/>
      <c r="V318" s="77"/>
      <c r="W318" s="77"/>
      <c r="X318" s="77"/>
      <c r="Y318" s="77"/>
      <c r="Z318" s="77"/>
      <c r="AA318" s="77"/>
      <c r="AB318" s="77"/>
      <c r="AC318" s="92"/>
      <c r="AD318" s="83"/>
      <c r="AE318" s="76"/>
      <c r="AF318" s="76"/>
      <c r="AG318" s="76"/>
      <c r="AH318" s="76"/>
      <c r="AI318" s="76"/>
      <c r="AJ318" s="76"/>
      <c r="AK318" s="76"/>
      <c r="AL318" s="84"/>
      <c r="AM318" s="83"/>
      <c r="AN318" s="76"/>
      <c r="AO318" s="76"/>
      <c r="AP318" s="76"/>
      <c r="AQ318" s="76"/>
      <c r="AR318" s="76"/>
      <c r="AS318" s="76"/>
      <c r="AT318" s="76"/>
      <c r="AU318" s="84"/>
      <c r="AV318" s="83"/>
      <c r="AW318" s="76"/>
      <c r="AX318" s="76"/>
      <c r="AY318" s="76"/>
      <c r="AZ318" s="76"/>
      <c r="BA318" s="76"/>
      <c r="BB318" s="76"/>
      <c r="BC318" s="76"/>
      <c r="BD318" s="84"/>
      <c r="BE318" s="83"/>
      <c r="BF318" s="76"/>
      <c r="BG318" s="76"/>
      <c r="BH318" s="76"/>
      <c r="BI318" s="76"/>
      <c r="BJ318" s="76"/>
      <c r="BK318" s="76"/>
      <c r="BL318" s="76"/>
      <c r="BM318" s="84"/>
      <c r="BN318" s="1"/>
      <c r="BO318" s="1"/>
      <c r="BP318" s="1"/>
      <c r="BQ318" s="1"/>
      <c r="BR318" s="1"/>
      <c r="CC318" s="111" t="str">
        <f t="shared" si="88"/>
        <v/>
      </c>
      <c r="CD318" s="113" t="str">
        <f t="shared" si="81"/>
        <v/>
      </c>
      <c r="CE318" s="111" t="str">
        <f t="shared" si="82"/>
        <v/>
      </c>
      <c r="CF318" s="111" t="str">
        <f t="shared" si="83"/>
        <v/>
      </c>
      <c r="CG318" s="111" t="str">
        <f t="shared" si="84"/>
        <v/>
      </c>
      <c r="CH318" s="111" t="str">
        <f t="shared" si="85"/>
        <v/>
      </c>
      <c r="CI318" s="111" t="str">
        <f t="shared" si="86"/>
        <v/>
      </c>
    </row>
    <row r="319" spans="1:87">
      <c r="A319" s="4">
        <v>314</v>
      </c>
      <c r="B319" s="30" t="str">
        <f t="shared" si="89"/>
        <v/>
      </c>
      <c r="C319" s="37" t="str">
        <f t="shared" si="90"/>
        <v/>
      </c>
      <c r="D319" s="38" t="str">
        <f t="shared" si="91"/>
        <v/>
      </c>
      <c r="E319" s="39" t="str">
        <f t="shared" si="92"/>
        <v/>
      </c>
      <c r="F319" s="39" t="str">
        <f t="shared" si="93"/>
        <v/>
      </c>
      <c r="G319" s="52" t="str">
        <f t="shared" si="94"/>
        <v/>
      </c>
      <c r="H319" s="40" t="str">
        <f t="shared" si="95"/>
        <v/>
      </c>
      <c r="I319" s="125"/>
      <c r="J319" s="126"/>
      <c r="K319" s="107" t="str">
        <f t="shared" si="87"/>
        <v/>
      </c>
      <c r="L319" s="83"/>
      <c r="M319" s="76"/>
      <c r="N319" s="76"/>
      <c r="O319" s="76"/>
      <c r="P319" s="76"/>
      <c r="Q319" s="76"/>
      <c r="R319" s="76"/>
      <c r="S319" s="76"/>
      <c r="T319" s="84"/>
      <c r="U319" s="91"/>
      <c r="V319" s="77"/>
      <c r="W319" s="77"/>
      <c r="X319" s="77"/>
      <c r="Y319" s="77"/>
      <c r="Z319" s="77"/>
      <c r="AA319" s="77"/>
      <c r="AB319" s="77"/>
      <c r="AC319" s="92"/>
      <c r="AD319" s="83"/>
      <c r="AE319" s="76"/>
      <c r="AF319" s="76"/>
      <c r="AG319" s="76"/>
      <c r="AH319" s="76"/>
      <c r="AI319" s="76"/>
      <c r="AJ319" s="76"/>
      <c r="AK319" s="76"/>
      <c r="AL319" s="84"/>
      <c r="AM319" s="83"/>
      <c r="AN319" s="76"/>
      <c r="AO319" s="76"/>
      <c r="AP319" s="76"/>
      <c r="AQ319" s="76"/>
      <c r="AR319" s="76"/>
      <c r="AS319" s="76"/>
      <c r="AT319" s="76"/>
      <c r="AU319" s="84"/>
      <c r="AV319" s="83"/>
      <c r="AW319" s="76"/>
      <c r="AX319" s="76"/>
      <c r="AY319" s="76"/>
      <c r="AZ319" s="76"/>
      <c r="BA319" s="76"/>
      <c r="BB319" s="76"/>
      <c r="BC319" s="76"/>
      <c r="BD319" s="84"/>
      <c r="BE319" s="83"/>
      <c r="BF319" s="76"/>
      <c r="BG319" s="76"/>
      <c r="BH319" s="76"/>
      <c r="BI319" s="76"/>
      <c r="BJ319" s="76"/>
      <c r="BK319" s="76"/>
      <c r="BL319" s="76"/>
      <c r="BM319" s="84"/>
      <c r="BN319" s="1"/>
      <c r="BO319" s="1"/>
      <c r="BP319" s="1"/>
      <c r="BQ319" s="1"/>
      <c r="BR319" s="1"/>
      <c r="CC319" s="111" t="str">
        <f t="shared" si="88"/>
        <v/>
      </c>
      <c r="CD319" s="113" t="str">
        <f t="shared" si="81"/>
        <v/>
      </c>
      <c r="CE319" s="111" t="str">
        <f t="shared" si="82"/>
        <v/>
      </c>
      <c r="CF319" s="111" t="str">
        <f t="shared" si="83"/>
        <v/>
      </c>
      <c r="CG319" s="111" t="str">
        <f t="shared" si="84"/>
        <v/>
      </c>
      <c r="CH319" s="111" t="str">
        <f t="shared" si="85"/>
        <v/>
      </c>
      <c r="CI319" s="111" t="str">
        <f t="shared" si="86"/>
        <v/>
      </c>
    </row>
    <row r="320" spans="1:87">
      <c r="A320" s="4">
        <v>315</v>
      </c>
      <c r="B320" s="30" t="str">
        <f t="shared" si="89"/>
        <v/>
      </c>
      <c r="C320" s="37" t="str">
        <f t="shared" si="90"/>
        <v/>
      </c>
      <c r="D320" s="38" t="str">
        <f t="shared" si="91"/>
        <v/>
      </c>
      <c r="E320" s="39" t="str">
        <f t="shared" si="92"/>
        <v/>
      </c>
      <c r="F320" s="39" t="str">
        <f t="shared" si="93"/>
        <v/>
      </c>
      <c r="G320" s="52" t="str">
        <f t="shared" si="94"/>
        <v/>
      </c>
      <c r="H320" s="40" t="str">
        <f t="shared" si="95"/>
        <v/>
      </c>
      <c r="I320" s="125"/>
      <c r="J320" s="126"/>
      <c r="K320" s="107" t="str">
        <f t="shared" si="87"/>
        <v/>
      </c>
      <c r="L320" s="83"/>
      <c r="M320" s="76"/>
      <c r="N320" s="76"/>
      <c r="O320" s="76"/>
      <c r="P320" s="76"/>
      <c r="Q320" s="76"/>
      <c r="R320" s="76"/>
      <c r="S320" s="76"/>
      <c r="T320" s="84"/>
      <c r="U320" s="91"/>
      <c r="V320" s="77"/>
      <c r="W320" s="77"/>
      <c r="X320" s="77"/>
      <c r="Y320" s="77"/>
      <c r="Z320" s="77"/>
      <c r="AA320" s="77"/>
      <c r="AB320" s="77"/>
      <c r="AC320" s="92"/>
      <c r="AD320" s="83"/>
      <c r="AE320" s="76"/>
      <c r="AF320" s="76"/>
      <c r="AG320" s="76"/>
      <c r="AH320" s="76"/>
      <c r="AI320" s="76"/>
      <c r="AJ320" s="76"/>
      <c r="AK320" s="76"/>
      <c r="AL320" s="84"/>
      <c r="AM320" s="83"/>
      <c r="AN320" s="76"/>
      <c r="AO320" s="76"/>
      <c r="AP320" s="76"/>
      <c r="AQ320" s="76"/>
      <c r="AR320" s="76"/>
      <c r="AS320" s="76"/>
      <c r="AT320" s="76"/>
      <c r="AU320" s="84"/>
      <c r="AV320" s="83"/>
      <c r="AW320" s="76"/>
      <c r="AX320" s="76"/>
      <c r="AY320" s="76"/>
      <c r="AZ320" s="76"/>
      <c r="BA320" s="76"/>
      <c r="BB320" s="76"/>
      <c r="BC320" s="76"/>
      <c r="BD320" s="84"/>
      <c r="BE320" s="83"/>
      <c r="BF320" s="76"/>
      <c r="BG320" s="76"/>
      <c r="BH320" s="76"/>
      <c r="BI320" s="76"/>
      <c r="BJ320" s="76"/>
      <c r="BK320" s="76"/>
      <c r="BL320" s="76"/>
      <c r="BM320" s="84"/>
      <c r="BN320" s="1"/>
      <c r="BO320" s="1"/>
      <c r="BP320" s="1"/>
      <c r="BQ320" s="1"/>
      <c r="BR320" s="1"/>
      <c r="CC320" s="111" t="str">
        <f t="shared" si="88"/>
        <v/>
      </c>
      <c r="CD320" s="113" t="str">
        <f t="shared" si="81"/>
        <v/>
      </c>
      <c r="CE320" s="111" t="str">
        <f t="shared" si="82"/>
        <v/>
      </c>
      <c r="CF320" s="111" t="str">
        <f t="shared" si="83"/>
        <v/>
      </c>
      <c r="CG320" s="111" t="str">
        <f t="shared" si="84"/>
        <v/>
      </c>
      <c r="CH320" s="111" t="str">
        <f t="shared" si="85"/>
        <v/>
      </c>
      <c r="CI320" s="111" t="str">
        <f t="shared" si="86"/>
        <v/>
      </c>
    </row>
    <row r="321" spans="1:87">
      <c r="A321" s="4">
        <v>316</v>
      </c>
      <c r="B321" s="30" t="str">
        <f t="shared" si="89"/>
        <v/>
      </c>
      <c r="C321" s="37" t="str">
        <f t="shared" si="90"/>
        <v/>
      </c>
      <c r="D321" s="38" t="str">
        <f t="shared" si="91"/>
        <v/>
      </c>
      <c r="E321" s="39" t="str">
        <f t="shared" si="92"/>
        <v/>
      </c>
      <c r="F321" s="39" t="str">
        <f t="shared" si="93"/>
        <v/>
      </c>
      <c r="G321" s="52" t="str">
        <f t="shared" si="94"/>
        <v/>
      </c>
      <c r="H321" s="40" t="str">
        <f t="shared" si="95"/>
        <v/>
      </c>
      <c r="I321" s="125"/>
      <c r="J321" s="126"/>
      <c r="K321" s="107" t="str">
        <f t="shared" si="87"/>
        <v/>
      </c>
      <c r="L321" s="83"/>
      <c r="M321" s="76"/>
      <c r="N321" s="76"/>
      <c r="O321" s="76"/>
      <c r="P321" s="76"/>
      <c r="Q321" s="76"/>
      <c r="R321" s="76"/>
      <c r="S321" s="76"/>
      <c r="T321" s="84"/>
      <c r="U321" s="91"/>
      <c r="V321" s="77"/>
      <c r="W321" s="77"/>
      <c r="X321" s="77"/>
      <c r="Y321" s="77"/>
      <c r="Z321" s="77"/>
      <c r="AA321" s="77"/>
      <c r="AB321" s="77"/>
      <c r="AC321" s="92"/>
      <c r="AD321" s="83"/>
      <c r="AE321" s="76"/>
      <c r="AF321" s="76"/>
      <c r="AG321" s="76"/>
      <c r="AH321" s="76"/>
      <c r="AI321" s="76"/>
      <c r="AJ321" s="76"/>
      <c r="AK321" s="76"/>
      <c r="AL321" s="84"/>
      <c r="AM321" s="83"/>
      <c r="AN321" s="76"/>
      <c r="AO321" s="76"/>
      <c r="AP321" s="76"/>
      <c r="AQ321" s="76"/>
      <c r="AR321" s="76"/>
      <c r="AS321" s="76"/>
      <c r="AT321" s="76"/>
      <c r="AU321" s="84"/>
      <c r="AV321" s="83"/>
      <c r="AW321" s="76"/>
      <c r="AX321" s="76"/>
      <c r="AY321" s="76"/>
      <c r="AZ321" s="76"/>
      <c r="BA321" s="76"/>
      <c r="BB321" s="76"/>
      <c r="BC321" s="76"/>
      <c r="BD321" s="84"/>
      <c r="BE321" s="83"/>
      <c r="BF321" s="76"/>
      <c r="BG321" s="76"/>
      <c r="BH321" s="76"/>
      <c r="BI321" s="76"/>
      <c r="BJ321" s="76"/>
      <c r="BK321" s="76"/>
      <c r="BL321" s="76"/>
      <c r="BM321" s="84"/>
      <c r="BN321" s="1"/>
      <c r="BO321" s="1"/>
      <c r="BP321" s="1"/>
      <c r="BQ321" s="1"/>
      <c r="BR321" s="1"/>
      <c r="CC321" s="111" t="str">
        <f t="shared" si="88"/>
        <v/>
      </c>
      <c r="CD321" s="113" t="str">
        <f t="shared" si="81"/>
        <v/>
      </c>
      <c r="CE321" s="111" t="str">
        <f t="shared" si="82"/>
        <v/>
      </c>
      <c r="CF321" s="111" t="str">
        <f t="shared" si="83"/>
        <v/>
      </c>
      <c r="CG321" s="111" t="str">
        <f t="shared" si="84"/>
        <v/>
      </c>
      <c r="CH321" s="111" t="str">
        <f t="shared" si="85"/>
        <v/>
      </c>
      <c r="CI321" s="111" t="str">
        <f t="shared" si="86"/>
        <v/>
      </c>
    </row>
    <row r="322" spans="1:87">
      <c r="A322" s="4">
        <v>317</v>
      </c>
      <c r="B322" s="30" t="str">
        <f t="shared" si="89"/>
        <v/>
      </c>
      <c r="C322" s="37" t="str">
        <f t="shared" si="90"/>
        <v/>
      </c>
      <c r="D322" s="38" t="str">
        <f t="shared" si="91"/>
        <v/>
      </c>
      <c r="E322" s="39" t="str">
        <f t="shared" si="92"/>
        <v/>
      </c>
      <c r="F322" s="39" t="str">
        <f t="shared" si="93"/>
        <v/>
      </c>
      <c r="G322" s="52" t="str">
        <f t="shared" si="94"/>
        <v/>
      </c>
      <c r="H322" s="40" t="str">
        <f t="shared" si="95"/>
        <v/>
      </c>
      <c r="I322" s="125"/>
      <c r="J322" s="126"/>
      <c r="K322" s="107" t="str">
        <f t="shared" si="87"/>
        <v/>
      </c>
      <c r="L322" s="83"/>
      <c r="M322" s="76"/>
      <c r="N322" s="76"/>
      <c r="O322" s="76"/>
      <c r="P322" s="76"/>
      <c r="Q322" s="76"/>
      <c r="R322" s="76"/>
      <c r="S322" s="76"/>
      <c r="T322" s="84"/>
      <c r="U322" s="91"/>
      <c r="V322" s="77"/>
      <c r="W322" s="77"/>
      <c r="X322" s="77"/>
      <c r="Y322" s="77"/>
      <c r="Z322" s="77"/>
      <c r="AA322" s="77"/>
      <c r="AB322" s="77"/>
      <c r="AC322" s="92"/>
      <c r="AD322" s="83"/>
      <c r="AE322" s="76"/>
      <c r="AF322" s="76"/>
      <c r="AG322" s="76"/>
      <c r="AH322" s="76"/>
      <c r="AI322" s="76"/>
      <c r="AJ322" s="76"/>
      <c r="AK322" s="76"/>
      <c r="AL322" s="84"/>
      <c r="AM322" s="83"/>
      <c r="AN322" s="76"/>
      <c r="AO322" s="76"/>
      <c r="AP322" s="76"/>
      <c r="AQ322" s="76"/>
      <c r="AR322" s="76"/>
      <c r="AS322" s="76"/>
      <c r="AT322" s="76"/>
      <c r="AU322" s="84"/>
      <c r="AV322" s="83"/>
      <c r="AW322" s="76"/>
      <c r="AX322" s="76"/>
      <c r="AY322" s="76"/>
      <c r="AZ322" s="76"/>
      <c r="BA322" s="76"/>
      <c r="BB322" s="76"/>
      <c r="BC322" s="76"/>
      <c r="BD322" s="84"/>
      <c r="BE322" s="83"/>
      <c r="BF322" s="76"/>
      <c r="BG322" s="76"/>
      <c r="BH322" s="76"/>
      <c r="BI322" s="76"/>
      <c r="BJ322" s="76"/>
      <c r="BK322" s="76"/>
      <c r="BL322" s="76"/>
      <c r="BM322" s="84"/>
      <c r="BN322" s="1"/>
      <c r="BO322" s="1"/>
      <c r="BP322" s="1"/>
      <c r="BQ322" s="1"/>
      <c r="BR322" s="1"/>
      <c r="CC322" s="111" t="str">
        <f t="shared" si="88"/>
        <v/>
      </c>
      <c r="CD322" s="113" t="str">
        <f t="shared" si="81"/>
        <v/>
      </c>
      <c r="CE322" s="111" t="str">
        <f t="shared" si="82"/>
        <v/>
      </c>
      <c r="CF322" s="111" t="str">
        <f t="shared" si="83"/>
        <v/>
      </c>
      <c r="CG322" s="111" t="str">
        <f t="shared" si="84"/>
        <v/>
      </c>
      <c r="CH322" s="111" t="str">
        <f t="shared" si="85"/>
        <v/>
      </c>
      <c r="CI322" s="111" t="str">
        <f t="shared" si="86"/>
        <v/>
      </c>
    </row>
    <row r="323" spans="1:87">
      <c r="A323" s="4">
        <v>318</v>
      </c>
      <c r="B323" s="30" t="str">
        <f t="shared" si="89"/>
        <v/>
      </c>
      <c r="C323" s="37" t="str">
        <f t="shared" si="90"/>
        <v/>
      </c>
      <c r="D323" s="38" t="str">
        <f t="shared" si="91"/>
        <v/>
      </c>
      <c r="E323" s="39" t="str">
        <f t="shared" si="92"/>
        <v/>
      </c>
      <c r="F323" s="39" t="str">
        <f t="shared" si="93"/>
        <v/>
      </c>
      <c r="G323" s="52" t="str">
        <f t="shared" si="94"/>
        <v/>
      </c>
      <c r="H323" s="40" t="str">
        <f t="shared" si="95"/>
        <v/>
      </c>
      <c r="I323" s="125"/>
      <c r="J323" s="126"/>
      <c r="K323" s="107" t="str">
        <f t="shared" si="87"/>
        <v/>
      </c>
      <c r="L323" s="83"/>
      <c r="M323" s="76"/>
      <c r="N323" s="76"/>
      <c r="O323" s="76"/>
      <c r="P323" s="76"/>
      <c r="Q323" s="76"/>
      <c r="R323" s="76"/>
      <c r="S323" s="76"/>
      <c r="T323" s="84"/>
      <c r="U323" s="91"/>
      <c r="V323" s="77"/>
      <c r="W323" s="77"/>
      <c r="X323" s="77"/>
      <c r="Y323" s="77"/>
      <c r="Z323" s="77"/>
      <c r="AA323" s="77"/>
      <c r="AB323" s="77"/>
      <c r="AC323" s="92"/>
      <c r="AD323" s="83"/>
      <c r="AE323" s="76"/>
      <c r="AF323" s="76"/>
      <c r="AG323" s="76"/>
      <c r="AH323" s="76"/>
      <c r="AI323" s="76"/>
      <c r="AJ323" s="76"/>
      <c r="AK323" s="76"/>
      <c r="AL323" s="84"/>
      <c r="AM323" s="83"/>
      <c r="AN323" s="76"/>
      <c r="AO323" s="76"/>
      <c r="AP323" s="76"/>
      <c r="AQ323" s="76"/>
      <c r="AR323" s="76"/>
      <c r="AS323" s="76"/>
      <c r="AT323" s="76"/>
      <c r="AU323" s="84"/>
      <c r="AV323" s="83"/>
      <c r="AW323" s="76"/>
      <c r="AX323" s="76"/>
      <c r="AY323" s="76"/>
      <c r="AZ323" s="76"/>
      <c r="BA323" s="76"/>
      <c r="BB323" s="76"/>
      <c r="BC323" s="76"/>
      <c r="BD323" s="84"/>
      <c r="BE323" s="83"/>
      <c r="BF323" s="76"/>
      <c r="BG323" s="76"/>
      <c r="BH323" s="76"/>
      <c r="BI323" s="76"/>
      <c r="BJ323" s="76"/>
      <c r="BK323" s="76"/>
      <c r="BL323" s="76"/>
      <c r="BM323" s="84"/>
      <c r="BN323" s="1"/>
      <c r="BO323" s="1"/>
      <c r="BP323" s="1"/>
      <c r="BQ323" s="1"/>
      <c r="BR323" s="1"/>
      <c r="CC323" s="111" t="str">
        <f t="shared" si="88"/>
        <v/>
      </c>
      <c r="CD323" s="113" t="str">
        <f t="shared" si="81"/>
        <v/>
      </c>
      <c r="CE323" s="111" t="str">
        <f t="shared" si="82"/>
        <v/>
      </c>
      <c r="CF323" s="111" t="str">
        <f t="shared" si="83"/>
        <v/>
      </c>
      <c r="CG323" s="111" t="str">
        <f t="shared" si="84"/>
        <v/>
      </c>
      <c r="CH323" s="111" t="str">
        <f t="shared" si="85"/>
        <v/>
      </c>
      <c r="CI323" s="111" t="str">
        <f t="shared" si="86"/>
        <v/>
      </c>
    </row>
    <row r="324" spans="1:87">
      <c r="A324" s="4">
        <v>319</v>
      </c>
      <c r="B324" s="30" t="str">
        <f t="shared" si="89"/>
        <v/>
      </c>
      <c r="C324" s="37" t="str">
        <f t="shared" si="90"/>
        <v/>
      </c>
      <c r="D324" s="38" t="str">
        <f t="shared" si="91"/>
        <v/>
      </c>
      <c r="E324" s="39" t="str">
        <f t="shared" si="92"/>
        <v/>
      </c>
      <c r="F324" s="39" t="str">
        <f t="shared" si="93"/>
        <v/>
      </c>
      <c r="G324" s="52" t="str">
        <f t="shared" si="94"/>
        <v/>
      </c>
      <c r="H324" s="40" t="str">
        <f t="shared" si="95"/>
        <v/>
      </c>
      <c r="I324" s="125"/>
      <c r="J324" s="126"/>
      <c r="K324" s="107" t="str">
        <f t="shared" si="87"/>
        <v/>
      </c>
      <c r="L324" s="83"/>
      <c r="M324" s="76"/>
      <c r="N324" s="76"/>
      <c r="O324" s="76"/>
      <c r="P324" s="76"/>
      <c r="Q324" s="76"/>
      <c r="R324" s="76"/>
      <c r="S324" s="76"/>
      <c r="T324" s="84"/>
      <c r="U324" s="91"/>
      <c r="V324" s="77"/>
      <c r="W324" s="77"/>
      <c r="X324" s="77"/>
      <c r="Y324" s="77"/>
      <c r="Z324" s="77"/>
      <c r="AA324" s="77"/>
      <c r="AB324" s="77"/>
      <c r="AC324" s="92"/>
      <c r="AD324" s="83"/>
      <c r="AE324" s="76"/>
      <c r="AF324" s="76"/>
      <c r="AG324" s="76"/>
      <c r="AH324" s="76"/>
      <c r="AI324" s="76"/>
      <c r="AJ324" s="76"/>
      <c r="AK324" s="76"/>
      <c r="AL324" s="84"/>
      <c r="AM324" s="83"/>
      <c r="AN324" s="76"/>
      <c r="AO324" s="76"/>
      <c r="AP324" s="76"/>
      <c r="AQ324" s="76"/>
      <c r="AR324" s="76"/>
      <c r="AS324" s="76"/>
      <c r="AT324" s="76"/>
      <c r="AU324" s="84"/>
      <c r="AV324" s="83"/>
      <c r="AW324" s="76"/>
      <c r="AX324" s="76"/>
      <c r="AY324" s="76"/>
      <c r="AZ324" s="76"/>
      <c r="BA324" s="76"/>
      <c r="BB324" s="76"/>
      <c r="BC324" s="76"/>
      <c r="BD324" s="84"/>
      <c r="BE324" s="83"/>
      <c r="BF324" s="76"/>
      <c r="BG324" s="76"/>
      <c r="BH324" s="76"/>
      <c r="BI324" s="76"/>
      <c r="BJ324" s="76"/>
      <c r="BK324" s="76"/>
      <c r="BL324" s="76"/>
      <c r="BM324" s="84"/>
      <c r="BN324" s="1"/>
      <c r="BO324" s="1"/>
      <c r="BP324" s="1"/>
      <c r="BQ324" s="1"/>
      <c r="BR324" s="1"/>
      <c r="CC324" s="111" t="str">
        <f t="shared" si="88"/>
        <v/>
      </c>
      <c r="CD324" s="113" t="str">
        <f t="shared" si="81"/>
        <v/>
      </c>
      <c r="CE324" s="111" t="str">
        <f t="shared" si="82"/>
        <v/>
      </c>
      <c r="CF324" s="111" t="str">
        <f t="shared" si="83"/>
        <v/>
      </c>
      <c r="CG324" s="111" t="str">
        <f t="shared" si="84"/>
        <v/>
      </c>
      <c r="CH324" s="111" t="str">
        <f t="shared" si="85"/>
        <v/>
      </c>
      <c r="CI324" s="111" t="str">
        <f t="shared" si="86"/>
        <v/>
      </c>
    </row>
    <row r="325" spans="1:87">
      <c r="A325" s="4">
        <v>320</v>
      </c>
      <c r="B325" s="30" t="str">
        <f t="shared" si="89"/>
        <v/>
      </c>
      <c r="C325" s="37" t="str">
        <f t="shared" si="90"/>
        <v/>
      </c>
      <c r="D325" s="38" t="str">
        <f t="shared" si="91"/>
        <v/>
      </c>
      <c r="E325" s="39" t="str">
        <f t="shared" si="92"/>
        <v/>
      </c>
      <c r="F325" s="39" t="str">
        <f t="shared" si="93"/>
        <v/>
      </c>
      <c r="G325" s="52" t="str">
        <f t="shared" si="94"/>
        <v/>
      </c>
      <c r="H325" s="40" t="str">
        <f t="shared" si="95"/>
        <v/>
      </c>
      <c r="I325" s="125"/>
      <c r="J325" s="126"/>
      <c r="K325" s="107" t="str">
        <f t="shared" si="87"/>
        <v/>
      </c>
      <c r="L325" s="83"/>
      <c r="M325" s="76"/>
      <c r="N325" s="76"/>
      <c r="O325" s="76"/>
      <c r="P325" s="76"/>
      <c r="Q325" s="76"/>
      <c r="R325" s="76"/>
      <c r="S325" s="76"/>
      <c r="T325" s="84"/>
      <c r="U325" s="91"/>
      <c r="V325" s="77"/>
      <c r="W325" s="77"/>
      <c r="X325" s="77"/>
      <c r="Y325" s="77"/>
      <c r="Z325" s="77"/>
      <c r="AA325" s="77"/>
      <c r="AB325" s="77"/>
      <c r="AC325" s="92"/>
      <c r="AD325" s="83"/>
      <c r="AE325" s="76"/>
      <c r="AF325" s="76"/>
      <c r="AG325" s="76"/>
      <c r="AH325" s="76"/>
      <c r="AI325" s="76"/>
      <c r="AJ325" s="76"/>
      <c r="AK325" s="76"/>
      <c r="AL325" s="84"/>
      <c r="AM325" s="83"/>
      <c r="AN325" s="76"/>
      <c r="AO325" s="76"/>
      <c r="AP325" s="76"/>
      <c r="AQ325" s="76"/>
      <c r="AR325" s="76"/>
      <c r="AS325" s="76"/>
      <c r="AT325" s="76"/>
      <c r="AU325" s="84"/>
      <c r="AV325" s="83"/>
      <c r="AW325" s="76"/>
      <c r="AX325" s="76"/>
      <c r="AY325" s="76"/>
      <c r="AZ325" s="76"/>
      <c r="BA325" s="76"/>
      <c r="BB325" s="76"/>
      <c r="BC325" s="76"/>
      <c r="BD325" s="84"/>
      <c r="BE325" s="83"/>
      <c r="BF325" s="76"/>
      <c r="BG325" s="76"/>
      <c r="BH325" s="76"/>
      <c r="BI325" s="76"/>
      <c r="BJ325" s="76"/>
      <c r="BK325" s="76"/>
      <c r="BL325" s="76"/>
      <c r="BM325" s="84"/>
      <c r="BN325" s="1"/>
      <c r="BO325" s="1"/>
      <c r="BP325" s="1"/>
      <c r="BQ325" s="1"/>
      <c r="BR325" s="1"/>
      <c r="CC325" s="111" t="str">
        <f t="shared" si="88"/>
        <v/>
      </c>
      <c r="CD325" s="113" t="str">
        <f t="shared" si="81"/>
        <v/>
      </c>
      <c r="CE325" s="111" t="str">
        <f t="shared" si="82"/>
        <v/>
      </c>
      <c r="CF325" s="111" t="str">
        <f t="shared" si="83"/>
        <v/>
      </c>
      <c r="CG325" s="111" t="str">
        <f t="shared" si="84"/>
        <v/>
      </c>
      <c r="CH325" s="111" t="str">
        <f t="shared" si="85"/>
        <v/>
      </c>
      <c r="CI325" s="111" t="str">
        <f t="shared" si="86"/>
        <v/>
      </c>
    </row>
    <row r="326" spans="1:87">
      <c r="A326" s="4">
        <v>321</v>
      </c>
      <c r="B326" s="30" t="str">
        <f t="shared" si="89"/>
        <v/>
      </c>
      <c r="C326" s="37" t="str">
        <f t="shared" si="90"/>
        <v/>
      </c>
      <c r="D326" s="38" t="str">
        <f t="shared" si="91"/>
        <v/>
      </c>
      <c r="E326" s="39" t="str">
        <f t="shared" si="92"/>
        <v/>
      </c>
      <c r="F326" s="39" t="str">
        <f t="shared" si="93"/>
        <v/>
      </c>
      <c r="G326" s="52" t="str">
        <f t="shared" si="94"/>
        <v/>
      </c>
      <c r="H326" s="40" t="str">
        <f t="shared" si="95"/>
        <v/>
      </c>
      <c r="I326" s="125"/>
      <c r="J326" s="126"/>
      <c r="K326" s="107" t="str">
        <f t="shared" si="87"/>
        <v/>
      </c>
      <c r="L326" s="83"/>
      <c r="M326" s="76"/>
      <c r="N326" s="76"/>
      <c r="O326" s="76"/>
      <c r="P326" s="76"/>
      <c r="Q326" s="76"/>
      <c r="R326" s="76"/>
      <c r="S326" s="76"/>
      <c r="T326" s="84"/>
      <c r="U326" s="91"/>
      <c r="V326" s="77"/>
      <c r="W326" s="77"/>
      <c r="X326" s="77"/>
      <c r="Y326" s="77"/>
      <c r="Z326" s="77"/>
      <c r="AA326" s="77"/>
      <c r="AB326" s="77"/>
      <c r="AC326" s="92"/>
      <c r="AD326" s="83"/>
      <c r="AE326" s="76"/>
      <c r="AF326" s="76"/>
      <c r="AG326" s="76"/>
      <c r="AH326" s="76"/>
      <c r="AI326" s="76"/>
      <c r="AJ326" s="76"/>
      <c r="AK326" s="76"/>
      <c r="AL326" s="84"/>
      <c r="AM326" s="83"/>
      <c r="AN326" s="76"/>
      <c r="AO326" s="76"/>
      <c r="AP326" s="76"/>
      <c r="AQ326" s="76"/>
      <c r="AR326" s="76"/>
      <c r="AS326" s="76"/>
      <c r="AT326" s="76"/>
      <c r="AU326" s="84"/>
      <c r="AV326" s="83"/>
      <c r="AW326" s="76"/>
      <c r="AX326" s="76"/>
      <c r="AY326" s="76"/>
      <c r="AZ326" s="76"/>
      <c r="BA326" s="76"/>
      <c r="BB326" s="76"/>
      <c r="BC326" s="76"/>
      <c r="BD326" s="84"/>
      <c r="BE326" s="83"/>
      <c r="BF326" s="76"/>
      <c r="BG326" s="76"/>
      <c r="BH326" s="76"/>
      <c r="BI326" s="76"/>
      <c r="BJ326" s="76"/>
      <c r="BK326" s="76"/>
      <c r="BL326" s="76"/>
      <c r="BM326" s="84"/>
      <c r="BN326" s="1"/>
      <c r="BO326" s="1"/>
      <c r="BP326" s="1"/>
      <c r="BQ326" s="1"/>
      <c r="BR326" s="1"/>
      <c r="CC326" s="111" t="str">
        <f t="shared" si="88"/>
        <v/>
      </c>
      <c r="CD326" s="113" t="str">
        <f t="shared" ref="CD326:CD389" si="96">IFERROR(IF(G326="","",IF(K326="","",IF(AND(VLOOKUP(G326,Mark,5,0)&gt;85),5,IF(AND(VLOOKUP(G326,Mark,5,0)&gt;75),4,IF(AND(VLOOKUP(G326,Mark,5,0)&gt;=65),3,0)))))+ROUNDUP(SUM(L326:T326)*15%,0),"")</f>
        <v/>
      </c>
      <c r="CE326" s="111" t="str">
        <f t="shared" ref="CE326:CE389" si="97">IFERROR(IF(G326="","",IF(K326="","",IF(AND(VLOOKUP(G326,Mark,5,0)&gt;85),5,IF(AND(VLOOKUP(G326,Mark,5,0)&gt;75),4,IF(AND(VLOOKUP(G326,Mark,5,0)&gt;=65),3,0)))))+ROUNDUP(SUM(U326:AC326)*15%,0),"")</f>
        <v/>
      </c>
      <c r="CF326" s="111" t="str">
        <f t="shared" ref="CF326:CF389" si="98">IFERROR(IF(G326="","",IF(K326="","",IF(AND(VLOOKUP(G326,Mark,5,0)&gt;85),5,IF(AND(VLOOKUP(G326,Mark,5,0)&gt;75),4,IF(AND(VLOOKUP(G326,Mark,5,0)&gt;=65),3,0)))))+ROUNDUP(SUM(AD326:AL326)*15%,0),"")</f>
        <v/>
      </c>
      <c r="CG326" s="111" t="str">
        <f t="shared" ref="CG326:CG389" si="99">IFERROR(IF(G326="","",IF(K326="","",IF(AND(VLOOKUP(G326,Mark,5,0)&gt;85),5,IF(AND(VLOOKUP(G326,Mark,5,0)&gt;75),4,IF(AND(VLOOKUP(G326,Mark,5,0)&gt;=65),3,0)))))+ROUNDUP(SUM(AM326:AU326)*15%,0),"")</f>
        <v/>
      </c>
      <c r="CH326" s="111" t="str">
        <f t="shared" ref="CH326:CH389" si="100">IFERROR(IF(G326="","",IF(K326="","",IF(AND(VLOOKUP(G326,Mark,5,0)&gt;85),5,IF(AND(VLOOKUP(G326,Mark,5,0)&gt;75),4,IF(AND(VLOOKUP(G326,Mark,5,0)&gt;=65),3,0)))))+ROUNDUP(SUM(AV326:BD326)*15%,0),"")</f>
        <v/>
      </c>
      <c r="CI326" s="111" t="str">
        <f t="shared" ref="CI326:CI389" si="101">IFERROR(IF(G326="","",IF(K326="","",IF(AND(VLOOKUP(G326,Mark,5,0)&gt;85),5,IF(AND(VLOOKUP(G326,Mark,5,0)&gt;75),4,IF(AND(VLOOKUP(G326,Mark,5,0)&gt;=65),3,0)))))+ROUNDUP(SUM(BE326:BM326)*15%,0),"")</f>
        <v/>
      </c>
    </row>
    <row r="327" spans="1:87">
      <c r="A327" s="4">
        <v>322</v>
      </c>
      <c r="B327" s="30" t="str">
        <f t="shared" si="89"/>
        <v/>
      </c>
      <c r="C327" s="37" t="str">
        <f t="shared" si="90"/>
        <v/>
      </c>
      <c r="D327" s="38" t="str">
        <f t="shared" si="91"/>
        <v/>
      </c>
      <c r="E327" s="39" t="str">
        <f t="shared" si="92"/>
        <v/>
      </c>
      <c r="F327" s="39" t="str">
        <f t="shared" si="93"/>
        <v/>
      </c>
      <c r="G327" s="52" t="str">
        <f t="shared" si="94"/>
        <v/>
      </c>
      <c r="H327" s="40" t="str">
        <f t="shared" si="95"/>
        <v/>
      </c>
      <c r="I327" s="125"/>
      <c r="J327" s="126"/>
      <c r="K327" s="107" t="str">
        <f t="shared" ref="K327:K390" si="102">IFERROR(IF(I327="","",IF(J327="","",SUM(J327/I327*100,0))),"")</f>
        <v/>
      </c>
      <c r="L327" s="83"/>
      <c r="M327" s="76"/>
      <c r="N327" s="76"/>
      <c r="O327" s="76"/>
      <c r="P327" s="76"/>
      <c r="Q327" s="76"/>
      <c r="R327" s="76"/>
      <c r="S327" s="76"/>
      <c r="T327" s="84"/>
      <c r="U327" s="91"/>
      <c r="V327" s="77"/>
      <c r="W327" s="77"/>
      <c r="X327" s="77"/>
      <c r="Y327" s="77"/>
      <c r="Z327" s="77"/>
      <c r="AA327" s="77"/>
      <c r="AB327" s="77"/>
      <c r="AC327" s="92"/>
      <c r="AD327" s="83"/>
      <c r="AE327" s="76"/>
      <c r="AF327" s="76"/>
      <c r="AG327" s="76"/>
      <c r="AH327" s="76"/>
      <c r="AI327" s="76"/>
      <c r="AJ327" s="76"/>
      <c r="AK327" s="76"/>
      <c r="AL327" s="84"/>
      <c r="AM327" s="83"/>
      <c r="AN327" s="76"/>
      <c r="AO327" s="76"/>
      <c r="AP327" s="76"/>
      <c r="AQ327" s="76"/>
      <c r="AR327" s="76"/>
      <c r="AS327" s="76"/>
      <c r="AT327" s="76"/>
      <c r="AU327" s="84"/>
      <c r="AV327" s="83"/>
      <c r="AW327" s="76"/>
      <c r="AX327" s="76"/>
      <c r="AY327" s="76"/>
      <c r="AZ327" s="76"/>
      <c r="BA327" s="76"/>
      <c r="BB327" s="76"/>
      <c r="BC327" s="76"/>
      <c r="BD327" s="84"/>
      <c r="BE327" s="83"/>
      <c r="BF327" s="76"/>
      <c r="BG327" s="76"/>
      <c r="BH327" s="76"/>
      <c r="BI327" s="76"/>
      <c r="BJ327" s="76"/>
      <c r="BK327" s="76"/>
      <c r="BL327" s="76"/>
      <c r="BM327" s="84"/>
      <c r="BN327" s="1"/>
      <c r="BO327" s="1"/>
      <c r="BP327" s="1"/>
      <c r="BQ327" s="1"/>
      <c r="BR327" s="1"/>
      <c r="CC327" s="111" t="str">
        <f t="shared" ref="CC327:CC390" si="103">G327</f>
        <v/>
      </c>
      <c r="CD327" s="113" t="str">
        <f t="shared" si="96"/>
        <v/>
      </c>
      <c r="CE327" s="111" t="str">
        <f t="shared" si="97"/>
        <v/>
      </c>
      <c r="CF327" s="111" t="str">
        <f t="shared" si="98"/>
        <v/>
      </c>
      <c r="CG327" s="111" t="str">
        <f t="shared" si="99"/>
        <v/>
      </c>
      <c r="CH327" s="111" t="str">
        <f t="shared" si="100"/>
        <v/>
      </c>
      <c r="CI327" s="111" t="str">
        <f t="shared" si="101"/>
        <v/>
      </c>
    </row>
    <row r="328" spans="1:87">
      <c r="A328" s="4">
        <v>323</v>
      </c>
      <c r="B328" s="30" t="str">
        <f t="shared" si="89"/>
        <v/>
      </c>
      <c r="C328" s="37" t="str">
        <f t="shared" si="90"/>
        <v/>
      </c>
      <c r="D328" s="38" t="str">
        <f t="shared" si="91"/>
        <v/>
      </c>
      <c r="E328" s="39" t="str">
        <f t="shared" si="92"/>
        <v/>
      </c>
      <c r="F328" s="39" t="str">
        <f t="shared" si="93"/>
        <v/>
      </c>
      <c r="G328" s="52" t="str">
        <f t="shared" si="94"/>
        <v/>
      </c>
      <c r="H328" s="40" t="str">
        <f t="shared" si="95"/>
        <v/>
      </c>
      <c r="I328" s="125"/>
      <c r="J328" s="126"/>
      <c r="K328" s="107" t="str">
        <f t="shared" si="102"/>
        <v/>
      </c>
      <c r="L328" s="83"/>
      <c r="M328" s="76"/>
      <c r="N328" s="76"/>
      <c r="O328" s="76"/>
      <c r="P328" s="76"/>
      <c r="Q328" s="76"/>
      <c r="R328" s="76"/>
      <c r="S328" s="76"/>
      <c r="T328" s="84"/>
      <c r="U328" s="91"/>
      <c r="V328" s="77"/>
      <c r="W328" s="77"/>
      <c r="X328" s="77"/>
      <c r="Y328" s="77"/>
      <c r="Z328" s="77"/>
      <c r="AA328" s="77"/>
      <c r="AB328" s="77"/>
      <c r="AC328" s="92"/>
      <c r="AD328" s="83"/>
      <c r="AE328" s="76"/>
      <c r="AF328" s="76"/>
      <c r="AG328" s="76"/>
      <c r="AH328" s="76"/>
      <c r="AI328" s="76"/>
      <c r="AJ328" s="76"/>
      <c r="AK328" s="76"/>
      <c r="AL328" s="84"/>
      <c r="AM328" s="83"/>
      <c r="AN328" s="76"/>
      <c r="AO328" s="76"/>
      <c r="AP328" s="76"/>
      <c r="AQ328" s="76"/>
      <c r="AR328" s="76"/>
      <c r="AS328" s="76"/>
      <c r="AT328" s="76"/>
      <c r="AU328" s="84"/>
      <c r="AV328" s="83"/>
      <c r="AW328" s="76"/>
      <c r="AX328" s="76"/>
      <c r="AY328" s="76"/>
      <c r="AZ328" s="76"/>
      <c r="BA328" s="76"/>
      <c r="BB328" s="76"/>
      <c r="BC328" s="76"/>
      <c r="BD328" s="84"/>
      <c r="BE328" s="83"/>
      <c r="BF328" s="76"/>
      <c r="BG328" s="76"/>
      <c r="BH328" s="76"/>
      <c r="BI328" s="76"/>
      <c r="BJ328" s="76"/>
      <c r="BK328" s="76"/>
      <c r="BL328" s="76"/>
      <c r="BM328" s="84"/>
      <c r="BN328" s="1"/>
      <c r="BO328" s="1"/>
      <c r="BP328" s="1"/>
      <c r="BQ328" s="1"/>
      <c r="BR328" s="1"/>
      <c r="CC328" s="111" t="str">
        <f t="shared" si="103"/>
        <v/>
      </c>
      <c r="CD328" s="113" t="str">
        <f t="shared" si="96"/>
        <v/>
      </c>
      <c r="CE328" s="111" t="str">
        <f t="shared" si="97"/>
        <v/>
      </c>
      <c r="CF328" s="111" t="str">
        <f t="shared" si="98"/>
        <v/>
      </c>
      <c r="CG328" s="111" t="str">
        <f t="shared" si="99"/>
        <v/>
      </c>
      <c r="CH328" s="111" t="str">
        <f t="shared" si="100"/>
        <v/>
      </c>
      <c r="CI328" s="111" t="str">
        <f t="shared" si="101"/>
        <v/>
      </c>
    </row>
    <row r="329" spans="1:87">
      <c r="A329" s="4">
        <v>324</v>
      </c>
      <c r="B329" s="30" t="str">
        <f t="shared" si="89"/>
        <v/>
      </c>
      <c r="C329" s="37" t="str">
        <f t="shared" si="90"/>
        <v/>
      </c>
      <c r="D329" s="38" t="str">
        <f t="shared" si="91"/>
        <v/>
      </c>
      <c r="E329" s="39" t="str">
        <f t="shared" si="92"/>
        <v/>
      </c>
      <c r="F329" s="39" t="str">
        <f t="shared" si="93"/>
        <v/>
      </c>
      <c r="G329" s="52" t="str">
        <f t="shared" si="94"/>
        <v/>
      </c>
      <c r="H329" s="40" t="str">
        <f t="shared" si="95"/>
        <v/>
      </c>
      <c r="I329" s="125"/>
      <c r="J329" s="126"/>
      <c r="K329" s="107" t="str">
        <f t="shared" si="102"/>
        <v/>
      </c>
      <c r="L329" s="83"/>
      <c r="M329" s="76"/>
      <c r="N329" s="76"/>
      <c r="O329" s="76"/>
      <c r="P329" s="76"/>
      <c r="Q329" s="76"/>
      <c r="R329" s="76"/>
      <c r="S329" s="76"/>
      <c r="T329" s="84"/>
      <c r="U329" s="91"/>
      <c r="V329" s="77"/>
      <c r="W329" s="77"/>
      <c r="X329" s="77"/>
      <c r="Y329" s="77"/>
      <c r="Z329" s="77"/>
      <c r="AA329" s="77"/>
      <c r="AB329" s="77"/>
      <c r="AC329" s="92"/>
      <c r="AD329" s="83"/>
      <c r="AE329" s="76"/>
      <c r="AF329" s="76"/>
      <c r="AG329" s="76"/>
      <c r="AH329" s="76"/>
      <c r="AI329" s="76"/>
      <c r="AJ329" s="76"/>
      <c r="AK329" s="76"/>
      <c r="AL329" s="84"/>
      <c r="AM329" s="83"/>
      <c r="AN329" s="76"/>
      <c r="AO329" s="76"/>
      <c r="AP329" s="76"/>
      <c r="AQ329" s="76"/>
      <c r="AR329" s="76"/>
      <c r="AS329" s="76"/>
      <c r="AT329" s="76"/>
      <c r="AU329" s="84"/>
      <c r="AV329" s="83"/>
      <c r="AW329" s="76"/>
      <c r="AX329" s="76"/>
      <c r="AY329" s="76"/>
      <c r="AZ329" s="76"/>
      <c r="BA329" s="76"/>
      <c r="BB329" s="76"/>
      <c r="BC329" s="76"/>
      <c r="BD329" s="84"/>
      <c r="BE329" s="83"/>
      <c r="BF329" s="76"/>
      <c r="BG329" s="76"/>
      <c r="BH329" s="76"/>
      <c r="BI329" s="76"/>
      <c r="BJ329" s="76"/>
      <c r="BK329" s="76"/>
      <c r="BL329" s="76"/>
      <c r="BM329" s="84"/>
      <c r="BN329" s="1"/>
      <c r="BO329" s="1"/>
      <c r="BP329" s="1"/>
      <c r="BQ329" s="1"/>
      <c r="BR329" s="1"/>
      <c r="CC329" s="111" t="str">
        <f t="shared" si="103"/>
        <v/>
      </c>
      <c r="CD329" s="113" t="str">
        <f t="shared" si="96"/>
        <v/>
      </c>
      <c r="CE329" s="111" t="str">
        <f t="shared" si="97"/>
        <v/>
      </c>
      <c r="CF329" s="111" t="str">
        <f t="shared" si="98"/>
        <v/>
      </c>
      <c r="CG329" s="111" t="str">
        <f t="shared" si="99"/>
        <v/>
      </c>
      <c r="CH329" s="111" t="str">
        <f t="shared" si="100"/>
        <v/>
      </c>
      <c r="CI329" s="111" t="str">
        <f t="shared" si="101"/>
        <v/>
      </c>
    </row>
    <row r="330" spans="1:87">
      <c r="A330" s="4">
        <v>325</v>
      </c>
      <c r="B330" s="30" t="str">
        <f t="shared" si="89"/>
        <v/>
      </c>
      <c r="C330" s="37" t="str">
        <f t="shared" si="90"/>
        <v/>
      </c>
      <c r="D330" s="38" t="str">
        <f t="shared" si="91"/>
        <v/>
      </c>
      <c r="E330" s="39" t="str">
        <f t="shared" si="92"/>
        <v/>
      </c>
      <c r="F330" s="39" t="str">
        <f t="shared" si="93"/>
        <v/>
      </c>
      <c r="G330" s="52" t="str">
        <f t="shared" si="94"/>
        <v/>
      </c>
      <c r="H330" s="40" t="str">
        <f t="shared" si="95"/>
        <v/>
      </c>
      <c r="I330" s="125"/>
      <c r="J330" s="126"/>
      <c r="K330" s="107" t="str">
        <f t="shared" si="102"/>
        <v/>
      </c>
      <c r="L330" s="83"/>
      <c r="M330" s="76"/>
      <c r="N330" s="76"/>
      <c r="O330" s="76"/>
      <c r="P330" s="76"/>
      <c r="Q330" s="76"/>
      <c r="R330" s="76"/>
      <c r="S330" s="76"/>
      <c r="T330" s="84"/>
      <c r="U330" s="91"/>
      <c r="V330" s="77"/>
      <c r="W330" s="77"/>
      <c r="X330" s="77"/>
      <c r="Y330" s="77"/>
      <c r="Z330" s="77"/>
      <c r="AA330" s="77"/>
      <c r="AB330" s="77"/>
      <c r="AC330" s="92"/>
      <c r="AD330" s="83"/>
      <c r="AE330" s="76"/>
      <c r="AF330" s="76"/>
      <c r="AG330" s="76"/>
      <c r="AH330" s="76"/>
      <c r="AI330" s="76"/>
      <c r="AJ330" s="76"/>
      <c r="AK330" s="76"/>
      <c r="AL330" s="84"/>
      <c r="AM330" s="83"/>
      <c r="AN330" s="76"/>
      <c r="AO330" s="76"/>
      <c r="AP330" s="76"/>
      <c r="AQ330" s="76"/>
      <c r="AR330" s="76"/>
      <c r="AS330" s="76"/>
      <c r="AT330" s="76"/>
      <c r="AU330" s="84"/>
      <c r="AV330" s="83"/>
      <c r="AW330" s="76"/>
      <c r="AX330" s="76"/>
      <c r="AY330" s="76"/>
      <c r="AZ330" s="76"/>
      <c r="BA330" s="76"/>
      <c r="BB330" s="76"/>
      <c r="BC330" s="76"/>
      <c r="BD330" s="84"/>
      <c r="BE330" s="83"/>
      <c r="BF330" s="76"/>
      <c r="BG330" s="76"/>
      <c r="BH330" s="76"/>
      <c r="BI330" s="76"/>
      <c r="BJ330" s="76"/>
      <c r="BK330" s="76"/>
      <c r="BL330" s="76"/>
      <c r="BM330" s="84"/>
      <c r="BN330" s="1"/>
      <c r="BO330" s="1"/>
      <c r="BP330" s="1"/>
      <c r="BQ330" s="1"/>
      <c r="BR330" s="1"/>
      <c r="CC330" s="111" t="str">
        <f t="shared" si="103"/>
        <v/>
      </c>
      <c r="CD330" s="113" t="str">
        <f t="shared" si="96"/>
        <v/>
      </c>
      <c r="CE330" s="111" t="str">
        <f t="shared" si="97"/>
        <v/>
      </c>
      <c r="CF330" s="111" t="str">
        <f t="shared" si="98"/>
        <v/>
      </c>
      <c r="CG330" s="111" t="str">
        <f t="shared" si="99"/>
        <v/>
      </c>
      <c r="CH330" s="111" t="str">
        <f t="shared" si="100"/>
        <v/>
      </c>
      <c r="CI330" s="111" t="str">
        <f t="shared" si="101"/>
        <v/>
      </c>
    </row>
    <row r="331" spans="1:87">
      <c r="A331" s="4">
        <v>326</v>
      </c>
      <c r="B331" s="30" t="str">
        <f t="shared" si="89"/>
        <v/>
      </c>
      <c r="C331" s="37" t="str">
        <f t="shared" si="90"/>
        <v/>
      </c>
      <c r="D331" s="38" t="str">
        <f t="shared" si="91"/>
        <v/>
      </c>
      <c r="E331" s="39" t="str">
        <f t="shared" si="92"/>
        <v/>
      </c>
      <c r="F331" s="39" t="str">
        <f t="shared" si="93"/>
        <v/>
      </c>
      <c r="G331" s="52" t="str">
        <f t="shared" si="94"/>
        <v/>
      </c>
      <c r="H331" s="40" t="str">
        <f t="shared" si="95"/>
        <v/>
      </c>
      <c r="I331" s="125"/>
      <c r="J331" s="126"/>
      <c r="K331" s="107" t="str">
        <f t="shared" si="102"/>
        <v/>
      </c>
      <c r="L331" s="83"/>
      <c r="M331" s="76"/>
      <c r="N331" s="76"/>
      <c r="O331" s="76"/>
      <c r="P331" s="76"/>
      <c r="Q331" s="76"/>
      <c r="R331" s="76"/>
      <c r="S331" s="76"/>
      <c r="T331" s="84"/>
      <c r="U331" s="91"/>
      <c r="V331" s="77"/>
      <c r="W331" s="77"/>
      <c r="X331" s="77"/>
      <c r="Y331" s="77"/>
      <c r="Z331" s="77"/>
      <c r="AA331" s="77"/>
      <c r="AB331" s="77"/>
      <c r="AC331" s="92"/>
      <c r="AD331" s="83"/>
      <c r="AE331" s="76"/>
      <c r="AF331" s="76"/>
      <c r="AG331" s="76"/>
      <c r="AH331" s="76"/>
      <c r="AI331" s="76"/>
      <c r="AJ331" s="76"/>
      <c r="AK331" s="76"/>
      <c r="AL331" s="84"/>
      <c r="AM331" s="83"/>
      <c r="AN331" s="76"/>
      <c r="AO331" s="76"/>
      <c r="AP331" s="76"/>
      <c r="AQ331" s="76"/>
      <c r="AR331" s="76"/>
      <c r="AS331" s="76"/>
      <c r="AT331" s="76"/>
      <c r="AU331" s="84"/>
      <c r="AV331" s="83"/>
      <c r="AW331" s="76"/>
      <c r="AX331" s="76"/>
      <c r="AY331" s="76"/>
      <c r="AZ331" s="76"/>
      <c r="BA331" s="76"/>
      <c r="BB331" s="76"/>
      <c r="BC331" s="76"/>
      <c r="BD331" s="84"/>
      <c r="BE331" s="83"/>
      <c r="BF331" s="76"/>
      <c r="BG331" s="76"/>
      <c r="BH331" s="76"/>
      <c r="BI331" s="76"/>
      <c r="BJ331" s="76"/>
      <c r="BK331" s="76"/>
      <c r="BL331" s="76"/>
      <c r="BM331" s="84"/>
      <c r="BN331" s="1"/>
      <c r="BO331" s="1"/>
      <c r="BP331" s="1"/>
      <c r="BQ331" s="1"/>
      <c r="BR331" s="1"/>
      <c r="CC331" s="111" t="str">
        <f t="shared" si="103"/>
        <v/>
      </c>
      <c r="CD331" s="113" t="str">
        <f t="shared" si="96"/>
        <v/>
      </c>
      <c r="CE331" s="111" t="str">
        <f t="shared" si="97"/>
        <v/>
      </c>
      <c r="CF331" s="111" t="str">
        <f t="shared" si="98"/>
        <v/>
      </c>
      <c r="CG331" s="111" t="str">
        <f t="shared" si="99"/>
        <v/>
      </c>
      <c r="CH331" s="111" t="str">
        <f t="shared" si="100"/>
        <v/>
      </c>
      <c r="CI331" s="111" t="str">
        <f t="shared" si="101"/>
        <v/>
      </c>
    </row>
    <row r="332" spans="1:87">
      <c r="A332" s="4">
        <v>327</v>
      </c>
      <c r="B332" s="30" t="str">
        <f t="shared" si="89"/>
        <v/>
      </c>
      <c r="C332" s="37" t="str">
        <f t="shared" si="90"/>
        <v/>
      </c>
      <c r="D332" s="38" t="str">
        <f t="shared" si="91"/>
        <v/>
      </c>
      <c r="E332" s="39" t="str">
        <f t="shared" si="92"/>
        <v/>
      </c>
      <c r="F332" s="39" t="str">
        <f t="shared" si="93"/>
        <v/>
      </c>
      <c r="G332" s="52" t="str">
        <f t="shared" si="94"/>
        <v/>
      </c>
      <c r="H332" s="40" t="str">
        <f t="shared" si="95"/>
        <v/>
      </c>
      <c r="I332" s="125"/>
      <c r="J332" s="126"/>
      <c r="K332" s="107" t="str">
        <f t="shared" si="102"/>
        <v/>
      </c>
      <c r="L332" s="83"/>
      <c r="M332" s="76"/>
      <c r="N332" s="76"/>
      <c r="O332" s="76"/>
      <c r="P332" s="76"/>
      <c r="Q332" s="76"/>
      <c r="R332" s="76"/>
      <c r="S332" s="76"/>
      <c r="T332" s="84"/>
      <c r="U332" s="91"/>
      <c r="V332" s="77"/>
      <c r="W332" s="77"/>
      <c r="X332" s="77"/>
      <c r="Y332" s="77"/>
      <c r="Z332" s="77"/>
      <c r="AA332" s="77"/>
      <c r="AB332" s="77"/>
      <c r="AC332" s="92"/>
      <c r="AD332" s="83"/>
      <c r="AE332" s="76"/>
      <c r="AF332" s="76"/>
      <c r="AG332" s="76"/>
      <c r="AH332" s="76"/>
      <c r="AI332" s="76"/>
      <c r="AJ332" s="76"/>
      <c r="AK332" s="76"/>
      <c r="AL332" s="84"/>
      <c r="AM332" s="83"/>
      <c r="AN332" s="76"/>
      <c r="AO332" s="76"/>
      <c r="AP332" s="76"/>
      <c r="AQ332" s="76"/>
      <c r="AR332" s="76"/>
      <c r="AS332" s="76"/>
      <c r="AT332" s="76"/>
      <c r="AU332" s="84"/>
      <c r="AV332" s="83"/>
      <c r="AW332" s="76"/>
      <c r="AX332" s="76"/>
      <c r="AY332" s="76"/>
      <c r="AZ332" s="76"/>
      <c r="BA332" s="76"/>
      <c r="BB332" s="76"/>
      <c r="BC332" s="76"/>
      <c r="BD332" s="84"/>
      <c r="BE332" s="83"/>
      <c r="BF332" s="76"/>
      <c r="BG332" s="76"/>
      <c r="BH332" s="76"/>
      <c r="BI332" s="76"/>
      <c r="BJ332" s="76"/>
      <c r="BK332" s="76"/>
      <c r="BL332" s="76"/>
      <c r="BM332" s="84"/>
      <c r="BN332" s="1"/>
      <c r="BO332" s="1"/>
      <c r="BP332" s="1"/>
      <c r="BQ332" s="1"/>
      <c r="BR332" s="1"/>
      <c r="CC332" s="111" t="str">
        <f t="shared" si="103"/>
        <v/>
      </c>
      <c r="CD332" s="113" t="str">
        <f t="shared" si="96"/>
        <v/>
      </c>
      <c r="CE332" s="111" t="str">
        <f t="shared" si="97"/>
        <v/>
      </c>
      <c r="CF332" s="111" t="str">
        <f t="shared" si="98"/>
        <v/>
      </c>
      <c r="CG332" s="111" t="str">
        <f t="shared" si="99"/>
        <v/>
      </c>
      <c r="CH332" s="111" t="str">
        <f t="shared" si="100"/>
        <v/>
      </c>
      <c r="CI332" s="111" t="str">
        <f t="shared" si="101"/>
        <v/>
      </c>
    </row>
    <row r="333" spans="1:87">
      <c r="A333" s="4">
        <v>328</v>
      </c>
      <c r="B333" s="30" t="str">
        <f t="shared" si="89"/>
        <v/>
      </c>
      <c r="C333" s="37" t="str">
        <f t="shared" si="90"/>
        <v/>
      </c>
      <c r="D333" s="38" t="str">
        <f t="shared" si="91"/>
        <v/>
      </c>
      <c r="E333" s="39" t="str">
        <f t="shared" si="92"/>
        <v/>
      </c>
      <c r="F333" s="39" t="str">
        <f t="shared" si="93"/>
        <v/>
      </c>
      <c r="G333" s="52" t="str">
        <f t="shared" si="94"/>
        <v/>
      </c>
      <c r="H333" s="40" t="str">
        <f t="shared" si="95"/>
        <v/>
      </c>
      <c r="I333" s="125"/>
      <c r="J333" s="126"/>
      <c r="K333" s="107" t="str">
        <f t="shared" si="102"/>
        <v/>
      </c>
      <c r="L333" s="83"/>
      <c r="M333" s="76"/>
      <c r="N333" s="76"/>
      <c r="O333" s="76"/>
      <c r="P333" s="76"/>
      <c r="Q333" s="76"/>
      <c r="R333" s="76"/>
      <c r="S333" s="76"/>
      <c r="T333" s="84"/>
      <c r="U333" s="91"/>
      <c r="V333" s="77"/>
      <c r="W333" s="77"/>
      <c r="X333" s="77"/>
      <c r="Y333" s="77"/>
      <c r="Z333" s="77"/>
      <c r="AA333" s="77"/>
      <c r="AB333" s="77"/>
      <c r="AC333" s="92"/>
      <c r="AD333" s="83"/>
      <c r="AE333" s="76"/>
      <c r="AF333" s="76"/>
      <c r="AG333" s="76"/>
      <c r="AH333" s="76"/>
      <c r="AI333" s="76"/>
      <c r="AJ333" s="76"/>
      <c r="AK333" s="76"/>
      <c r="AL333" s="84"/>
      <c r="AM333" s="83"/>
      <c r="AN333" s="76"/>
      <c r="AO333" s="76"/>
      <c r="AP333" s="76"/>
      <c r="AQ333" s="76"/>
      <c r="AR333" s="76"/>
      <c r="AS333" s="76"/>
      <c r="AT333" s="76"/>
      <c r="AU333" s="84"/>
      <c r="AV333" s="83"/>
      <c r="AW333" s="76"/>
      <c r="AX333" s="76"/>
      <c r="AY333" s="76"/>
      <c r="AZ333" s="76"/>
      <c r="BA333" s="76"/>
      <c r="BB333" s="76"/>
      <c r="BC333" s="76"/>
      <c r="BD333" s="84"/>
      <c r="BE333" s="83"/>
      <c r="BF333" s="76"/>
      <c r="BG333" s="76"/>
      <c r="BH333" s="76"/>
      <c r="BI333" s="76"/>
      <c r="BJ333" s="76"/>
      <c r="BK333" s="76"/>
      <c r="BL333" s="76"/>
      <c r="BM333" s="84"/>
      <c r="BN333" s="1"/>
      <c r="BO333" s="1"/>
      <c r="BP333" s="1"/>
      <c r="BQ333" s="1"/>
      <c r="BR333" s="1"/>
      <c r="CC333" s="111" t="str">
        <f t="shared" si="103"/>
        <v/>
      </c>
      <c r="CD333" s="113" t="str">
        <f t="shared" si="96"/>
        <v/>
      </c>
      <c r="CE333" s="111" t="str">
        <f t="shared" si="97"/>
        <v/>
      </c>
      <c r="CF333" s="111" t="str">
        <f t="shared" si="98"/>
        <v/>
      </c>
      <c r="CG333" s="111" t="str">
        <f t="shared" si="99"/>
        <v/>
      </c>
      <c r="CH333" s="111" t="str">
        <f t="shared" si="100"/>
        <v/>
      </c>
      <c r="CI333" s="111" t="str">
        <f t="shared" si="101"/>
        <v/>
      </c>
    </row>
    <row r="334" spans="1:87">
      <c r="A334" s="4">
        <v>329</v>
      </c>
      <c r="B334" s="30" t="str">
        <f t="shared" si="89"/>
        <v/>
      </c>
      <c r="C334" s="37" t="str">
        <f t="shared" si="90"/>
        <v/>
      </c>
      <c r="D334" s="38" t="str">
        <f t="shared" si="91"/>
        <v/>
      </c>
      <c r="E334" s="39" t="str">
        <f t="shared" si="92"/>
        <v/>
      </c>
      <c r="F334" s="39" t="str">
        <f t="shared" si="93"/>
        <v/>
      </c>
      <c r="G334" s="52" t="str">
        <f t="shared" si="94"/>
        <v/>
      </c>
      <c r="H334" s="40" t="str">
        <f t="shared" si="95"/>
        <v/>
      </c>
      <c r="I334" s="125"/>
      <c r="J334" s="126"/>
      <c r="K334" s="107" t="str">
        <f t="shared" si="102"/>
        <v/>
      </c>
      <c r="L334" s="83"/>
      <c r="M334" s="76"/>
      <c r="N334" s="76"/>
      <c r="O334" s="76"/>
      <c r="P334" s="76"/>
      <c r="Q334" s="76"/>
      <c r="R334" s="76"/>
      <c r="S334" s="76"/>
      <c r="T334" s="84"/>
      <c r="U334" s="91"/>
      <c r="V334" s="77"/>
      <c r="W334" s="77"/>
      <c r="X334" s="77"/>
      <c r="Y334" s="77"/>
      <c r="Z334" s="77"/>
      <c r="AA334" s="77"/>
      <c r="AB334" s="77"/>
      <c r="AC334" s="92"/>
      <c r="AD334" s="83"/>
      <c r="AE334" s="76"/>
      <c r="AF334" s="76"/>
      <c r="AG334" s="76"/>
      <c r="AH334" s="76"/>
      <c r="AI334" s="76"/>
      <c r="AJ334" s="76"/>
      <c r="AK334" s="76"/>
      <c r="AL334" s="84"/>
      <c r="AM334" s="83"/>
      <c r="AN334" s="76"/>
      <c r="AO334" s="76"/>
      <c r="AP334" s="76"/>
      <c r="AQ334" s="76"/>
      <c r="AR334" s="76"/>
      <c r="AS334" s="76"/>
      <c r="AT334" s="76"/>
      <c r="AU334" s="84"/>
      <c r="AV334" s="83"/>
      <c r="AW334" s="76"/>
      <c r="AX334" s="76"/>
      <c r="AY334" s="76"/>
      <c r="AZ334" s="76"/>
      <c r="BA334" s="76"/>
      <c r="BB334" s="76"/>
      <c r="BC334" s="76"/>
      <c r="BD334" s="84"/>
      <c r="BE334" s="83"/>
      <c r="BF334" s="76"/>
      <c r="BG334" s="76"/>
      <c r="BH334" s="76"/>
      <c r="BI334" s="76"/>
      <c r="BJ334" s="76"/>
      <c r="BK334" s="76"/>
      <c r="BL334" s="76"/>
      <c r="BM334" s="84"/>
      <c r="BN334" s="1"/>
      <c r="BO334" s="1"/>
      <c r="BP334" s="1"/>
      <c r="BQ334" s="1"/>
      <c r="BR334" s="1"/>
      <c r="CC334" s="111" t="str">
        <f t="shared" si="103"/>
        <v/>
      </c>
      <c r="CD334" s="113" t="str">
        <f t="shared" si="96"/>
        <v/>
      </c>
      <c r="CE334" s="111" t="str">
        <f t="shared" si="97"/>
        <v/>
      </c>
      <c r="CF334" s="111" t="str">
        <f t="shared" si="98"/>
        <v/>
      </c>
      <c r="CG334" s="111" t="str">
        <f t="shared" si="99"/>
        <v/>
      </c>
      <c r="CH334" s="111" t="str">
        <f t="shared" si="100"/>
        <v/>
      </c>
      <c r="CI334" s="111" t="str">
        <f t="shared" si="101"/>
        <v/>
      </c>
    </row>
    <row r="335" spans="1:87">
      <c r="A335" s="4">
        <v>330</v>
      </c>
      <c r="B335" s="30" t="str">
        <f t="shared" ref="B335:B398" si="104">IFERROR(VLOOKUP(A335,Name1,3,0),"")</f>
        <v/>
      </c>
      <c r="C335" s="37" t="str">
        <f t="shared" ref="C335:C398" si="105">IFERROR(VLOOKUP(A335,Name1,4,0),"")</f>
        <v/>
      </c>
      <c r="D335" s="38" t="str">
        <f t="shared" ref="D335:D398" si="106">IFERROR(VLOOKUP(A335,Name1,11,0),"")</f>
        <v/>
      </c>
      <c r="E335" s="39" t="str">
        <f t="shared" ref="E335:E398" si="107">IFERROR(VLOOKUP(A335,Name1,6,0),"")</f>
        <v/>
      </c>
      <c r="F335" s="39" t="str">
        <f t="shared" ref="F335:F398" si="108">IFERROR(VLOOKUP(A335,Name1,8,0),"")</f>
        <v/>
      </c>
      <c r="G335" s="52" t="str">
        <f t="shared" ref="G335:G398" si="109">IFERROR(VLOOKUP(A335,Name1,12,0),"")</f>
        <v/>
      </c>
      <c r="H335" s="40" t="str">
        <f t="shared" ref="H335:H398" si="110">IFERROR(VLOOKUP(A335,Name1,13,0),"")</f>
        <v/>
      </c>
      <c r="I335" s="125"/>
      <c r="J335" s="126"/>
      <c r="K335" s="107" t="str">
        <f t="shared" si="102"/>
        <v/>
      </c>
      <c r="L335" s="83"/>
      <c r="M335" s="76"/>
      <c r="N335" s="76"/>
      <c r="O335" s="76"/>
      <c r="P335" s="76"/>
      <c r="Q335" s="76"/>
      <c r="R335" s="76"/>
      <c r="S335" s="76"/>
      <c r="T335" s="84"/>
      <c r="U335" s="91"/>
      <c r="V335" s="77"/>
      <c r="W335" s="77"/>
      <c r="X335" s="77"/>
      <c r="Y335" s="77"/>
      <c r="Z335" s="77"/>
      <c r="AA335" s="77"/>
      <c r="AB335" s="77"/>
      <c r="AC335" s="92"/>
      <c r="AD335" s="83"/>
      <c r="AE335" s="76"/>
      <c r="AF335" s="76"/>
      <c r="AG335" s="76"/>
      <c r="AH335" s="76"/>
      <c r="AI335" s="76"/>
      <c r="AJ335" s="76"/>
      <c r="AK335" s="76"/>
      <c r="AL335" s="84"/>
      <c r="AM335" s="83"/>
      <c r="AN335" s="76"/>
      <c r="AO335" s="76"/>
      <c r="AP335" s="76"/>
      <c r="AQ335" s="76"/>
      <c r="AR335" s="76"/>
      <c r="AS335" s="76"/>
      <c r="AT335" s="76"/>
      <c r="AU335" s="84"/>
      <c r="AV335" s="83"/>
      <c r="AW335" s="76"/>
      <c r="AX335" s="76"/>
      <c r="AY335" s="76"/>
      <c r="AZ335" s="76"/>
      <c r="BA335" s="76"/>
      <c r="BB335" s="76"/>
      <c r="BC335" s="76"/>
      <c r="BD335" s="84"/>
      <c r="BE335" s="83"/>
      <c r="BF335" s="76"/>
      <c r="BG335" s="76"/>
      <c r="BH335" s="76"/>
      <c r="BI335" s="76"/>
      <c r="BJ335" s="76"/>
      <c r="BK335" s="76"/>
      <c r="BL335" s="76"/>
      <c r="BM335" s="84"/>
      <c r="BN335" s="1"/>
      <c r="BO335" s="1"/>
      <c r="BP335" s="1"/>
      <c r="BQ335" s="1"/>
      <c r="BR335" s="1"/>
      <c r="CC335" s="111" t="str">
        <f t="shared" si="103"/>
        <v/>
      </c>
      <c r="CD335" s="113" t="str">
        <f t="shared" si="96"/>
        <v/>
      </c>
      <c r="CE335" s="111" t="str">
        <f t="shared" si="97"/>
        <v/>
      </c>
      <c r="CF335" s="111" t="str">
        <f t="shared" si="98"/>
        <v/>
      </c>
      <c r="CG335" s="111" t="str">
        <f t="shared" si="99"/>
        <v/>
      </c>
      <c r="CH335" s="111" t="str">
        <f t="shared" si="100"/>
        <v/>
      </c>
      <c r="CI335" s="111" t="str">
        <f t="shared" si="101"/>
        <v/>
      </c>
    </row>
    <row r="336" spans="1:87">
      <c r="A336" s="4">
        <v>331</v>
      </c>
      <c r="B336" s="30" t="str">
        <f t="shared" si="104"/>
        <v/>
      </c>
      <c r="C336" s="37" t="str">
        <f t="shared" si="105"/>
        <v/>
      </c>
      <c r="D336" s="38" t="str">
        <f t="shared" si="106"/>
        <v/>
      </c>
      <c r="E336" s="39" t="str">
        <f t="shared" si="107"/>
        <v/>
      </c>
      <c r="F336" s="39" t="str">
        <f t="shared" si="108"/>
        <v/>
      </c>
      <c r="G336" s="52" t="str">
        <f t="shared" si="109"/>
        <v/>
      </c>
      <c r="H336" s="40" t="str">
        <f t="shared" si="110"/>
        <v/>
      </c>
      <c r="I336" s="125"/>
      <c r="J336" s="126"/>
      <c r="K336" s="107" t="str">
        <f t="shared" si="102"/>
        <v/>
      </c>
      <c r="L336" s="83"/>
      <c r="M336" s="76"/>
      <c r="N336" s="76"/>
      <c r="O336" s="76"/>
      <c r="P336" s="76"/>
      <c r="Q336" s="76"/>
      <c r="R336" s="76"/>
      <c r="S336" s="76"/>
      <c r="T336" s="84"/>
      <c r="U336" s="91"/>
      <c r="V336" s="77"/>
      <c r="W336" s="77"/>
      <c r="X336" s="77"/>
      <c r="Y336" s="77"/>
      <c r="Z336" s="77"/>
      <c r="AA336" s="77"/>
      <c r="AB336" s="77"/>
      <c r="AC336" s="92"/>
      <c r="AD336" s="83"/>
      <c r="AE336" s="76"/>
      <c r="AF336" s="76"/>
      <c r="AG336" s="76"/>
      <c r="AH336" s="76"/>
      <c r="AI336" s="76"/>
      <c r="AJ336" s="76"/>
      <c r="AK336" s="76"/>
      <c r="AL336" s="84"/>
      <c r="AM336" s="83"/>
      <c r="AN336" s="76"/>
      <c r="AO336" s="76"/>
      <c r="AP336" s="76"/>
      <c r="AQ336" s="76"/>
      <c r="AR336" s="76"/>
      <c r="AS336" s="76"/>
      <c r="AT336" s="76"/>
      <c r="AU336" s="84"/>
      <c r="AV336" s="83"/>
      <c r="AW336" s="76"/>
      <c r="AX336" s="76"/>
      <c r="AY336" s="76"/>
      <c r="AZ336" s="76"/>
      <c r="BA336" s="76"/>
      <c r="BB336" s="76"/>
      <c r="BC336" s="76"/>
      <c r="BD336" s="84"/>
      <c r="BE336" s="83"/>
      <c r="BF336" s="76"/>
      <c r="BG336" s="76"/>
      <c r="BH336" s="76"/>
      <c r="BI336" s="76"/>
      <c r="BJ336" s="76"/>
      <c r="BK336" s="76"/>
      <c r="BL336" s="76"/>
      <c r="BM336" s="84"/>
      <c r="BN336" s="1"/>
      <c r="BO336" s="1"/>
      <c r="BP336" s="1"/>
      <c r="BQ336" s="1"/>
      <c r="BR336" s="1"/>
      <c r="CC336" s="111" t="str">
        <f t="shared" si="103"/>
        <v/>
      </c>
      <c r="CD336" s="113" t="str">
        <f t="shared" si="96"/>
        <v/>
      </c>
      <c r="CE336" s="111" t="str">
        <f t="shared" si="97"/>
        <v/>
      </c>
      <c r="CF336" s="111" t="str">
        <f t="shared" si="98"/>
        <v/>
      </c>
      <c r="CG336" s="111" t="str">
        <f t="shared" si="99"/>
        <v/>
      </c>
      <c r="CH336" s="111" t="str">
        <f t="shared" si="100"/>
        <v/>
      </c>
      <c r="CI336" s="111" t="str">
        <f t="shared" si="101"/>
        <v/>
      </c>
    </row>
    <row r="337" spans="1:87">
      <c r="A337" s="4">
        <v>332</v>
      </c>
      <c r="B337" s="30" t="str">
        <f t="shared" si="104"/>
        <v/>
      </c>
      <c r="C337" s="37" t="str">
        <f t="shared" si="105"/>
        <v/>
      </c>
      <c r="D337" s="38" t="str">
        <f t="shared" si="106"/>
        <v/>
      </c>
      <c r="E337" s="39" t="str">
        <f t="shared" si="107"/>
        <v/>
      </c>
      <c r="F337" s="39" t="str">
        <f t="shared" si="108"/>
        <v/>
      </c>
      <c r="G337" s="52" t="str">
        <f t="shared" si="109"/>
        <v/>
      </c>
      <c r="H337" s="40" t="str">
        <f t="shared" si="110"/>
        <v/>
      </c>
      <c r="I337" s="125"/>
      <c r="J337" s="126"/>
      <c r="K337" s="107" t="str">
        <f t="shared" si="102"/>
        <v/>
      </c>
      <c r="L337" s="83"/>
      <c r="M337" s="76"/>
      <c r="N337" s="76"/>
      <c r="O337" s="76"/>
      <c r="P337" s="76"/>
      <c r="Q337" s="76"/>
      <c r="R337" s="76"/>
      <c r="S337" s="76"/>
      <c r="T337" s="84"/>
      <c r="U337" s="91"/>
      <c r="V337" s="77"/>
      <c r="W337" s="77"/>
      <c r="X337" s="77"/>
      <c r="Y337" s="77"/>
      <c r="Z337" s="77"/>
      <c r="AA337" s="77"/>
      <c r="AB337" s="77"/>
      <c r="AC337" s="92"/>
      <c r="AD337" s="83"/>
      <c r="AE337" s="76"/>
      <c r="AF337" s="76"/>
      <c r="AG337" s="76"/>
      <c r="AH337" s="76"/>
      <c r="AI337" s="76"/>
      <c r="AJ337" s="76"/>
      <c r="AK337" s="76"/>
      <c r="AL337" s="84"/>
      <c r="AM337" s="83"/>
      <c r="AN337" s="76"/>
      <c r="AO337" s="76"/>
      <c r="AP337" s="76"/>
      <c r="AQ337" s="76"/>
      <c r="AR337" s="76"/>
      <c r="AS337" s="76"/>
      <c r="AT337" s="76"/>
      <c r="AU337" s="84"/>
      <c r="AV337" s="83"/>
      <c r="AW337" s="76"/>
      <c r="AX337" s="76"/>
      <c r="AY337" s="76"/>
      <c r="AZ337" s="76"/>
      <c r="BA337" s="76"/>
      <c r="BB337" s="76"/>
      <c r="BC337" s="76"/>
      <c r="BD337" s="84"/>
      <c r="BE337" s="83"/>
      <c r="BF337" s="76"/>
      <c r="BG337" s="76"/>
      <c r="BH337" s="76"/>
      <c r="BI337" s="76"/>
      <c r="BJ337" s="76"/>
      <c r="BK337" s="76"/>
      <c r="BL337" s="76"/>
      <c r="BM337" s="84"/>
      <c r="BN337" s="1"/>
      <c r="BO337" s="1"/>
      <c r="BP337" s="1"/>
      <c r="BQ337" s="1"/>
      <c r="BR337" s="1"/>
      <c r="CC337" s="111" t="str">
        <f t="shared" si="103"/>
        <v/>
      </c>
      <c r="CD337" s="113" t="str">
        <f t="shared" si="96"/>
        <v/>
      </c>
      <c r="CE337" s="111" t="str">
        <f t="shared" si="97"/>
        <v/>
      </c>
      <c r="CF337" s="111" t="str">
        <f t="shared" si="98"/>
        <v/>
      </c>
      <c r="CG337" s="111" t="str">
        <f t="shared" si="99"/>
        <v/>
      </c>
      <c r="CH337" s="111" t="str">
        <f t="shared" si="100"/>
        <v/>
      </c>
      <c r="CI337" s="111" t="str">
        <f t="shared" si="101"/>
        <v/>
      </c>
    </row>
    <row r="338" spans="1:87">
      <c r="A338" s="4">
        <v>333</v>
      </c>
      <c r="B338" s="30" t="str">
        <f t="shared" si="104"/>
        <v/>
      </c>
      <c r="C338" s="37" t="str">
        <f t="shared" si="105"/>
        <v/>
      </c>
      <c r="D338" s="38" t="str">
        <f t="shared" si="106"/>
        <v/>
      </c>
      <c r="E338" s="39" t="str">
        <f t="shared" si="107"/>
        <v/>
      </c>
      <c r="F338" s="39" t="str">
        <f t="shared" si="108"/>
        <v/>
      </c>
      <c r="G338" s="52" t="str">
        <f t="shared" si="109"/>
        <v/>
      </c>
      <c r="H338" s="40" t="str">
        <f t="shared" si="110"/>
        <v/>
      </c>
      <c r="I338" s="125"/>
      <c r="J338" s="126"/>
      <c r="K338" s="107" t="str">
        <f t="shared" si="102"/>
        <v/>
      </c>
      <c r="L338" s="83"/>
      <c r="M338" s="76"/>
      <c r="N338" s="76"/>
      <c r="O338" s="76"/>
      <c r="P338" s="76"/>
      <c r="Q338" s="76"/>
      <c r="R338" s="76"/>
      <c r="S338" s="76"/>
      <c r="T338" s="84"/>
      <c r="U338" s="91"/>
      <c r="V338" s="77"/>
      <c r="W338" s="77"/>
      <c r="X338" s="77"/>
      <c r="Y338" s="77"/>
      <c r="Z338" s="77"/>
      <c r="AA338" s="77"/>
      <c r="AB338" s="77"/>
      <c r="AC338" s="92"/>
      <c r="AD338" s="83"/>
      <c r="AE338" s="76"/>
      <c r="AF338" s="76"/>
      <c r="AG338" s="76"/>
      <c r="AH338" s="76"/>
      <c r="AI338" s="76"/>
      <c r="AJ338" s="76"/>
      <c r="AK338" s="76"/>
      <c r="AL338" s="84"/>
      <c r="AM338" s="83"/>
      <c r="AN338" s="76"/>
      <c r="AO338" s="76"/>
      <c r="AP338" s="76"/>
      <c r="AQ338" s="76"/>
      <c r="AR338" s="76"/>
      <c r="AS338" s="76"/>
      <c r="AT338" s="76"/>
      <c r="AU338" s="84"/>
      <c r="AV338" s="83"/>
      <c r="AW338" s="76"/>
      <c r="AX338" s="76"/>
      <c r="AY338" s="76"/>
      <c r="AZ338" s="76"/>
      <c r="BA338" s="76"/>
      <c r="BB338" s="76"/>
      <c r="BC338" s="76"/>
      <c r="BD338" s="84"/>
      <c r="BE338" s="83"/>
      <c r="BF338" s="76"/>
      <c r="BG338" s="76"/>
      <c r="BH338" s="76"/>
      <c r="BI338" s="76"/>
      <c r="BJ338" s="76"/>
      <c r="BK338" s="76"/>
      <c r="BL338" s="76"/>
      <c r="BM338" s="84"/>
      <c r="BN338" s="1"/>
      <c r="BO338" s="1"/>
      <c r="BP338" s="1"/>
      <c r="BQ338" s="1"/>
      <c r="BR338" s="1"/>
      <c r="CC338" s="111" t="str">
        <f t="shared" si="103"/>
        <v/>
      </c>
      <c r="CD338" s="113" t="str">
        <f t="shared" si="96"/>
        <v/>
      </c>
      <c r="CE338" s="111" t="str">
        <f t="shared" si="97"/>
        <v/>
      </c>
      <c r="CF338" s="111" t="str">
        <f t="shared" si="98"/>
        <v/>
      </c>
      <c r="CG338" s="111" t="str">
        <f t="shared" si="99"/>
        <v/>
      </c>
      <c r="CH338" s="111" t="str">
        <f t="shared" si="100"/>
        <v/>
      </c>
      <c r="CI338" s="111" t="str">
        <f t="shared" si="101"/>
        <v/>
      </c>
    </row>
    <row r="339" spans="1:87">
      <c r="A339" s="4">
        <v>334</v>
      </c>
      <c r="B339" s="30" t="str">
        <f t="shared" si="104"/>
        <v/>
      </c>
      <c r="C339" s="37" t="str">
        <f t="shared" si="105"/>
        <v/>
      </c>
      <c r="D339" s="38" t="str">
        <f t="shared" si="106"/>
        <v/>
      </c>
      <c r="E339" s="39" t="str">
        <f t="shared" si="107"/>
        <v/>
      </c>
      <c r="F339" s="39" t="str">
        <f t="shared" si="108"/>
        <v/>
      </c>
      <c r="G339" s="52" t="str">
        <f t="shared" si="109"/>
        <v/>
      </c>
      <c r="H339" s="40" t="str">
        <f t="shared" si="110"/>
        <v/>
      </c>
      <c r="I339" s="125"/>
      <c r="J339" s="126"/>
      <c r="K339" s="107" t="str">
        <f t="shared" si="102"/>
        <v/>
      </c>
      <c r="L339" s="83"/>
      <c r="M339" s="76"/>
      <c r="N339" s="76"/>
      <c r="O339" s="76"/>
      <c r="P339" s="76"/>
      <c r="Q339" s="76"/>
      <c r="R339" s="76"/>
      <c r="S339" s="76"/>
      <c r="T339" s="84"/>
      <c r="U339" s="91"/>
      <c r="V339" s="77"/>
      <c r="W339" s="77"/>
      <c r="X339" s="77"/>
      <c r="Y339" s="77"/>
      <c r="Z339" s="77"/>
      <c r="AA339" s="77"/>
      <c r="AB339" s="77"/>
      <c r="AC339" s="92"/>
      <c r="AD339" s="83"/>
      <c r="AE339" s="76"/>
      <c r="AF339" s="76"/>
      <c r="AG339" s="76"/>
      <c r="AH339" s="76"/>
      <c r="AI339" s="76"/>
      <c r="AJ339" s="76"/>
      <c r="AK339" s="76"/>
      <c r="AL339" s="84"/>
      <c r="AM339" s="83"/>
      <c r="AN339" s="76"/>
      <c r="AO339" s="76"/>
      <c r="AP339" s="76"/>
      <c r="AQ339" s="76"/>
      <c r="AR339" s="76"/>
      <c r="AS339" s="76"/>
      <c r="AT339" s="76"/>
      <c r="AU339" s="84"/>
      <c r="AV339" s="83"/>
      <c r="AW339" s="76"/>
      <c r="AX339" s="76"/>
      <c r="AY339" s="76"/>
      <c r="AZ339" s="76"/>
      <c r="BA339" s="76"/>
      <c r="BB339" s="76"/>
      <c r="BC339" s="76"/>
      <c r="BD339" s="84"/>
      <c r="BE339" s="83"/>
      <c r="BF339" s="76"/>
      <c r="BG339" s="76"/>
      <c r="BH339" s="76"/>
      <c r="BI339" s="76"/>
      <c r="BJ339" s="76"/>
      <c r="BK339" s="76"/>
      <c r="BL339" s="76"/>
      <c r="BM339" s="84"/>
      <c r="BN339" s="1"/>
      <c r="BO339" s="1"/>
      <c r="BP339" s="1"/>
      <c r="BQ339" s="1"/>
      <c r="BR339" s="1"/>
      <c r="CC339" s="111" t="str">
        <f t="shared" si="103"/>
        <v/>
      </c>
      <c r="CD339" s="113" t="str">
        <f t="shared" si="96"/>
        <v/>
      </c>
      <c r="CE339" s="111" t="str">
        <f t="shared" si="97"/>
        <v/>
      </c>
      <c r="CF339" s="111" t="str">
        <f t="shared" si="98"/>
        <v/>
      </c>
      <c r="CG339" s="111" t="str">
        <f t="shared" si="99"/>
        <v/>
      </c>
      <c r="CH339" s="111" t="str">
        <f t="shared" si="100"/>
        <v/>
      </c>
      <c r="CI339" s="111" t="str">
        <f t="shared" si="101"/>
        <v/>
      </c>
    </row>
    <row r="340" spans="1:87">
      <c r="A340" s="4">
        <v>335</v>
      </c>
      <c r="B340" s="30" t="str">
        <f t="shared" si="104"/>
        <v/>
      </c>
      <c r="C340" s="37" t="str">
        <f t="shared" si="105"/>
        <v/>
      </c>
      <c r="D340" s="38" t="str">
        <f t="shared" si="106"/>
        <v/>
      </c>
      <c r="E340" s="39" t="str">
        <f t="shared" si="107"/>
        <v/>
      </c>
      <c r="F340" s="39" t="str">
        <f t="shared" si="108"/>
        <v/>
      </c>
      <c r="G340" s="52" t="str">
        <f t="shared" si="109"/>
        <v/>
      </c>
      <c r="H340" s="40" t="str">
        <f t="shared" si="110"/>
        <v/>
      </c>
      <c r="I340" s="125"/>
      <c r="J340" s="126"/>
      <c r="K340" s="107" t="str">
        <f t="shared" si="102"/>
        <v/>
      </c>
      <c r="L340" s="83"/>
      <c r="M340" s="76"/>
      <c r="N340" s="76"/>
      <c r="O340" s="76"/>
      <c r="P340" s="76"/>
      <c r="Q340" s="76"/>
      <c r="R340" s="76"/>
      <c r="S340" s="76"/>
      <c r="T340" s="84"/>
      <c r="U340" s="91"/>
      <c r="V340" s="77"/>
      <c r="W340" s="77"/>
      <c r="X340" s="77"/>
      <c r="Y340" s="77"/>
      <c r="Z340" s="77"/>
      <c r="AA340" s="77"/>
      <c r="AB340" s="77"/>
      <c r="AC340" s="92"/>
      <c r="AD340" s="83"/>
      <c r="AE340" s="76"/>
      <c r="AF340" s="76"/>
      <c r="AG340" s="76"/>
      <c r="AH340" s="76"/>
      <c r="AI340" s="76"/>
      <c r="AJ340" s="76"/>
      <c r="AK340" s="76"/>
      <c r="AL340" s="84"/>
      <c r="AM340" s="83"/>
      <c r="AN340" s="76"/>
      <c r="AO340" s="76"/>
      <c r="AP340" s="76"/>
      <c r="AQ340" s="76"/>
      <c r="AR340" s="76"/>
      <c r="AS340" s="76"/>
      <c r="AT340" s="76"/>
      <c r="AU340" s="84"/>
      <c r="AV340" s="83"/>
      <c r="AW340" s="76"/>
      <c r="AX340" s="76"/>
      <c r="AY340" s="76"/>
      <c r="AZ340" s="76"/>
      <c r="BA340" s="76"/>
      <c r="BB340" s="76"/>
      <c r="BC340" s="76"/>
      <c r="BD340" s="84"/>
      <c r="BE340" s="83"/>
      <c r="BF340" s="76"/>
      <c r="BG340" s="76"/>
      <c r="BH340" s="76"/>
      <c r="BI340" s="76"/>
      <c r="BJ340" s="76"/>
      <c r="BK340" s="76"/>
      <c r="BL340" s="76"/>
      <c r="BM340" s="84"/>
      <c r="BN340" s="1"/>
      <c r="BO340" s="1"/>
      <c r="BP340" s="1"/>
      <c r="BQ340" s="1"/>
      <c r="BR340" s="1"/>
      <c r="CC340" s="111" t="str">
        <f t="shared" si="103"/>
        <v/>
      </c>
      <c r="CD340" s="113" t="str">
        <f t="shared" si="96"/>
        <v/>
      </c>
      <c r="CE340" s="111" t="str">
        <f t="shared" si="97"/>
        <v/>
      </c>
      <c r="CF340" s="111" t="str">
        <f t="shared" si="98"/>
        <v/>
      </c>
      <c r="CG340" s="111" t="str">
        <f t="shared" si="99"/>
        <v/>
      </c>
      <c r="CH340" s="111" t="str">
        <f t="shared" si="100"/>
        <v/>
      </c>
      <c r="CI340" s="111" t="str">
        <f t="shared" si="101"/>
        <v/>
      </c>
    </row>
    <row r="341" spans="1:87">
      <c r="A341" s="4">
        <v>336</v>
      </c>
      <c r="B341" s="30" t="str">
        <f t="shared" si="104"/>
        <v/>
      </c>
      <c r="C341" s="37" t="str">
        <f t="shared" si="105"/>
        <v/>
      </c>
      <c r="D341" s="38" t="str">
        <f t="shared" si="106"/>
        <v/>
      </c>
      <c r="E341" s="39" t="str">
        <f t="shared" si="107"/>
        <v/>
      </c>
      <c r="F341" s="39" t="str">
        <f t="shared" si="108"/>
        <v/>
      </c>
      <c r="G341" s="52" t="str">
        <f t="shared" si="109"/>
        <v/>
      </c>
      <c r="H341" s="40" t="str">
        <f t="shared" si="110"/>
        <v/>
      </c>
      <c r="I341" s="125"/>
      <c r="J341" s="126"/>
      <c r="K341" s="107" t="str">
        <f t="shared" si="102"/>
        <v/>
      </c>
      <c r="L341" s="83"/>
      <c r="M341" s="76"/>
      <c r="N341" s="76"/>
      <c r="O341" s="76"/>
      <c r="P341" s="76"/>
      <c r="Q341" s="76"/>
      <c r="R341" s="76"/>
      <c r="S341" s="76"/>
      <c r="T341" s="84"/>
      <c r="U341" s="91"/>
      <c r="V341" s="77"/>
      <c r="W341" s="77"/>
      <c r="X341" s="77"/>
      <c r="Y341" s="77"/>
      <c r="Z341" s="77"/>
      <c r="AA341" s="77"/>
      <c r="AB341" s="77"/>
      <c r="AC341" s="92"/>
      <c r="AD341" s="83"/>
      <c r="AE341" s="76"/>
      <c r="AF341" s="76"/>
      <c r="AG341" s="76"/>
      <c r="AH341" s="76"/>
      <c r="AI341" s="76"/>
      <c r="AJ341" s="76"/>
      <c r="AK341" s="76"/>
      <c r="AL341" s="84"/>
      <c r="AM341" s="83"/>
      <c r="AN341" s="76"/>
      <c r="AO341" s="76"/>
      <c r="AP341" s="76"/>
      <c r="AQ341" s="76"/>
      <c r="AR341" s="76"/>
      <c r="AS341" s="76"/>
      <c r="AT341" s="76"/>
      <c r="AU341" s="84"/>
      <c r="AV341" s="83"/>
      <c r="AW341" s="76"/>
      <c r="AX341" s="76"/>
      <c r="AY341" s="76"/>
      <c r="AZ341" s="76"/>
      <c r="BA341" s="76"/>
      <c r="BB341" s="76"/>
      <c r="BC341" s="76"/>
      <c r="BD341" s="84"/>
      <c r="BE341" s="83"/>
      <c r="BF341" s="76"/>
      <c r="BG341" s="76"/>
      <c r="BH341" s="76"/>
      <c r="BI341" s="76"/>
      <c r="BJ341" s="76"/>
      <c r="BK341" s="76"/>
      <c r="BL341" s="76"/>
      <c r="BM341" s="84"/>
      <c r="BN341" s="1"/>
      <c r="BO341" s="1"/>
      <c r="BP341" s="1"/>
      <c r="BQ341" s="1"/>
      <c r="BR341" s="1"/>
      <c r="CC341" s="111" t="str">
        <f t="shared" si="103"/>
        <v/>
      </c>
      <c r="CD341" s="113" t="str">
        <f t="shared" si="96"/>
        <v/>
      </c>
      <c r="CE341" s="111" t="str">
        <f t="shared" si="97"/>
        <v/>
      </c>
      <c r="CF341" s="111" t="str">
        <f t="shared" si="98"/>
        <v/>
      </c>
      <c r="CG341" s="111" t="str">
        <f t="shared" si="99"/>
        <v/>
      </c>
      <c r="CH341" s="111" t="str">
        <f t="shared" si="100"/>
        <v/>
      </c>
      <c r="CI341" s="111" t="str">
        <f t="shared" si="101"/>
        <v/>
      </c>
    </row>
    <row r="342" spans="1:87">
      <c r="A342" s="4">
        <v>337</v>
      </c>
      <c r="B342" s="30" t="str">
        <f t="shared" si="104"/>
        <v/>
      </c>
      <c r="C342" s="37" t="str">
        <f t="shared" si="105"/>
        <v/>
      </c>
      <c r="D342" s="38" t="str">
        <f t="shared" si="106"/>
        <v/>
      </c>
      <c r="E342" s="39" t="str">
        <f t="shared" si="107"/>
        <v/>
      </c>
      <c r="F342" s="39" t="str">
        <f t="shared" si="108"/>
        <v/>
      </c>
      <c r="G342" s="52" t="str">
        <f t="shared" si="109"/>
        <v/>
      </c>
      <c r="H342" s="40" t="str">
        <f t="shared" si="110"/>
        <v/>
      </c>
      <c r="I342" s="125"/>
      <c r="J342" s="126"/>
      <c r="K342" s="107" t="str">
        <f t="shared" si="102"/>
        <v/>
      </c>
      <c r="L342" s="83"/>
      <c r="M342" s="76"/>
      <c r="N342" s="76"/>
      <c r="O342" s="76"/>
      <c r="P342" s="76"/>
      <c r="Q342" s="76"/>
      <c r="R342" s="76"/>
      <c r="S342" s="76"/>
      <c r="T342" s="84"/>
      <c r="U342" s="91"/>
      <c r="V342" s="77"/>
      <c r="W342" s="77"/>
      <c r="X342" s="77"/>
      <c r="Y342" s="77"/>
      <c r="Z342" s="77"/>
      <c r="AA342" s="77"/>
      <c r="AB342" s="77"/>
      <c r="AC342" s="92"/>
      <c r="AD342" s="83"/>
      <c r="AE342" s="76"/>
      <c r="AF342" s="76"/>
      <c r="AG342" s="76"/>
      <c r="AH342" s="76"/>
      <c r="AI342" s="76"/>
      <c r="AJ342" s="76"/>
      <c r="AK342" s="76"/>
      <c r="AL342" s="84"/>
      <c r="AM342" s="83"/>
      <c r="AN342" s="76"/>
      <c r="AO342" s="76"/>
      <c r="AP342" s="76"/>
      <c r="AQ342" s="76"/>
      <c r="AR342" s="76"/>
      <c r="AS342" s="76"/>
      <c r="AT342" s="76"/>
      <c r="AU342" s="84"/>
      <c r="AV342" s="83"/>
      <c r="AW342" s="76"/>
      <c r="AX342" s="76"/>
      <c r="AY342" s="76"/>
      <c r="AZ342" s="76"/>
      <c r="BA342" s="76"/>
      <c r="BB342" s="76"/>
      <c r="BC342" s="76"/>
      <c r="BD342" s="84"/>
      <c r="BE342" s="83"/>
      <c r="BF342" s="76"/>
      <c r="BG342" s="76"/>
      <c r="BH342" s="76"/>
      <c r="BI342" s="76"/>
      <c r="BJ342" s="76"/>
      <c r="BK342" s="76"/>
      <c r="BL342" s="76"/>
      <c r="BM342" s="84"/>
      <c r="BN342" s="1"/>
      <c r="BO342" s="1"/>
      <c r="BP342" s="1"/>
      <c r="BQ342" s="1"/>
      <c r="BR342" s="1"/>
      <c r="CC342" s="111" t="str">
        <f t="shared" si="103"/>
        <v/>
      </c>
      <c r="CD342" s="113" t="str">
        <f t="shared" si="96"/>
        <v/>
      </c>
      <c r="CE342" s="111" t="str">
        <f t="shared" si="97"/>
        <v/>
      </c>
      <c r="CF342" s="111" t="str">
        <f t="shared" si="98"/>
        <v/>
      </c>
      <c r="CG342" s="111" t="str">
        <f t="shared" si="99"/>
        <v/>
      </c>
      <c r="CH342" s="111" t="str">
        <f t="shared" si="100"/>
        <v/>
      </c>
      <c r="CI342" s="111" t="str">
        <f t="shared" si="101"/>
        <v/>
      </c>
    </row>
    <row r="343" spans="1:87">
      <c r="A343" s="4">
        <v>338</v>
      </c>
      <c r="B343" s="30" t="str">
        <f t="shared" si="104"/>
        <v/>
      </c>
      <c r="C343" s="37" t="str">
        <f t="shared" si="105"/>
        <v/>
      </c>
      <c r="D343" s="38" t="str">
        <f t="shared" si="106"/>
        <v/>
      </c>
      <c r="E343" s="39" t="str">
        <f t="shared" si="107"/>
        <v/>
      </c>
      <c r="F343" s="39" t="str">
        <f t="shared" si="108"/>
        <v/>
      </c>
      <c r="G343" s="52" t="str">
        <f t="shared" si="109"/>
        <v/>
      </c>
      <c r="H343" s="40" t="str">
        <f t="shared" si="110"/>
        <v/>
      </c>
      <c r="I343" s="125"/>
      <c r="J343" s="126"/>
      <c r="K343" s="107" t="str">
        <f t="shared" si="102"/>
        <v/>
      </c>
      <c r="L343" s="83"/>
      <c r="M343" s="76"/>
      <c r="N343" s="76"/>
      <c r="O343" s="76"/>
      <c r="P343" s="76"/>
      <c r="Q343" s="76"/>
      <c r="R343" s="76"/>
      <c r="S343" s="76"/>
      <c r="T343" s="84"/>
      <c r="U343" s="91"/>
      <c r="V343" s="77"/>
      <c r="W343" s="77"/>
      <c r="X343" s="77"/>
      <c r="Y343" s="77"/>
      <c r="Z343" s="77"/>
      <c r="AA343" s="77"/>
      <c r="AB343" s="77"/>
      <c r="AC343" s="92"/>
      <c r="AD343" s="83"/>
      <c r="AE343" s="76"/>
      <c r="AF343" s="76"/>
      <c r="AG343" s="76"/>
      <c r="AH343" s="76"/>
      <c r="AI343" s="76"/>
      <c r="AJ343" s="76"/>
      <c r="AK343" s="76"/>
      <c r="AL343" s="84"/>
      <c r="AM343" s="83"/>
      <c r="AN343" s="76"/>
      <c r="AO343" s="76"/>
      <c r="AP343" s="76"/>
      <c r="AQ343" s="76"/>
      <c r="AR343" s="76"/>
      <c r="AS343" s="76"/>
      <c r="AT343" s="76"/>
      <c r="AU343" s="84"/>
      <c r="AV343" s="83"/>
      <c r="AW343" s="76"/>
      <c r="AX343" s="76"/>
      <c r="AY343" s="76"/>
      <c r="AZ343" s="76"/>
      <c r="BA343" s="76"/>
      <c r="BB343" s="76"/>
      <c r="BC343" s="76"/>
      <c r="BD343" s="84"/>
      <c r="BE343" s="83"/>
      <c r="BF343" s="76"/>
      <c r="BG343" s="76"/>
      <c r="BH343" s="76"/>
      <c r="BI343" s="76"/>
      <c r="BJ343" s="76"/>
      <c r="BK343" s="76"/>
      <c r="BL343" s="76"/>
      <c r="BM343" s="84"/>
      <c r="BN343" s="1"/>
      <c r="BO343" s="1"/>
      <c r="BP343" s="1"/>
      <c r="BQ343" s="1"/>
      <c r="BR343" s="1"/>
      <c r="CC343" s="111" t="str">
        <f t="shared" si="103"/>
        <v/>
      </c>
      <c r="CD343" s="113" t="str">
        <f t="shared" si="96"/>
        <v/>
      </c>
      <c r="CE343" s="111" t="str">
        <f t="shared" si="97"/>
        <v/>
      </c>
      <c r="CF343" s="111" t="str">
        <f t="shared" si="98"/>
        <v/>
      </c>
      <c r="CG343" s="111" t="str">
        <f t="shared" si="99"/>
        <v/>
      </c>
      <c r="CH343" s="111" t="str">
        <f t="shared" si="100"/>
        <v/>
      </c>
      <c r="CI343" s="111" t="str">
        <f t="shared" si="101"/>
        <v/>
      </c>
    </row>
    <row r="344" spans="1:87">
      <c r="A344" s="4">
        <v>339</v>
      </c>
      <c r="B344" s="30" t="str">
        <f t="shared" si="104"/>
        <v/>
      </c>
      <c r="C344" s="37" t="str">
        <f t="shared" si="105"/>
        <v/>
      </c>
      <c r="D344" s="38" t="str">
        <f t="shared" si="106"/>
        <v/>
      </c>
      <c r="E344" s="39" t="str">
        <f t="shared" si="107"/>
        <v/>
      </c>
      <c r="F344" s="39" t="str">
        <f t="shared" si="108"/>
        <v/>
      </c>
      <c r="G344" s="52" t="str">
        <f t="shared" si="109"/>
        <v/>
      </c>
      <c r="H344" s="40" t="str">
        <f t="shared" si="110"/>
        <v/>
      </c>
      <c r="I344" s="125"/>
      <c r="J344" s="126"/>
      <c r="K344" s="107" t="str">
        <f t="shared" si="102"/>
        <v/>
      </c>
      <c r="L344" s="83"/>
      <c r="M344" s="76"/>
      <c r="N344" s="76"/>
      <c r="O344" s="76"/>
      <c r="P344" s="76"/>
      <c r="Q344" s="76"/>
      <c r="R344" s="76"/>
      <c r="S344" s="76"/>
      <c r="T344" s="84"/>
      <c r="U344" s="91"/>
      <c r="V344" s="77"/>
      <c r="W344" s="77"/>
      <c r="X344" s="77"/>
      <c r="Y344" s="77"/>
      <c r="Z344" s="77"/>
      <c r="AA344" s="77"/>
      <c r="AB344" s="77"/>
      <c r="AC344" s="92"/>
      <c r="AD344" s="83"/>
      <c r="AE344" s="76"/>
      <c r="AF344" s="76"/>
      <c r="AG344" s="76"/>
      <c r="AH344" s="76"/>
      <c r="AI344" s="76"/>
      <c r="AJ344" s="76"/>
      <c r="AK344" s="76"/>
      <c r="AL344" s="84"/>
      <c r="AM344" s="83"/>
      <c r="AN344" s="76"/>
      <c r="AO344" s="76"/>
      <c r="AP344" s="76"/>
      <c r="AQ344" s="76"/>
      <c r="AR344" s="76"/>
      <c r="AS344" s="76"/>
      <c r="AT344" s="76"/>
      <c r="AU344" s="84"/>
      <c r="AV344" s="83"/>
      <c r="AW344" s="76"/>
      <c r="AX344" s="76"/>
      <c r="AY344" s="76"/>
      <c r="AZ344" s="76"/>
      <c r="BA344" s="76"/>
      <c r="BB344" s="76"/>
      <c r="BC344" s="76"/>
      <c r="BD344" s="84"/>
      <c r="BE344" s="83"/>
      <c r="BF344" s="76"/>
      <c r="BG344" s="76"/>
      <c r="BH344" s="76"/>
      <c r="BI344" s="76"/>
      <c r="BJ344" s="76"/>
      <c r="BK344" s="76"/>
      <c r="BL344" s="76"/>
      <c r="BM344" s="84"/>
      <c r="BN344" s="1"/>
      <c r="BO344" s="1"/>
      <c r="BP344" s="1"/>
      <c r="BQ344" s="1"/>
      <c r="BR344" s="1"/>
      <c r="CC344" s="111" t="str">
        <f t="shared" si="103"/>
        <v/>
      </c>
      <c r="CD344" s="113" t="str">
        <f t="shared" si="96"/>
        <v/>
      </c>
      <c r="CE344" s="111" t="str">
        <f t="shared" si="97"/>
        <v/>
      </c>
      <c r="CF344" s="111" t="str">
        <f t="shared" si="98"/>
        <v/>
      </c>
      <c r="CG344" s="111" t="str">
        <f t="shared" si="99"/>
        <v/>
      </c>
      <c r="CH344" s="111" t="str">
        <f t="shared" si="100"/>
        <v/>
      </c>
      <c r="CI344" s="111" t="str">
        <f t="shared" si="101"/>
        <v/>
      </c>
    </row>
    <row r="345" spans="1:87">
      <c r="A345" s="4">
        <v>340</v>
      </c>
      <c r="B345" s="30" t="str">
        <f t="shared" si="104"/>
        <v/>
      </c>
      <c r="C345" s="37" t="str">
        <f t="shared" si="105"/>
        <v/>
      </c>
      <c r="D345" s="38" t="str">
        <f t="shared" si="106"/>
        <v/>
      </c>
      <c r="E345" s="39" t="str">
        <f t="shared" si="107"/>
        <v/>
      </c>
      <c r="F345" s="39" t="str">
        <f t="shared" si="108"/>
        <v/>
      </c>
      <c r="G345" s="52" t="str">
        <f t="shared" si="109"/>
        <v/>
      </c>
      <c r="H345" s="40" t="str">
        <f t="shared" si="110"/>
        <v/>
      </c>
      <c r="I345" s="125"/>
      <c r="J345" s="126"/>
      <c r="K345" s="107" t="str">
        <f t="shared" si="102"/>
        <v/>
      </c>
      <c r="L345" s="83"/>
      <c r="M345" s="76"/>
      <c r="N345" s="76"/>
      <c r="O345" s="76"/>
      <c r="P345" s="76"/>
      <c r="Q345" s="76"/>
      <c r="R345" s="76"/>
      <c r="S345" s="76"/>
      <c r="T345" s="84"/>
      <c r="U345" s="91"/>
      <c r="V345" s="77"/>
      <c r="W345" s="77"/>
      <c r="X345" s="77"/>
      <c r="Y345" s="77"/>
      <c r="Z345" s="77"/>
      <c r="AA345" s="77"/>
      <c r="AB345" s="77"/>
      <c r="AC345" s="92"/>
      <c r="AD345" s="83"/>
      <c r="AE345" s="76"/>
      <c r="AF345" s="76"/>
      <c r="AG345" s="76"/>
      <c r="AH345" s="76"/>
      <c r="AI345" s="76"/>
      <c r="AJ345" s="76"/>
      <c r="AK345" s="76"/>
      <c r="AL345" s="84"/>
      <c r="AM345" s="83"/>
      <c r="AN345" s="76"/>
      <c r="AO345" s="76"/>
      <c r="AP345" s="76"/>
      <c r="AQ345" s="76"/>
      <c r="AR345" s="76"/>
      <c r="AS345" s="76"/>
      <c r="AT345" s="76"/>
      <c r="AU345" s="84"/>
      <c r="AV345" s="83"/>
      <c r="AW345" s="76"/>
      <c r="AX345" s="76"/>
      <c r="AY345" s="76"/>
      <c r="AZ345" s="76"/>
      <c r="BA345" s="76"/>
      <c r="BB345" s="76"/>
      <c r="BC345" s="76"/>
      <c r="BD345" s="84"/>
      <c r="BE345" s="83"/>
      <c r="BF345" s="76"/>
      <c r="BG345" s="76"/>
      <c r="BH345" s="76"/>
      <c r="BI345" s="76"/>
      <c r="BJ345" s="76"/>
      <c r="BK345" s="76"/>
      <c r="BL345" s="76"/>
      <c r="BM345" s="84"/>
      <c r="BN345" s="1"/>
      <c r="BO345" s="1"/>
      <c r="BP345" s="1"/>
      <c r="BQ345" s="1"/>
      <c r="BR345" s="1"/>
      <c r="CC345" s="111" t="str">
        <f t="shared" si="103"/>
        <v/>
      </c>
      <c r="CD345" s="113" t="str">
        <f t="shared" si="96"/>
        <v/>
      </c>
      <c r="CE345" s="111" t="str">
        <f t="shared" si="97"/>
        <v/>
      </c>
      <c r="CF345" s="111" t="str">
        <f t="shared" si="98"/>
        <v/>
      </c>
      <c r="CG345" s="111" t="str">
        <f t="shared" si="99"/>
        <v/>
      </c>
      <c r="CH345" s="111" t="str">
        <f t="shared" si="100"/>
        <v/>
      </c>
      <c r="CI345" s="111" t="str">
        <f t="shared" si="101"/>
        <v/>
      </c>
    </row>
    <row r="346" spans="1:87">
      <c r="A346" s="4">
        <v>341</v>
      </c>
      <c r="B346" s="30" t="str">
        <f t="shared" si="104"/>
        <v/>
      </c>
      <c r="C346" s="37" t="str">
        <f t="shared" si="105"/>
        <v/>
      </c>
      <c r="D346" s="38" t="str">
        <f t="shared" si="106"/>
        <v/>
      </c>
      <c r="E346" s="39" t="str">
        <f t="shared" si="107"/>
        <v/>
      </c>
      <c r="F346" s="39" t="str">
        <f t="shared" si="108"/>
        <v/>
      </c>
      <c r="G346" s="52" t="str">
        <f t="shared" si="109"/>
        <v/>
      </c>
      <c r="H346" s="40" t="str">
        <f t="shared" si="110"/>
        <v/>
      </c>
      <c r="I346" s="125"/>
      <c r="J346" s="126"/>
      <c r="K346" s="107" t="str">
        <f t="shared" si="102"/>
        <v/>
      </c>
      <c r="L346" s="83"/>
      <c r="M346" s="76"/>
      <c r="N346" s="76"/>
      <c r="O346" s="76"/>
      <c r="P346" s="76"/>
      <c r="Q346" s="76"/>
      <c r="R346" s="76"/>
      <c r="S346" s="76"/>
      <c r="T346" s="84"/>
      <c r="U346" s="91"/>
      <c r="V346" s="77"/>
      <c r="W346" s="77"/>
      <c r="X346" s="77"/>
      <c r="Y346" s="77"/>
      <c r="Z346" s="77"/>
      <c r="AA346" s="77"/>
      <c r="AB346" s="77"/>
      <c r="AC346" s="92"/>
      <c r="AD346" s="83"/>
      <c r="AE346" s="76"/>
      <c r="AF346" s="76"/>
      <c r="AG346" s="76"/>
      <c r="AH346" s="76"/>
      <c r="AI346" s="76"/>
      <c r="AJ346" s="76"/>
      <c r="AK346" s="76"/>
      <c r="AL346" s="84"/>
      <c r="AM346" s="83"/>
      <c r="AN346" s="76"/>
      <c r="AO346" s="76"/>
      <c r="AP346" s="76"/>
      <c r="AQ346" s="76"/>
      <c r="AR346" s="76"/>
      <c r="AS346" s="76"/>
      <c r="AT346" s="76"/>
      <c r="AU346" s="84"/>
      <c r="AV346" s="83"/>
      <c r="AW346" s="76"/>
      <c r="AX346" s="76"/>
      <c r="AY346" s="76"/>
      <c r="AZ346" s="76"/>
      <c r="BA346" s="76"/>
      <c r="BB346" s="76"/>
      <c r="BC346" s="76"/>
      <c r="BD346" s="84"/>
      <c r="BE346" s="83"/>
      <c r="BF346" s="76"/>
      <c r="BG346" s="76"/>
      <c r="BH346" s="76"/>
      <c r="BI346" s="76"/>
      <c r="BJ346" s="76"/>
      <c r="BK346" s="76"/>
      <c r="BL346" s="76"/>
      <c r="BM346" s="84"/>
      <c r="BN346" s="1"/>
      <c r="BO346" s="1"/>
      <c r="BP346" s="1"/>
      <c r="BQ346" s="1"/>
      <c r="BR346" s="1"/>
      <c r="CC346" s="111" t="str">
        <f t="shared" si="103"/>
        <v/>
      </c>
      <c r="CD346" s="113" t="str">
        <f t="shared" si="96"/>
        <v/>
      </c>
      <c r="CE346" s="111" t="str">
        <f t="shared" si="97"/>
        <v/>
      </c>
      <c r="CF346" s="111" t="str">
        <f t="shared" si="98"/>
        <v/>
      </c>
      <c r="CG346" s="111" t="str">
        <f t="shared" si="99"/>
        <v/>
      </c>
      <c r="CH346" s="111" t="str">
        <f t="shared" si="100"/>
        <v/>
      </c>
      <c r="CI346" s="111" t="str">
        <f t="shared" si="101"/>
        <v/>
      </c>
    </row>
    <row r="347" spans="1:87">
      <c r="A347" s="4">
        <v>342</v>
      </c>
      <c r="B347" s="30" t="str">
        <f t="shared" si="104"/>
        <v/>
      </c>
      <c r="C347" s="37" t="str">
        <f t="shared" si="105"/>
        <v/>
      </c>
      <c r="D347" s="38" t="str">
        <f t="shared" si="106"/>
        <v/>
      </c>
      <c r="E347" s="39" t="str">
        <f t="shared" si="107"/>
        <v/>
      </c>
      <c r="F347" s="39" t="str">
        <f t="shared" si="108"/>
        <v/>
      </c>
      <c r="G347" s="52" t="str">
        <f t="shared" si="109"/>
        <v/>
      </c>
      <c r="H347" s="40" t="str">
        <f t="shared" si="110"/>
        <v/>
      </c>
      <c r="I347" s="125"/>
      <c r="J347" s="126"/>
      <c r="K347" s="107" t="str">
        <f t="shared" si="102"/>
        <v/>
      </c>
      <c r="L347" s="83"/>
      <c r="M347" s="76"/>
      <c r="N347" s="76"/>
      <c r="O347" s="76"/>
      <c r="P347" s="76"/>
      <c r="Q347" s="76"/>
      <c r="R347" s="76"/>
      <c r="S347" s="76"/>
      <c r="T347" s="84"/>
      <c r="U347" s="91"/>
      <c r="V347" s="77"/>
      <c r="W347" s="77"/>
      <c r="X347" s="77"/>
      <c r="Y347" s="77"/>
      <c r="Z347" s="77"/>
      <c r="AA347" s="77"/>
      <c r="AB347" s="77"/>
      <c r="AC347" s="92"/>
      <c r="AD347" s="83"/>
      <c r="AE347" s="76"/>
      <c r="AF347" s="76"/>
      <c r="AG347" s="76"/>
      <c r="AH347" s="76"/>
      <c r="AI347" s="76"/>
      <c r="AJ347" s="76"/>
      <c r="AK347" s="76"/>
      <c r="AL347" s="84"/>
      <c r="AM347" s="83"/>
      <c r="AN347" s="76"/>
      <c r="AO347" s="76"/>
      <c r="AP347" s="76"/>
      <c r="AQ347" s="76"/>
      <c r="AR347" s="76"/>
      <c r="AS347" s="76"/>
      <c r="AT347" s="76"/>
      <c r="AU347" s="84"/>
      <c r="AV347" s="83"/>
      <c r="AW347" s="76"/>
      <c r="AX347" s="76"/>
      <c r="AY347" s="76"/>
      <c r="AZ347" s="76"/>
      <c r="BA347" s="76"/>
      <c r="BB347" s="76"/>
      <c r="BC347" s="76"/>
      <c r="BD347" s="84"/>
      <c r="BE347" s="83"/>
      <c r="BF347" s="76"/>
      <c r="BG347" s="76"/>
      <c r="BH347" s="76"/>
      <c r="BI347" s="76"/>
      <c r="BJ347" s="76"/>
      <c r="BK347" s="76"/>
      <c r="BL347" s="76"/>
      <c r="BM347" s="84"/>
      <c r="BN347" s="1"/>
      <c r="BO347" s="1"/>
      <c r="BP347" s="1"/>
      <c r="BQ347" s="1"/>
      <c r="BR347" s="1"/>
      <c r="CC347" s="111" t="str">
        <f t="shared" si="103"/>
        <v/>
      </c>
      <c r="CD347" s="113" t="str">
        <f t="shared" si="96"/>
        <v/>
      </c>
      <c r="CE347" s="111" t="str">
        <f t="shared" si="97"/>
        <v/>
      </c>
      <c r="CF347" s="111" t="str">
        <f t="shared" si="98"/>
        <v/>
      </c>
      <c r="CG347" s="111" t="str">
        <f t="shared" si="99"/>
        <v/>
      </c>
      <c r="CH347" s="111" t="str">
        <f t="shared" si="100"/>
        <v/>
      </c>
      <c r="CI347" s="111" t="str">
        <f t="shared" si="101"/>
        <v/>
      </c>
    </row>
    <row r="348" spans="1:87">
      <c r="A348" s="4">
        <v>343</v>
      </c>
      <c r="B348" s="30" t="str">
        <f t="shared" si="104"/>
        <v/>
      </c>
      <c r="C348" s="37" t="str">
        <f t="shared" si="105"/>
        <v/>
      </c>
      <c r="D348" s="38" t="str">
        <f t="shared" si="106"/>
        <v/>
      </c>
      <c r="E348" s="39" t="str">
        <f t="shared" si="107"/>
        <v/>
      </c>
      <c r="F348" s="39" t="str">
        <f t="shared" si="108"/>
        <v/>
      </c>
      <c r="G348" s="52" t="str">
        <f t="shared" si="109"/>
        <v/>
      </c>
      <c r="H348" s="40" t="str">
        <f t="shared" si="110"/>
        <v/>
      </c>
      <c r="I348" s="125"/>
      <c r="J348" s="126"/>
      <c r="K348" s="107" t="str">
        <f t="shared" si="102"/>
        <v/>
      </c>
      <c r="L348" s="83"/>
      <c r="M348" s="76"/>
      <c r="N348" s="76"/>
      <c r="O348" s="76"/>
      <c r="P348" s="76"/>
      <c r="Q348" s="76"/>
      <c r="R348" s="76"/>
      <c r="S348" s="76"/>
      <c r="T348" s="84"/>
      <c r="U348" s="91"/>
      <c r="V348" s="77"/>
      <c r="W348" s="77"/>
      <c r="X348" s="77"/>
      <c r="Y348" s="77"/>
      <c r="Z348" s="77"/>
      <c r="AA348" s="77"/>
      <c r="AB348" s="77"/>
      <c r="AC348" s="92"/>
      <c r="AD348" s="83"/>
      <c r="AE348" s="76"/>
      <c r="AF348" s="76"/>
      <c r="AG348" s="76"/>
      <c r="AH348" s="76"/>
      <c r="AI348" s="76"/>
      <c r="AJ348" s="76"/>
      <c r="AK348" s="76"/>
      <c r="AL348" s="84"/>
      <c r="AM348" s="83"/>
      <c r="AN348" s="76"/>
      <c r="AO348" s="76"/>
      <c r="AP348" s="76"/>
      <c r="AQ348" s="76"/>
      <c r="AR348" s="76"/>
      <c r="AS348" s="76"/>
      <c r="AT348" s="76"/>
      <c r="AU348" s="84"/>
      <c r="AV348" s="83"/>
      <c r="AW348" s="76"/>
      <c r="AX348" s="76"/>
      <c r="AY348" s="76"/>
      <c r="AZ348" s="76"/>
      <c r="BA348" s="76"/>
      <c r="BB348" s="76"/>
      <c r="BC348" s="76"/>
      <c r="BD348" s="84"/>
      <c r="BE348" s="83"/>
      <c r="BF348" s="76"/>
      <c r="BG348" s="76"/>
      <c r="BH348" s="76"/>
      <c r="BI348" s="76"/>
      <c r="BJ348" s="76"/>
      <c r="BK348" s="76"/>
      <c r="BL348" s="76"/>
      <c r="BM348" s="84"/>
      <c r="BN348" s="1"/>
      <c r="BO348" s="1"/>
      <c r="BP348" s="1"/>
      <c r="BQ348" s="1"/>
      <c r="BR348" s="1"/>
      <c r="CC348" s="111" t="str">
        <f t="shared" si="103"/>
        <v/>
      </c>
      <c r="CD348" s="113" t="str">
        <f t="shared" si="96"/>
        <v/>
      </c>
      <c r="CE348" s="111" t="str">
        <f t="shared" si="97"/>
        <v/>
      </c>
      <c r="CF348" s="111" t="str">
        <f t="shared" si="98"/>
        <v/>
      </c>
      <c r="CG348" s="111" t="str">
        <f t="shared" si="99"/>
        <v/>
      </c>
      <c r="CH348" s="111" t="str">
        <f t="shared" si="100"/>
        <v/>
      </c>
      <c r="CI348" s="111" t="str">
        <f t="shared" si="101"/>
        <v/>
      </c>
    </row>
    <row r="349" spans="1:87">
      <c r="A349" s="4">
        <v>344</v>
      </c>
      <c r="B349" s="30" t="str">
        <f t="shared" si="104"/>
        <v/>
      </c>
      <c r="C349" s="37" t="str">
        <f t="shared" si="105"/>
        <v/>
      </c>
      <c r="D349" s="38" t="str">
        <f t="shared" si="106"/>
        <v/>
      </c>
      <c r="E349" s="39" t="str">
        <f t="shared" si="107"/>
        <v/>
      </c>
      <c r="F349" s="39" t="str">
        <f t="shared" si="108"/>
        <v/>
      </c>
      <c r="G349" s="52" t="str">
        <f t="shared" si="109"/>
        <v/>
      </c>
      <c r="H349" s="40" t="str">
        <f t="shared" si="110"/>
        <v/>
      </c>
      <c r="I349" s="125"/>
      <c r="J349" s="126"/>
      <c r="K349" s="107" t="str">
        <f t="shared" si="102"/>
        <v/>
      </c>
      <c r="L349" s="83"/>
      <c r="M349" s="76"/>
      <c r="N349" s="76"/>
      <c r="O349" s="76"/>
      <c r="P349" s="76"/>
      <c r="Q349" s="76"/>
      <c r="R349" s="76"/>
      <c r="S349" s="76"/>
      <c r="T349" s="84"/>
      <c r="U349" s="91"/>
      <c r="V349" s="77"/>
      <c r="W349" s="77"/>
      <c r="X349" s="77"/>
      <c r="Y349" s="77"/>
      <c r="Z349" s="77"/>
      <c r="AA349" s="77"/>
      <c r="AB349" s="77"/>
      <c r="AC349" s="92"/>
      <c r="AD349" s="83"/>
      <c r="AE349" s="76"/>
      <c r="AF349" s="76"/>
      <c r="AG349" s="76"/>
      <c r="AH349" s="76"/>
      <c r="AI349" s="76"/>
      <c r="AJ349" s="76"/>
      <c r="AK349" s="76"/>
      <c r="AL349" s="84"/>
      <c r="AM349" s="83"/>
      <c r="AN349" s="76"/>
      <c r="AO349" s="76"/>
      <c r="AP349" s="76"/>
      <c r="AQ349" s="76"/>
      <c r="AR349" s="76"/>
      <c r="AS349" s="76"/>
      <c r="AT349" s="76"/>
      <c r="AU349" s="84"/>
      <c r="AV349" s="83"/>
      <c r="AW349" s="76"/>
      <c r="AX349" s="76"/>
      <c r="AY349" s="76"/>
      <c r="AZ349" s="76"/>
      <c r="BA349" s="76"/>
      <c r="BB349" s="76"/>
      <c r="BC349" s="76"/>
      <c r="BD349" s="84"/>
      <c r="BE349" s="83"/>
      <c r="BF349" s="76"/>
      <c r="BG349" s="76"/>
      <c r="BH349" s="76"/>
      <c r="BI349" s="76"/>
      <c r="BJ349" s="76"/>
      <c r="BK349" s="76"/>
      <c r="BL349" s="76"/>
      <c r="BM349" s="84"/>
      <c r="BN349" s="1"/>
      <c r="BO349" s="1"/>
      <c r="BP349" s="1"/>
      <c r="BQ349" s="1"/>
      <c r="BR349" s="1"/>
      <c r="CC349" s="111" t="str">
        <f t="shared" si="103"/>
        <v/>
      </c>
      <c r="CD349" s="113" t="str">
        <f t="shared" si="96"/>
        <v/>
      </c>
      <c r="CE349" s="111" t="str">
        <f t="shared" si="97"/>
        <v/>
      </c>
      <c r="CF349" s="111" t="str">
        <f t="shared" si="98"/>
        <v/>
      </c>
      <c r="CG349" s="111" t="str">
        <f t="shared" si="99"/>
        <v/>
      </c>
      <c r="CH349" s="111" t="str">
        <f t="shared" si="100"/>
        <v/>
      </c>
      <c r="CI349" s="111" t="str">
        <f t="shared" si="101"/>
        <v/>
      </c>
    </row>
    <row r="350" spans="1:87">
      <c r="A350" s="4">
        <v>345</v>
      </c>
      <c r="B350" s="30" t="str">
        <f t="shared" si="104"/>
        <v/>
      </c>
      <c r="C350" s="37" t="str">
        <f t="shared" si="105"/>
        <v/>
      </c>
      <c r="D350" s="38" t="str">
        <f t="shared" si="106"/>
        <v/>
      </c>
      <c r="E350" s="39" t="str">
        <f t="shared" si="107"/>
        <v/>
      </c>
      <c r="F350" s="39" t="str">
        <f t="shared" si="108"/>
        <v/>
      </c>
      <c r="G350" s="52" t="str">
        <f t="shared" si="109"/>
        <v/>
      </c>
      <c r="H350" s="40" t="str">
        <f t="shared" si="110"/>
        <v/>
      </c>
      <c r="I350" s="125"/>
      <c r="J350" s="126"/>
      <c r="K350" s="107" t="str">
        <f t="shared" si="102"/>
        <v/>
      </c>
      <c r="L350" s="83"/>
      <c r="M350" s="76"/>
      <c r="N350" s="76"/>
      <c r="O350" s="76"/>
      <c r="P350" s="76"/>
      <c r="Q350" s="76"/>
      <c r="R350" s="76"/>
      <c r="S350" s="76"/>
      <c r="T350" s="84"/>
      <c r="U350" s="91"/>
      <c r="V350" s="77"/>
      <c r="W350" s="77"/>
      <c r="X350" s="77"/>
      <c r="Y350" s="77"/>
      <c r="Z350" s="77"/>
      <c r="AA350" s="77"/>
      <c r="AB350" s="77"/>
      <c r="AC350" s="92"/>
      <c r="AD350" s="83"/>
      <c r="AE350" s="76"/>
      <c r="AF350" s="76"/>
      <c r="AG350" s="76"/>
      <c r="AH350" s="76"/>
      <c r="AI350" s="76"/>
      <c r="AJ350" s="76"/>
      <c r="AK350" s="76"/>
      <c r="AL350" s="84"/>
      <c r="AM350" s="83"/>
      <c r="AN350" s="76"/>
      <c r="AO350" s="76"/>
      <c r="AP350" s="76"/>
      <c r="AQ350" s="76"/>
      <c r="AR350" s="76"/>
      <c r="AS350" s="76"/>
      <c r="AT350" s="76"/>
      <c r="AU350" s="84"/>
      <c r="AV350" s="83"/>
      <c r="AW350" s="76"/>
      <c r="AX350" s="76"/>
      <c r="AY350" s="76"/>
      <c r="AZ350" s="76"/>
      <c r="BA350" s="76"/>
      <c r="BB350" s="76"/>
      <c r="BC350" s="76"/>
      <c r="BD350" s="84"/>
      <c r="BE350" s="83"/>
      <c r="BF350" s="76"/>
      <c r="BG350" s="76"/>
      <c r="BH350" s="76"/>
      <c r="BI350" s="76"/>
      <c r="BJ350" s="76"/>
      <c r="BK350" s="76"/>
      <c r="BL350" s="76"/>
      <c r="BM350" s="84"/>
      <c r="BN350" s="1"/>
      <c r="BO350" s="1"/>
      <c r="BP350" s="1"/>
      <c r="BQ350" s="1"/>
      <c r="BR350" s="1"/>
      <c r="CC350" s="111" t="str">
        <f t="shared" si="103"/>
        <v/>
      </c>
      <c r="CD350" s="113" t="str">
        <f t="shared" si="96"/>
        <v/>
      </c>
      <c r="CE350" s="111" t="str">
        <f t="shared" si="97"/>
        <v/>
      </c>
      <c r="CF350" s="111" t="str">
        <f t="shared" si="98"/>
        <v/>
      </c>
      <c r="CG350" s="111" t="str">
        <f t="shared" si="99"/>
        <v/>
      </c>
      <c r="CH350" s="111" t="str">
        <f t="shared" si="100"/>
        <v/>
      </c>
      <c r="CI350" s="111" t="str">
        <f t="shared" si="101"/>
        <v/>
      </c>
    </row>
    <row r="351" spans="1:87">
      <c r="A351" s="4">
        <v>346</v>
      </c>
      <c r="B351" s="30" t="str">
        <f t="shared" si="104"/>
        <v/>
      </c>
      <c r="C351" s="37" t="str">
        <f t="shared" si="105"/>
        <v/>
      </c>
      <c r="D351" s="38" t="str">
        <f t="shared" si="106"/>
        <v/>
      </c>
      <c r="E351" s="39" t="str">
        <f t="shared" si="107"/>
        <v/>
      </c>
      <c r="F351" s="39" t="str">
        <f t="shared" si="108"/>
        <v/>
      </c>
      <c r="G351" s="52" t="str">
        <f t="shared" si="109"/>
        <v/>
      </c>
      <c r="H351" s="40" t="str">
        <f t="shared" si="110"/>
        <v/>
      </c>
      <c r="I351" s="125"/>
      <c r="J351" s="126"/>
      <c r="K351" s="107" t="str">
        <f t="shared" si="102"/>
        <v/>
      </c>
      <c r="L351" s="83"/>
      <c r="M351" s="76"/>
      <c r="N351" s="76"/>
      <c r="O351" s="76"/>
      <c r="P351" s="76"/>
      <c r="Q351" s="76"/>
      <c r="R351" s="76"/>
      <c r="S351" s="76"/>
      <c r="T351" s="84"/>
      <c r="U351" s="91"/>
      <c r="V351" s="77"/>
      <c r="W351" s="77"/>
      <c r="X351" s="77"/>
      <c r="Y351" s="77"/>
      <c r="Z351" s="77"/>
      <c r="AA351" s="77"/>
      <c r="AB351" s="77"/>
      <c r="AC351" s="92"/>
      <c r="AD351" s="83"/>
      <c r="AE351" s="76"/>
      <c r="AF351" s="76"/>
      <c r="AG351" s="76"/>
      <c r="AH351" s="76"/>
      <c r="AI351" s="76"/>
      <c r="AJ351" s="76"/>
      <c r="AK351" s="76"/>
      <c r="AL351" s="84"/>
      <c r="AM351" s="83"/>
      <c r="AN351" s="76"/>
      <c r="AO351" s="76"/>
      <c r="AP351" s="76"/>
      <c r="AQ351" s="76"/>
      <c r="AR351" s="76"/>
      <c r="AS351" s="76"/>
      <c r="AT351" s="76"/>
      <c r="AU351" s="84"/>
      <c r="AV351" s="83"/>
      <c r="AW351" s="76"/>
      <c r="AX351" s="76"/>
      <c r="AY351" s="76"/>
      <c r="AZ351" s="76"/>
      <c r="BA351" s="76"/>
      <c r="BB351" s="76"/>
      <c r="BC351" s="76"/>
      <c r="BD351" s="84"/>
      <c r="BE351" s="83"/>
      <c r="BF351" s="76"/>
      <c r="BG351" s="76"/>
      <c r="BH351" s="76"/>
      <c r="BI351" s="76"/>
      <c r="BJ351" s="76"/>
      <c r="BK351" s="76"/>
      <c r="BL351" s="76"/>
      <c r="BM351" s="84"/>
      <c r="BN351" s="1"/>
      <c r="BO351" s="1"/>
      <c r="BP351" s="1"/>
      <c r="BQ351" s="1"/>
      <c r="BR351" s="1"/>
      <c r="CC351" s="111" t="str">
        <f t="shared" si="103"/>
        <v/>
      </c>
      <c r="CD351" s="113" t="str">
        <f t="shared" si="96"/>
        <v/>
      </c>
      <c r="CE351" s="111" t="str">
        <f t="shared" si="97"/>
        <v/>
      </c>
      <c r="CF351" s="111" t="str">
        <f t="shared" si="98"/>
        <v/>
      </c>
      <c r="CG351" s="111" t="str">
        <f t="shared" si="99"/>
        <v/>
      </c>
      <c r="CH351" s="111" t="str">
        <f t="shared" si="100"/>
        <v/>
      </c>
      <c r="CI351" s="111" t="str">
        <f t="shared" si="101"/>
        <v/>
      </c>
    </row>
    <row r="352" spans="1:87">
      <c r="A352" s="4">
        <v>347</v>
      </c>
      <c r="B352" s="30" t="str">
        <f t="shared" si="104"/>
        <v/>
      </c>
      <c r="C352" s="37" t="str">
        <f t="shared" si="105"/>
        <v/>
      </c>
      <c r="D352" s="38" t="str">
        <f t="shared" si="106"/>
        <v/>
      </c>
      <c r="E352" s="39" t="str">
        <f t="shared" si="107"/>
        <v/>
      </c>
      <c r="F352" s="39" t="str">
        <f t="shared" si="108"/>
        <v/>
      </c>
      <c r="G352" s="52" t="str">
        <f t="shared" si="109"/>
        <v/>
      </c>
      <c r="H352" s="40" t="str">
        <f t="shared" si="110"/>
        <v/>
      </c>
      <c r="I352" s="125"/>
      <c r="J352" s="126"/>
      <c r="K352" s="107" t="str">
        <f t="shared" si="102"/>
        <v/>
      </c>
      <c r="L352" s="83"/>
      <c r="M352" s="76"/>
      <c r="N352" s="76"/>
      <c r="O352" s="76"/>
      <c r="P352" s="76"/>
      <c r="Q352" s="76"/>
      <c r="R352" s="76"/>
      <c r="S352" s="76"/>
      <c r="T352" s="84"/>
      <c r="U352" s="91"/>
      <c r="V352" s="77"/>
      <c r="W352" s="77"/>
      <c r="X352" s="77"/>
      <c r="Y352" s="77"/>
      <c r="Z352" s="77"/>
      <c r="AA352" s="77"/>
      <c r="AB352" s="77"/>
      <c r="AC352" s="92"/>
      <c r="AD352" s="83"/>
      <c r="AE352" s="76"/>
      <c r="AF352" s="76"/>
      <c r="AG352" s="76"/>
      <c r="AH352" s="76"/>
      <c r="AI352" s="76"/>
      <c r="AJ352" s="76"/>
      <c r="AK352" s="76"/>
      <c r="AL352" s="84"/>
      <c r="AM352" s="83"/>
      <c r="AN352" s="76"/>
      <c r="AO352" s="76"/>
      <c r="AP352" s="76"/>
      <c r="AQ352" s="76"/>
      <c r="AR352" s="76"/>
      <c r="AS352" s="76"/>
      <c r="AT352" s="76"/>
      <c r="AU352" s="84"/>
      <c r="AV352" s="83"/>
      <c r="AW352" s="76"/>
      <c r="AX352" s="76"/>
      <c r="AY352" s="76"/>
      <c r="AZ352" s="76"/>
      <c r="BA352" s="76"/>
      <c r="BB352" s="76"/>
      <c r="BC352" s="76"/>
      <c r="BD352" s="84"/>
      <c r="BE352" s="83"/>
      <c r="BF352" s="76"/>
      <c r="BG352" s="76"/>
      <c r="BH352" s="76"/>
      <c r="BI352" s="76"/>
      <c r="BJ352" s="76"/>
      <c r="BK352" s="76"/>
      <c r="BL352" s="76"/>
      <c r="BM352" s="84"/>
      <c r="BN352" s="1"/>
      <c r="BO352" s="1"/>
      <c r="BP352" s="1"/>
      <c r="BQ352" s="1"/>
      <c r="BR352" s="1"/>
      <c r="CC352" s="111" t="str">
        <f t="shared" si="103"/>
        <v/>
      </c>
      <c r="CD352" s="113" t="str">
        <f t="shared" si="96"/>
        <v/>
      </c>
      <c r="CE352" s="111" t="str">
        <f t="shared" si="97"/>
        <v/>
      </c>
      <c r="CF352" s="111" t="str">
        <f t="shared" si="98"/>
        <v/>
      </c>
      <c r="CG352" s="111" t="str">
        <f t="shared" si="99"/>
        <v/>
      </c>
      <c r="CH352" s="111" t="str">
        <f t="shared" si="100"/>
        <v/>
      </c>
      <c r="CI352" s="111" t="str">
        <f t="shared" si="101"/>
        <v/>
      </c>
    </row>
    <row r="353" spans="1:87">
      <c r="A353" s="4">
        <v>348</v>
      </c>
      <c r="B353" s="30" t="str">
        <f t="shared" si="104"/>
        <v/>
      </c>
      <c r="C353" s="37" t="str">
        <f t="shared" si="105"/>
        <v/>
      </c>
      <c r="D353" s="38" t="str">
        <f t="shared" si="106"/>
        <v/>
      </c>
      <c r="E353" s="39" t="str">
        <f t="shared" si="107"/>
        <v/>
      </c>
      <c r="F353" s="39" t="str">
        <f t="shared" si="108"/>
        <v/>
      </c>
      <c r="G353" s="52" t="str">
        <f t="shared" si="109"/>
        <v/>
      </c>
      <c r="H353" s="40" t="str">
        <f t="shared" si="110"/>
        <v/>
      </c>
      <c r="I353" s="125"/>
      <c r="J353" s="126"/>
      <c r="K353" s="107" t="str">
        <f t="shared" si="102"/>
        <v/>
      </c>
      <c r="L353" s="83"/>
      <c r="M353" s="76"/>
      <c r="N353" s="76"/>
      <c r="O353" s="76"/>
      <c r="P353" s="76"/>
      <c r="Q353" s="76"/>
      <c r="R353" s="76"/>
      <c r="S353" s="76"/>
      <c r="T353" s="84"/>
      <c r="U353" s="91"/>
      <c r="V353" s="77"/>
      <c r="W353" s="77"/>
      <c r="X353" s="77"/>
      <c r="Y353" s="77"/>
      <c r="Z353" s="77"/>
      <c r="AA353" s="77"/>
      <c r="AB353" s="77"/>
      <c r="AC353" s="92"/>
      <c r="AD353" s="83"/>
      <c r="AE353" s="76"/>
      <c r="AF353" s="76"/>
      <c r="AG353" s="76"/>
      <c r="AH353" s="76"/>
      <c r="AI353" s="76"/>
      <c r="AJ353" s="76"/>
      <c r="AK353" s="76"/>
      <c r="AL353" s="84"/>
      <c r="AM353" s="83"/>
      <c r="AN353" s="76"/>
      <c r="AO353" s="76"/>
      <c r="AP353" s="76"/>
      <c r="AQ353" s="76"/>
      <c r="AR353" s="76"/>
      <c r="AS353" s="76"/>
      <c r="AT353" s="76"/>
      <c r="AU353" s="84"/>
      <c r="AV353" s="83"/>
      <c r="AW353" s="76"/>
      <c r="AX353" s="76"/>
      <c r="AY353" s="76"/>
      <c r="AZ353" s="76"/>
      <c r="BA353" s="76"/>
      <c r="BB353" s="76"/>
      <c r="BC353" s="76"/>
      <c r="BD353" s="84"/>
      <c r="BE353" s="83"/>
      <c r="BF353" s="76"/>
      <c r="BG353" s="76"/>
      <c r="BH353" s="76"/>
      <c r="BI353" s="76"/>
      <c r="BJ353" s="76"/>
      <c r="BK353" s="76"/>
      <c r="BL353" s="76"/>
      <c r="BM353" s="84"/>
      <c r="BN353" s="1"/>
      <c r="BO353" s="1"/>
      <c r="BP353" s="1"/>
      <c r="BQ353" s="1"/>
      <c r="BR353" s="1"/>
      <c r="CC353" s="111" t="str">
        <f t="shared" si="103"/>
        <v/>
      </c>
      <c r="CD353" s="113" t="str">
        <f t="shared" si="96"/>
        <v/>
      </c>
      <c r="CE353" s="111" t="str">
        <f t="shared" si="97"/>
        <v/>
      </c>
      <c r="CF353" s="111" t="str">
        <f t="shared" si="98"/>
        <v/>
      </c>
      <c r="CG353" s="111" t="str">
        <f t="shared" si="99"/>
        <v/>
      </c>
      <c r="CH353" s="111" t="str">
        <f t="shared" si="100"/>
        <v/>
      </c>
      <c r="CI353" s="111" t="str">
        <f t="shared" si="101"/>
        <v/>
      </c>
    </row>
    <row r="354" spans="1:87">
      <c r="A354" s="4">
        <v>349</v>
      </c>
      <c r="B354" s="30" t="str">
        <f t="shared" si="104"/>
        <v/>
      </c>
      <c r="C354" s="37" t="str">
        <f t="shared" si="105"/>
        <v/>
      </c>
      <c r="D354" s="38" t="str">
        <f t="shared" si="106"/>
        <v/>
      </c>
      <c r="E354" s="39" t="str">
        <f t="shared" si="107"/>
        <v/>
      </c>
      <c r="F354" s="39" t="str">
        <f t="shared" si="108"/>
        <v/>
      </c>
      <c r="G354" s="52" t="str">
        <f t="shared" si="109"/>
        <v/>
      </c>
      <c r="H354" s="40" t="str">
        <f t="shared" si="110"/>
        <v/>
      </c>
      <c r="I354" s="125"/>
      <c r="J354" s="126"/>
      <c r="K354" s="107" t="str">
        <f t="shared" si="102"/>
        <v/>
      </c>
      <c r="L354" s="83"/>
      <c r="M354" s="76"/>
      <c r="N354" s="76"/>
      <c r="O354" s="76"/>
      <c r="P354" s="76"/>
      <c r="Q354" s="76"/>
      <c r="R354" s="76"/>
      <c r="S354" s="76"/>
      <c r="T354" s="84"/>
      <c r="U354" s="91"/>
      <c r="V354" s="77"/>
      <c r="W354" s="77"/>
      <c r="X354" s="77"/>
      <c r="Y354" s="77"/>
      <c r="Z354" s="77"/>
      <c r="AA354" s="77"/>
      <c r="AB354" s="77"/>
      <c r="AC354" s="92"/>
      <c r="AD354" s="83"/>
      <c r="AE354" s="76"/>
      <c r="AF354" s="76"/>
      <c r="AG354" s="76"/>
      <c r="AH354" s="76"/>
      <c r="AI354" s="76"/>
      <c r="AJ354" s="76"/>
      <c r="AK354" s="76"/>
      <c r="AL354" s="84"/>
      <c r="AM354" s="83"/>
      <c r="AN354" s="76"/>
      <c r="AO354" s="76"/>
      <c r="AP354" s="76"/>
      <c r="AQ354" s="76"/>
      <c r="AR354" s="76"/>
      <c r="AS354" s="76"/>
      <c r="AT354" s="76"/>
      <c r="AU354" s="84"/>
      <c r="AV354" s="83"/>
      <c r="AW354" s="76"/>
      <c r="AX354" s="76"/>
      <c r="AY354" s="76"/>
      <c r="AZ354" s="76"/>
      <c r="BA354" s="76"/>
      <c r="BB354" s="76"/>
      <c r="BC354" s="76"/>
      <c r="BD354" s="84"/>
      <c r="BE354" s="83"/>
      <c r="BF354" s="76"/>
      <c r="BG354" s="76"/>
      <c r="BH354" s="76"/>
      <c r="BI354" s="76"/>
      <c r="BJ354" s="76"/>
      <c r="BK354" s="76"/>
      <c r="BL354" s="76"/>
      <c r="BM354" s="84"/>
      <c r="BN354" s="1"/>
      <c r="BO354" s="1"/>
      <c r="BP354" s="1"/>
      <c r="BQ354" s="1"/>
      <c r="BR354" s="1"/>
      <c r="CC354" s="111" t="str">
        <f t="shared" si="103"/>
        <v/>
      </c>
      <c r="CD354" s="113" t="str">
        <f t="shared" si="96"/>
        <v/>
      </c>
      <c r="CE354" s="111" t="str">
        <f t="shared" si="97"/>
        <v/>
      </c>
      <c r="CF354" s="111" t="str">
        <f t="shared" si="98"/>
        <v/>
      </c>
      <c r="CG354" s="111" t="str">
        <f t="shared" si="99"/>
        <v/>
      </c>
      <c r="CH354" s="111" t="str">
        <f t="shared" si="100"/>
        <v/>
      </c>
      <c r="CI354" s="111" t="str">
        <f t="shared" si="101"/>
        <v/>
      </c>
    </row>
    <row r="355" spans="1:87">
      <c r="A355" s="4">
        <v>350</v>
      </c>
      <c r="B355" s="30" t="str">
        <f t="shared" si="104"/>
        <v/>
      </c>
      <c r="C355" s="37" t="str">
        <f t="shared" si="105"/>
        <v/>
      </c>
      <c r="D355" s="38" t="str">
        <f t="shared" si="106"/>
        <v/>
      </c>
      <c r="E355" s="39" t="str">
        <f t="shared" si="107"/>
        <v/>
      </c>
      <c r="F355" s="39" t="str">
        <f t="shared" si="108"/>
        <v/>
      </c>
      <c r="G355" s="52" t="str">
        <f t="shared" si="109"/>
        <v/>
      </c>
      <c r="H355" s="40" t="str">
        <f t="shared" si="110"/>
        <v/>
      </c>
      <c r="I355" s="125"/>
      <c r="J355" s="126"/>
      <c r="K355" s="107" t="str">
        <f t="shared" si="102"/>
        <v/>
      </c>
      <c r="L355" s="83"/>
      <c r="M355" s="76"/>
      <c r="N355" s="76"/>
      <c r="O355" s="76"/>
      <c r="P355" s="76"/>
      <c r="Q355" s="76"/>
      <c r="R355" s="76"/>
      <c r="S355" s="76"/>
      <c r="T355" s="84"/>
      <c r="U355" s="91"/>
      <c r="V355" s="77"/>
      <c r="W355" s="77"/>
      <c r="X355" s="77"/>
      <c r="Y355" s="77"/>
      <c r="Z355" s="77"/>
      <c r="AA355" s="77"/>
      <c r="AB355" s="77"/>
      <c r="AC355" s="92"/>
      <c r="AD355" s="83"/>
      <c r="AE355" s="76"/>
      <c r="AF355" s="76"/>
      <c r="AG355" s="76"/>
      <c r="AH355" s="76"/>
      <c r="AI355" s="76"/>
      <c r="AJ355" s="76"/>
      <c r="AK355" s="76"/>
      <c r="AL355" s="84"/>
      <c r="AM355" s="83"/>
      <c r="AN355" s="76"/>
      <c r="AO355" s="76"/>
      <c r="AP355" s="76"/>
      <c r="AQ355" s="76"/>
      <c r="AR355" s="76"/>
      <c r="AS355" s="76"/>
      <c r="AT355" s="76"/>
      <c r="AU355" s="84"/>
      <c r="AV355" s="83"/>
      <c r="AW355" s="76"/>
      <c r="AX355" s="76"/>
      <c r="AY355" s="76"/>
      <c r="AZ355" s="76"/>
      <c r="BA355" s="76"/>
      <c r="BB355" s="76"/>
      <c r="BC355" s="76"/>
      <c r="BD355" s="84"/>
      <c r="BE355" s="83"/>
      <c r="BF355" s="76"/>
      <c r="BG355" s="76"/>
      <c r="BH355" s="76"/>
      <c r="BI355" s="76"/>
      <c r="BJ355" s="76"/>
      <c r="BK355" s="76"/>
      <c r="BL355" s="76"/>
      <c r="BM355" s="84"/>
      <c r="BN355" s="1"/>
      <c r="BO355" s="1"/>
      <c r="BP355" s="1"/>
      <c r="BQ355" s="1"/>
      <c r="BR355" s="1"/>
      <c r="CC355" s="111" t="str">
        <f t="shared" si="103"/>
        <v/>
      </c>
      <c r="CD355" s="113" t="str">
        <f t="shared" si="96"/>
        <v/>
      </c>
      <c r="CE355" s="111" t="str">
        <f t="shared" si="97"/>
        <v/>
      </c>
      <c r="CF355" s="111" t="str">
        <f t="shared" si="98"/>
        <v/>
      </c>
      <c r="CG355" s="111" t="str">
        <f t="shared" si="99"/>
        <v/>
      </c>
      <c r="CH355" s="111" t="str">
        <f t="shared" si="100"/>
        <v/>
      </c>
      <c r="CI355" s="111" t="str">
        <f t="shared" si="101"/>
        <v/>
      </c>
    </row>
    <row r="356" spans="1:87">
      <c r="A356" s="4">
        <v>351</v>
      </c>
      <c r="B356" s="30" t="str">
        <f t="shared" si="104"/>
        <v/>
      </c>
      <c r="C356" s="37" t="str">
        <f t="shared" si="105"/>
        <v/>
      </c>
      <c r="D356" s="38" t="str">
        <f t="shared" si="106"/>
        <v/>
      </c>
      <c r="E356" s="39" t="str">
        <f t="shared" si="107"/>
        <v/>
      </c>
      <c r="F356" s="39" t="str">
        <f t="shared" si="108"/>
        <v/>
      </c>
      <c r="G356" s="52" t="str">
        <f t="shared" si="109"/>
        <v/>
      </c>
      <c r="H356" s="40" t="str">
        <f t="shared" si="110"/>
        <v/>
      </c>
      <c r="I356" s="125"/>
      <c r="J356" s="126"/>
      <c r="K356" s="107" t="str">
        <f t="shared" si="102"/>
        <v/>
      </c>
      <c r="L356" s="83"/>
      <c r="M356" s="76"/>
      <c r="N356" s="76"/>
      <c r="O356" s="76"/>
      <c r="P356" s="76"/>
      <c r="Q356" s="76"/>
      <c r="R356" s="76"/>
      <c r="S356" s="76"/>
      <c r="T356" s="84"/>
      <c r="U356" s="91"/>
      <c r="V356" s="77"/>
      <c r="W356" s="77"/>
      <c r="X356" s="77"/>
      <c r="Y356" s="77"/>
      <c r="Z356" s="77"/>
      <c r="AA356" s="77"/>
      <c r="AB356" s="77"/>
      <c r="AC356" s="92"/>
      <c r="AD356" s="83"/>
      <c r="AE356" s="76"/>
      <c r="AF356" s="76"/>
      <c r="AG356" s="76"/>
      <c r="AH356" s="76"/>
      <c r="AI356" s="76"/>
      <c r="AJ356" s="76"/>
      <c r="AK356" s="76"/>
      <c r="AL356" s="84"/>
      <c r="AM356" s="83"/>
      <c r="AN356" s="76"/>
      <c r="AO356" s="76"/>
      <c r="AP356" s="76"/>
      <c r="AQ356" s="76"/>
      <c r="AR356" s="76"/>
      <c r="AS356" s="76"/>
      <c r="AT356" s="76"/>
      <c r="AU356" s="84"/>
      <c r="AV356" s="83"/>
      <c r="AW356" s="76"/>
      <c r="AX356" s="76"/>
      <c r="AY356" s="76"/>
      <c r="AZ356" s="76"/>
      <c r="BA356" s="76"/>
      <c r="BB356" s="76"/>
      <c r="BC356" s="76"/>
      <c r="BD356" s="84"/>
      <c r="BE356" s="83"/>
      <c r="BF356" s="76"/>
      <c r="BG356" s="76"/>
      <c r="BH356" s="76"/>
      <c r="BI356" s="76"/>
      <c r="BJ356" s="76"/>
      <c r="BK356" s="76"/>
      <c r="BL356" s="76"/>
      <c r="BM356" s="84"/>
      <c r="BN356" s="1"/>
      <c r="BO356" s="1"/>
      <c r="BP356" s="1"/>
      <c r="BQ356" s="1"/>
      <c r="BR356" s="1"/>
      <c r="CC356" s="111" t="str">
        <f t="shared" si="103"/>
        <v/>
      </c>
      <c r="CD356" s="113" t="str">
        <f t="shared" si="96"/>
        <v/>
      </c>
      <c r="CE356" s="111" t="str">
        <f t="shared" si="97"/>
        <v/>
      </c>
      <c r="CF356" s="111" t="str">
        <f t="shared" si="98"/>
        <v/>
      </c>
      <c r="CG356" s="111" t="str">
        <f t="shared" si="99"/>
        <v/>
      </c>
      <c r="CH356" s="111" t="str">
        <f t="shared" si="100"/>
        <v/>
      </c>
      <c r="CI356" s="111" t="str">
        <f t="shared" si="101"/>
        <v/>
      </c>
    </row>
    <row r="357" spans="1:87">
      <c r="A357" s="4">
        <v>352</v>
      </c>
      <c r="B357" s="30" t="str">
        <f t="shared" si="104"/>
        <v/>
      </c>
      <c r="C357" s="37" t="str">
        <f t="shared" si="105"/>
        <v/>
      </c>
      <c r="D357" s="38" t="str">
        <f t="shared" si="106"/>
        <v/>
      </c>
      <c r="E357" s="39" t="str">
        <f t="shared" si="107"/>
        <v/>
      </c>
      <c r="F357" s="39" t="str">
        <f t="shared" si="108"/>
        <v/>
      </c>
      <c r="G357" s="52" t="str">
        <f t="shared" si="109"/>
        <v/>
      </c>
      <c r="H357" s="40" t="str">
        <f t="shared" si="110"/>
        <v/>
      </c>
      <c r="I357" s="125"/>
      <c r="J357" s="126"/>
      <c r="K357" s="107" t="str">
        <f t="shared" si="102"/>
        <v/>
      </c>
      <c r="L357" s="83"/>
      <c r="M357" s="76"/>
      <c r="N357" s="76"/>
      <c r="O357" s="76"/>
      <c r="P357" s="76"/>
      <c r="Q357" s="76"/>
      <c r="R357" s="76"/>
      <c r="S357" s="76"/>
      <c r="T357" s="84"/>
      <c r="U357" s="91"/>
      <c r="V357" s="77"/>
      <c r="W357" s="77"/>
      <c r="X357" s="77"/>
      <c r="Y357" s="77"/>
      <c r="Z357" s="77"/>
      <c r="AA357" s="77"/>
      <c r="AB357" s="77"/>
      <c r="AC357" s="92"/>
      <c r="AD357" s="83"/>
      <c r="AE357" s="76"/>
      <c r="AF357" s="76"/>
      <c r="AG357" s="76"/>
      <c r="AH357" s="76"/>
      <c r="AI357" s="76"/>
      <c r="AJ357" s="76"/>
      <c r="AK357" s="76"/>
      <c r="AL357" s="84"/>
      <c r="AM357" s="83"/>
      <c r="AN357" s="76"/>
      <c r="AO357" s="76"/>
      <c r="AP357" s="76"/>
      <c r="AQ357" s="76"/>
      <c r="AR357" s="76"/>
      <c r="AS357" s="76"/>
      <c r="AT357" s="76"/>
      <c r="AU357" s="84"/>
      <c r="AV357" s="83"/>
      <c r="AW357" s="76"/>
      <c r="AX357" s="76"/>
      <c r="AY357" s="76"/>
      <c r="AZ357" s="76"/>
      <c r="BA357" s="76"/>
      <c r="BB357" s="76"/>
      <c r="BC357" s="76"/>
      <c r="BD357" s="84"/>
      <c r="BE357" s="83"/>
      <c r="BF357" s="76"/>
      <c r="BG357" s="76"/>
      <c r="BH357" s="76"/>
      <c r="BI357" s="76"/>
      <c r="BJ357" s="76"/>
      <c r="BK357" s="76"/>
      <c r="BL357" s="76"/>
      <c r="BM357" s="84"/>
      <c r="BN357" s="1"/>
      <c r="BO357" s="1"/>
      <c r="BP357" s="1"/>
      <c r="BQ357" s="1"/>
      <c r="BR357" s="1"/>
      <c r="CC357" s="111" t="str">
        <f t="shared" si="103"/>
        <v/>
      </c>
      <c r="CD357" s="113" t="str">
        <f t="shared" si="96"/>
        <v/>
      </c>
      <c r="CE357" s="111" t="str">
        <f t="shared" si="97"/>
        <v/>
      </c>
      <c r="CF357" s="111" t="str">
        <f t="shared" si="98"/>
        <v/>
      </c>
      <c r="CG357" s="111" t="str">
        <f t="shared" si="99"/>
        <v/>
      </c>
      <c r="CH357" s="111" t="str">
        <f t="shared" si="100"/>
        <v/>
      </c>
      <c r="CI357" s="111" t="str">
        <f t="shared" si="101"/>
        <v/>
      </c>
    </row>
    <row r="358" spans="1:87">
      <c r="A358" s="4">
        <v>353</v>
      </c>
      <c r="B358" s="30" t="str">
        <f t="shared" si="104"/>
        <v/>
      </c>
      <c r="C358" s="37" t="str">
        <f t="shared" si="105"/>
        <v/>
      </c>
      <c r="D358" s="38" t="str">
        <f t="shared" si="106"/>
        <v/>
      </c>
      <c r="E358" s="39" t="str">
        <f t="shared" si="107"/>
        <v/>
      </c>
      <c r="F358" s="39" t="str">
        <f t="shared" si="108"/>
        <v/>
      </c>
      <c r="G358" s="52" t="str">
        <f t="shared" si="109"/>
        <v/>
      </c>
      <c r="H358" s="40" t="str">
        <f t="shared" si="110"/>
        <v/>
      </c>
      <c r="I358" s="125"/>
      <c r="J358" s="126"/>
      <c r="K358" s="107" t="str">
        <f t="shared" si="102"/>
        <v/>
      </c>
      <c r="L358" s="83"/>
      <c r="M358" s="76"/>
      <c r="N358" s="76"/>
      <c r="O358" s="76"/>
      <c r="P358" s="76"/>
      <c r="Q358" s="76"/>
      <c r="R358" s="76"/>
      <c r="S358" s="76"/>
      <c r="T358" s="84"/>
      <c r="U358" s="91"/>
      <c r="V358" s="77"/>
      <c r="W358" s="77"/>
      <c r="X358" s="77"/>
      <c r="Y358" s="77"/>
      <c r="Z358" s="77"/>
      <c r="AA358" s="77"/>
      <c r="AB358" s="77"/>
      <c r="AC358" s="92"/>
      <c r="AD358" s="83"/>
      <c r="AE358" s="76"/>
      <c r="AF358" s="76"/>
      <c r="AG358" s="76"/>
      <c r="AH358" s="76"/>
      <c r="AI358" s="76"/>
      <c r="AJ358" s="76"/>
      <c r="AK358" s="76"/>
      <c r="AL358" s="84"/>
      <c r="AM358" s="83"/>
      <c r="AN358" s="76"/>
      <c r="AO358" s="76"/>
      <c r="AP358" s="76"/>
      <c r="AQ358" s="76"/>
      <c r="AR358" s="76"/>
      <c r="AS358" s="76"/>
      <c r="AT358" s="76"/>
      <c r="AU358" s="84"/>
      <c r="AV358" s="83"/>
      <c r="AW358" s="76"/>
      <c r="AX358" s="76"/>
      <c r="AY358" s="76"/>
      <c r="AZ358" s="76"/>
      <c r="BA358" s="76"/>
      <c r="BB358" s="76"/>
      <c r="BC358" s="76"/>
      <c r="BD358" s="84"/>
      <c r="BE358" s="83"/>
      <c r="BF358" s="76"/>
      <c r="BG358" s="76"/>
      <c r="BH358" s="76"/>
      <c r="BI358" s="76"/>
      <c r="BJ358" s="76"/>
      <c r="BK358" s="76"/>
      <c r="BL358" s="76"/>
      <c r="BM358" s="84"/>
      <c r="BN358" s="1"/>
      <c r="BO358" s="1"/>
      <c r="BP358" s="1"/>
      <c r="BQ358" s="1"/>
      <c r="BR358" s="1"/>
      <c r="CC358" s="111" t="str">
        <f t="shared" si="103"/>
        <v/>
      </c>
      <c r="CD358" s="113" t="str">
        <f t="shared" si="96"/>
        <v/>
      </c>
      <c r="CE358" s="111" t="str">
        <f t="shared" si="97"/>
        <v/>
      </c>
      <c r="CF358" s="111" t="str">
        <f t="shared" si="98"/>
        <v/>
      </c>
      <c r="CG358" s="111" t="str">
        <f t="shared" si="99"/>
        <v/>
      </c>
      <c r="CH358" s="111" t="str">
        <f t="shared" si="100"/>
        <v/>
      </c>
      <c r="CI358" s="111" t="str">
        <f t="shared" si="101"/>
        <v/>
      </c>
    </row>
    <row r="359" spans="1:87">
      <c r="A359" s="4">
        <v>354</v>
      </c>
      <c r="B359" s="30" t="str">
        <f t="shared" si="104"/>
        <v/>
      </c>
      <c r="C359" s="37" t="str">
        <f t="shared" si="105"/>
        <v/>
      </c>
      <c r="D359" s="38" t="str">
        <f t="shared" si="106"/>
        <v/>
      </c>
      <c r="E359" s="39" t="str">
        <f t="shared" si="107"/>
        <v/>
      </c>
      <c r="F359" s="39" t="str">
        <f t="shared" si="108"/>
        <v/>
      </c>
      <c r="G359" s="52" t="str">
        <f t="shared" si="109"/>
        <v/>
      </c>
      <c r="H359" s="40" t="str">
        <f t="shared" si="110"/>
        <v/>
      </c>
      <c r="I359" s="125"/>
      <c r="J359" s="126"/>
      <c r="K359" s="107" t="str">
        <f t="shared" si="102"/>
        <v/>
      </c>
      <c r="L359" s="83"/>
      <c r="M359" s="76"/>
      <c r="N359" s="76"/>
      <c r="O359" s="76"/>
      <c r="P359" s="76"/>
      <c r="Q359" s="76"/>
      <c r="R359" s="76"/>
      <c r="S359" s="76"/>
      <c r="T359" s="84"/>
      <c r="U359" s="91"/>
      <c r="V359" s="77"/>
      <c r="W359" s="77"/>
      <c r="X359" s="77"/>
      <c r="Y359" s="77"/>
      <c r="Z359" s="77"/>
      <c r="AA359" s="77"/>
      <c r="AB359" s="77"/>
      <c r="AC359" s="92"/>
      <c r="AD359" s="83"/>
      <c r="AE359" s="76"/>
      <c r="AF359" s="76"/>
      <c r="AG359" s="76"/>
      <c r="AH359" s="76"/>
      <c r="AI359" s="76"/>
      <c r="AJ359" s="76"/>
      <c r="AK359" s="76"/>
      <c r="AL359" s="84"/>
      <c r="AM359" s="83"/>
      <c r="AN359" s="76"/>
      <c r="AO359" s="76"/>
      <c r="AP359" s="76"/>
      <c r="AQ359" s="76"/>
      <c r="AR359" s="76"/>
      <c r="AS359" s="76"/>
      <c r="AT359" s="76"/>
      <c r="AU359" s="84"/>
      <c r="AV359" s="83"/>
      <c r="AW359" s="76"/>
      <c r="AX359" s="76"/>
      <c r="AY359" s="76"/>
      <c r="AZ359" s="76"/>
      <c r="BA359" s="76"/>
      <c r="BB359" s="76"/>
      <c r="BC359" s="76"/>
      <c r="BD359" s="84"/>
      <c r="BE359" s="83"/>
      <c r="BF359" s="76"/>
      <c r="BG359" s="76"/>
      <c r="BH359" s="76"/>
      <c r="BI359" s="76"/>
      <c r="BJ359" s="76"/>
      <c r="BK359" s="76"/>
      <c r="BL359" s="76"/>
      <c r="BM359" s="84"/>
      <c r="BN359" s="1"/>
      <c r="BO359" s="1"/>
      <c r="BP359" s="1"/>
      <c r="BQ359" s="1"/>
      <c r="BR359" s="1"/>
      <c r="CC359" s="111" t="str">
        <f t="shared" si="103"/>
        <v/>
      </c>
      <c r="CD359" s="113" t="str">
        <f t="shared" si="96"/>
        <v/>
      </c>
      <c r="CE359" s="111" t="str">
        <f t="shared" si="97"/>
        <v/>
      </c>
      <c r="CF359" s="111" t="str">
        <f t="shared" si="98"/>
        <v/>
      </c>
      <c r="CG359" s="111" t="str">
        <f t="shared" si="99"/>
        <v/>
      </c>
      <c r="CH359" s="111" t="str">
        <f t="shared" si="100"/>
        <v/>
      </c>
      <c r="CI359" s="111" t="str">
        <f t="shared" si="101"/>
        <v/>
      </c>
    </row>
    <row r="360" spans="1:87">
      <c r="A360" s="4">
        <v>355</v>
      </c>
      <c r="B360" s="30" t="str">
        <f t="shared" si="104"/>
        <v/>
      </c>
      <c r="C360" s="37" t="str">
        <f t="shared" si="105"/>
        <v/>
      </c>
      <c r="D360" s="38" t="str">
        <f t="shared" si="106"/>
        <v/>
      </c>
      <c r="E360" s="39" t="str">
        <f t="shared" si="107"/>
        <v/>
      </c>
      <c r="F360" s="39" t="str">
        <f t="shared" si="108"/>
        <v/>
      </c>
      <c r="G360" s="52" t="str">
        <f t="shared" si="109"/>
        <v/>
      </c>
      <c r="H360" s="40" t="str">
        <f t="shared" si="110"/>
        <v/>
      </c>
      <c r="I360" s="125"/>
      <c r="J360" s="126"/>
      <c r="K360" s="107" t="str">
        <f t="shared" si="102"/>
        <v/>
      </c>
      <c r="L360" s="83"/>
      <c r="M360" s="76"/>
      <c r="N360" s="76"/>
      <c r="O360" s="76"/>
      <c r="P360" s="76"/>
      <c r="Q360" s="76"/>
      <c r="R360" s="76"/>
      <c r="S360" s="76"/>
      <c r="T360" s="84"/>
      <c r="U360" s="91"/>
      <c r="V360" s="77"/>
      <c r="W360" s="77"/>
      <c r="X360" s="77"/>
      <c r="Y360" s="77"/>
      <c r="Z360" s="77"/>
      <c r="AA360" s="77"/>
      <c r="AB360" s="77"/>
      <c r="AC360" s="92"/>
      <c r="AD360" s="83"/>
      <c r="AE360" s="76"/>
      <c r="AF360" s="76"/>
      <c r="AG360" s="76"/>
      <c r="AH360" s="76"/>
      <c r="AI360" s="76"/>
      <c r="AJ360" s="76"/>
      <c r="AK360" s="76"/>
      <c r="AL360" s="84"/>
      <c r="AM360" s="83"/>
      <c r="AN360" s="76"/>
      <c r="AO360" s="76"/>
      <c r="AP360" s="76"/>
      <c r="AQ360" s="76"/>
      <c r="AR360" s="76"/>
      <c r="AS360" s="76"/>
      <c r="AT360" s="76"/>
      <c r="AU360" s="84"/>
      <c r="AV360" s="83"/>
      <c r="AW360" s="76"/>
      <c r="AX360" s="76"/>
      <c r="AY360" s="76"/>
      <c r="AZ360" s="76"/>
      <c r="BA360" s="76"/>
      <c r="BB360" s="76"/>
      <c r="BC360" s="76"/>
      <c r="BD360" s="84"/>
      <c r="BE360" s="83"/>
      <c r="BF360" s="76"/>
      <c r="BG360" s="76"/>
      <c r="BH360" s="76"/>
      <c r="BI360" s="76"/>
      <c r="BJ360" s="76"/>
      <c r="BK360" s="76"/>
      <c r="BL360" s="76"/>
      <c r="BM360" s="84"/>
      <c r="BN360" s="1"/>
      <c r="BO360" s="1"/>
      <c r="BP360" s="1"/>
      <c r="BQ360" s="1"/>
      <c r="BR360" s="1"/>
      <c r="CC360" s="111" t="str">
        <f t="shared" si="103"/>
        <v/>
      </c>
      <c r="CD360" s="113" t="str">
        <f t="shared" si="96"/>
        <v/>
      </c>
      <c r="CE360" s="111" t="str">
        <f t="shared" si="97"/>
        <v/>
      </c>
      <c r="CF360" s="111" t="str">
        <f t="shared" si="98"/>
        <v/>
      </c>
      <c r="CG360" s="111" t="str">
        <f t="shared" si="99"/>
        <v/>
      </c>
      <c r="CH360" s="111" t="str">
        <f t="shared" si="100"/>
        <v/>
      </c>
      <c r="CI360" s="111" t="str">
        <f t="shared" si="101"/>
        <v/>
      </c>
    </row>
    <row r="361" spans="1:87">
      <c r="A361" s="4">
        <v>356</v>
      </c>
      <c r="B361" s="30" t="str">
        <f t="shared" si="104"/>
        <v/>
      </c>
      <c r="C361" s="37" t="str">
        <f t="shared" si="105"/>
        <v/>
      </c>
      <c r="D361" s="38" t="str">
        <f t="shared" si="106"/>
        <v/>
      </c>
      <c r="E361" s="39" t="str">
        <f t="shared" si="107"/>
        <v/>
      </c>
      <c r="F361" s="39" t="str">
        <f t="shared" si="108"/>
        <v/>
      </c>
      <c r="G361" s="52" t="str">
        <f t="shared" si="109"/>
        <v/>
      </c>
      <c r="H361" s="40" t="str">
        <f t="shared" si="110"/>
        <v/>
      </c>
      <c r="I361" s="125"/>
      <c r="J361" s="126"/>
      <c r="K361" s="107" t="str">
        <f t="shared" si="102"/>
        <v/>
      </c>
      <c r="L361" s="83"/>
      <c r="M361" s="76"/>
      <c r="N361" s="76"/>
      <c r="O361" s="76"/>
      <c r="P361" s="76"/>
      <c r="Q361" s="76"/>
      <c r="R361" s="76"/>
      <c r="S361" s="76"/>
      <c r="T361" s="84"/>
      <c r="U361" s="91"/>
      <c r="V361" s="77"/>
      <c r="W361" s="77"/>
      <c r="X361" s="77"/>
      <c r="Y361" s="77"/>
      <c r="Z361" s="77"/>
      <c r="AA361" s="77"/>
      <c r="AB361" s="77"/>
      <c r="AC361" s="92"/>
      <c r="AD361" s="83"/>
      <c r="AE361" s="76"/>
      <c r="AF361" s="76"/>
      <c r="AG361" s="76"/>
      <c r="AH361" s="76"/>
      <c r="AI361" s="76"/>
      <c r="AJ361" s="76"/>
      <c r="AK361" s="76"/>
      <c r="AL361" s="84"/>
      <c r="AM361" s="83"/>
      <c r="AN361" s="76"/>
      <c r="AO361" s="76"/>
      <c r="AP361" s="76"/>
      <c r="AQ361" s="76"/>
      <c r="AR361" s="76"/>
      <c r="AS361" s="76"/>
      <c r="AT361" s="76"/>
      <c r="AU361" s="84"/>
      <c r="AV361" s="83"/>
      <c r="AW361" s="76"/>
      <c r="AX361" s="76"/>
      <c r="AY361" s="76"/>
      <c r="AZ361" s="76"/>
      <c r="BA361" s="76"/>
      <c r="BB361" s="76"/>
      <c r="BC361" s="76"/>
      <c r="BD361" s="84"/>
      <c r="BE361" s="83"/>
      <c r="BF361" s="76"/>
      <c r="BG361" s="76"/>
      <c r="BH361" s="76"/>
      <c r="BI361" s="76"/>
      <c r="BJ361" s="76"/>
      <c r="BK361" s="76"/>
      <c r="BL361" s="76"/>
      <c r="BM361" s="84"/>
      <c r="BN361" s="1"/>
      <c r="BO361" s="1"/>
      <c r="BP361" s="1"/>
      <c r="BQ361" s="1"/>
      <c r="BR361" s="1"/>
      <c r="CC361" s="111" t="str">
        <f t="shared" si="103"/>
        <v/>
      </c>
      <c r="CD361" s="113" t="str">
        <f t="shared" si="96"/>
        <v/>
      </c>
      <c r="CE361" s="111" t="str">
        <f t="shared" si="97"/>
        <v/>
      </c>
      <c r="CF361" s="111" t="str">
        <f t="shared" si="98"/>
        <v/>
      </c>
      <c r="CG361" s="111" t="str">
        <f t="shared" si="99"/>
        <v/>
      </c>
      <c r="CH361" s="111" t="str">
        <f t="shared" si="100"/>
        <v/>
      </c>
      <c r="CI361" s="111" t="str">
        <f t="shared" si="101"/>
        <v/>
      </c>
    </row>
    <row r="362" spans="1:87">
      <c r="A362" s="4">
        <v>357</v>
      </c>
      <c r="B362" s="30" t="str">
        <f t="shared" si="104"/>
        <v/>
      </c>
      <c r="C362" s="37" t="str">
        <f t="shared" si="105"/>
        <v/>
      </c>
      <c r="D362" s="38" t="str">
        <f t="shared" si="106"/>
        <v/>
      </c>
      <c r="E362" s="39" t="str">
        <f t="shared" si="107"/>
        <v/>
      </c>
      <c r="F362" s="39" t="str">
        <f t="shared" si="108"/>
        <v/>
      </c>
      <c r="G362" s="52" t="str">
        <f t="shared" si="109"/>
        <v/>
      </c>
      <c r="H362" s="40" t="str">
        <f t="shared" si="110"/>
        <v/>
      </c>
      <c r="I362" s="125"/>
      <c r="J362" s="126"/>
      <c r="K362" s="107" t="str">
        <f t="shared" si="102"/>
        <v/>
      </c>
      <c r="L362" s="83"/>
      <c r="M362" s="76"/>
      <c r="N362" s="76"/>
      <c r="O362" s="76"/>
      <c r="P362" s="76"/>
      <c r="Q362" s="76"/>
      <c r="R362" s="76"/>
      <c r="S362" s="76"/>
      <c r="T362" s="84"/>
      <c r="U362" s="91"/>
      <c r="V362" s="77"/>
      <c r="W362" s="77"/>
      <c r="X362" s="77"/>
      <c r="Y362" s="77"/>
      <c r="Z362" s="77"/>
      <c r="AA362" s="77"/>
      <c r="AB362" s="77"/>
      <c r="AC362" s="92"/>
      <c r="AD362" s="83"/>
      <c r="AE362" s="76"/>
      <c r="AF362" s="76"/>
      <c r="AG362" s="76"/>
      <c r="AH362" s="76"/>
      <c r="AI362" s="76"/>
      <c r="AJ362" s="76"/>
      <c r="AK362" s="76"/>
      <c r="AL362" s="84"/>
      <c r="AM362" s="83"/>
      <c r="AN362" s="76"/>
      <c r="AO362" s="76"/>
      <c r="AP362" s="76"/>
      <c r="AQ362" s="76"/>
      <c r="AR362" s="76"/>
      <c r="AS362" s="76"/>
      <c r="AT362" s="76"/>
      <c r="AU362" s="84"/>
      <c r="AV362" s="83"/>
      <c r="AW362" s="76"/>
      <c r="AX362" s="76"/>
      <c r="AY362" s="76"/>
      <c r="AZ362" s="76"/>
      <c r="BA362" s="76"/>
      <c r="BB362" s="76"/>
      <c r="BC362" s="76"/>
      <c r="BD362" s="84"/>
      <c r="BE362" s="83"/>
      <c r="BF362" s="76"/>
      <c r="BG362" s="76"/>
      <c r="BH362" s="76"/>
      <c r="BI362" s="76"/>
      <c r="BJ362" s="76"/>
      <c r="BK362" s="76"/>
      <c r="BL362" s="76"/>
      <c r="BM362" s="84"/>
      <c r="BN362" s="1"/>
      <c r="BO362" s="1"/>
      <c r="BP362" s="1"/>
      <c r="BQ362" s="1"/>
      <c r="BR362" s="1"/>
      <c r="CC362" s="111" t="str">
        <f t="shared" si="103"/>
        <v/>
      </c>
      <c r="CD362" s="113" t="str">
        <f t="shared" si="96"/>
        <v/>
      </c>
      <c r="CE362" s="111" t="str">
        <f t="shared" si="97"/>
        <v/>
      </c>
      <c r="CF362" s="111" t="str">
        <f t="shared" si="98"/>
        <v/>
      </c>
      <c r="CG362" s="111" t="str">
        <f t="shared" si="99"/>
        <v/>
      </c>
      <c r="CH362" s="111" t="str">
        <f t="shared" si="100"/>
        <v/>
      </c>
      <c r="CI362" s="111" t="str">
        <f t="shared" si="101"/>
        <v/>
      </c>
    </row>
    <row r="363" spans="1:87">
      <c r="A363" s="4">
        <v>358</v>
      </c>
      <c r="B363" s="30" t="str">
        <f t="shared" si="104"/>
        <v/>
      </c>
      <c r="C363" s="37" t="str">
        <f t="shared" si="105"/>
        <v/>
      </c>
      <c r="D363" s="38" t="str">
        <f t="shared" si="106"/>
        <v/>
      </c>
      <c r="E363" s="39" t="str">
        <f t="shared" si="107"/>
        <v/>
      </c>
      <c r="F363" s="39" t="str">
        <f t="shared" si="108"/>
        <v/>
      </c>
      <c r="G363" s="52" t="str">
        <f t="shared" si="109"/>
        <v/>
      </c>
      <c r="H363" s="40" t="str">
        <f t="shared" si="110"/>
        <v/>
      </c>
      <c r="I363" s="125"/>
      <c r="J363" s="126"/>
      <c r="K363" s="107" t="str">
        <f t="shared" si="102"/>
        <v/>
      </c>
      <c r="L363" s="83"/>
      <c r="M363" s="76"/>
      <c r="N363" s="76"/>
      <c r="O363" s="76"/>
      <c r="P363" s="76"/>
      <c r="Q363" s="76"/>
      <c r="R363" s="76"/>
      <c r="S363" s="76"/>
      <c r="T363" s="84"/>
      <c r="U363" s="91"/>
      <c r="V363" s="77"/>
      <c r="W363" s="77"/>
      <c r="X363" s="77"/>
      <c r="Y363" s="77"/>
      <c r="Z363" s="77"/>
      <c r="AA363" s="77"/>
      <c r="AB363" s="77"/>
      <c r="AC363" s="92"/>
      <c r="AD363" s="83"/>
      <c r="AE363" s="76"/>
      <c r="AF363" s="76"/>
      <c r="AG363" s="76"/>
      <c r="AH363" s="76"/>
      <c r="AI363" s="76"/>
      <c r="AJ363" s="76"/>
      <c r="AK363" s="76"/>
      <c r="AL363" s="84"/>
      <c r="AM363" s="83"/>
      <c r="AN363" s="76"/>
      <c r="AO363" s="76"/>
      <c r="AP363" s="76"/>
      <c r="AQ363" s="76"/>
      <c r="AR363" s="76"/>
      <c r="AS363" s="76"/>
      <c r="AT363" s="76"/>
      <c r="AU363" s="84"/>
      <c r="AV363" s="83"/>
      <c r="AW363" s="76"/>
      <c r="AX363" s="76"/>
      <c r="AY363" s="76"/>
      <c r="AZ363" s="76"/>
      <c r="BA363" s="76"/>
      <c r="BB363" s="76"/>
      <c r="BC363" s="76"/>
      <c r="BD363" s="84"/>
      <c r="BE363" s="83"/>
      <c r="BF363" s="76"/>
      <c r="BG363" s="76"/>
      <c r="BH363" s="76"/>
      <c r="BI363" s="76"/>
      <c r="BJ363" s="76"/>
      <c r="BK363" s="76"/>
      <c r="BL363" s="76"/>
      <c r="BM363" s="84"/>
      <c r="BN363" s="1"/>
      <c r="BO363" s="1"/>
      <c r="BP363" s="1"/>
      <c r="BQ363" s="1"/>
      <c r="BR363" s="1"/>
      <c r="CC363" s="111" t="str">
        <f t="shared" si="103"/>
        <v/>
      </c>
      <c r="CD363" s="113" t="str">
        <f t="shared" si="96"/>
        <v/>
      </c>
      <c r="CE363" s="111" t="str">
        <f t="shared" si="97"/>
        <v/>
      </c>
      <c r="CF363" s="111" t="str">
        <f t="shared" si="98"/>
        <v/>
      </c>
      <c r="CG363" s="111" t="str">
        <f t="shared" si="99"/>
        <v/>
      </c>
      <c r="CH363" s="111" t="str">
        <f t="shared" si="100"/>
        <v/>
      </c>
      <c r="CI363" s="111" t="str">
        <f t="shared" si="101"/>
        <v/>
      </c>
    </row>
    <row r="364" spans="1:87">
      <c r="A364" s="4">
        <v>359</v>
      </c>
      <c r="B364" s="30" t="str">
        <f t="shared" si="104"/>
        <v/>
      </c>
      <c r="C364" s="37" t="str">
        <f t="shared" si="105"/>
        <v/>
      </c>
      <c r="D364" s="38" t="str">
        <f t="shared" si="106"/>
        <v/>
      </c>
      <c r="E364" s="39" t="str">
        <f t="shared" si="107"/>
        <v/>
      </c>
      <c r="F364" s="39" t="str">
        <f t="shared" si="108"/>
        <v/>
      </c>
      <c r="G364" s="52" t="str">
        <f t="shared" si="109"/>
        <v/>
      </c>
      <c r="H364" s="40" t="str">
        <f t="shared" si="110"/>
        <v/>
      </c>
      <c r="I364" s="125"/>
      <c r="J364" s="126"/>
      <c r="K364" s="107" t="str">
        <f t="shared" si="102"/>
        <v/>
      </c>
      <c r="L364" s="83"/>
      <c r="M364" s="76"/>
      <c r="N364" s="76"/>
      <c r="O364" s="76"/>
      <c r="P364" s="76"/>
      <c r="Q364" s="76"/>
      <c r="R364" s="76"/>
      <c r="S364" s="76"/>
      <c r="T364" s="84"/>
      <c r="U364" s="91"/>
      <c r="V364" s="77"/>
      <c r="W364" s="77"/>
      <c r="X364" s="77"/>
      <c r="Y364" s="77"/>
      <c r="Z364" s="77"/>
      <c r="AA364" s="77"/>
      <c r="AB364" s="77"/>
      <c r="AC364" s="92"/>
      <c r="AD364" s="83"/>
      <c r="AE364" s="76"/>
      <c r="AF364" s="76"/>
      <c r="AG364" s="76"/>
      <c r="AH364" s="76"/>
      <c r="AI364" s="76"/>
      <c r="AJ364" s="76"/>
      <c r="AK364" s="76"/>
      <c r="AL364" s="84"/>
      <c r="AM364" s="83"/>
      <c r="AN364" s="76"/>
      <c r="AO364" s="76"/>
      <c r="AP364" s="76"/>
      <c r="AQ364" s="76"/>
      <c r="AR364" s="76"/>
      <c r="AS364" s="76"/>
      <c r="AT364" s="76"/>
      <c r="AU364" s="84"/>
      <c r="AV364" s="83"/>
      <c r="AW364" s="76"/>
      <c r="AX364" s="76"/>
      <c r="AY364" s="76"/>
      <c r="AZ364" s="76"/>
      <c r="BA364" s="76"/>
      <c r="BB364" s="76"/>
      <c r="BC364" s="76"/>
      <c r="BD364" s="84"/>
      <c r="BE364" s="83"/>
      <c r="BF364" s="76"/>
      <c r="BG364" s="76"/>
      <c r="BH364" s="76"/>
      <c r="BI364" s="76"/>
      <c r="BJ364" s="76"/>
      <c r="BK364" s="76"/>
      <c r="BL364" s="76"/>
      <c r="BM364" s="84"/>
      <c r="BN364" s="1"/>
      <c r="BO364" s="1"/>
      <c r="BP364" s="1"/>
      <c r="BQ364" s="1"/>
      <c r="BR364" s="1"/>
      <c r="CC364" s="111" t="str">
        <f t="shared" si="103"/>
        <v/>
      </c>
      <c r="CD364" s="113" t="str">
        <f t="shared" si="96"/>
        <v/>
      </c>
      <c r="CE364" s="111" t="str">
        <f t="shared" si="97"/>
        <v/>
      </c>
      <c r="CF364" s="111" t="str">
        <f t="shared" si="98"/>
        <v/>
      </c>
      <c r="CG364" s="111" t="str">
        <f t="shared" si="99"/>
        <v/>
      </c>
      <c r="CH364" s="111" t="str">
        <f t="shared" si="100"/>
        <v/>
      </c>
      <c r="CI364" s="111" t="str">
        <f t="shared" si="101"/>
        <v/>
      </c>
    </row>
    <row r="365" spans="1:87">
      <c r="A365" s="4">
        <v>360</v>
      </c>
      <c r="B365" s="30" t="str">
        <f t="shared" si="104"/>
        <v/>
      </c>
      <c r="C365" s="37" t="str">
        <f t="shared" si="105"/>
        <v/>
      </c>
      <c r="D365" s="38" t="str">
        <f t="shared" si="106"/>
        <v/>
      </c>
      <c r="E365" s="39" t="str">
        <f t="shared" si="107"/>
        <v/>
      </c>
      <c r="F365" s="39" t="str">
        <f t="shared" si="108"/>
        <v/>
      </c>
      <c r="G365" s="52" t="str">
        <f t="shared" si="109"/>
        <v/>
      </c>
      <c r="H365" s="40" t="str">
        <f t="shared" si="110"/>
        <v/>
      </c>
      <c r="I365" s="125"/>
      <c r="J365" s="126"/>
      <c r="K365" s="107" t="str">
        <f t="shared" si="102"/>
        <v/>
      </c>
      <c r="L365" s="83"/>
      <c r="M365" s="76"/>
      <c r="N365" s="76"/>
      <c r="O365" s="76"/>
      <c r="P365" s="76"/>
      <c r="Q365" s="76"/>
      <c r="R365" s="76"/>
      <c r="S365" s="76"/>
      <c r="T365" s="84"/>
      <c r="U365" s="91"/>
      <c r="V365" s="77"/>
      <c r="W365" s="77"/>
      <c r="X365" s="77"/>
      <c r="Y365" s="77"/>
      <c r="Z365" s="77"/>
      <c r="AA365" s="77"/>
      <c r="AB365" s="77"/>
      <c r="AC365" s="92"/>
      <c r="AD365" s="83"/>
      <c r="AE365" s="76"/>
      <c r="AF365" s="76"/>
      <c r="AG365" s="76"/>
      <c r="AH365" s="76"/>
      <c r="AI365" s="76"/>
      <c r="AJ365" s="76"/>
      <c r="AK365" s="76"/>
      <c r="AL365" s="84"/>
      <c r="AM365" s="83"/>
      <c r="AN365" s="76"/>
      <c r="AO365" s="76"/>
      <c r="AP365" s="76"/>
      <c r="AQ365" s="76"/>
      <c r="AR365" s="76"/>
      <c r="AS365" s="76"/>
      <c r="AT365" s="76"/>
      <c r="AU365" s="84"/>
      <c r="AV365" s="83"/>
      <c r="AW365" s="76"/>
      <c r="AX365" s="76"/>
      <c r="AY365" s="76"/>
      <c r="AZ365" s="76"/>
      <c r="BA365" s="76"/>
      <c r="BB365" s="76"/>
      <c r="BC365" s="76"/>
      <c r="BD365" s="84"/>
      <c r="BE365" s="83"/>
      <c r="BF365" s="76"/>
      <c r="BG365" s="76"/>
      <c r="BH365" s="76"/>
      <c r="BI365" s="76"/>
      <c r="BJ365" s="76"/>
      <c r="BK365" s="76"/>
      <c r="BL365" s="76"/>
      <c r="BM365" s="84"/>
      <c r="BN365" s="1"/>
      <c r="BO365" s="1"/>
      <c r="BP365" s="1"/>
      <c r="BQ365" s="1"/>
      <c r="BR365" s="1"/>
      <c r="CC365" s="111" t="str">
        <f t="shared" si="103"/>
        <v/>
      </c>
      <c r="CD365" s="113" t="str">
        <f t="shared" si="96"/>
        <v/>
      </c>
      <c r="CE365" s="111" t="str">
        <f t="shared" si="97"/>
        <v/>
      </c>
      <c r="CF365" s="111" t="str">
        <f t="shared" si="98"/>
        <v/>
      </c>
      <c r="CG365" s="111" t="str">
        <f t="shared" si="99"/>
        <v/>
      </c>
      <c r="CH365" s="111" t="str">
        <f t="shared" si="100"/>
        <v/>
      </c>
      <c r="CI365" s="111" t="str">
        <f t="shared" si="101"/>
        <v/>
      </c>
    </row>
    <row r="366" spans="1:87">
      <c r="A366" s="4">
        <v>361</v>
      </c>
      <c r="B366" s="30" t="str">
        <f t="shared" si="104"/>
        <v/>
      </c>
      <c r="C366" s="37" t="str">
        <f t="shared" si="105"/>
        <v/>
      </c>
      <c r="D366" s="38" t="str">
        <f t="shared" si="106"/>
        <v/>
      </c>
      <c r="E366" s="39" t="str">
        <f t="shared" si="107"/>
        <v/>
      </c>
      <c r="F366" s="39" t="str">
        <f t="shared" si="108"/>
        <v/>
      </c>
      <c r="G366" s="52" t="str">
        <f t="shared" si="109"/>
        <v/>
      </c>
      <c r="H366" s="40" t="str">
        <f t="shared" si="110"/>
        <v/>
      </c>
      <c r="I366" s="125"/>
      <c r="J366" s="126"/>
      <c r="K366" s="107" t="str">
        <f t="shared" si="102"/>
        <v/>
      </c>
      <c r="L366" s="83"/>
      <c r="M366" s="76"/>
      <c r="N366" s="76"/>
      <c r="O366" s="76"/>
      <c r="P366" s="76"/>
      <c r="Q366" s="76"/>
      <c r="R366" s="76"/>
      <c r="S366" s="76"/>
      <c r="T366" s="84"/>
      <c r="U366" s="91"/>
      <c r="V366" s="77"/>
      <c r="W366" s="77"/>
      <c r="X366" s="77"/>
      <c r="Y366" s="77"/>
      <c r="Z366" s="77"/>
      <c r="AA366" s="77"/>
      <c r="AB366" s="77"/>
      <c r="AC366" s="92"/>
      <c r="AD366" s="83"/>
      <c r="AE366" s="76"/>
      <c r="AF366" s="76"/>
      <c r="AG366" s="76"/>
      <c r="AH366" s="76"/>
      <c r="AI366" s="76"/>
      <c r="AJ366" s="76"/>
      <c r="AK366" s="76"/>
      <c r="AL366" s="84"/>
      <c r="AM366" s="83"/>
      <c r="AN366" s="76"/>
      <c r="AO366" s="76"/>
      <c r="AP366" s="76"/>
      <c r="AQ366" s="76"/>
      <c r="AR366" s="76"/>
      <c r="AS366" s="76"/>
      <c r="AT366" s="76"/>
      <c r="AU366" s="84"/>
      <c r="AV366" s="83"/>
      <c r="AW366" s="76"/>
      <c r="AX366" s="76"/>
      <c r="AY366" s="76"/>
      <c r="AZ366" s="76"/>
      <c r="BA366" s="76"/>
      <c r="BB366" s="76"/>
      <c r="BC366" s="76"/>
      <c r="BD366" s="84"/>
      <c r="BE366" s="83"/>
      <c r="BF366" s="76"/>
      <c r="BG366" s="76"/>
      <c r="BH366" s="76"/>
      <c r="BI366" s="76"/>
      <c r="BJ366" s="76"/>
      <c r="BK366" s="76"/>
      <c r="BL366" s="76"/>
      <c r="BM366" s="84"/>
      <c r="BN366" s="1"/>
      <c r="BO366" s="1"/>
      <c r="BP366" s="1"/>
      <c r="BQ366" s="1"/>
      <c r="BR366" s="1"/>
      <c r="CC366" s="111" t="str">
        <f t="shared" si="103"/>
        <v/>
      </c>
      <c r="CD366" s="113" t="str">
        <f t="shared" si="96"/>
        <v/>
      </c>
      <c r="CE366" s="111" t="str">
        <f t="shared" si="97"/>
        <v/>
      </c>
      <c r="CF366" s="111" t="str">
        <f t="shared" si="98"/>
        <v/>
      </c>
      <c r="CG366" s="111" t="str">
        <f t="shared" si="99"/>
        <v/>
      </c>
      <c r="CH366" s="111" t="str">
        <f t="shared" si="100"/>
        <v/>
      </c>
      <c r="CI366" s="111" t="str">
        <f t="shared" si="101"/>
        <v/>
      </c>
    </row>
    <row r="367" spans="1:87">
      <c r="A367" s="4">
        <v>362</v>
      </c>
      <c r="B367" s="30" t="str">
        <f t="shared" si="104"/>
        <v/>
      </c>
      <c r="C367" s="37" t="str">
        <f t="shared" si="105"/>
        <v/>
      </c>
      <c r="D367" s="38" t="str">
        <f t="shared" si="106"/>
        <v/>
      </c>
      <c r="E367" s="39" t="str">
        <f t="shared" si="107"/>
        <v/>
      </c>
      <c r="F367" s="39" t="str">
        <f t="shared" si="108"/>
        <v/>
      </c>
      <c r="G367" s="52" t="str">
        <f t="shared" si="109"/>
        <v/>
      </c>
      <c r="H367" s="40" t="str">
        <f t="shared" si="110"/>
        <v/>
      </c>
      <c r="I367" s="125"/>
      <c r="J367" s="126"/>
      <c r="K367" s="107" t="str">
        <f t="shared" si="102"/>
        <v/>
      </c>
      <c r="L367" s="83"/>
      <c r="M367" s="76"/>
      <c r="N367" s="76"/>
      <c r="O367" s="76"/>
      <c r="P367" s="76"/>
      <c r="Q367" s="76"/>
      <c r="R367" s="76"/>
      <c r="S367" s="76"/>
      <c r="T367" s="84"/>
      <c r="U367" s="91"/>
      <c r="V367" s="77"/>
      <c r="W367" s="77"/>
      <c r="X367" s="77"/>
      <c r="Y367" s="77"/>
      <c r="Z367" s="77"/>
      <c r="AA367" s="77"/>
      <c r="AB367" s="77"/>
      <c r="AC367" s="92"/>
      <c r="AD367" s="83"/>
      <c r="AE367" s="76"/>
      <c r="AF367" s="76"/>
      <c r="AG367" s="76"/>
      <c r="AH367" s="76"/>
      <c r="AI367" s="76"/>
      <c r="AJ367" s="76"/>
      <c r="AK367" s="76"/>
      <c r="AL367" s="84"/>
      <c r="AM367" s="83"/>
      <c r="AN367" s="76"/>
      <c r="AO367" s="76"/>
      <c r="AP367" s="76"/>
      <c r="AQ367" s="76"/>
      <c r="AR367" s="76"/>
      <c r="AS367" s="76"/>
      <c r="AT367" s="76"/>
      <c r="AU367" s="84"/>
      <c r="AV367" s="83"/>
      <c r="AW367" s="76"/>
      <c r="AX367" s="76"/>
      <c r="AY367" s="76"/>
      <c r="AZ367" s="76"/>
      <c r="BA367" s="76"/>
      <c r="BB367" s="76"/>
      <c r="BC367" s="76"/>
      <c r="BD367" s="84"/>
      <c r="BE367" s="83"/>
      <c r="BF367" s="76"/>
      <c r="BG367" s="76"/>
      <c r="BH367" s="76"/>
      <c r="BI367" s="76"/>
      <c r="BJ367" s="76"/>
      <c r="BK367" s="76"/>
      <c r="BL367" s="76"/>
      <c r="BM367" s="84"/>
      <c r="BN367" s="1"/>
      <c r="BO367" s="1"/>
      <c r="BP367" s="1"/>
      <c r="BQ367" s="1"/>
      <c r="BR367" s="1"/>
      <c r="CC367" s="111" t="str">
        <f t="shared" si="103"/>
        <v/>
      </c>
      <c r="CD367" s="113" t="str">
        <f t="shared" si="96"/>
        <v/>
      </c>
      <c r="CE367" s="111" t="str">
        <f t="shared" si="97"/>
        <v/>
      </c>
      <c r="CF367" s="111" t="str">
        <f t="shared" si="98"/>
        <v/>
      </c>
      <c r="CG367" s="111" t="str">
        <f t="shared" si="99"/>
        <v/>
      </c>
      <c r="CH367" s="111" t="str">
        <f t="shared" si="100"/>
        <v/>
      </c>
      <c r="CI367" s="111" t="str">
        <f t="shared" si="101"/>
        <v/>
      </c>
    </row>
    <row r="368" spans="1:87">
      <c r="A368" s="4">
        <v>363</v>
      </c>
      <c r="B368" s="30" t="str">
        <f t="shared" si="104"/>
        <v/>
      </c>
      <c r="C368" s="37" t="str">
        <f t="shared" si="105"/>
        <v/>
      </c>
      <c r="D368" s="38" t="str">
        <f t="shared" si="106"/>
        <v/>
      </c>
      <c r="E368" s="39" t="str">
        <f t="shared" si="107"/>
        <v/>
      </c>
      <c r="F368" s="39" t="str">
        <f t="shared" si="108"/>
        <v/>
      </c>
      <c r="G368" s="52" t="str">
        <f t="shared" si="109"/>
        <v/>
      </c>
      <c r="H368" s="40" t="str">
        <f t="shared" si="110"/>
        <v/>
      </c>
      <c r="I368" s="125"/>
      <c r="J368" s="126"/>
      <c r="K368" s="107" t="str">
        <f t="shared" si="102"/>
        <v/>
      </c>
      <c r="L368" s="83"/>
      <c r="M368" s="76"/>
      <c r="N368" s="76"/>
      <c r="O368" s="76"/>
      <c r="P368" s="76"/>
      <c r="Q368" s="76"/>
      <c r="R368" s="76"/>
      <c r="S368" s="76"/>
      <c r="T368" s="84"/>
      <c r="U368" s="91"/>
      <c r="V368" s="77"/>
      <c r="W368" s="77"/>
      <c r="X368" s="77"/>
      <c r="Y368" s="77"/>
      <c r="Z368" s="77"/>
      <c r="AA368" s="77"/>
      <c r="AB368" s="77"/>
      <c r="AC368" s="92"/>
      <c r="AD368" s="83"/>
      <c r="AE368" s="76"/>
      <c r="AF368" s="76"/>
      <c r="AG368" s="76"/>
      <c r="AH368" s="76"/>
      <c r="AI368" s="76"/>
      <c r="AJ368" s="76"/>
      <c r="AK368" s="76"/>
      <c r="AL368" s="84"/>
      <c r="AM368" s="83"/>
      <c r="AN368" s="76"/>
      <c r="AO368" s="76"/>
      <c r="AP368" s="76"/>
      <c r="AQ368" s="76"/>
      <c r="AR368" s="76"/>
      <c r="AS368" s="76"/>
      <c r="AT368" s="76"/>
      <c r="AU368" s="84"/>
      <c r="AV368" s="83"/>
      <c r="AW368" s="76"/>
      <c r="AX368" s="76"/>
      <c r="AY368" s="76"/>
      <c r="AZ368" s="76"/>
      <c r="BA368" s="76"/>
      <c r="BB368" s="76"/>
      <c r="BC368" s="76"/>
      <c r="BD368" s="84"/>
      <c r="BE368" s="83"/>
      <c r="BF368" s="76"/>
      <c r="BG368" s="76"/>
      <c r="BH368" s="76"/>
      <c r="BI368" s="76"/>
      <c r="BJ368" s="76"/>
      <c r="BK368" s="76"/>
      <c r="BL368" s="76"/>
      <c r="BM368" s="84"/>
      <c r="BN368" s="1"/>
      <c r="BO368" s="1"/>
      <c r="BP368" s="1"/>
      <c r="BQ368" s="1"/>
      <c r="BR368" s="1"/>
      <c r="CC368" s="111" t="str">
        <f t="shared" si="103"/>
        <v/>
      </c>
      <c r="CD368" s="113" t="str">
        <f t="shared" si="96"/>
        <v/>
      </c>
      <c r="CE368" s="111" t="str">
        <f t="shared" si="97"/>
        <v/>
      </c>
      <c r="CF368" s="111" t="str">
        <f t="shared" si="98"/>
        <v/>
      </c>
      <c r="CG368" s="111" t="str">
        <f t="shared" si="99"/>
        <v/>
      </c>
      <c r="CH368" s="111" t="str">
        <f t="shared" si="100"/>
        <v/>
      </c>
      <c r="CI368" s="111" t="str">
        <f t="shared" si="101"/>
        <v/>
      </c>
    </row>
    <row r="369" spans="1:87">
      <c r="A369" s="4">
        <v>364</v>
      </c>
      <c r="B369" s="30" t="str">
        <f t="shared" si="104"/>
        <v/>
      </c>
      <c r="C369" s="37" t="str">
        <f t="shared" si="105"/>
        <v/>
      </c>
      <c r="D369" s="38" t="str">
        <f t="shared" si="106"/>
        <v/>
      </c>
      <c r="E369" s="39" t="str">
        <f t="shared" si="107"/>
        <v/>
      </c>
      <c r="F369" s="39" t="str">
        <f t="shared" si="108"/>
        <v/>
      </c>
      <c r="G369" s="52" t="str">
        <f t="shared" si="109"/>
        <v/>
      </c>
      <c r="H369" s="40" t="str">
        <f t="shared" si="110"/>
        <v/>
      </c>
      <c r="I369" s="125"/>
      <c r="J369" s="126"/>
      <c r="K369" s="107" t="str">
        <f t="shared" si="102"/>
        <v/>
      </c>
      <c r="L369" s="83"/>
      <c r="M369" s="76"/>
      <c r="N369" s="76"/>
      <c r="O369" s="76"/>
      <c r="P369" s="76"/>
      <c r="Q369" s="76"/>
      <c r="R369" s="76"/>
      <c r="S369" s="76"/>
      <c r="T369" s="84"/>
      <c r="U369" s="91"/>
      <c r="V369" s="77"/>
      <c r="W369" s="77"/>
      <c r="X369" s="77"/>
      <c r="Y369" s="77"/>
      <c r="Z369" s="77"/>
      <c r="AA369" s="77"/>
      <c r="AB369" s="77"/>
      <c r="AC369" s="92"/>
      <c r="AD369" s="83"/>
      <c r="AE369" s="76"/>
      <c r="AF369" s="76"/>
      <c r="AG369" s="76"/>
      <c r="AH369" s="76"/>
      <c r="AI369" s="76"/>
      <c r="AJ369" s="76"/>
      <c r="AK369" s="76"/>
      <c r="AL369" s="84"/>
      <c r="AM369" s="83"/>
      <c r="AN369" s="76"/>
      <c r="AO369" s="76"/>
      <c r="AP369" s="76"/>
      <c r="AQ369" s="76"/>
      <c r="AR369" s="76"/>
      <c r="AS369" s="76"/>
      <c r="AT369" s="76"/>
      <c r="AU369" s="84"/>
      <c r="AV369" s="83"/>
      <c r="AW369" s="76"/>
      <c r="AX369" s="76"/>
      <c r="AY369" s="76"/>
      <c r="AZ369" s="76"/>
      <c r="BA369" s="76"/>
      <c r="BB369" s="76"/>
      <c r="BC369" s="76"/>
      <c r="BD369" s="84"/>
      <c r="BE369" s="83"/>
      <c r="BF369" s="76"/>
      <c r="BG369" s="76"/>
      <c r="BH369" s="76"/>
      <c r="BI369" s="76"/>
      <c r="BJ369" s="76"/>
      <c r="BK369" s="76"/>
      <c r="BL369" s="76"/>
      <c r="BM369" s="84"/>
      <c r="BN369" s="1"/>
      <c r="BO369" s="1"/>
      <c r="BP369" s="1"/>
      <c r="BQ369" s="1"/>
      <c r="BR369" s="1"/>
      <c r="CC369" s="111" t="str">
        <f t="shared" si="103"/>
        <v/>
      </c>
      <c r="CD369" s="113" t="str">
        <f t="shared" si="96"/>
        <v/>
      </c>
      <c r="CE369" s="111" t="str">
        <f t="shared" si="97"/>
        <v/>
      </c>
      <c r="CF369" s="111" t="str">
        <f t="shared" si="98"/>
        <v/>
      </c>
      <c r="CG369" s="111" t="str">
        <f t="shared" si="99"/>
        <v/>
      </c>
      <c r="CH369" s="111" t="str">
        <f t="shared" si="100"/>
        <v/>
      </c>
      <c r="CI369" s="111" t="str">
        <f t="shared" si="101"/>
        <v/>
      </c>
    </row>
    <row r="370" spans="1:87">
      <c r="A370" s="4">
        <v>365</v>
      </c>
      <c r="B370" s="30" t="str">
        <f t="shared" si="104"/>
        <v/>
      </c>
      <c r="C370" s="37" t="str">
        <f t="shared" si="105"/>
        <v/>
      </c>
      <c r="D370" s="38" t="str">
        <f t="shared" si="106"/>
        <v/>
      </c>
      <c r="E370" s="39" t="str">
        <f t="shared" si="107"/>
        <v/>
      </c>
      <c r="F370" s="39" t="str">
        <f t="shared" si="108"/>
        <v/>
      </c>
      <c r="G370" s="52" t="str">
        <f t="shared" si="109"/>
        <v/>
      </c>
      <c r="H370" s="40" t="str">
        <f t="shared" si="110"/>
        <v/>
      </c>
      <c r="I370" s="125"/>
      <c r="J370" s="126"/>
      <c r="K370" s="107" t="str">
        <f t="shared" si="102"/>
        <v/>
      </c>
      <c r="L370" s="83"/>
      <c r="M370" s="76"/>
      <c r="N370" s="76"/>
      <c r="O370" s="76"/>
      <c r="P370" s="76"/>
      <c r="Q370" s="76"/>
      <c r="R370" s="76"/>
      <c r="S370" s="76"/>
      <c r="T370" s="84"/>
      <c r="U370" s="91"/>
      <c r="V370" s="77"/>
      <c r="W370" s="77"/>
      <c r="X370" s="77"/>
      <c r="Y370" s="77"/>
      <c r="Z370" s="77"/>
      <c r="AA370" s="77"/>
      <c r="AB370" s="77"/>
      <c r="AC370" s="92"/>
      <c r="AD370" s="83"/>
      <c r="AE370" s="76"/>
      <c r="AF370" s="76"/>
      <c r="AG370" s="76"/>
      <c r="AH370" s="76"/>
      <c r="AI370" s="76"/>
      <c r="AJ370" s="76"/>
      <c r="AK370" s="76"/>
      <c r="AL370" s="84"/>
      <c r="AM370" s="83"/>
      <c r="AN370" s="76"/>
      <c r="AO370" s="76"/>
      <c r="AP370" s="76"/>
      <c r="AQ370" s="76"/>
      <c r="AR370" s="76"/>
      <c r="AS370" s="76"/>
      <c r="AT370" s="76"/>
      <c r="AU370" s="84"/>
      <c r="AV370" s="83"/>
      <c r="AW370" s="76"/>
      <c r="AX370" s="76"/>
      <c r="AY370" s="76"/>
      <c r="AZ370" s="76"/>
      <c r="BA370" s="76"/>
      <c r="BB370" s="76"/>
      <c r="BC370" s="76"/>
      <c r="BD370" s="84"/>
      <c r="BE370" s="83"/>
      <c r="BF370" s="76"/>
      <c r="BG370" s="76"/>
      <c r="BH370" s="76"/>
      <c r="BI370" s="76"/>
      <c r="BJ370" s="76"/>
      <c r="BK370" s="76"/>
      <c r="BL370" s="76"/>
      <c r="BM370" s="84"/>
      <c r="BN370" s="1"/>
      <c r="BO370" s="1"/>
      <c r="BP370" s="1"/>
      <c r="BQ370" s="1"/>
      <c r="BR370" s="1"/>
      <c r="CC370" s="111" t="str">
        <f t="shared" si="103"/>
        <v/>
      </c>
      <c r="CD370" s="113" t="str">
        <f t="shared" si="96"/>
        <v/>
      </c>
      <c r="CE370" s="111" t="str">
        <f t="shared" si="97"/>
        <v/>
      </c>
      <c r="CF370" s="111" t="str">
        <f t="shared" si="98"/>
        <v/>
      </c>
      <c r="CG370" s="111" t="str">
        <f t="shared" si="99"/>
        <v/>
      </c>
      <c r="CH370" s="111" t="str">
        <f t="shared" si="100"/>
        <v/>
      </c>
      <c r="CI370" s="111" t="str">
        <f t="shared" si="101"/>
        <v/>
      </c>
    </row>
    <row r="371" spans="1:87">
      <c r="A371" s="4">
        <v>366</v>
      </c>
      <c r="B371" s="30" t="str">
        <f t="shared" si="104"/>
        <v/>
      </c>
      <c r="C371" s="37" t="str">
        <f t="shared" si="105"/>
        <v/>
      </c>
      <c r="D371" s="38" t="str">
        <f t="shared" si="106"/>
        <v/>
      </c>
      <c r="E371" s="39" t="str">
        <f t="shared" si="107"/>
        <v/>
      </c>
      <c r="F371" s="39" t="str">
        <f t="shared" si="108"/>
        <v/>
      </c>
      <c r="G371" s="52" t="str">
        <f t="shared" si="109"/>
        <v/>
      </c>
      <c r="H371" s="40" t="str">
        <f t="shared" si="110"/>
        <v/>
      </c>
      <c r="I371" s="125"/>
      <c r="J371" s="126"/>
      <c r="K371" s="107" t="str">
        <f t="shared" si="102"/>
        <v/>
      </c>
      <c r="L371" s="83"/>
      <c r="M371" s="76"/>
      <c r="N371" s="76"/>
      <c r="O371" s="76"/>
      <c r="P371" s="76"/>
      <c r="Q371" s="76"/>
      <c r="R371" s="76"/>
      <c r="S371" s="76"/>
      <c r="T371" s="84"/>
      <c r="U371" s="91"/>
      <c r="V371" s="77"/>
      <c r="W371" s="77"/>
      <c r="X371" s="77"/>
      <c r="Y371" s="77"/>
      <c r="Z371" s="77"/>
      <c r="AA371" s="77"/>
      <c r="AB371" s="77"/>
      <c r="AC371" s="92"/>
      <c r="AD371" s="83"/>
      <c r="AE371" s="76"/>
      <c r="AF371" s="76"/>
      <c r="AG371" s="76"/>
      <c r="AH371" s="76"/>
      <c r="AI371" s="76"/>
      <c r="AJ371" s="76"/>
      <c r="AK371" s="76"/>
      <c r="AL371" s="84"/>
      <c r="AM371" s="83"/>
      <c r="AN371" s="76"/>
      <c r="AO371" s="76"/>
      <c r="AP371" s="76"/>
      <c r="AQ371" s="76"/>
      <c r="AR371" s="76"/>
      <c r="AS371" s="76"/>
      <c r="AT371" s="76"/>
      <c r="AU371" s="84"/>
      <c r="AV371" s="83"/>
      <c r="AW371" s="76"/>
      <c r="AX371" s="76"/>
      <c r="AY371" s="76"/>
      <c r="AZ371" s="76"/>
      <c r="BA371" s="76"/>
      <c r="BB371" s="76"/>
      <c r="BC371" s="76"/>
      <c r="BD371" s="84"/>
      <c r="BE371" s="83"/>
      <c r="BF371" s="76"/>
      <c r="BG371" s="76"/>
      <c r="BH371" s="76"/>
      <c r="BI371" s="76"/>
      <c r="BJ371" s="76"/>
      <c r="BK371" s="76"/>
      <c r="BL371" s="76"/>
      <c r="BM371" s="84"/>
      <c r="BN371" s="1"/>
      <c r="BO371" s="1"/>
      <c r="BP371" s="1"/>
      <c r="BQ371" s="1"/>
      <c r="BR371" s="1"/>
      <c r="CC371" s="111" t="str">
        <f t="shared" si="103"/>
        <v/>
      </c>
      <c r="CD371" s="113" t="str">
        <f t="shared" si="96"/>
        <v/>
      </c>
      <c r="CE371" s="111" t="str">
        <f t="shared" si="97"/>
        <v/>
      </c>
      <c r="CF371" s="111" t="str">
        <f t="shared" si="98"/>
        <v/>
      </c>
      <c r="CG371" s="111" t="str">
        <f t="shared" si="99"/>
        <v/>
      </c>
      <c r="CH371" s="111" t="str">
        <f t="shared" si="100"/>
        <v/>
      </c>
      <c r="CI371" s="111" t="str">
        <f t="shared" si="101"/>
        <v/>
      </c>
    </row>
    <row r="372" spans="1:87">
      <c r="A372" s="4">
        <v>367</v>
      </c>
      <c r="B372" s="30" t="str">
        <f t="shared" si="104"/>
        <v/>
      </c>
      <c r="C372" s="37" t="str">
        <f t="shared" si="105"/>
        <v/>
      </c>
      <c r="D372" s="38" t="str">
        <f t="shared" si="106"/>
        <v/>
      </c>
      <c r="E372" s="39" t="str">
        <f t="shared" si="107"/>
        <v/>
      </c>
      <c r="F372" s="39" t="str">
        <f t="shared" si="108"/>
        <v/>
      </c>
      <c r="G372" s="52" t="str">
        <f t="shared" si="109"/>
        <v/>
      </c>
      <c r="H372" s="40" t="str">
        <f t="shared" si="110"/>
        <v/>
      </c>
      <c r="I372" s="125"/>
      <c r="J372" s="126"/>
      <c r="K372" s="107" t="str">
        <f t="shared" si="102"/>
        <v/>
      </c>
      <c r="L372" s="83"/>
      <c r="M372" s="76"/>
      <c r="N372" s="76"/>
      <c r="O372" s="76"/>
      <c r="P372" s="76"/>
      <c r="Q372" s="76"/>
      <c r="R372" s="76"/>
      <c r="S372" s="76"/>
      <c r="T372" s="84"/>
      <c r="U372" s="91"/>
      <c r="V372" s="77"/>
      <c r="W372" s="77"/>
      <c r="X372" s="77"/>
      <c r="Y372" s="77"/>
      <c r="Z372" s="77"/>
      <c r="AA372" s="77"/>
      <c r="AB372" s="77"/>
      <c r="AC372" s="92"/>
      <c r="AD372" s="83"/>
      <c r="AE372" s="76"/>
      <c r="AF372" s="76"/>
      <c r="AG372" s="76"/>
      <c r="AH372" s="76"/>
      <c r="AI372" s="76"/>
      <c r="AJ372" s="76"/>
      <c r="AK372" s="76"/>
      <c r="AL372" s="84"/>
      <c r="AM372" s="83"/>
      <c r="AN372" s="76"/>
      <c r="AO372" s="76"/>
      <c r="AP372" s="76"/>
      <c r="AQ372" s="76"/>
      <c r="AR372" s="76"/>
      <c r="AS372" s="76"/>
      <c r="AT372" s="76"/>
      <c r="AU372" s="84"/>
      <c r="AV372" s="83"/>
      <c r="AW372" s="76"/>
      <c r="AX372" s="76"/>
      <c r="AY372" s="76"/>
      <c r="AZ372" s="76"/>
      <c r="BA372" s="76"/>
      <c r="BB372" s="76"/>
      <c r="BC372" s="76"/>
      <c r="BD372" s="84"/>
      <c r="BE372" s="83"/>
      <c r="BF372" s="76"/>
      <c r="BG372" s="76"/>
      <c r="BH372" s="76"/>
      <c r="BI372" s="76"/>
      <c r="BJ372" s="76"/>
      <c r="BK372" s="76"/>
      <c r="BL372" s="76"/>
      <c r="BM372" s="84"/>
      <c r="BN372" s="1"/>
      <c r="BO372" s="1"/>
      <c r="BP372" s="1"/>
      <c r="BQ372" s="1"/>
      <c r="BR372" s="1"/>
      <c r="CC372" s="111" t="str">
        <f t="shared" si="103"/>
        <v/>
      </c>
      <c r="CD372" s="113" t="str">
        <f t="shared" si="96"/>
        <v/>
      </c>
      <c r="CE372" s="111" t="str">
        <f t="shared" si="97"/>
        <v/>
      </c>
      <c r="CF372" s="111" t="str">
        <f t="shared" si="98"/>
        <v/>
      </c>
      <c r="CG372" s="111" t="str">
        <f t="shared" si="99"/>
        <v/>
      </c>
      <c r="CH372" s="111" t="str">
        <f t="shared" si="100"/>
        <v/>
      </c>
      <c r="CI372" s="111" t="str">
        <f t="shared" si="101"/>
        <v/>
      </c>
    </row>
    <row r="373" spans="1:87">
      <c r="A373" s="4">
        <v>368</v>
      </c>
      <c r="B373" s="30" t="str">
        <f t="shared" si="104"/>
        <v/>
      </c>
      <c r="C373" s="37" t="str">
        <f t="shared" si="105"/>
        <v/>
      </c>
      <c r="D373" s="38" t="str">
        <f t="shared" si="106"/>
        <v/>
      </c>
      <c r="E373" s="39" t="str">
        <f t="shared" si="107"/>
        <v/>
      </c>
      <c r="F373" s="39" t="str">
        <f t="shared" si="108"/>
        <v/>
      </c>
      <c r="G373" s="52" t="str">
        <f t="shared" si="109"/>
        <v/>
      </c>
      <c r="H373" s="40" t="str">
        <f t="shared" si="110"/>
        <v/>
      </c>
      <c r="I373" s="125"/>
      <c r="J373" s="126"/>
      <c r="K373" s="107" t="str">
        <f t="shared" si="102"/>
        <v/>
      </c>
      <c r="L373" s="83"/>
      <c r="M373" s="76"/>
      <c r="N373" s="76"/>
      <c r="O373" s="76"/>
      <c r="P373" s="76"/>
      <c r="Q373" s="76"/>
      <c r="R373" s="76"/>
      <c r="S373" s="76"/>
      <c r="T373" s="84"/>
      <c r="U373" s="91"/>
      <c r="V373" s="77"/>
      <c r="W373" s="77"/>
      <c r="X373" s="77"/>
      <c r="Y373" s="77"/>
      <c r="Z373" s="77"/>
      <c r="AA373" s="77"/>
      <c r="AB373" s="77"/>
      <c r="AC373" s="92"/>
      <c r="AD373" s="83"/>
      <c r="AE373" s="76"/>
      <c r="AF373" s="76"/>
      <c r="AG373" s="76"/>
      <c r="AH373" s="76"/>
      <c r="AI373" s="76"/>
      <c r="AJ373" s="76"/>
      <c r="AK373" s="76"/>
      <c r="AL373" s="84"/>
      <c r="AM373" s="83"/>
      <c r="AN373" s="76"/>
      <c r="AO373" s="76"/>
      <c r="AP373" s="76"/>
      <c r="AQ373" s="76"/>
      <c r="AR373" s="76"/>
      <c r="AS373" s="76"/>
      <c r="AT373" s="76"/>
      <c r="AU373" s="84"/>
      <c r="AV373" s="83"/>
      <c r="AW373" s="76"/>
      <c r="AX373" s="76"/>
      <c r="AY373" s="76"/>
      <c r="AZ373" s="76"/>
      <c r="BA373" s="76"/>
      <c r="BB373" s="76"/>
      <c r="BC373" s="76"/>
      <c r="BD373" s="84"/>
      <c r="BE373" s="83"/>
      <c r="BF373" s="76"/>
      <c r="BG373" s="76"/>
      <c r="BH373" s="76"/>
      <c r="BI373" s="76"/>
      <c r="BJ373" s="76"/>
      <c r="BK373" s="76"/>
      <c r="BL373" s="76"/>
      <c r="BM373" s="84"/>
      <c r="BN373" s="1"/>
      <c r="BO373" s="1"/>
      <c r="BP373" s="1"/>
      <c r="BQ373" s="1"/>
      <c r="BR373" s="1"/>
      <c r="CC373" s="111" t="str">
        <f t="shared" si="103"/>
        <v/>
      </c>
      <c r="CD373" s="113" t="str">
        <f t="shared" si="96"/>
        <v/>
      </c>
      <c r="CE373" s="111" t="str">
        <f t="shared" si="97"/>
        <v/>
      </c>
      <c r="CF373" s="111" t="str">
        <f t="shared" si="98"/>
        <v/>
      </c>
      <c r="CG373" s="111" t="str">
        <f t="shared" si="99"/>
        <v/>
      </c>
      <c r="CH373" s="111" t="str">
        <f t="shared" si="100"/>
        <v/>
      </c>
      <c r="CI373" s="111" t="str">
        <f t="shared" si="101"/>
        <v/>
      </c>
    </row>
    <row r="374" spans="1:87">
      <c r="A374" s="4">
        <v>369</v>
      </c>
      <c r="B374" s="30" t="str">
        <f t="shared" si="104"/>
        <v/>
      </c>
      <c r="C374" s="37" t="str">
        <f t="shared" si="105"/>
        <v/>
      </c>
      <c r="D374" s="38" t="str">
        <f t="shared" si="106"/>
        <v/>
      </c>
      <c r="E374" s="39" t="str">
        <f t="shared" si="107"/>
        <v/>
      </c>
      <c r="F374" s="39" t="str">
        <f t="shared" si="108"/>
        <v/>
      </c>
      <c r="G374" s="52" t="str">
        <f t="shared" si="109"/>
        <v/>
      </c>
      <c r="H374" s="40" t="str">
        <f t="shared" si="110"/>
        <v/>
      </c>
      <c r="I374" s="125"/>
      <c r="J374" s="126"/>
      <c r="K374" s="107" t="str">
        <f t="shared" si="102"/>
        <v/>
      </c>
      <c r="L374" s="83"/>
      <c r="M374" s="76"/>
      <c r="N374" s="76"/>
      <c r="O374" s="76"/>
      <c r="P374" s="76"/>
      <c r="Q374" s="76"/>
      <c r="R374" s="76"/>
      <c r="S374" s="76"/>
      <c r="T374" s="84"/>
      <c r="U374" s="91"/>
      <c r="V374" s="77"/>
      <c r="W374" s="77"/>
      <c r="X374" s="77"/>
      <c r="Y374" s="77"/>
      <c r="Z374" s="77"/>
      <c r="AA374" s="77"/>
      <c r="AB374" s="77"/>
      <c r="AC374" s="92"/>
      <c r="AD374" s="83"/>
      <c r="AE374" s="76"/>
      <c r="AF374" s="76"/>
      <c r="AG374" s="76"/>
      <c r="AH374" s="76"/>
      <c r="AI374" s="76"/>
      <c r="AJ374" s="76"/>
      <c r="AK374" s="76"/>
      <c r="AL374" s="84"/>
      <c r="AM374" s="83"/>
      <c r="AN374" s="76"/>
      <c r="AO374" s="76"/>
      <c r="AP374" s="76"/>
      <c r="AQ374" s="76"/>
      <c r="AR374" s="76"/>
      <c r="AS374" s="76"/>
      <c r="AT374" s="76"/>
      <c r="AU374" s="84"/>
      <c r="AV374" s="83"/>
      <c r="AW374" s="76"/>
      <c r="AX374" s="76"/>
      <c r="AY374" s="76"/>
      <c r="AZ374" s="76"/>
      <c r="BA374" s="76"/>
      <c r="BB374" s="76"/>
      <c r="BC374" s="76"/>
      <c r="BD374" s="84"/>
      <c r="BE374" s="83"/>
      <c r="BF374" s="76"/>
      <c r="BG374" s="76"/>
      <c r="BH374" s="76"/>
      <c r="BI374" s="76"/>
      <c r="BJ374" s="76"/>
      <c r="BK374" s="76"/>
      <c r="BL374" s="76"/>
      <c r="BM374" s="84"/>
      <c r="BN374" s="1"/>
      <c r="BO374" s="1"/>
      <c r="BP374" s="1"/>
      <c r="BQ374" s="1"/>
      <c r="BR374" s="1"/>
      <c r="CC374" s="111" t="str">
        <f t="shared" si="103"/>
        <v/>
      </c>
      <c r="CD374" s="113" t="str">
        <f t="shared" si="96"/>
        <v/>
      </c>
      <c r="CE374" s="111" t="str">
        <f t="shared" si="97"/>
        <v/>
      </c>
      <c r="CF374" s="111" t="str">
        <f t="shared" si="98"/>
        <v/>
      </c>
      <c r="CG374" s="111" t="str">
        <f t="shared" si="99"/>
        <v/>
      </c>
      <c r="CH374" s="111" t="str">
        <f t="shared" si="100"/>
        <v/>
      </c>
      <c r="CI374" s="111" t="str">
        <f t="shared" si="101"/>
        <v/>
      </c>
    </row>
    <row r="375" spans="1:87">
      <c r="A375" s="4">
        <v>370</v>
      </c>
      <c r="B375" s="30" t="str">
        <f t="shared" si="104"/>
        <v/>
      </c>
      <c r="C375" s="37" t="str">
        <f t="shared" si="105"/>
        <v/>
      </c>
      <c r="D375" s="38" t="str">
        <f t="shared" si="106"/>
        <v/>
      </c>
      <c r="E375" s="39" t="str">
        <f t="shared" si="107"/>
        <v/>
      </c>
      <c r="F375" s="39" t="str">
        <f t="shared" si="108"/>
        <v/>
      </c>
      <c r="G375" s="52" t="str">
        <f t="shared" si="109"/>
        <v/>
      </c>
      <c r="H375" s="40" t="str">
        <f t="shared" si="110"/>
        <v/>
      </c>
      <c r="I375" s="125"/>
      <c r="J375" s="126"/>
      <c r="K375" s="107" t="str">
        <f t="shared" si="102"/>
        <v/>
      </c>
      <c r="L375" s="83"/>
      <c r="M375" s="76"/>
      <c r="N375" s="76"/>
      <c r="O375" s="76"/>
      <c r="P375" s="76"/>
      <c r="Q375" s="76"/>
      <c r="R375" s="76"/>
      <c r="S375" s="76"/>
      <c r="T375" s="84"/>
      <c r="U375" s="91"/>
      <c r="V375" s="77"/>
      <c r="W375" s="77"/>
      <c r="X375" s="77"/>
      <c r="Y375" s="77"/>
      <c r="Z375" s="77"/>
      <c r="AA375" s="77"/>
      <c r="AB375" s="77"/>
      <c r="AC375" s="92"/>
      <c r="AD375" s="83"/>
      <c r="AE375" s="76"/>
      <c r="AF375" s="76"/>
      <c r="AG375" s="76"/>
      <c r="AH375" s="76"/>
      <c r="AI375" s="76"/>
      <c r="AJ375" s="76"/>
      <c r="AK375" s="76"/>
      <c r="AL375" s="84"/>
      <c r="AM375" s="83"/>
      <c r="AN375" s="76"/>
      <c r="AO375" s="76"/>
      <c r="AP375" s="76"/>
      <c r="AQ375" s="76"/>
      <c r="AR375" s="76"/>
      <c r="AS375" s="76"/>
      <c r="AT375" s="76"/>
      <c r="AU375" s="84"/>
      <c r="AV375" s="83"/>
      <c r="AW375" s="76"/>
      <c r="AX375" s="76"/>
      <c r="AY375" s="76"/>
      <c r="AZ375" s="76"/>
      <c r="BA375" s="76"/>
      <c r="BB375" s="76"/>
      <c r="BC375" s="76"/>
      <c r="BD375" s="84"/>
      <c r="BE375" s="83"/>
      <c r="BF375" s="76"/>
      <c r="BG375" s="76"/>
      <c r="BH375" s="76"/>
      <c r="BI375" s="76"/>
      <c r="BJ375" s="76"/>
      <c r="BK375" s="76"/>
      <c r="BL375" s="76"/>
      <c r="BM375" s="84"/>
      <c r="BN375" s="1"/>
      <c r="BO375" s="1"/>
      <c r="BP375" s="1"/>
      <c r="BQ375" s="1"/>
      <c r="BR375" s="1"/>
      <c r="CC375" s="111" t="str">
        <f t="shared" si="103"/>
        <v/>
      </c>
      <c r="CD375" s="113" t="str">
        <f t="shared" si="96"/>
        <v/>
      </c>
      <c r="CE375" s="111" t="str">
        <f t="shared" si="97"/>
        <v/>
      </c>
      <c r="CF375" s="111" t="str">
        <f t="shared" si="98"/>
        <v/>
      </c>
      <c r="CG375" s="111" t="str">
        <f t="shared" si="99"/>
        <v/>
      </c>
      <c r="CH375" s="111" t="str">
        <f t="shared" si="100"/>
        <v/>
      </c>
      <c r="CI375" s="111" t="str">
        <f t="shared" si="101"/>
        <v/>
      </c>
    </row>
    <row r="376" spans="1:87">
      <c r="A376" s="4">
        <v>371</v>
      </c>
      <c r="B376" s="30" t="str">
        <f t="shared" si="104"/>
        <v/>
      </c>
      <c r="C376" s="37" t="str">
        <f t="shared" si="105"/>
        <v/>
      </c>
      <c r="D376" s="38" t="str">
        <f t="shared" si="106"/>
        <v/>
      </c>
      <c r="E376" s="39" t="str">
        <f t="shared" si="107"/>
        <v/>
      </c>
      <c r="F376" s="39" t="str">
        <f t="shared" si="108"/>
        <v/>
      </c>
      <c r="G376" s="52" t="str">
        <f t="shared" si="109"/>
        <v/>
      </c>
      <c r="H376" s="40" t="str">
        <f t="shared" si="110"/>
        <v/>
      </c>
      <c r="I376" s="125"/>
      <c r="J376" s="126"/>
      <c r="K376" s="107" t="str">
        <f t="shared" si="102"/>
        <v/>
      </c>
      <c r="L376" s="83"/>
      <c r="M376" s="76"/>
      <c r="N376" s="76"/>
      <c r="O376" s="76"/>
      <c r="P376" s="76"/>
      <c r="Q376" s="76"/>
      <c r="R376" s="76"/>
      <c r="S376" s="76"/>
      <c r="T376" s="84"/>
      <c r="U376" s="91"/>
      <c r="V376" s="77"/>
      <c r="W376" s="77"/>
      <c r="X376" s="77"/>
      <c r="Y376" s="77"/>
      <c r="Z376" s="77"/>
      <c r="AA376" s="77"/>
      <c r="AB376" s="77"/>
      <c r="AC376" s="92"/>
      <c r="AD376" s="83"/>
      <c r="AE376" s="76"/>
      <c r="AF376" s="76"/>
      <c r="AG376" s="76"/>
      <c r="AH376" s="76"/>
      <c r="AI376" s="76"/>
      <c r="AJ376" s="76"/>
      <c r="AK376" s="76"/>
      <c r="AL376" s="84"/>
      <c r="AM376" s="83"/>
      <c r="AN376" s="76"/>
      <c r="AO376" s="76"/>
      <c r="AP376" s="76"/>
      <c r="AQ376" s="76"/>
      <c r="AR376" s="76"/>
      <c r="AS376" s="76"/>
      <c r="AT376" s="76"/>
      <c r="AU376" s="84"/>
      <c r="AV376" s="83"/>
      <c r="AW376" s="76"/>
      <c r="AX376" s="76"/>
      <c r="AY376" s="76"/>
      <c r="AZ376" s="76"/>
      <c r="BA376" s="76"/>
      <c r="BB376" s="76"/>
      <c r="BC376" s="76"/>
      <c r="BD376" s="84"/>
      <c r="BE376" s="83"/>
      <c r="BF376" s="76"/>
      <c r="BG376" s="76"/>
      <c r="BH376" s="76"/>
      <c r="BI376" s="76"/>
      <c r="BJ376" s="76"/>
      <c r="BK376" s="76"/>
      <c r="BL376" s="76"/>
      <c r="BM376" s="84"/>
      <c r="BN376" s="1"/>
      <c r="BO376" s="1"/>
      <c r="BP376" s="1"/>
      <c r="BQ376" s="1"/>
      <c r="BR376" s="1"/>
      <c r="CC376" s="111" t="str">
        <f t="shared" si="103"/>
        <v/>
      </c>
      <c r="CD376" s="113" t="str">
        <f t="shared" si="96"/>
        <v/>
      </c>
      <c r="CE376" s="111" t="str">
        <f t="shared" si="97"/>
        <v/>
      </c>
      <c r="CF376" s="111" t="str">
        <f t="shared" si="98"/>
        <v/>
      </c>
      <c r="CG376" s="111" t="str">
        <f t="shared" si="99"/>
        <v/>
      </c>
      <c r="CH376" s="111" t="str">
        <f t="shared" si="100"/>
        <v/>
      </c>
      <c r="CI376" s="111" t="str">
        <f t="shared" si="101"/>
        <v/>
      </c>
    </row>
    <row r="377" spans="1:87">
      <c r="A377" s="4">
        <v>372</v>
      </c>
      <c r="B377" s="30" t="str">
        <f t="shared" si="104"/>
        <v/>
      </c>
      <c r="C377" s="37" t="str">
        <f t="shared" si="105"/>
        <v/>
      </c>
      <c r="D377" s="38" t="str">
        <f t="shared" si="106"/>
        <v/>
      </c>
      <c r="E377" s="39" t="str">
        <f t="shared" si="107"/>
        <v/>
      </c>
      <c r="F377" s="39" t="str">
        <f t="shared" si="108"/>
        <v/>
      </c>
      <c r="G377" s="52" t="str">
        <f t="shared" si="109"/>
        <v/>
      </c>
      <c r="H377" s="40" t="str">
        <f t="shared" si="110"/>
        <v/>
      </c>
      <c r="I377" s="125"/>
      <c r="J377" s="126"/>
      <c r="K377" s="107" t="str">
        <f t="shared" si="102"/>
        <v/>
      </c>
      <c r="L377" s="83"/>
      <c r="M377" s="76"/>
      <c r="N377" s="76"/>
      <c r="O377" s="76"/>
      <c r="P377" s="76"/>
      <c r="Q377" s="76"/>
      <c r="R377" s="76"/>
      <c r="S377" s="76"/>
      <c r="T377" s="84"/>
      <c r="U377" s="91"/>
      <c r="V377" s="77"/>
      <c r="W377" s="77"/>
      <c r="X377" s="77"/>
      <c r="Y377" s="77"/>
      <c r="Z377" s="77"/>
      <c r="AA377" s="77"/>
      <c r="AB377" s="77"/>
      <c r="AC377" s="92"/>
      <c r="AD377" s="83"/>
      <c r="AE377" s="76"/>
      <c r="AF377" s="76"/>
      <c r="AG377" s="76"/>
      <c r="AH377" s="76"/>
      <c r="AI377" s="76"/>
      <c r="AJ377" s="76"/>
      <c r="AK377" s="76"/>
      <c r="AL377" s="84"/>
      <c r="AM377" s="83"/>
      <c r="AN377" s="76"/>
      <c r="AO377" s="76"/>
      <c r="AP377" s="76"/>
      <c r="AQ377" s="76"/>
      <c r="AR377" s="76"/>
      <c r="AS377" s="76"/>
      <c r="AT377" s="76"/>
      <c r="AU377" s="84"/>
      <c r="AV377" s="83"/>
      <c r="AW377" s="76"/>
      <c r="AX377" s="76"/>
      <c r="AY377" s="76"/>
      <c r="AZ377" s="76"/>
      <c r="BA377" s="76"/>
      <c r="BB377" s="76"/>
      <c r="BC377" s="76"/>
      <c r="BD377" s="84"/>
      <c r="BE377" s="83"/>
      <c r="BF377" s="76"/>
      <c r="BG377" s="76"/>
      <c r="BH377" s="76"/>
      <c r="BI377" s="76"/>
      <c r="BJ377" s="76"/>
      <c r="BK377" s="76"/>
      <c r="BL377" s="76"/>
      <c r="BM377" s="84"/>
      <c r="BN377" s="1"/>
      <c r="BO377" s="1"/>
      <c r="BP377" s="1"/>
      <c r="BQ377" s="1"/>
      <c r="BR377" s="1"/>
      <c r="CC377" s="111" t="str">
        <f t="shared" si="103"/>
        <v/>
      </c>
      <c r="CD377" s="113" t="str">
        <f t="shared" si="96"/>
        <v/>
      </c>
      <c r="CE377" s="111" t="str">
        <f t="shared" si="97"/>
        <v/>
      </c>
      <c r="CF377" s="111" t="str">
        <f t="shared" si="98"/>
        <v/>
      </c>
      <c r="CG377" s="111" t="str">
        <f t="shared" si="99"/>
        <v/>
      </c>
      <c r="CH377" s="111" t="str">
        <f t="shared" si="100"/>
        <v/>
      </c>
      <c r="CI377" s="111" t="str">
        <f t="shared" si="101"/>
        <v/>
      </c>
    </row>
    <row r="378" spans="1:87">
      <c r="A378" s="4">
        <v>373</v>
      </c>
      <c r="B378" s="30" t="str">
        <f t="shared" si="104"/>
        <v/>
      </c>
      <c r="C378" s="37" t="str">
        <f t="shared" si="105"/>
        <v/>
      </c>
      <c r="D378" s="38" t="str">
        <f t="shared" si="106"/>
        <v/>
      </c>
      <c r="E378" s="39" t="str">
        <f t="shared" si="107"/>
        <v/>
      </c>
      <c r="F378" s="39" t="str">
        <f t="shared" si="108"/>
        <v/>
      </c>
      <c r="G378" s="52" t="str">
        <f t="shared" si="109"/>
        <v/>
      </c>
      <c r="H378" s="40" t="str">
        <f t="shared" si="110"/>
        <v/>
      </c>
      <c r="I378" s="125"/>
      <c r="J378" s="126"/>
      <c r="K378" s="107" t="str">
        <f t="shared" si="102"/>
        <v/>
      </c>
      <c r="L378" s="83"/>
      <c r="M378" s="76"/>
      <c r="N378" s="76"/>
      <c r="O378" s="76"/>
      <c r="P378" s="76"/>
      <c r="Q378" s="76"/>
      <c r="R378" s="76"/>
      <c r="S378" s="76"/>
      <c r="T378" s="84"/>
      <c r="U378" s="91"/>
      <c r="V378" s="77"/>
      <c r="W378" s="77"/>
      <c r="X378" s="77"/>
      <c r="Y378" s="77"/>
      <c r="Z378" s="77"/>
      <c r="AA378" s="77"/>
      <c r="AB378" s="77"/>
      <c r="AC378" s="92"/>
      <c r="AD378" s="83"/>
      <c r="AE378" s="76"/>
      <c r="AF378" s="76"/>
      <c r="AG378" s="76"/>
      <c r="AH378" s="76"/>
      <c r="AI378" s="76"/>
      <c r="AJ378" s="76"/>
      <c r="AK378" s="76"/>
      <c r="AL378" s="84"/>
      <c r="AM378" s="83"/>
      <c r="AN378" s="76"/>
      <c r="AO378" s="76"/>
      <c r="AP378" s="76"/>
      <c r="AQ378" s="76"/>
      <c r="AR378" s="76"/>
      <c r="AS378" s="76"/>
      <c r="AT378" s="76"/>
      <c r="AU378" s="84"/>
      <c r="AV378" s="83"/>
      <c r="AW378" s="76"/>
      <c r="AX378" s="76"/>
      <c r="AY378" s="76"/>
      <c r="AZ378" s="76"/>
      <c r="BA378" s="76"/>
      <c r="BB378" s="76"/>
      <c r="BC378" s="76"/>
      <c r="BD378" s="84"/>
      <c r="BE378" s="83"/>
      <c r="BF378" s="76"/>
      <c r="BG378" s="76"/>
      <c r="BH378" s="76"/>
      <c r="BI378" s="76"/>
      <c r="BJ378" s="76"/>
      <c r="BK378" s="76"/>
      <c r="BL378" s="76"/>
      <c r="BM378" s="84"/>
      <c r="BN378" s="1"/>
      <c r="BO378" s="1"/>
      <c r="BP378" s="1"/>
      <c r="BQ378" s="1"/>
      <c r="BR378" s="1"/>
      <c r="CC378" s="111" t="str">
        <f t="shared" si="103"/>
        <v/>
      </c>
      <c r="CD378" s="113" t="str">
        <f t="shared" si="96"/>
        <v/>
      </c>
      <c r="CE378" s="111" t="str">
        <f t="shared" si="97"/>
        <v/>
      </c>
      <c r="CF378" s="111" t="str">
        <f t="shared" si="98"/>
        <v/>
      </c>
      <c r="CG378" s="111" t="str">
        <f t="shared" si="99"/>
        <v/>
      </c>
      <c r="CH378" s="111" t="str">
        <f t="shared" si="100"/>
        <v/>
      </c>
      <c r="CI378" s="111" t="str">
        <f t="shared" si="101"/>
        <v/>
      </c>
    </row>
    <row r="379" spans="1:87">
      <c r="A379" s="4">
        <v>374</v>
      </c>
      <c r="B379" s="30" t="str">
        <f t="shared" si="104"/>
        <v/>
      </c>
      <c r="C379" s="37" t="str">
        <f t="shared" si="105"/>
        <v/>
      </c>
      <c r="D379" s="38" t="str">
        <f t="shared" si="106"/>
        <v/>
      </c>
      <c r="E379" s="39" t="str">
        <f t="shared" si="107"/>
        <v/>
      </c>
      <c r="F379" s="39" t="str">
        <f t="shared" si="108"/>
        <v/>
      </c>
      <c r="G379" s="52" t="str">
        <f t="shared" si="109"/>
        <v/>
      </c>
      <c r="H379" s="40" t="str">
        <f t="shared" si="110"/>
        <v/>
      </c>
      <c r="I379" s="125"/>
      <c r="J379" s="126"/>
      <c r="K379" s="107" t="str">
        <f t="shared" si="102"/>
        <v/>
      </c>
      <c r="L379" s="83"/>
      <c r="M379" s="76"/>
      <c r="N379" s="76"/>
      <c r="O379" s="76"/>
      <c r="P379" s="76"/>
      <c r="Q379" s="76"/>
      <c r="R379" s="76"/>
      <c r="S379" s="76"/>
      <c r="T379" s="84"/>
      <c r="U379" s="91"/>
      <c r="V379" s="77"/>
      <c r="W379" s="77"/>
      <c r="X379" s="77"/>
      <c r="Y379" s="77"/>
      <c r="Z379" s="77"/>
      <c r="AA379" s="77"/>
      <c r="AB379" s="77"/>
      <c r="AC379" s="92"/>
      <c r="AD379" s="83"/>
      <c r="AE379" s="76"/>
      <c r="AF379" s="76"/>
      <c r="AG379" s="76"/>
      <c r="AH379" s="76"/>
      <c r="AI379" s="76"/>
      <c r="AJ379" s="76"/>
      <c r="AK379" s="76"/>
      <c r="AL379" s="84"/>
      <c r="AM379" s="83"/>
      <c r="AN379" s="76"/>
      <c r="AO379" s="76"/>
      <c r="AP379" s="76"/>
      <c r="AQ379" s="76"/>
      <c r="AR379" s="76"/>
      <c r="AS379" s="76"/>
      <c r="AT379" s="76"/>
      <c r="AU379" s="84"/>
      <c r="AV379" s="83"/>
      <c r="AW379" s="76"/>
      <c r="AX379" s="76"/>
      <c r="AY379" s="76"/>
      <c r="AZ379" s="76"/>
      <c r="BA379" s="76"/>
      <c r="BB379" s="76"/>
      <c r="BC379" s="76"/>
      <c r="BD379" s="84"/>
      <c r="BE379" s="83"/>
      <c r="BF379" s="76"/>
      <c r="BG379" s="76"/>
      <c r="BH379" s="76"/>
      <c r="BI379" s="76"/>
      <c r="BJ379" s="76"/>
      <c r="BK379" s="76"/>
      <c r="BL379" s="76"/>
      <c r="BM379" s="84"/>
      <c r="BN379" s="1"/>
      <c r="BO379" s="1"/>
      <c r="BP379" s="1"/>
      <c r="BQ379" s="1"/>
      <c r="BR379" s="1"/>
      <c r="CC379" s="111" t="str">
        <f t="shared" si="103"/>
        <v/>
      </c>
      <c r="CD379" s="113" t="str">
        <f t="shared" si="96"/>
        <v/>
      </c>
      <c r="CE379" s="111" t="str">
        <f t="shared" si="97"/>
        <v/>
      </c>
      <c r="CF379" s="111" t="str">
        <f t="shared" si="98"/>
        <v/>
      </c>
      <c r="CG379" s="111" t="str">
        <f t="shared" si="99"/>
        <v/>
      </c>
      <c r="CH379" s="111" t="str">
        <f t="shared" si="100"/>
        <v/>
      </c>
      <c r="CI379" s="111" t="str">
        <f t="shared" si="101"/>
        <v/>
      </c>
    </row>
    <row r="380" spans="1:87">
      <c r="A380" s="4">
        <v>375</v>
      </c>
      <c r="B380" s="30" t="str">
        <f t="shared" si="104"/>
        <v/>
      </c>
      <c r="C380" s="37" t="str">
        <f t="shared" si="105"/>
        <v/>
      </c>
      <c r="D380" s="38" t="str">
        <f t="shared" si="106"/>
        <v/>
      </c>
      <c r="E380" s="39" t="str">
        <f t="shared" si="107"/>
        <v/>
      </c>
      <c r="F380" s="39" t="str">
        <f t="shared" si="108"/>
        <v/>
      </c>
      <c r="G380" s="52" t="str">
        <f t="shared" si="109"/>
        <v/>
      </c>
      <c r="H380" s="40" t="str">
        <f t="shared" si="110"/>
        <v/>
      </c>
      <c r="I380" s="125"/>
      <c r="J380" s="126"/>
      <c r="K380" s="107" t="str">
        <f t="shared" si="102"/>
        <v/>
      </c>
      <c r="L380" s="83"/>
      <c r="M380" s="76"/>
      <c r="N380" s="76"/>
      <c r="O380" s="76"/>
      <c r="P380" s="76"/>
      <c r="Q380" s="76"/>
      <c r="R380" s="76"/>
      <c r="S380" s="76"/>
      <c r="T380" s="84"/>
      <c r="U380" s="91"/>
      <c r="V380" s="77"/>
      <c r="W380" s="77"/>
      <c r="X380" s="77"/>
      <c r="Y380" s="77"/>
      <c r="Z380" s="77"/>
      <c r="AA380" s="77"/>
      <c r="AB380" s="77"/>
      <c r="AC380" s="92"/>
      <c r="AD380" s="83"/>
      <c r="AE380" s="76"/>
      <c r="AF380" s="76"/>
      <c r="AG380" s="76"/>
      <c r="AH380" s="76"/>
      <c r="AI380" s="76"/>
      <c r="AJ380" s="76"/>
      <c r="AK380" s="76"/>
      <c r="AL380" s="84"/>
      <c r="AM380" s="83"/>
      <c r="AN380" s="76"/>
      <c r="AO380" s="76"/>
      <c r="AP380" s="76"/>
      <c r="AQ380" s="76"/>
      <c r="AR380" s="76"/>
      <c r="AS380" s="76"/>
      <c r="AT380" s="76"/>
      <c r="AU380" s="84"/>
      <c r="AV380" s="83"/>
      <c r="AW380" s="76"/>
      <c r="AX380" s="76"/>
      <c r="AY380" s="76"/>
      <c r="AZ380" s="76"/>
      <c r="BA380" s="76"/>
      <c r="BB380" s="76"/>
      <c r="BC380" s="76"/>
      <c r="BD380" s="84"/>
      <c r="BE380" s="83"/>
      <c r="BF380" s="76"/>
      <c r="BG380" s="76"/>
      <c r="BH380" s="76"/>
      <c r="BI380" s="76"/>
      <c r="BJ380" s="76"/>
      <c r="BK380" s="76"/>
      <c r="BL380" s="76"/>
      <c r="BM380" s="84"/>
      <c r="BN380" s="1"/>
      <c r="BO380" s="1"/>
      <c r="BP380" s="1"/>
      <c r="BQ380" s="1"/>
      <c r="BR380" s="1"/>
      <c r="CC380" s="111" t="str">
        <f t="shared" si="103"/>
        <v/>
      </c>
      <c r="CD380" s="113" t="str">
        <f t="shared" si="96"/>
        <v/>
      </c>
      <c r="CE380" s="111" t="str">
        <f t="shared" si="97"/>
        <v/>
      </c>
      <c r="CF380" s="111" t="str">
        <f t="shared" si="98"/>
        <v/>
      </c>
      <c r="CG380" s="111" t="str">
        <f t="shared" si="99"/>
        <v/>
      </c>
      <c r="CH380" s="111" t="str">
        <f t="shared" si="100"/>
        <v/>
      </c>
      <c r="CI380" s="111" t="str">
        <f t="shared" si="101"/>
        <v/>
      </c>
    </row>
    <row r="381" spans="1:87">
      <c r="A381" s="4">
        <v>376</v>
      </c>
      <c r="B381" s="30" t="str">
        <f t="shared" si="104"/>
        <v/>
      </c>
      <c r="C381" s="37" t="str">
        <f t="shared" si="105"/>
        <v/>
      </c>
      <c r="D381" s="38" t="str">
        <f t="shared" si="106"/>
        <v/>
      </c>
      <c r="E381" s="39" t="str">
        <f t="shared" si="107"/>
        <v/>
      </c>
      <c r="F381" s="39" t="str">
        <f t="shared" si="108"/>
        <v/>
      </c>
      <c r="G381" s="52" t="str">
        <f t="shared" si="109"/>
        <v/>
      </c>
      <c r="H381" s="40" t="str">
        <f t="shared" si="110"/>
        <v/>
      </c>
      <c r="I381" s="125"/>
      <c r="J381" s="126"/>
      <c r="K381" s="107" t="str">
        <f t="shared" si="102"/>
        <v/>
      </c>
      <c r="L381" s="83"/>
      <c r="M381" s="76"/>
      <c r="N381" s="76"/>
      <c r="O381" s="76"/>
      <c r="P381" s="76"/>
      <c r="Q381" s="76"/>
      <c r="R381" s="76"/>
      <c r="S381" s="76"/>
      <c r="T381" s="84"/>
      <c r="U381" s="91"/>
      <c r="V381" s="77"/>
      <c r="W381" s="77"/>
      <c r="X381" s="77"/>
      <c r="Y381" s="77"/>
      <c r="Z381" s="77"/>
      <c r="AA381" s="77"/>
      <c r="AB381" s="77"/>
      <c r="AC381" s="92"/>
      <c r="AD381" s="83"/>
      <c r="AE381" s="76"/>
      <c r="AF381" s="76"/>
      <c r="AG381" s="76"/>
      <c r="AH381" s="76"/>
      <c r="AI381" s="76"/>
      <c r="AJ381" s="76"/>
      <c r="AK381" s="76"/>
      <c r="AL381" s="84"/>
      <c r="AM381" s="83"/>
      <c r="AN381" s="76"/>
      <c r="AO381" s="76"/>
      <c r="AP381" s="76"/>
      <c r="AQ381" s="76"/>
      <c r="AR381" s="76"/>
      <c r="AS381" s="76"/>
      <c r="AT381" s="76"/>
      <c r="AU381" s="84"/>
      <c r="AV381" s="83"/>
      <c r="AW381" s="76"/>
      <c r="AX381" s="76"/>
      <c r="AY381" s="76"/>
      <c r="AZ381" s="76"/>
      <c r="BA381" s="76"/>
      <c r="BB381" s="76"/>
      <c r="BC381" s="76"/>
      <c r="BD381" s="84"/>
      <c r="BE381" s="83"/>
      <c r="BF381" s="76"/>
      <c r="BG381" s="76"/>
      <c r="BH381" s="76"/>
      <c r="BI381" s="76"/>
      <c r="BJ381" s="76"/>
      <c r="BK381" s="76"/>
      <c r="BL381" s="76"/>
      <c r="BM381" s="84"/>
      <c r="BN381" s="1"/>
      <c r="BO381" s="1"/>
      <c r="BP381" s="1"/>
      <c r="BQ381" s="1"/>
      <c r="BR381" s="1"/>
      <c r="CC381" s="111" t="str">
        <f t="shared" si="103"/>
        <v/>
      </c>
      <c r="CD381" s="113" t="str">
        <f t="shared" si="96"/>
        <v/>
      </c>
      <c r="CE381" s="111" t="str">
        <f t="shared" si="97"/>
        <v/>
      </c>
      <c r="CF381" s="111" t="str">
        <f t="shared" si="98"/>
        <v/>
      </c>
      <c r="CG381" s="111" t="str">
        <f t="shared" si="99"/>
        <v/>
      </c>
      <c r="CH381" s="111" t="str">
        <f t="shared" si="100"/>
        <v/>
      </c>
      <c r="CI381" s="111" t="str">
        <f t="shared" si="101"/>
        <v/>
      </c>
    </row>
    <row r="382" spans="1:87">
      <c r="A382" s="4">
        <v>377</v>
      </c>
      <c r="B382" s="30" t="str">
        <f t="shared" si="104"/>
        <v/>
      </c>
      <c r="C382" s="37" t="str">
        <f t="shared" si="105"/>
        <v/>
      </c>
      <c r="D382" s="38" t="str">
        <f t="shared" si="106"/>
        <v/>
      </c>
      <c r="E382" s="39" t="str">
        <f t="shared" si="107"/>
        <v/>
      </c>
      <c r="F382" s="39" t="str">
        <f t="shared" si="108"/>
        <v/>
      </c>
      <c r="G382" s="52" t="str">
        <f t="shared" si="109"/>
        <v/>
      </c>
      <c r="H382" s="40" t="str">
        <f t="shared" si="110"/>
        <v/>
      </c>
      <c r="I382" s="125"/>
      <c r="J382" s="126"/>
      <c r="K382" s="107" t="str">
        <f t="shared" si="102"/>
        <v/>
      </c>
      <c r="L382" s="83"/>
      <c r="M382" s="76"/>
      <c r="N382" s="76"/>
      <c r="O382" s="76"/>
      <c r="P382" s="76"/>
      <c r="Q382" s="76"/>
      <c r="R382" s="76"/>
      <c r="S382" s="76"/>
      <c r="T382" s="84"/>
      <c r="U382" s="91"/>
      <c r="V382" s="77"/>
      <c r="W382" s="77"/>
      <c r="X382" s="77"/>
      <c r="Y382" s="77"/>
      <c r="Z382" s="77"/>
      <c r="AA382" s="77"/>
      <c r="AB382" s="77"/>
      <c r="AC382" s="92"/>
      <c r="AD382" s="83"/>
      <c r="AE382" s="76"/>
      <c r="AF382" s="76"/>
      <c r="AG382" s="76"/>
      <c r="AH382" s="76"/>
      <c r="AI382" s="76"/>
      <c r="AJ382" s="76"/>
      <c r="AK382" s="76"/>
      <c r="AL382" s="84"/>
      <c r="AM382" s="83"/>
      <c r="AN382" s="76"/>
      <c r="AO382" s="76"/>
      <c r="AP382" s="76"/>
      <c r="AQ382" s="76"/>
      <c r="AR382" s="76"/>
      <c r="AS382" s="76"/>
      <c r="AT382" s="76"/>
      <c r="AU382" s="84"/>
      <c r="AV382" s="83"/>
      <c r="AW382" s="76"/>
      <c r="AX382" s="76"/>
      <c r="AY382" s="76"/>
      <c r="AZ382" s="76"/>
      <c r="BA382" s="76"/>
      <c r="BB382" s="76"/>
      <c r="BC382" s="76"/>
      <c r="BD382" s="84"/>
      <c r="BE382" s="83"/>
      <c r="BF382" s="76"/>
      <c r="BG382" s="76"/>
      <c r="BH382" s="76"/>
      <c r="BI382" s="76"/>
      <c r="BJ382" s="76"/>
      <c r="BK382" s="76"/>
      <c r="BL382" s="76"/>
      <c r="BM382" s="84"/>
      <c r="BN382" s="1"/>
      <c r="BO382" s="1"/>
      <c r="BP382" s="1"/>
      <c r="BQ382" s="1"/>
      <c r="BR382" s="1"/>
      <c r="CC382" s="111" t="str">
        <f t="shared" si="103"/>
        <v/>
      </c>
      <c r="CD382" s="113" t="str">
        <f t="shared" si="96"/>
        <v/>
      </c>
      <c r="CE382" s="111" t="str">
        <f t="shared" si="97"/>
        <v/>
      </c>
      <c r="CF382" s="111" t="str">
        <f t="shared" si="98"/>
        <v/>
      </c>
      <c r="CG382" s="111" t="str">
        <f t="shared" si="99"/>
        <v/>
      </c>
      <c r="CH382" s="111" t="str">
        <f t="shared" si="100"/>
        <v/>
      </c>
      <c r="CI382" s="111" t="str">
        <f t="shared" si="101"/>
        <v/>
      </c>
    </row>
    <row r="383" spans="1:87">
      <c r="A383" s="4">
        <v>378</v>
      </c>
      <c r="B383" s="30" t="str">
        <f t="shared" si="104"/>
        <v/>
      </c>
      <c r="C383" s="37" t="str">
        <f t="shared" si="105"/>
        <v/>
      </c>
      <c r="D383" s="38" t="str">
        <f t="shared" si="106"/>
        <v/>
      </c>
      <c r="E383" s="39" t="str">
        <f t="shared" si="107"/>
        <v/>
      </c>
      <c r="F383" s="39" t="str">
        <f t="shared" si="108"/>
        <v/>
      </c>
      <c r="G383" s="52" t="str">
        <f t="shared" si="109"/>
        <v/>
      </c>
      <c r="H383" s="40" t="str">
        <f t="shared" si="110"/>
        <v/>
      </c>
      <c r="I383" s="125"/>
      <c r="J383" s="126"/>
      <c r="K383" s="107" t="str">
        <f t="shared" si="102"/>
        <v/>
      </c>
      <c r="L383" s="83"/>
      <c r="M383" s="76"/>
      <c r="N383" s="76"/>
      <c r="O383" s="76"/>
      <c r="P383" s="76"/>
      <c r="Q383" s="76"/>
      <c r="R383" s="76"/>
      <c r="S383" s="76"/>
      <c r="T383" s="84"/>
      <c r="U383" s="91"/>
      <c r="V383" s="77"/>
      <c r="W383" s="77"/>
      <c r="X383" s="77"/>
      <c r="Y383" s="77"/>
      <c r="Z383" s="77"/>
      <c r="AA383" s="77"/>
      <c r="AB383" s="77"/>
      <c r="AC383" s="92"/>
      <c r="AD383" s="83"/>
      <c r="AE383" s="76"/>
      <c r="AF383" s="76"/>
      <c r="AG383" s="76"/>
      <c r="AH383" s="76"/>
      <c r="AI383" s="76"/>
      <c r="AJ383" s="76"/>
      <c r="AK383" s="76"/>
      <c r="AL383" s="84"/>
      <c r="AM383" s="83"/>
      <c r="AN383" s="76"/>
      <c r="AO383" s="76"/>
      <c r="AP383" s="76"/>
      <c r="AQ383" s="76"/>
      <c r="AR383" s="76"/>
      <c r="AS383" s="76"/>
      <c r="AT383" s="76"/>
      <c r="AU383" s="84"/>
      <c r="AV383" s="83"/>
      <c r="AW383" s="76"/>
      <c r="AX383" s="76"/>
      <c r="AY383" s="76"/>
      <c r="AZ383" s="76"/>
      <c r="BA383" s="76"/>
      <c r="BB383" s="76"/>
      <c r="BC383" s="76"/>
      <c r="BD383" s="84"/>
      <c r="BE383" s="83"/>
      <c r="BF383" s="76"/>
      <c r="BG383" s="76"/>
      <c r="BH383" s="76"/>
      <c r="BI383" s="76"/>
      <c r="BJ383" s="76"/>
      <c r="BK383" s="76"/>
      <c r="BL383" s="76"/>
      <c r="BM383" s="84"/>
      <c r="BN383" s="1"/>
      <c r="BO383" s="1"/>
      <c r="BP383" s="1"/>
      <c r="BQ383" s="1"/>
      <c r="BR383" s="1"/>
      <c r="CC383" s="111" t="str">
        <f t="shared" si="103"/>
        <v/>
      </c>
      <c r="CD383" s="113" t="str">
        <f t="shared" si="96"/>
        <v/>
      </c>
      <c r="CE383" s="111" t="str">
        <f t="shared" si="97"/>
        <v/>
      </c>
      <c r="CF383" s="111" t="str">
        <f t="shared" si="98"/>
        <v/>
      </c>
      <c r="CG383" s="111" t="str">
        <f t="shared" si="99"/>
        <v/>
      </c>
      <c r="CH383" s="111" t="str">
        <f t="shared" si="100"/>
        <v/>
      </c>
      <c r="CI383" s="111" t="str">
        <f t="shared" si="101"/>
        <v/>
      </c>
    </row>
    <row r="384" spans="1:87">
      <c r="A384" s="4">
        <v>379</v>
      </c>
      <c r="B384" s="30" t="str">
        <f t="shared" si="104"/>
        <v/>
      </c>
      <c r="C384" s="37" t="str">
        <f t="shared" si="105"/>
        <v/>
      </c>
      <c r="D384" s="38" t="str">
        <f t="shared" si="106"/>
        <v/>
      </c>
      <c r="E384" s="39" t="str">
        <f t="shared" si="107"/>
        <v/>
      </c>
      <c r="F384" s="39" t="str">
        <f t="shared" si="108"/>
        <v/>
      </c>
      <c r="G384" s="52" t="str">
        <f t="shared" si="109"/>
        <v/>
      </c>
      <c r="H384" s="40" t="str">
        <f t="shared" si="110"/>
        <v/>
      </c>
      <c r="I384" s="125"/>
      <c r="J384" s="126"/>
      <c r="K384" s="107" t="str">
        <f t="shared" si="102"/>
        <v/>
      </c>
      <c r="L384" s="83"/>
      <c r="M384" s="76"/>
      <c r="N384" s="76"/>
      <c r="O384" s="76"/>
      <c r="P384" s="76"/>
      <c r="Q384" s="76"/>
      <c r="R384" s="76"/>
      <c r="S384" s="76"/>
      <c r="T384" s="84"/>
      <c r="U384" s="91"/>
      <c r="V384" s="77"/>
      <c r="W384" s="77"/>
      <c r="X384" s="77"/>
      <c r="Y384" s="77"/>
      <c r="Z384" s="77"/>
      <c r="AA384" s="77"/>
      <c r="AB384" s="77"/>
      <c r="AC384" s="92"/>
      <c r="AD384" s="83"/>
      <c r="AE384" s="76"/>
      <c r="AF384" s="76"/>
      <c r="AG384" s="76"/>
      <c r="AH384" s="76"/>
      <c r="AI384" s="76"/>
      <c r="AJ384" s="76"/>
      <c r="AK384" s="76"/>
      <c r="AL384" s="84"/>
      <c r="AM384" s="83"/>
      <c r="AN384" s="76"/>
      <c r="AO384" s="76"/>
      <c r="AP384" s="76"/>
      <c r="AQ384" s="76"/>
      <c r="AR384" s="76"/>
      <c r="AS384" s="76"/>
      <c r="AT384" s="76"/>
      <c r="AU384" s="84"/>
      <c r="AV384" s="83"/>
      <c r="AW384" s="76"/>
      <c r="AX384" s="76"/>
      <c r="AY384" s="76"/>
      <c r="AZ384" s="76"/>
      <c r="BA384" s="76"/>
      <c r="BB384" s="76"/>
      <c r="BC384" s="76"/>
      <c r="BD384" s="84"/>
      <c r="BE384" s="83"/>
      <c r="BF384" s="76"/>
      <c r="BG384" s="76"/>
      <c r="BH384" s="76"/>
      <c r="BI384" s="76"/>
      <c r="BJ384" s="76"/>
      <c r="BK384" s="76"/>
      <c r="BL384" s="76"/>
      <c r="BM384" s="84"/>
      <c r="BN384" s="1"/>
      <c r="BO384" s="1"/>
      <c r="BP384" s="1"/>
      <c r="BQ384" s="1"/>
      <c r="BR384" s="1"/>
      <c r="CC384" s="111" t="str">
        <f t="shared" si="103"/>
        <v/>
      </c>
      <c r="CD384" s="113" t="str">
        <f t="shared" si="96"/>
        <v/>
      </c>
      <c r="CE384" s="111" t="str">
        <f t="shared" si="97"/>
        <v/>
      </c>
      <c r="CF384" s="111" t="str">
        <f t="shared" si="98"/>
        <v/>
      </c>
      <c r="CG384" s="111" t="str">
        <f t="shared" si="99"/>
        <v/>
      </c>
      <c r="CH384" s="111" t="str">
        <f t="shared" si="100"/>
        <v/>
      </c>
      <c r="CI384" s="111" t="str">
        <f t="shared" si="101"/>
        <v/>
      </c>
    </row>
    <row r="385" spans="1:87">
      <c r="A385" s="4">
        <v>380</v>
      </c>
      <c r="B385" s="30" t="str">
        <f t="shared" si="104"/>
        <v/>
      </c>
      <c r="C385" s="37" t="str">
        <f t="shared" si="105"/>
        <v/>
      </c>
      <c r="D385" s="38" t="str">
        <f t="shared" si="106"/>
        <v/>
      </c>
      <c r="E385" s="39" t="str">
        <f t="shared" si="107"/>
        <v/>
      </c>
      <c r="F385" s="39" t="str">
        <f t="shared" si="108"/>
        <v/>
      </c>
      <c r="G385" s="52" t="str">
        <f t="shared" si="109"/>
        <v/>
      </c>
      <c r="H385" s="40" t="str">
        <f t="shared" si="110"/>
        <v/>
      </c>
      <c r="I385" s="125"/>
      <c r="J385" s="126"/>
      <c r="K385" s="107" t="str">
        <f t="shared" si="102"/>
        <v/>
      </c>
      <c r="L385" s="83"/>
      <c r="M385" s="76"/>
      <c r="N385" s="76"/>
      <c r="O385" s="76"/>
      <c r="P385" s="76"/>
      <c r="Q385" s="76"/>
      <c r="R385" s="76"/>
      <c r="S385" s="76"/>
      <c r="T385" s="84"/>
      <c r="U385" s="91"/>
      <c r="V385" s="77"/>
      <c r="W385" s="77"/>
      <c r="X385" s="77"/>
      <c r="Y385" s="77"/>
      <c r="Z385" s="77"/>
      <c r="AA385" s="77"/>
      <c r="AB385" s="77"/>
      <c r="AC385" s="92"/>
      <c r="AD385" s="83"/>
      <c r="AE385" s="76"/>
      <c r="AF385" s="76"/>
      <c r="AG385" s="76"/>
      <c r="AH385" s="76"/>
      <c r="AI385" s="76"/>
      <c r="AJ385" s="76"/>
      <c r="AK385" s="76"/>
      <c r="AL385" s="84"/>
      <c r="AM385" s="83"/>
      <c r="AN385" s="76"/>
      <c r="AO385" s="76"/>
      <c r="AP385" s="76"/>
      <c r="AQ385" s="76"/>
      <c r="AR385" s="76"/>
      <c r="AS385" s="76"/>
      <c r="AT385" s="76"/>
      <c r="AU385" s="84"/>
      <c r="AV385" s="83"/>
      <c r="AW385" s="76"/>
      <c r="AX385" s="76"/>
      <c r="AY385" s="76"/>
      <c r="AZ385" s="76"/>
      <c r="BA385" s="76"/>
      <c r="BB385" s="76"/>
      <c r="BC385" s="76"/>
      <c r="BD385" s="84"/>
      <c r="BE385" s="83"/>
      <c r="BF385" s="76"/>
      <c r="BG385" s="76"/>
      <c r="BH385" s="76"/>
      <c r="BI385" s="76"/>
      <c r="BJ385" s="76"/>
      <c r="BK385" s="76"/>
      <c r="BL385" s="76"/>
      <c r="BM385" s="84"/>
      <c r="BN385" s="1"/>
      <c r="BO385" s="1"/>
      <c r="BP385" s="1"/>
      <c r="BQ385" s="1"/>
      <c r="BR385" s="1"/>
      <c r="CC385" s="111" t="str">
        <f t="shared" si="103"/>
        <v/>
      </c>
      <c r="CD385" s="113" t="str">
        <f t="shared" si="96"/>
        <v/>
      </c>
      <c r="CE385" s="111" t="str">
        <f t="shared" si="97"/>
        <v/>
      </c>
      <c r="CF385" s="111" t="str">
        <f t="shared" si="98"/>
        <v/>
      </c>
      <c r="CG385" s="111" t="str">
        <f t="shared" si="99"/>
        <v/>
      </c>
      <c r="CH385" s="111" t="str">
        <f t="shared" si="100"/>
        <v/>
      </c>
      <c r="CI385" s="111" t="str">
        <f t="shared" si="101"/>
        <v/>
      </c>
    </row>
    <row r="386" spans="1:87">
      <c r="A386" s="4">
        <v>381</v>
      </c>
      <c r="B386" s="30" t="str">
        <f t="shared" si="104"/>
        <v/>
      </c>
      <c r="C386" s="37" t="str">
        <f t="shared" si="105"/>
        <v/>
      </c>
      <c r="D386" s="38" t="str">
        <f t="shared" si="106"/>
        <v/>
      </c>
      <c r="E386" s="39" t="str">
        <f t="shared" si="107"/>
        <v/>
      </c>
      <c r="F386" s="39" t="str">
        <f t="shared" si="108"/>
        <v/>
      </c>
      <c r="G386" s="52" t="str">
        <f t="shared" si="109"/>
        <v/>
      </c>
      <c r="H386" s="40" t="str">
        <f t="shared" si="110"/>
        <v/>
      </c>
      <c r="I386" s="125"/>
      <c r="J386" s="126"/>
      <c r="K386" s="107" t="str">
        <f t="shared" si="102"/>
        <v/>
      </c>
      <c r="L386" s="83"/>
      <c r="M386" s="76"/>
      <c r="N386" s="76"/>
      <c r="O386" s="76"/>
      <c r="P386" s="76"/>
      <c r="Q386" s="76"/>
      <c r="R386" s="76"/>
      <c r="S386" s="76"/>
      <c r="T386" s="84"/>
      <c r="U386" s="91"/>
      <c r="V386" s="77"/>
      <c r="W386" s="77"/>
      <c r="X386" s="77"/>
      <c r="Y386" s="77"/>
      <c r="Z386" s="77"/>
      <c r="AA386" s="77"/>
      <c r="AB386" s="77"/>
      <c r="AC386" s="92"/>
      <c r="AD386" s="83"/>
      <c r="AE386" s="76"/>
      <c r="AF386" s="76"/>
      <c r="AG386" s="76"/>
      <c r="AH386" s="76"/>
      <c r="AI386" s="76"/>
      <c r="AJ386" s="76"/>
      <c r="AK386" s="76"/>
      <c r="AL386" s="84"/>
      <c r="AM386" s="83"/>
      <c r="AN386" s="76"/>
      <c r="AO386" s="76"/>
      <c r="AP386" s="76"/>
      <c r="AQ386" s="76"/>
      <c r="AR386" s="76"/>
      <c r="AS386" s="76"/>
      <c r="AT386" s="76"/>
      <c r="AU386" s="84"/>
      <c r="AV386" s="83"/>
      <c r="AW386" s="76"/>
      <c r="AX386" s="76"/>
      <c r="AY386" s="76"/>
      <c r="AZ386" s="76"/>
      <c r="BA386" s="76"/>
      <c r="BB386" s="76"/>
      <c r="BC386" s="76"/>
      <c r="BD386" s="84"/>
      <c r="BE386" s="83"/>
      <c r="BF386" s="76"/>
      <c r="BG386" s="76"/>
      <c r="BH386" s="76"/>
      <c r="BI386" s="76"/>
      <c r="BJ386" s="76"/>
      <c r="BK386" s="76"/>
      <c r="BL386" s="76"/>
      <c r="BM386" s="84"/>
      <c r="BN386" s="1"/>
      <c r="BO386" s="1"/>
      <c r="BP386" s="1"/>
      <c r="BQ386" s="1"/>
      <c r="BR386" s="1"/>
      <c r="CC386" s="111" t="str">
        <f t="shared" si="103"/>
        <v/>
      </c>
      <c r="CD386" s="113" t="str">
        <f t="shared" si="96"/>
        <v/>
      </c>
      <c r="CE386" s="111" t="str">
        <f t="shared" si="97"/>
        <v/>
      </c>
      <c r="CF386" s="111" t="str">
        <f t="shared" si="98"/>
        <v/>
      </c>
      <c r="CG386" s="111" t="str">
        <f t="shared" si="99"/>
        <v/>
      </c>
      <c r="CH386" s="111" t="str">
        <f t="shared" si="100"/>
        <v/>
      </c>
      <c r="CI386" s="111" t="str">
        <f t="shared" si="101"/>
        <v/>
      </c>
    </row>
    <row r="387" spans="1:87">
      <c r="A387" s="4">
        <v>382</v>
      </c>
      <c r="B387" s="30" t="str">
        <f t="shared" si="104"/>
        <v/>
      </c>
      <c r="C387" s="37" t="str">
        <f t="shared" si="105"/>
        <v/>
      </c>
      <c r="D387" s="38" t="str">
        <f t="shared" si="106"/>
        <v/>
      </c>
      <c r="E387" s="39" t="str">
        <f t="shared" si="107"/>
        <v/>
      </c>
      <c r="F387" s="39" t="str">
        <f t="shared" si="108"/>
        <v/>
      </c>
      <c r="G387" s="52" t="str">
        <f t="shared" si="109"/>
        <v/>
      </c>
      <c r="H387" s="40" t="str">
        <f t="shared" si="110"/>
        <v/>
      </c>
      <c r="I387" s="125"/>
      <c r="J387" s="126"/>
      <c r="K387" s="107" t="str">
        <f t="shared" si="102"/>
        <v/>
      </c>
      <c r="L387" s="83"/>
      <c r="M387" s="76"/>
      <c r="N387" s="76"/>
      <c r="O387" s="76"/>
      <c r="P387" s="76"/>
      <c r="Q387" s="76"/>
      <c r="R387" s="76"/>
      <c r="S387" s="76"/>
      <c r="T387" s="84"/>
      <c r="U387" s="91"/>
      <c r="V387" s="77"/>
      <c r="W387" s="77"/>
      <c r="X387" s="77"/>
      <c r="Y387" s="77"/>
      <c r="Z387" s="77"/>
      <c r="AA387" s="77"/>
      <c r="AB387" s="77"/>
      <c r="AC387" s="92"/>
      <c r="AD387" s="83"/>
      <c r="AE387" s="76"/>
      <c r="AF387" s="76"/>
      <c r="AG387" s="76"/>
      <c r="AH387" s="76"/>
      <c r="AI387" s="76"/>
      <c r="AJ387" s="76"/>
      <c r="AK387" s="76"/>
      <c r="AL387" s="84"/>
      <c r="AM387" s="83"/>
      <c r="AN387" s="76"/>
      <c r="AO387" s="76"/>
      <c r="AP387" s="76"/>
      <c r="AQ387" s="76"/>
      <c r="AR387" s="76"/>
      <c r="AS387" s="76"/>
      <c r="AT387" s="76"/>
      <c r="AU387" s="84"/>
      <c r="AV387" s="83"/>
      <c r="AW387" s="76"/>
      <c r="AX387" s="76"/>
      <c r="AY387" s="76"/>
      <c r="AZ387" s="76"/>
      <c r="BA387" s="76"/>
      <c r="BB387" s="76"/>
      <c r="BC387" s="76"/>
      <c r="BD387" s="84"/>
      <c r="BE387" s="83"/>
      <c r="BF387" s="76"/>
      <c r="BG387" s="76"/>
      <c r="BH387" s="76"/>
      <c r="BI387" s="76"/>
      <c r="BJ387" s="76"/>
      <c r="BK387" s="76"/>
      <c r="BL387" s="76"/>
      <c r="BM387" s="84"/>
      <c r="BN387" s="1"/>
      <c r="BO387" s="1"/>
      <c r="BP387" s="1"/>
      <c r="BQ387" s="1"/>
      <c r="BR387" s="1"/>
      <c r="CC387" s="111" t="str">
        <f t="shared" si="103"/>
        <v/>
      </c>
      <c r="CD387" s="113" t="str">
        <f t="shared" si="96"/>
        <v/>
      </c>
      <c r="CE387" s="111" t="str">
        <f t="shared" si="97"/>
        <v/>
      </c>
      <c r="CF387" s="111" t="str">
        <f t="shared" si="98"/>
        <v/>
      </c>
      <c r="CG387" s="111" t="str">
        <f t="shared" si="99"/>
        <v/>
      </c>
      <c r="CH387" s="111" t="str">
        <f t="shared" si="100"/>
        <v/>
      </c>
      <c r="CI387" s="111" t="str">
        <f t="shared" si="101"/>
        <v/>
      </c>
    </row>
    <row r="388" spans="1:87">
      <c r="A388" s="4">
        <v>383</v>
      </c>
      <c r="B388" s="30" t="str">
        <f t="shared" si="104"/>
        <v/>
      </c>
      <c r="C388" s="37" t="str">
        <f t="shared" si="105"/>
        <v/>
      </c>
      <c r="D388" s="38" t="str">
        <f t="shared" si="106"/>
        <v/>
      </c>
      <c r="E388" s="39" t="str">
        <f t="shared" si="107"/>
        <v/>
      </c>
      <c r="F388" s="39" t="str">
        <f t="shared" si="108"/>
        <v/>
      </c>
      <c r="G388" s="52" t="str">
        <f t="shared" si="109"/>
        <v/>
      </c>
      <c r="H388" s="40" t="str">
        <f t="shared" si="110"/>
        <v/>
      </c>
      <c r="I388" s="125"/>
      <c r="J388" s="126"/>
      <c r="K388" s="107" t="str">
        <f t="shared" si="102"/>
        <v/>
      </c>
      <c r="L388" s="83"/>
      <c r="M388" s="76"/>
      <c r="N388" s="76"/>
      <c r="O388" s="76"/>
      <c r="P388" s="76"/>
      <c r="Q388" s="76"/>
      <c r="R388" s="76"/>
      <c r="S388" s="76"/>
      <c r="T388" s="84"/>
      <c r="U388" s="91"/>
      <c r="V388" s="77"/>
      <c r="W388" s="77"/>
      <c r="X388" s="77"/>
      <c r="Y388" s="77"/>
      <c r="Z388" s="77"/>
      <c r="AA388" s="77"/>
      <c r="AB388" s="77"/>
      <c r="AC388" s="92"/>
      <c r="AD388" s="83"/>
      <c r="AE388" s="76"/>
      <c r="AF388" s="76"/>
      <c r="AG388" s="76"/>
      <c r="AH388" s="76"/>
      <c r="AI388" s="76"/>
      <c r="AJ388" s="76"/>
      <c r="AK388" s="76"/>
      <c r="AL388" s="84"/>
      <c r="AM388" s="83"/>
      <c r="AN388" s="76"/>
      <c r="AO388" s="76"/>
      <c r="AP388" s="76"/>
      <c r="AQ388" s="76"/>
      <c r="AR388" s="76"/>
      <c r="AS388" s="76"/>
      <c r="AT388" s="76"/>
      <c r="AU388" s="84"/>
      <c r="AV388" s="83"/>
      <c r="AW388" s="76"/>
      <c r="AX388" s="76"/>
      <c r="AY388" s="76"/>
      <c r="AZ388" s="76"/>
      <c r="BA388" s="76"/>
      <c r="BB388" s="76"/>
      <c r="BC388" s="76"/>
      <c r="BD388" s="84"/>
      <c r="BE388" s="83"/>
      <c r="BF388" s="76"/>
      <c r="BG388" s="76"/>
      <c r="BH388" s="76"/>
      <c r="BI388" s="76"/>
      <c r="BJ388" s="76"/>
      <c r="BK388" s="76"/>
      <c r="BL388" s="76"/>
      <c r="BM388" s="84"/>
      <c r="BN388" s="1"/>
      <c r="BO388" s="1"/>
      <c r="BP388" s="1"/>
      <c r="BQ388" s="1"/>
      <c r="BR388" s="1"/>
      <c r="CC388" s="111" t="str">
        <f t="shared" si="103"/>
        <v/>
      </c>
      <c r="CD388" s="113" t="str">
        <f t="shared" si="96"/>
        <v/>
      </c>
      <c r="CE388" s="111" t="str">
        <f t="shared" si="97"/>
        <v/>
      </c>
      <c r="CF388" s="111" t="str">
        <f t="shared" si="98"/>
        <v/>
      </c>
      <c r="CG388" s="111" t="str">
        <f t="shared" si="99"/>
        <v/>
      </c>
      <c r="CH388" s="111" t="str">
        <f t="shared" si="100"/>
        <v/>
      </c>
      <c r="CI388" s="111" t="str">
        <f t="shared" si="101"/>
        <v/>
      </c>
    </row>
    <row r="389" spans="1:87">
      <c r="A389" s="4">
        <v>384</v>
      </c>
      <c r="B389" s="30" t="str">
        <f t="shared" si="104"/>
        <v/>
      </c>
      <c r="C389" s="37" t="str">
        <f t="shared" si="105"/>
        <v/>
      </c>
      <c r="D389" s="38" t="str">
        <f t="shared" si="106"/>
        <v/>
      </c>
      <c r="E389" s="39" t="str">
        <f t="shared" si="107"/>
        <v/>
      </c>
      <c r="F389" s="39" t="str">
        <f t="shared" si="108"/>
        <v/>
      </c>
      <c r="G389" s="52" t="str">
        <f t="shared" si="109"/>
        <v/>
      </c>
      <c r="H389" s="40" t="str">
        <f t="shared" si="110"/>
        <v/>
      </c>
      <c r="I389" s="125"/>
      <c r="J389" s="126"/>
      <c r="K389" s="107" t="str">
        <f t="shared" si="102"/>
        <v/>
      </c>
      <c r="L389" s="83"/>
      <c r="M389" s="76"/>
      <c r="N389" s="76"/>
      <c r="O389" s="76"/>
      <c r="P389" s="76"/>
      <c r="Q389" s="76"/>
      <c r="R389" s="76"/>
      <c r="S389" s="76"/>
      <c r="T389" s="84"/>
      <c r="U389" s="91"/>
      <c r="V389" s="77"/>
      <c r="W389" s="77"/>
      <c r="X389" s="77"/>
      <c r="Y389" s="77"/>
      <c r="Z389" s="77"/>
      <c r="AA389" s="77"/>
      <c r="AB389" s="77"/>
      <c r="AC389" s="92"/>
      <c r="AD389" s="83"/>
      <c r="AE389" s="76"/>
      <c r="AF389" s="76"/>
      <c r="AG389" s="76"/>
      <c r="AH389" s="76"/>
      <c r="AI389" s="76"/>
      <c r="AJ389" s="76"/>
      <c r="AK389" s="76"/>
      <c r="AL389" s="84"/>
      <c r="AM389" s="83"/>
      <c r="AN389" s="76"/>
      <c r="AO389" s="76"/>
      <c r="AP389" s="76"/>
      <c r="AQ389" s="76"/>
      <c r="AR389" s="76"/>
      <c r="AS389" s="76"/>
      <c r="AT389" s="76"/>
      <c r="AU389" s="84"/>
      <c r="AV389" s="83"/>
      <c r="AW389" s="76"/>
      <c r="AX389" s="76"/>
      <c r="AY389" s="76"/>
      <c r="AZ389" s="76"/>
      <c r="BA389" s="76"/>
      <c r="BB389" s="76"/>
      <c r="BC389" s="76"/>
      <c r="BD389" s="84"/>
      <c r="BE389" s="83"/>
      <c r="BF389" s="76"/>
      <c r="BG389" s="76"/>
      <c r="BH389" s="76"/>
      <c r="BI389" s="76"/>
      <c r="BJ389" s="76"/>
      <c r="BK389" s="76"/>
      <c r="BL389" s="76"/>
      <c r="BM389" s="84"/>
      <c r="BN389" s="1"/>
      <c r="BO389" s="1"/>
      <c r="BP389" s="1"/>
      <c r="BQ389" s="1"/>
      <c r="BR389" s="1"/>
      <c r="CC389" s="111" t="str">
        <f t="shared" si="103"/>
        <v/>
      </c>
      <c r="CD389" s="113" t="str">
        <f t="shared" si="96"/>
        <v/>
      </c>
      <c r="CE389" s="111" t="str">
        <f t="shared" si="97"/>
        <v/>
      </c>
      <c r="CF389" s="111" t="str">
        <f t="shared" si="98"/>
        <v/>
      </c>
      <c r="CG389" s="111" t="str">
        <f t="shared" si="99"/>
        <v/>
      </c>
      <c r="CH389" s="111" t="str">
        <f t="shared" si="100"/>
        <v/>
      </c>
      <c r="CI389" s="111" t="str">
        <f t="shared" si="101"/>
        <v/>
      </c>
    </row>
    <row r="390" spans="1:87">
      <c r="A390" s="4">
        <v>385</v>
      </c>
      <c r="B390" s="30" t="str">
        <f t="shared" si="104"/>
        <v/>
      </c>
      <c r="C390" s="37" t="str">
        <f t="shared" si="105"/>
        <v/>
      </c>
      <c r="D390" s="38" t="str">
        <f t="shared" si="106"/>
        <v/>
      </c>
      <c r="E390" s="39" t="str">
        <f t="shared" si="107"/>
        <v/>
      </c>
      <c r="F390" s="39" t="str">
        <f t="shared" si="108"/>
        <v/>
      </c>
      <c r="G390" s="52" t="str">
        <f t="shared" si="109"/>
        <v/>
      </c>
      <c r="H390" s="40" t="str">
        <f t="shared" si="110"/>
        <v/>
      </c>
      <c r="I390" s="125"/>
      <c r="J390" s="126"/>
      <c r="K390" s="107" t="str">
        <f t="shared" si="102"/>
        <v/>
      </c>
      <c r="L390" s="83"/>
      <c r="M390" s="76"/>
      <c r="N390" s="76"/>
      <c r="O390" s="76"/>
      <c r="P390" s="76"/>
      <c r="Q390" s="76"/>
      <c r="R390" s="76"/>
      <c r="S390" s="76"/>
      <c r="T390" s="84"/>
      <c r="U390" s="91"/>
      <c r="V390" s="77"/>
      <c r="W390" s="77"/>
      <c r="X390" s="77"/>
      <c r="Y390" s="77"/>
      <c r="Z390" s="77"/>
      <c r="AA390" s="77"/>
      <c r="AB390" s="77"/>
      <c r="AC390" s="92"/>
      <c r="AD390" s="83"/>
      <c r="AE390" s="76"/>
      <c r="AF390" s="76"/>
      <c r="AG390" s="76"/>
      <c r="AH390" s="76"/>
      <c r="AI390" s="76"/>
      <c r="AJ390" s="76"/>
      <c r="AK390" s="76"/>
      <c r="AL390" s="84"/>
      <c r="AM390" s="83"/>
      <c r="AN390" s="76"/>
      <c r="AO390" s="76"/>
      <c r="AP390" s="76"/>
      <c r="AQ390" s="76"/>
      <c r="AR390" s="76"/>
      <c r="AS390" s="76"/>
      <c r="AT390" s="76"/>
      <c r="AU390" s="84"/>
      <c r="AV390" s="83"/>
      <c r="AW390" s="76"/>
      <c r="AX390" s="76"/>
      <c r="AY390" s="76"/>
      <c r="AZ390" s="76"/>
      <c r="BA390" s="76"/>
      <c r="BB390" s="76"/>
      <c r="BC390" s="76"/>
      <c r="BD390" s="84"/>
      <c r="BE390" s="83"/>
      <c r="BF390" s="76"/>
      <c r="BG390" s="76"/>
      <c r="BH390" s="76"/>
      <c r="BI390" s="76"/>
      <c r="BJ390" s="76"/>
      <c r="BK390" s="76"/>
      <c r="BL390" s="76"/>
      <c r="BM390" s="84"/>
      <c r="BN390" s="1"/>
      <c r="BO390" s="1"/>
      <c r="BP390" s="1"/>
      <c r="BQ390" s="1"/>
      <c r="BR390" s="1"/>
      <c r="CC390" s="111" t="str">
        <f t="shared" si="103"/>
        <v/>
      </c>
      <c r="CD390" s="113" t="str">
        <f t="shared" ref="CD390:CD407" si="111">IFERROR(IF(G390="","",IF(K390="","",IF(AND(VLOOKUP(G390,Mark,5,0)&gt;85),5,IF(AND(VLOOKUP(G390,Mark,5,0)&gt;75),4,IF(AND(VLOOKUP(G390,Mark,5,0)&gt;=65),3,0)))))+ROUNDUP(SUM(L390:T390)*15%,0),"")</f>
        <v/>
      </c>
      <c r="CE390" s="111" t="str">
        <f t="shared" ref="CE390:CE407" si="112">IFERROR(IF(G390="","",IF(K390="","",IF(AND(VLOOKUP(G390,Mark,5,0)&gt;85),5,IF(AND(VLOOKUP(G390,Mark,5,0)&gt;75),4,IF(AND(VLOOKUP(G390,Mark,5,0)&gt;=65),3,0)))))+ROUNDUP(SUM(U390:AC390)*15%,0),"")</f>
        <v/>
      </c>
      <c r="CF390" s="111" t="str">
        <f t="shared" ref="CF390:CF407" si="113">IFERROR(IF(G390="","",IF(K390="","",IF(AND(VLOOKUP(G390,Mark,5,0)&gt;85),5,IF(AND(VLOOKUP(G390,Mark,5,0)&gt;75),4,IF(AND(VLOOKUP(G390,Mark,5,0)&gt;=65),3,0)))))+ROUNDUP(SUM(AD390:AL390)*15%,0),"")</f>
        <v/>
      </c>
      <c r="CG390" s="111" t="str">
        <f t="shared" ref="CG390:CG407" si="114">IFERROR(IF(G390="","",IF(K390="","",IF(AND(VLOOKUP(G390,Mark,5,0)&gt;85),5,IF(AND(VLOOKUP(G390,Mark,5,0)&gt;75),4,IF(AND(VLOOKUP(G390,Mark,5,0)&gt;=65),3,0)))))+ROUNDUP(SUM(AM390:AU390)*15%,0),"")</f>
        <v/>
      </c>
      <c r="CH390" s="111" t="str">
        <f t="shared" ref="CH390:CH407" si="115">IFERROR(IF(G390="","",IF(K390="","",IF(AND(VLOOKUP(G390,Mark,5,0)&gt;85),5,IF(AND(VLOOKUP(G390,Mark,5,0)&gt;75),4,IF(AND(VLOOKUP(G390,Mark,5,0)&gt;=65),3,0)))))+ROUNDUP(SUM(AV390:BD390)*15%,0),"")</f>
        <v/>
      </c>
      <c r="CI390" s="111" t="str">
        <f t="shared" ref="CI390:CI407" si="116">IFERROR(IF(G390="","",IF(K390="","",IF(AND(VLOOKUP(G390,Mark,5,0)&gt;85),5,IF(AND(VLOOKUP(G390,Mark,5,0)&gt;75),4,IF(AND(VLOOKUP(G390,Mark,5,0)&gt;=65),3,0)))))+ROUNDUP(SUM(BE390:BM390)*15%,0),"")</f>
        <v/>
      </c>
    </row>
    <row r="391" spans="1:87">
      <c r="A391" s="4">
        <v>386</v>
      </c>
      <c r="B391" s="30" t="str">
        <f t="shared" si="104"/>
        <v/>
      </c>
      <c r="C391" s="37" t="str">
        <f t="shared" si="105"/>
        <v/>
      </c>
      <c r="D391" s="38" t="str">
        <f t="shared" si="106"/>
        <v/>
      </c>
      <c r="E391" s="39" t="str">
        <f t="shared" si="107"/>
        <v/>
      </c>
      <c r="F391" s="39" t="str">
        <f t="shared" si="108"/>
        <v/>
      </c>
      <c r="G391" s="52" t="str">
        <f t="shared" si="109"/>
        <v/>
      </c>
      <c r="H391" s="40" t="str">
        <f t="shared" si="110"/>
        <v/>
      </c>
      <c r="I391" s="125"/>
      <c r="J391" s="126"/>
      <c r="K391" s="107" t="str">
        <f t="shared" ref="K391:K406" si="117">IFERROR(IF(I391="","",IF(J391="","",SUM(J391/I391*100,0))),"")</f>
        <v/>
      </c>
      <c r="L391" s="83"/>
      <c r="M391" s="76"/>
      <c r="N391" s="76"/>
      <c r="O391" s="76"/>
      <c r="P391" s="76"/>
      <c r="Q391" s="76"/>
      <c r="R391" s="76"/>
      <c r="S391" s="76"/>
      <c r="T391" s="84"/>
      <c r="U391" s="91"/>
      <c r="V391" s="77"/>
      <c r="W391" s="77"/>
      <c r="X391" s="77"/>
      <c r="Y391" s="77"/>
      <c r="Z391" s="77"/>
      <c r="AA391" s="77"/>
      <c r="AB391" s="77"/>
      <c r="AC391" s="92"/>
      <c r="AD391" s="83"/>
      <c r="AE391" s="76"/>
      <c r="AF391" s="76"/>
      <c r="AG391" s="76"/>
      <c r="AH391" s="76"/>
      <c r="AI391" s="76"/>
      <c r="AJ391" s="76"/>
      <c r="AK391" s="76"/>
      <c r="AL391" s="84"/>
      <c r="AM391" s="83"/>
      <c r="AN391" s="76"/>
      <c r="AO391" s="76"/>
      <c r="AP391" s="76"/>
      <c r="AQ391" s="76"/>
      <c r="AR391" s="76"/>
      <c r="AS391" s="76"/>
      <c r="AT391" s="76"/>
      <c r="AU391" s="84"/>
      <c r="AV391" s="83"/>
      <c r="AW391" s="76"/>
      <c r="AX391" s="76"/>
      <c r="AY391" s="76"/>
      <c r="AZ391" s="76"/>
      <c r="BA391" s="76"/>
      <c r="BB391" s="76"/>
      <c r="BC391" s="76"/>
      <c r="BD391" s="84"/>
      <c r="BE391" s="83"/>
      <c r="BF391" s="76"/>
      <c r="BG391" s="76"/>
      <c r="BH391" s="76"/>
      <c r="BI391" s="76"/>
      <c r="BJ391" s="76"/>
      <c r="BK391" s="76"/>
      <c r="BL391" s="76"/>
      <c r="BM391" s="84"/>
      <c r="BN391" s="1"/>
      <c r="BO391" s="1"/>
      <c r="BP391" s="1"/>
      <c r="BQ391" s="1"/>
      <c r="BR391" s="1"/>
      <c r="CC391" s="111" t="str">
        <f t="shared" ref="CC391:CC407" si="118">G391</f>
        <v/>
      </c>
      <c r="CD391" s="113" t="str">
        <f t="shared" si="111"/>
        <v/>
      </c>
      <c r="CE391" s="111" t="str">
        <f t="shared" si="112"/>
        <v/>
      </c>
      <c r="CF391" s="111" t="str">
        <f t="shared" si="113"/>
        <v/>
      </c>
      <c r="CG391" s="111" t="str">
        <f t="shared" si="114"/>
        <v/>
      </c>
      <c r="CH391" s="111" t="str">
        <f t="shared" si="115"/>
        <v/>
      </c>
      <c r="CI391" s="111" t="str">
        <f t="shared" si="116"/>
        <v/>
      </c>
    </row>
    <row r="392" spans="1:87">
      <c r="A392" s="4">
        <v>387</v>
      </c>
      <c r="B392" s="30" t="str">
        <f t="shared" si="104"/>
        <v/>
      </c>
      <c r="C392" s="37" t="str">
        <f t="shared" si="105"/>
        <v/>
      </c>
      <c r="D392" s="38" t="str">
        <f t="shared" si="106"/>
        <v/>
      </c>
      <c r="E392" s="39" t="str">
        <f t="shared" si="107"/>
        <v/>
      </c>
      <c r="F392" s="39" t="str">
        <f t="shared" si="108"/>
        <v/>
      </c>
      <c r="G392" s="52" t="str">
        <f t="shared" si="109"/>
        <v/>
      </c>
      <c r="H392" s="40" t="str">
        <f t="shared" si="110"/>
        <v/>
      </c>
      <c r="I392" s="125"/>
      <c r="J392" s="126"/>
      <c r="K392" s="107" t="str">
        <f t="shared" si="117"/>
        <v/>
      </c>
      <c r="L392" s="83"/>
      <c r="M392" s="76"/>
      <c r="N392" s="76"/>
      <c r="O392" s="76"/>
      <c r="P392" s="76"/>
      <c r="Q392" s="76"/>
      <c r="R392" s="76"/>
      <c r="S392" s="76"/>
      <c r="T392" s="84"/>
      <c r="U392" s="91"/>
      <c r="V392" s="77"/>
      <c r="W392" s="77"/>
      <c r="X392" s="77"/>
      <c r="Y392" s="77"/>
      <c r="Z392" s="77"/>
      <c r="AA392" s="77"/>
      <c r="AB392" s="77"/>
      <c r="AC392" s="92"/>
      <c r="AD392" s="83"/>
      <c r="AE392" s="76"/>
      <c r="AF392" s="76"/>
      <c r="AG392" s="76"/>
      <c r="AH392" s="76"/>
      <c r="AI392" s="76"/>
      <c r="AJ392" s="76"/>
      <c r="AK392" s="76"/>
      <c r="AL392" s="84"/>
      <c r="AM392" s="83"/>
      <c r="AN392" s="76"/>
      <c r="AO392" s="76"/>
      <c r="AP392" s="76"/>
      <c r="AQ392" s="76"/>
      <c r="AR392" s="76"/>
      <c r="AS392" s="76"/>
      <c r="AT392" s="76"/>
      <c r="AU392" s="84"/>
      <c r="AV392" s="83"/>
      <c r="AW392" s="76"/>
      <c r="AX392" s="76"/>
      <c r="AY392" s="76"/>
      <c r="AZ392" s="76"/>
      <c r="BA392" s="76"/>
      <c r="BB392" s="76"/>
      <c r="BC392" s="76"/>
      <c r="BD392" s="84"/>
      <c r="BE392" s="83"/>
      <c r="BF392" s="76"/>
      <c r="BG392" s="76"/>
      <c r="BH392" s="76"/>
      <c r="BI392" s="76"/>
      <c r="BJ392" s="76"/>
      <c r="BK392" s="76"/>
      <c r="BL392" s="76"/>
      <c r="BM392" s="84"/>
      <c r="BN392" s="1"/>
      <c r="BO392" s="1"/>
      <c r="BP392" s="1"/>
      <c r="BQ392" s="1"/>
      <c r="BR392" s="1"/>
      <c r="CC392" s="111" t="str">
        <f t="shared" si="118"/>
        <v/>
      </c>
      <c r="CD392" s="113" t="str">
        <f t="shared" si="111"/>
        <v/>
      </c>
      <c r="CE392" s="111" t="str">
        <f t="shared" si="112"/>
        <v/>
      </c>
      <c r="CF392" s="111" t="str">
        <f t="shared" si="113"/>
        <v/>
      </c>
      <c r="CG392" s="111" t="str">
        <f t="shared" si="114"/>
        <v/>
      </c>
      <c r="CH392" s="111" t="str">
        <f t="shared" si="115"/>
        <v/>
      </c>
      <c r="CI392" s="111" t="str">
        <f t="shared" si="116"/>
        <v/>
      </c>
    </row>
    <row r="393" spans="1:87">
      <c r="A393" s="4">
        <v>388</v>
      </c>
      <c r="B393" s="30" t="str">
        <f t="shared" si="104"/>
        <v/>
      </c>
      <c r="C393" s="37" t="str">
        <f t="shared" si="105"/>
        <v/>
      </c>
      <c r="D393" s="38" t="str">
        <f t="shared" si="106"/>
        <v/>
      </c>
      <c r="E393" s="39" t="str">
        <f t="shared" si="107"/>
        <v/>
      </c>
      <c r="F393" s="39" t="str">
        <f t="shared" si="108"/>
        <v/>
      </c>
      <c r="G393" s="52" t="str">
        <f t="shared" si="109"/>
        <v/>
      </c>
      <c r="H393" s="40" t="str">
        <f t="shared" si="110"/>
        <v/>
      </c>
      <c r="I393" s="125"/>
      <c r="J393" s="126"/>
      <c r="K393" s="107" t="str">
        <f t="shared" si="117"/>
        <v/>
      </c>
      <c r="L393" s="83"/>
      <c r="M393" s="76"/>
      <c r="N393" s="76"/>
      <c r="O393" s="76"/>
      <c r="P393" s="76"/>
      <c r="Q393" s="76"/>
      <c r="R393" s="76"/>
      <c r="S393" s="76"/>
      <c r="T393" s="84"/>
      <c r="U393" s="91"/>
      <c r="V393" s="77"/>
      <c r="W393" s="77"/>
      <c r="X393" s="77"/>
      <c r="Y393" s="77"/>
      <c r="Z393" s="77"/>
      <c r="AA393" s="77"/>
      <c r="AB393" s="77"/>
      <c r="AC393" s="92"/>
      <c r="AD393" s="83"/>
      <c r="AE393" s="76"/>
      <c r="AF393" s="76"/>
      <c r="AG393" s="76"/>
      <c r="AH393" s="76"/>
      <c r="AI393" s="76"/>
      <c r="AJ393" s="76"/>
      <c r="AK393" s="76"/>
      <c r="AL393" s="84"/>
      <c r="AM393" s="83"/>
      <c r="AN393" s="76"/>
      <c r="AO393" s="76"/>
      <c r="AP393" s="76"/>
      <c r="AQ393" s="76"/>
      <c r="AR393" s="76"/>
      <c r="AS393" s="76"/>
      <c r="AT393" s="76"/>
      <c r="AU393" s="84"/>
      <c r="AV393" s="83"/>
      <c r="AW393" s="76"/>
      <c r="AX393" s="76"/>
      <c r="AY393" s="76"/>
      <c r="AZ393" s="76"/>
      <c r="BA393" s="76"/>
      <c r="BB393" s="76"/>
      <c r="BC393" s="76"/>
      <c r="BD393" s="84"/>
      <c r="BE393" s="83"/>
      <c r="BF393" s="76"/>
      <c r="BG393" s="76"/>
      <c r="BH393" s="76"/>
      <c r="BI393" s="76"/>
      <c r="BJ393" s="76"/>
      <c r="BK393" s="76"/>
      <c r="BL393" s="76"/>
      <c r="BM393" s="84"/>
      <c r="BN393" s="1"/>
      <c r="BO393" s="1"/>
      <c r="BP393" s="1"/>
      <c r="BQ393" s="1"/>
      <c r="BR393" s="1"/>
      <c r="CC393" s="111" t="str">
        <f t="shared" si="118"/>
        <v/>
      </c>
      <c r="CD393" s="113" t="str">
        <f t="shared" si="111"/>
        <v/>
      </c>
      <c r="CE393" s="111" t="str">
        <f t="shared" si="112"/>
        <v/>
      </c>
      <c r="CF393" s="111" t="str">
        <f t="shared" si="113"/>
        <v/>
      </c>
      <c r="CG393" s="111" t="str">
        <f t="shared" si="114"/>
        <v/>
      </c>
      <c r="CH393" s="111" t="str">
        <f t="shared" si="115"/>
        <v/>
      </c>
      <c r="CI393" s="111" t="str">
        <f t="shared" si="116"/>
        <v/>
      </c>
    </row>
    <row r="394" spans="1:87">
      <c r="A394" s="4">
        <v>389</v>
      </c>
      <c r="B394" s="30" t="str">
        <f t="shared" si="104"/>
        <v/>
      </c>
      <c r="C394" s="37" t="str">
        <f t="shared" si="105"/>
        <v/>
      </c>
      <c r="D394" s="38" t="str">
        <f t="shared" si="106"/>
        <v/>
      </c>
      <c r="E394" s="39" t="str">
        <f t="shared" si="107"/>
        <v/>
      </c>
      <c r="F394" s="39" t="str">
        <f t="shared" si="108"/>
        <v/>
      </c>
      <c r="G394" s="52" t="str">
        <f t="shared" si="109"/>
        <v/>
      </c>
      <c r="H394" s="40" t="str">
        <f t="shared" si="110"/>
        <v/>
      </c>
      <c r="I394" s="125"/>
      <c r="J394" s="126"/>
      <c r="K394" s="107" t="str">
        <f t="shared" si="117"/>
        <v/>
      </c>
      <c r="L394" s="83"/>
      <c r="M394" s="76"/>
      <c r="N394" s="76"/>
      <c r="O394" s="76"/>
      <c r="P394" s="76"/>
      <c r="Q394" s="76"/>
      <c r="R394" s="76"/>
      <c r="S394" s="76"/>
      <c r="T394" s="84"/>
      <c r="U394" s="91"/>
      <c r="V394" s="77"/>
      <c r="W394" s="77"/>
      <c r="X394" s="77"/>
      <c r="Y394" s="77"/>
      <c r="Z394" s="77"/>
      <c r="AA394" s="77"/>
      <c r="AB394" s="77"/>
      <c r="AC394" s="92"/>
      <c r="AD394" s="83"/>
      <c r="AE394" s="76"/>
      <c r="AF394" s="76"/>
      <c r="AG394" s="76"/>
      <c r="AH394" s="76"/>
      <c r="AI394" s="76"/>
      <c r="AJ394" s="76"/>
      <c r="AK394" s="76"/>
      <c r="AL394" s="84"/>
      <c r="AM394" s="83"/>
      <c r="AN394" s="76"/>
      <c r="AO394" s="76"/>
      <c r="AP394" s="76"/>
      <c r="AQ394" s="76"/>
      <c r="AR394" s="76"/>
      <c r="AS394" s="76"/>
      <c r="AT394" s="76"/>
      <c r="AU394" s="84"/>
      <c r="AV394" s="83"/>
      <c r="AW394" s="76"/>
      <c r="AX394" s="76"/>
      <c r="AY394" s="76"/>
      <c r="AZ394" s="76"/>
      <c r="BA394" s="76"/>
      <c r="BB394" s="76"/>
      <c r="BC394" s="76"/>
      <c r="BD394" s="84"/>
      <c r="BE394" s="83"/>
      <c r="BF394" s="76"/>
      <c r="BG394" s="76"/>
      <c r="BH394" s="76"/>
      <c r="BI394" s="76"/>
      <c r="BJ394" s="76"/>
      <c r="BK394" s="76"/>
      <c r="BL394" s="76"/>
      <c r="BM394" s="84"/>
      <c r="BN394" s="1"/>
      <c r="BO394" s="1"/>
      <c r="BP394" s="1"/>
      <c r="BQ394" s="1"/>
      <c r="BR394" s="1"/>
      <c r="CC394" s="111" t="str">
        <f t="shared" si="118"/>
        <v/>
      </c>
      <c r="CD394" s="113" t="str">
        <f t="shared" si="111"/>
        <v/>
      </c>
      <c r="CE394" s="111" t="str">
        <f t="shared" si="112"/>
        <v/>
      </c>
      <c r="CF394" s="111" t="str">
        <f t="shared" si="113"/>
        <v/>
      </c>
      <c r="CG394" s="111" t="str">
        <f t="shared" si="114"/>
        <v/>
      </c>
      <c r="CH394" s="111" t="str">
        <f t="shared" si="115"/>
        <v/>
      </c>
      <c r="CI394" s="111" t="str">
        <f t="shared" si="116"/>
        <v/>
      </c>
    </row>
    <row r="395" spans="1:87">
      <c r="A395" s="4">
        <v>390</v>
      </c>
      <c r="B395" s="30" t="str">
        <f t="shared" si="104"/>
        <v/>
      </c>
      <c r="C395" s="37" t="str">
        <f t="shared" si="105"/>
        <v/>
      </c>
      <c r="D395" s="38" t="str">
        <f t="shared" si="106"/>
        <v/>
      </c>
      <c r="E395" s="39" t="str">
        <f t="shared" si="107"/>
        <v/>
      </c>
      <c r="F395" s="39" t="str">
        <f t="shared" si="108"/>
        <v/>
      </c>
      <c r="G395" s="52" t="str">
        <f t="shared" si="109"/>
        <v/>
      </c>
      <c r="H395" s="40" t="str">
        <f t="shared" si="110"/>
        <v/>
      </c>
      <c r="I395" s="125"/>
      <c r="J395" s="126"/>
      <c r="K395" s="107" t="str">
        <f t="shared" si="117"/>
        <v/>
      </c>
      <c r="L395" s="83"/>
      <c r="M395" s="76"/>
      <c r="N395" s="76"/>
      <c r="O395" s="76"/>
      <c r="P395" s="76"/>
      <c r="Q395" s="76"/>
      <c r="R395" s="76"/>
      <c r="S395" s="76"/>
      <c r="T395" s="84"/>
      <c r="U395" s="91"/>
      <c r="V395" s="77"/>
      <c r="W395" s="77"/>
      <c r="X395" s="77"/>
      <c r="Y395" s="77"/>
      <c r="Z395" s="77"/>
      <c r="AA395" s="77"/>
      <c r="AB395" s="77"/>
      <c r="AC395" s="92"/>
      <c r="AD395" s="83"/>
      <c r="AE395" s="76"/>
      <c r="AF395" s="76"/>
      <c r="AG395" s="76"/>
      <c r="AH395" s="76"/>
      <c r="AI395" s="76"/>
      <c r="AJ395" s="76"/>
      <c r="AK395" s="76"/>
      <c r="AL395" s="84"/>
      <c r="AM395" s="83"/>
      <c r="AN395" s="76"/>
      <c r="AO395" s="76"/>
      <c r="AP395" s="76"/>
      <c r="AQ395" s="76"/>
      <c r="AR395" s="76"/>
      <c r="AS395" s="76"/>
      <c r="AT395" s="76"/>
      <c r="AU395" s="84"/>
      <c r="AV395" s="83"/>
      <c r="AW395" s="76"/>
      <c r="AX395" s="76"/>
      <c r="AY395" s="76"/>
      <c r="AZ395" s="76"/>
      <c r="BA395" s="76"/>
      <c r="BB395" s="76"/>
      <c r="BC395" s="76"/>
      <c r="BD395" s="84"/>
      <c r="BE395" s="83"/>
      <c r="BF395" s="76"/>
      <c r="BG395" s="76"/>
      <c r="BH395" s="76"/>
      <c r="BI395" s="76"/>
      <c r="BJ395" s="76"/>
      <c r="BK395" s="76"/>
      <c r="BL395" s="76"/>
      <c r="BM395" s="84"/>
      <c r="BN395" s="1"/>
      <c r="BO395" s="1"/>
      <c r="BP395" s="1"/>
      <c r="BQ395" s="1"/>
      <c r="BR395" s="1"/>
      <c r="CC395" s="111" t="str">
        <f t="shared" si="118"/>
        <v/>
      </c>
      <c r="CD395" s="113" t="str">
        <f t="shared" si="111"/>
        <v/>
      </c>
      <c r="CE395" s="111" t="str">
        <f t="shared" si="112"/>
        <v/>
      </c>
      <c r="CF395" s="111" t="str">
        <f t="shared" si="113"/>
        <v/>
      </c>
      <c r="CG395" s="111" t="str">
        <f t="shared" si="114"/>
        <v/>
      </c>
      <c r="CH395" s="111" t="str">
        <f t="shared" si="115"/>
        <v/>
      </c>
      <c r="CI395" s="111" t="str">
        <f t="shared" si="116"/>
        <v/>
      </c>
    </row>
    <row r="396" spans="1:87">
      <c r="A396" s="4">
        <v>391</v>
      </c>
      <c r="B396" s="30" t="str">
        <f t="shared" si="104"/>
        <v/>
      </c>
      <c r="C396" s="37" t="str">
        <f t="shared" si="105"/>
        <v/>
      </c>
      <c r="D396" s="38" t="str">
        <f t="shared" si="106"/>
        <v/>
      </c>
      <c r="E396" s="39" t="str">
        <f t="shared" si="107"/>
        <v/>
      </c>
      <c r="F396" s="39" t="str">
        <f t="shared" si="108"/>
        <v/>
      </c>
      <c r="G396" s="52" t="str">
        <f t="shared" si="109"/>
        <v/>
      </c>
      <c r="H396" s="40" t="str">
        <f t="shared" si="110"/>
        <v/>
      </c>
      <c r="I396" s="125"/>
      <c r="J396" s="126"/>
      <c r="K396" s="107" t="str">
        <f t="shared" si="117"/>
        <v/>
      </c>
      <c r="L396" s="83"/>
      <c r="M396" s="76"/>
      <c r="N396" s="76"/>
      <c r="O396" s="76"/>
      <c r="P396" s="76"/>
      <c r="Q396" s="76"/>
      <c r="R396" s="76"/>
      <c r="S396" s="76"/>
      <c r="T396" s="84"/>
      <c r="U396" s="91"/>
      <c r="V396" s="77"/>
      <c r="W396" s="77"/>
      <c r="X396" s="77"/>
      <c r="Y396" s="77"/>
      <c r="Z396" s="77"/>
      <c r="AA396" s="77"/>
      <c r="AB396" s="77"/>
      <c r="AC396" s="92"/>
      <c r="AD396" s="83"/>
      <c r="AE396" s="76"/>
      <c r="AF396" s="76"/>
      <c r="AG396" s="76"/>
      <c r="AH396" s="76"/>
      <c r="AI396" s="76"/>
      <c r="AJ396" s="76"/>
      <c r="AK396" s="76"/>
      <c r="AL396" s="84"/>
      <c r="AM396" s="83"/>
      <c r="AN396" s="76"/>
      <c r="AO396" s="76"/>
      <c r="AP396" s="76"/>
      <c r="AQ396" s="76"/>
      <c r="AR396" s="76"/>
      <c r="AS396" s="76"/>
      <c r="AT396" s="76"/>
      <c r="AU396" s="84"/>
      <c r="AV396" s="83"/>
      <c r="AW396" s="76"/>
      <c r="AX396" s="76"/>
      <c r="AY396" s="76"/>
      <c r="AZ396" s="76"/>
      <c r="BA396" s="76"/>
      <c r="BB396" s="76"/>
      <c r="BC396" s="76"/>
      <c r="BD396" s="84"/>
      <c r="BE396" s="83"/>
      <c r="BF396" s="76"/>
      <c r="BG396" s="76"/>
      <c r="BH396" s="76"/>
      <c r="BI396" s="76"/>
      <c r="BJ396" s="76"/>
      <c r="BK396" s="76"/>
      <c r="BL396" s="76"/>
      <c r="BM396" s="84"/>
      <c r="BN396" s="1"/>
      <c r="BO396" s="1"/>
      <c r="BP396" s="1"/>
      <c r="BQ396" s="1"/>
      <c r="BR396" s="1"/>
      <c r="CC396" s="111" t="str">
        <f t="shared" si="118"/>
        <v/>
      </c>
      <c r="CD396" s="113" t="str">
        <f t="shared" si="111"/>
        <v/>
      </c>
      <c r="CE396" s="111" t="str">
        <f t="shared" si="112"/>
        <v/>
      </c>
      <c r="CF396" s="111" t="str">
        <f t="shared" si="113"/>
        <v/>
      </c>
      <c r="CG396" s="111" t="str">
        <f t="shared" si="114"/>
        <v/>
      </c>
      <c r="CH396" s="111" t="str">
        <f t="shared" si="115"/>
        <v/>
      </c>
      <c r="CI396" s="111" t="str">
        <f t="shared" si="116"/>
        <v/>
      </c>
    </row>
    <row r="397" spans="1:87">
      <c r="A397" s="4">
        <v>392</v>
      </c>
      <c r="B397" s="30" t="str">
        <f t="shared" si="104"/>
        <v/>
      </c>
      <c r="C397" s="37" t="str">
        <f t="shared" si="105"/>
        <v/>
      </c>
      <c r="D397" s="38" t="str">
        <f t="shared" si="106"/>
        <v/>
      </c>
      <c r="E397" s="39" t="str">
        <f t="shared" si="107"/>
        <v/>
      </c>
      <c r="F397" s="39" t="str">
        <f t="shared" si="108"/>
        <v/>
      </c>
      <c r="G397" s="52" t="str">
        <f t="shared" si="109"/>
        <v/>
      </c>
      <c r="H397" s="40" t="str">
        <f t="shared" si="110"/>
        <v/>
      </c>
      <c r="I397" s="125"/>
      <c r="J397" s="126"/>
      <c r="K397" s="107" t="str">
        <f t="shared" si="117"/>
        <v/>
      </c>
      <c r="L397" s="83"/>
      <c r="M397" s="76"/>
      <c r="N397" s="76"/>
      <c r="O397" s="76"/>
      <c r="P397" s="76"/>
      <c r="Q397" s="76"/>
      <c r="R397" s="76"/>
      <c r="S397" s="76"/>
      <c r="T397" s="84"/>
      <c r="U397" s="91"/>
      <c r="V397" s="77"/>
      <c r="W397" s="77"/>
      <c r="X397" s="77"/>
      <c r="Y397" s="77"/>
      <c r="Z397" s="77"/>
      <c r="AA397" s="77"/>
      <c r="AB397" s="77"/>
      <c r="AC397" s="92"/>
      <c r="AD397" s="83"/>
      <c r="AE397" s="76"/>
      <c r="AF397" s="76"/>
      <c r="AG397" s="76"/>
      <c r="AH397" s="76"/>
      <c r="AI397" s="76"/>
      <c r="AJ397" s="76"/>
      <c r="AK397" s="76"/>
      <c r="AL397" s="84"/>
      <c r="AM397" s="83"/>
      <c r="AN397" s="76"/>
      <c r="AO397" s="76"/>
      <c r="AP397" s="76"/>
      <c r="AQ397" s="76"/>
      <c r="AR397" s="76"/>
      <c r="AS397" s="76"/>
      <c r="AT397" s="76"/>
      <c r="AU397" s="84"/>
      <c r="AV397" s="83"/>
      <c r="AW397" s="76"/>
      <c r="AX397" s="76"/>
      <c r="AY397" s="76"/>
      <c r="AZ397" s="76"/>
      <c r="BA397" s="76"/>
      <c r="BB397" s="76"/>
      <c r="BC397" s="76"/>
      <c r="BD397" s="84"/>
      <c r="BE397" s="83"/>
      <c r="BF397" s="76"/>
      <c r="BG397" s="76"/>
      <c r="BH397" s="76"/>
      <c r="BI397" s="76"/>
      <c r="BJ397" s="76"/>
      <c r="BK397" s="76"/>
      <c r="BL397" s="76"/>
      <c r="BM397" s="84"/>
      <c r="BN397" s="1"/>
      <c r="BO397" s="1"/>
      <c r="BP397" s="1"/>
      <c r="BQ397" s="1"/>
      <c r="BR397" s="1"/>
      <c r="CC397" s="111" t="str">
        <f t="shared" si="118"/>
        <v/>
      </c>
      <c r="CD397" s="113" t="str">
        <f t="shared" si="111"/>
        <v/>
      </c>
      <c r="CE397" s="111" t="str">
        <f t="shared" si="112"/>
        <v/>
      </c>
      <c r="CF397" s="111" t="str">
        <f t="shared" si="113"/>
        <v/>
      </c>
      <c r="CG397" s="111" t="str">
        <f t="shared" si="114"/>
        <v/>
      </c>
      <c r="CH397" s="111" t="str">
        <f t="shared" si="115"/>
        <v/>
      </c>
      <c r="CI397" s="111" t="str">
        <f t="shared" si="116"/>
        <v/>
      </c>
    </row>
    <row r="398" spans="1:87">
      <c r="A398" s="4">
        <v>393</v>
      </c>
      <c r="B398" s="30" t="str">
        <f t="shared" si="104"/>
        <v/>
      </c>
      <c r="C398" s="37" t="str">
        <f t="shared" si="105"/>
        <v/>
      </c>
      <c r="D398" s="38" t="str">
        <f t="shared" si="106"/>
        <v/>
      </c>
      <c r="E398" s="39" t="str">
        <f t="shared" si="107"/>
        <v/>
      </c>
      <c r="F398" s="39" t="str">
        <f t="shared" si="108"/>
        <v/>
      </c>
      <c r="G398" s="52" t="str">
        <f t="shared" si="109"/>
        <v/>
      </c>
      <c r="H398" s="40" t="str">
        <f t="shared" si="110"/>
        <v/>
      </c>
      <c r="I398" s="125"/>
      <c r="J398" s="126"/>
      <c r="K398" s="107" t="str">
        <f t="shared" si="117"/>
        <v/>
      </c>
      <c r="L398" s="83"/>
      <c r="M398" s="76"/>
      <c r="N398" s="76"/>
      <c r="O398" s="76"/>
      <c r="P398" s="76"/>
      <c r="Q398" s="76"/>
      <c r="R398" s="76"/>
      <c r="S398" s="76"/>
      <c r="T398" s="84"/>
      <c r="U398" s="91"/>
      <c r="V398" s="77"/>
      <c r="W398" s="77"/>
      <c r="X398" s="77"/>
      <c r="Y398" s="77"/>
      <c r="Z398" s="77"/>
      <c r="AA398" s="77"/>
      <c r="AB398" s="77"/>
      <c r="AC398" s="92"/>
      <c r="AD398" s="83"/>
      <c r="AE398" s="76"/>
      <c r="AF398" s="76"/>
      <c r="AG398" s="76"/>
      <c r="AH398" s="76"/>
      <c r="AI398" s="76"/>
      <c r="AJ398" s="76"/>
      <c r="AK398" s="76"/>
      <c r="AL398" s="84"/>
      <c r="AM398" s="83"/>
      <c r="AN398" s="76"/>
      <c r="AO398" s="76"/>
      <c r="AP398" s="76"/>
      <c r="AQ398" s="76"/>
      <c r="AR398" s="76"/>
      <c r="AS398" s="76"/>
      <c r="AT398" s="76"/>
      <c r="AU398" s="84"/>
      <c r="AV398" s="83"/>
      <c r="AW398" s="76"/>
      <c r="AX398" s="76"/>
      <c r="AY398" s="76"/>
      <c r="AZ398" s="76"/>
      <c r="BA398" s="76"/>
      <c r="BB398" s="76"/>
      <c r="BC398" s="76"/>
      <c r="BD398" s="84"/>
      <c r="BE398" s="83"/>
      <c r="BF398" s="76"/>
      <c r="BG398" s="76"/>
      <c r="BH398" s="76"/>
      <c r="BI398" s="76"/>
      <c r="BJ398" s="76"/>
      <c r="BK398" s="76"/>
      <c r="BL398" s="76"/>
      <c r="BM398" s="84"/>
      <c r="BN398" s="1"/>
      <c r="BO398" s="1"/>
      <c r="BP398" s="1"/>
      <c r="BQ398" s="1"/>
      <c r="BR398" s="1"/>
      <c r="CC398" s="111" t="str">
        <f t="shared" si="118"/>
        <v/>
      </c>
      <c r="CD398" s="113" t="str">
        <f t="shared" si="111"/>
        <v/>
      </c>
      <c r="CE398" s="111" t="str">
        <f t="shared" si="112"/>
        <v/>
      </c>
      <c r="CF398" s="111" t="str">
        <f t="shared" si="113"/>
        <v/>
      </c>
      <c r="CG398" s="111" t="str">
        <f t="shared" si="114"/>
        <v/>
      </c>
      <c r="CH398" s="111" t="str">
        <f t="shared" si="115"/>
        <v/>
      </c>
      <c r="CI398" s="111" t="str">
        <f t="shared" si="116"/>
        <v/>
      </c>
    </row>
    <row r="399" spans="1:87">
      <c r="A399" s="4">
        <v>394</v>
      </c>
      <c r="B399" s="30" t="str">
        <f t="shared" ref="B399:B406" si="119">IFERROR(VLOOKUP(A399,Name1,3,0),"")</f>
        <v/>
      </c>
      <c r="C399" s="37" t="str">
        <f t="shared" ref="C399:C406" si="120">IFERROR(VLOOKUP(A399,Name1,4,0),"")</f>
        <v/>
      </c>
      <c r="D399" s="38" t="str">
        <f t="shared" ref="D399:D406" si="121">IFERROR(VLOOKUP(A399,Name1,11,0),"")</f>
        <v/>
      </c>
      <c r="E399" s="39" t="str">
        <f t="shared" ref="E399:E406" si="122">IFERROR(VLOOKUP(A399,Name1,6,0),"")</f>
        <v/>
      </c>
      <c r="F399" s="39" t="str">
        <f t="shared" ref="F399:F406" si="123">IFERROR(VLOOKUP(A399,Name1,8,0),"")</f>
        <v/>
      </c>
      <c r="G399" s="52" t="str">
        <f t="shared" ref="G399:G406" si="124">IFERROR(VLOOKUP(A399,Name1,12,0),"")</f>
        <v/>
      </c>
      <c r="H399" s="40" t="str">
        <f t="shared" ref="H399:H406" si="125">IFERROR(VLOOKUP(A399,Name1,13,0),"")</f>
        <v/>
      </c>
      <c r="I399" s="125"/>
      <c r="J399" s="126"/>
      <c r="K399" s="107" t="str">
        <f t="shared" si="117"/>
        <v/>
      </c>
      <c r="L399" s="83"/>
      <c r="M399" s="76"/>
      <c r="N399" s="76"/>
      <c r="O399" s="76"/>
      <c r="P399" s="76"/>
      <c r="Q399" s="76"/>
      <c r="R399" s="76"/>
      <c r="S399" s="76"/>
      <c r="T399" s="84"/>
      <c r="U399" s="91"/>
      <c r="V399" s="77"/>
      <c r="W399" s="77"/>
      <c r="X399" s="77"/>
      <c r="Y399" s="77"/>
      <c r="Z399" s="77"/>
      <c r="AA399" s="77"/>
      <c r="AB399" s="77"/>
      <c r="AC399" s="92"/>
      <c r="AD399" s="83"/>
      <c r="AE399" s="76"/>
      <c r="AF399" s="76"/>
      <c r="AG399" s="76"/>
      <c r="AH399" s="76"/>
      <c r="AI399" s="76"/>
      <c r="AJ399" s="76"/>
      <c r="AK399" s="76"/>
      <c r="AL399" s="84"/>
      <c r="AM399" s="83"/>
      <c r="AN399" s="76"/>
      <c r="AO399" s="76"/>
      <c r="AP399" s="76"/>
      <c r="AQ399" s="76"/>
      <c r="AR399" s="76"/>
      <c r="AS399" s="76"/>
      <c r="AT399" s="76"/>
      <c r="AU399" s="84"/>
      <c r="AV399" s="83"/>
      <c r="AW399" s="76"/>
      <c r="AX399" s="76"/>
      <c r="AY399" s="76"/>
      <c r="AZ399" s="76"/>
      <c r="BA399" s="76"/>
      <c r="BB399" s="76"/>
      <c r="BC399" s="76"/>
      <c r="BD399" s="84"/>
      <c r="BE399" s="83"/>
      <c r="BF399" s="76"/>
      <c r="BG399" s="76"/>
      <c r="BH399" s="76"/>
      <c r="BI399" s="76"/>
      <c r="BJ399" s="76"/>
      <c r="BK399" s="76"/>
      <c r="BL399" s="76"/>
      <c r="BM399" s="84"/>
      <c r="BN399" s="1"/>
      <c r="BO399" s="1"/>
      <c r="BP399" s="1"/>
      <c r="BQ399" s="1"/>
      <c r="BR399" s="1"/>
      <c r="CC399" s="111" t="str">
        <f t="shared" si="118"/>
        <v/>
      </c>
      <c r="CD399" s="113" t="str">
        <f t="shared" si="111"/>
        <v/>
      </c>
      <c r="CE399" s="111" t="str">
        <f t="shared" si="112"/>
        <v/>
      </c>
      <c r="CF399" s="111" t="str">
        <f t="shared" si="113"/>
        <v/>
      </c>
      <c r="CG399" s="111" t="str">
        <f t="shared" si="114"/>
        <v/>
      </c>
      <c r="CH399" s="111" t="str">
        <f t="shared" si="115"/>
        <v/>
      </c>
      <c r="CI399" s="111" t="str">
        <f t="shared" si="116"/>
        <v/>
      </c>
    </row>
    <row r="400" spans="1:87">
      <c r="A400" s="4">
        <v>395</v>
      </c>
      <c r="B400" s="30" t="str">
        <f t="shared" si="119"/>
        <v/>
      </c>
      <c r="C400" s="37" t="str">
        <f t="shared" si="120"/>
        <v/>
      </c>
      <c r="D400" s="38" t="str">
        <f t="shared" si="121"/>
        <v/>
      </c>
      <c r="E400" s="39" t="str">
        <f t="shared" si="122"/>
        <v/>
      </c>
      <c r="F400" s="39" t="str">
        <f t="shared" si="123"/>
        <v/>
      </c>
      <c r="G400" s="52" t="str">
        <f t="shared" si="124"/>
        <v/>
      </c>
      <c r="H400" s="40" t="str">
        <f t="shared" si="125"/>
        <v/>
      </c>
      <c r="I400" s="125"/>
      <c r="J400" s="126"/>
      <c r="K400" s="107" t="str">
        <f t="shared" si="117"/>
        <v/>
      </c>
      <c r="L400" s="83"/>
      <c r="M400" s="76"/>
      <c r="N400" s="76"/>
      <c r="O400" s="76"/>
      <c r="P400" s="76"/>
      <c r="Q400" s="76"/>
      <c r="R400" s="76"/>
      <c r="S400" s="76"/>
      <c r="T400" s="84"/>
      <c r="U400" s="91"/>
      <c r="V400" s="77"/>
      <c r="W400" s="77"/>
      <c r="X400" s="77"/>
      <c r="Y400" s="77"/>
      <c r="Z400" s="77"/>
      <c r="AA400" s="77"/>
      <c r="AB400" s="77"/>
      <c r="AC400" s="92"/>
      <c r="AD400" s="83"/>
      <c r="AE400" s="76"/>
      <c r="AF400" s="76"/>
      <c r="AG400" s="76"/>
      <c r="AH400" s="76"/>
      <c r="AI400" s="76"/>
      <c r="AJ400" s="76"/>
      <c r="AK400" s="76"/>
      <c r="AL400" s="84"/>
      <c r="AM400" s="83"/>
      <c r="AN400" s="76"/>
      <c r="AO400" s="76"/>
      <c r="AP400" s="76"/>
      <c r="AQ400" s="76"/>
      <c r="AR400" s="76"/>
      <c r="AS400" s="76"/>
      <c r="AT400" s="76"/>
      <c r="AU400" s="84"/>
      <c r="AV400" s="83"/>
      <c r="AW400" s="76"/>
      <c r="AX400" s="76"/>
      <c r="AY400" s="76"/>
      <c r="AZ400" s="76"/>
      <c r="BA400" s="76"/>
      <c r="BB400" s="76"/>
      <c r="BC400" s="76"/>
      <c r="BD400" s="84"/>
      <c r="BE400" s="83"/>
      <c r="BF400" s="76"/>
      <c r="BG400" s="76"/>
      <c r="BH400" s="76"/>
      <c r="BI400" s="76"/>
      <c r="BJ400" s="76"/>
      <c r="BK400" s="76"/>
      <c r="BL400" s="76"/>
      <c r="BM400" s="84"/>
      <c r="BN400" s="1"/>
      <c r="BO400" s="1"/>
      <c r="BP400" s="1"/>
      <c r="BQ400" s="1"/>
      <c r="BR400" s="1"/>
      <c r="CC400" s="111" t="str">
        <f t="shared" si="118"/>
        <v/>
      </c>
      <c r="CD400" s="113" t="str">
        <f t="shared" si="111"/>
        <v/>
      </c>
      <c r="CE400" s="111" t="str">
        <f t="shared" si="112"/>
        <v/>
      </c>
      <c r="CF400" s="111" t="str">
        <f t="shared" si="113"/>
        <v/>
      </c>
      <c r="CG400" s="111" t="str">
        <f t="shared" si="114"/>
        <v/>
      </c>
      <c r="CH400" s="111" t="str">
        <f t="shared" si="115"/>
        <v/>
      </c>
      <c r="CI400" s="111" t="str">
        <f t="shared" si="116"/>
        <v/>
      </c>
    </row>
    <row r="401" spans="1:87">
      <c r="A401" s="4">
        <v>396</v>
      </c>
      <c r="B401" s="30" t="str">
        <f t="shared" si="119"/>
        <v/>
      </c>
      <c r="C401" s="37" t="str">
        <f t="shared" si="120"/>
        <v/>
      </c>
      <c r="D401" s="38" t="str">
        <f t="shared" si="121"/>
        <v/>
      </c>
      <c r="E401" s="39" t="str">
        <f t="shared" si="122"/>
        <v/>
      </c>
      <c r="F401" s="39" t="str">
        <f t="shared" si="123"/>
        <v/>
      </c>
      <c r="G401" s="52" t="str">
        <f t="shared" si="124"/>
        <v/>
      </c>
      <c r="H401" s="40" t="str">
        <f t="shared" si="125"/>
        <v/>
      </c>
      <c r="I401" s="125"/>
      <c r="J401" s="126"/>
      <c r="K401" s="107" t="str">
        <f t="shared" si="117"/>
        <v/>
      </c>
      <c r="L401" s="83"/>
      <c r="M401" s="76"/>
      <c r="N401" s="76"/>
      <c r="O401" s="76"/>
      <c r="P401" s="76"/>
      <c r="Q401" s="76"/>
      <c r="R401" s="76"/>
      <c r="S401" s="76"/>
      <c r="T401" s="84"/>
      <c r="U401" s="91"/>
      <c r="V401" s="77"/>
      <c r="W401" s="77"/>
      <c r="X401" s="77"/>
      <c r="Y401" s="77"/>
      <c r="Z401" s="77"/>
      <c r="AA401" s="77"/>
      <c r="AB401" s="77"/>
      <c r="AC401" s="92"/>
      <c r="AD401" s="83"/>
      <c r="AE401" s="76"/>
      <c r="AF401" s="76"/>
      <c r="AG401" s="76"/>
      <c r="AH401" s="76"/>
      <c r="AI401" s="76"/>
      <c r="AJ401" s="76"/>
      <c r="AK401" s="76"/>
      <c r="AL401" s="84"/>
      <c r="AM401" s="83"/>
      <c r="AN401" s="76"/>
      <c r="AO401" s="76"/>
      <c r="AP401" s="76"/>
      <c r="AQ401" s="76"/>
      <c r="AR401" s="76"/>
      <c r="AS401" s="76"/>
      <c r="AT401" s="76"/>
      <c r="AU401" s="84"/>
      <c r="AV401" s="83"/>
      <c r="AW401" s="76"/>
      <c r="AX401" s="76"/>
      <c r="AY401" s="76"/>
      <c r="AZ401" s="76"/>
      <c r="BA401" s="76"/>
      <c r="BB401" s="76"/>
      <c r="BC401" s="76"/>
      <c r="BD401" s="84"/>
      <c r="BE401" s="83"/>
      <c r="BF401" s="76"/>
      <c r="BG401" s="76"/>
      <c r="BH401" s="76"/>
      <c r="BI401" s="76"/>
      <c r="BJ401" s="76"/>
      <c r="BK401" s="76"/>
      <c r="BL401" s="76"/>
      <c r="BM401" s="84"/>
      <c r="BN401" s="1"/>
      <c r="BO401" s="1"/>
      <c r="BP401" s="1"/>
      <c r="BQ401" s="1"/>
      <c r="BR401" s="1"/>
      <c r="CC401" s="111" t="str">
        <f t="shared" si="118"/>
        <v/>
      </c>
      <c r="CD401" s="113" t="str">
        <f t="shared" si="111"/>
        <v/>
      </c>
      <c r="CE401" s="111" t="str">
        <f t="shared" si="112"/>
        <v/>
      </c>
      <c r="CF401" s="111" t="str">
        <f t="shared" si="113"/>
        <v/>
      </c>
      <c r="CG401" s="111" t="str">
        <f t="shared" si="114"/>
        <v/>
      </c>
      <c r="CH401" s="111" t="str">
        <f t="shared" si="115"/>
        <v/>
      </c>
      <c r="CI401" s="111" t="str">
        <f t="shared" si="116"/>
        <v/>
      </c>
    </row>
    <row r="402" spans="1:87">
      <c r="A402" s="4">
        <v>397</v>
      </c>
      <c r="B402" s="30" t="str">
        <f t="shared" si="119"/>
        <v/>
      </c>
      <c r="C402" s="37" t="str">
        <f t="shared" si="120"/>
        <v/>
      </c>
      <c r="D402" s="38" t="str">
        <f t="shared" si="121"/>
        <v/>
      </c>
      <c r="E402" s="39" t="str">
        <f t="shared" si="122"/>
        <v/>
      </c>
      <c r="F402" s="39" t="str">
        <f t="shared" si="123"/>
        <v/>
      </c>
      <c r="G402" s="52" t="str">
        <f t="shared" si="124"/>
        <v/>
      </c>
      <c r="H402" s="40" t="str">
        <f t="shared" si="125"/>
        <v/>
      </c>
      <c r="I402" s="125"/>
      <c r="J402" s="126"/>
      <c r="K402" s="107" t="str">
        <f t="shared" si="117"/>
        <v/>
      </c>
      <c r="L402" s="83"/>
      <c r="M402" s="76"/>
      <c r="N402" s="76"/>
      <c r="O402" s="76"/>
      <c r="P402" s="76"/>
      <c r="Q402" s="76"/>
      <c r="R402" s="76"/>
      <c r="S402" s="76"/>
      <c r="T402" s="84"/>
      <c r="U402" s="91"/>
      <c r="V402" s="77"/>
      <c r="W402" s="77"/>
      <c r="X402" s="77"/>
      <c r="Y402" s="77"/>
      <c r="Z402" s="77"/>
      <c r="AA402" s="77"/>
      <c r="AB402" s="77"/>
      <c r="AC402" s="92"/>
      <c r="AD402" s="83"/>
      <c r="AE402" s="76"/>
      <c r="AF402" s="76"/>
      <c r="AG402" s="76"/>
      <c r="AH402" s="76"/>
      <c r="AI402" s="76"/>
      <c r="AJ402" s="76"/>
      <c r="AK402" s="76"/>
      <c r="AL402" s="84"/>
      <c r="AM402" s="83"/>
      <c r="AN402" s="76"/>
      <c r="AO402" s="76"/>
      <c r="AP402" s="76"/>
      <c r="AQ402" s="76"/>
      <c r="AR402" s="76"/>
      <c r="AS402" s="76"/>
      <c r="AT402" s="76"/>
      <c r="AU402" s="84"/>
      <c r="AV402" s="83"/>
      <c r="AW402" s="76"/>
      <c r="AX402" s="76"/>
      <c r="AY402" s="76"/>
      <c r="AZ402" s="76"/>
      <c r="BA402" s="76"/>
      <c r="BB402" s="76"/>
      <c r="BC402" s="76"/>
      <c r="BD402" s="84"/>
      <c r="BE402" s="83"/>
      <c r="BF402" s="76"/>
      <c r="BG402" s="76"/>
      <c r="BH402" s="76"/>
      <c r="BI402" s="76"/>
      <c r="BJ402" s="76"/>
      <c r="BK402" s="76"/>
      <c r="BL402" s="76"/>
      <c r="BM402" s="84"/>
      <c r="BN402" s="1"/>
      <c r="BO402" s="1"/>
      <c r="BP402" s="1"/>
      <c r="BQ402" s="1"/>
      <c r="BR402" s="1"/>
      <c r="CC402" s="111" t="str">
        <f t="shared" si="118"/>
        <v/>
      </c>
      <c r="CD402" s="113" t="str">
        <f t="shared" si="111"/>
        <v/>
      </c>
      <c r="CE402" s="111" t="str">
        <f t="shared" si="112"/>
        <v/>
      </c>
      <c r="CF402" s="111" t="str">
        <f t="shared" si="113"/>
        <v/>
      </c>
      <c r="CG402" s="111" t="str">
        <f t="shared" si="114"/>
        <v/>
      </c>
      <c r="CH402" s="111" t="str">
        <f t="shared" si="115"/>
        <v/>
      </c>
      <c r="CI402" s="111" t="str">
        <f t="shared" si="116"/>
        <v/>
      </c>
    </row>
    <row r="403" spans="1:87">
      <c r="A403" s="4">
        <v>398</v>
      </c>
      <c r="B403" s="30" t="str">
        <f t="shared" si="119"/>
        <v/>
      </c>
      <c r="C403" s="37" t="str">
        <f t="shared" si="120"/>
        <v/>
      </c>
      <c r="D403" s="38" t="str">
        <f t="shared" si="121"/>
        <v/>
      </c>
      <c r="E403" s="39" t="str">
        <f t="shared" si="122"/>
        <v/>
      </c>
      <c r="F403" s="39" t="str">
        <f t="shared" si="123"/>
        <v/>
      </c>
      <c r="G403" s="52" t="str">
        <f t="shared" si="124"/>
        <v/>
      </c>
      <c r="H403" s="40" t="str">
        <f t="shared" si="125"/>
        <v/>
      </c>
      <c r="I403" s="125"/>
      <c r="J403" s="126"/>
      <c r="K403" s="107" t="str">
        <f t="shared" si="117"/>
        <v/>
      </c>
      <c r="L403" s="83"/>
      <c r="M403" s="76"/>
      <c r="N403" s="76"/>
      <c r="O403" s="76"/>
      <c r="P403" s="76"/>
      <c r="Q403" s="76"/>
      <c r="R403" s="76"/>
      <c r="S403" s="76"/>
      <c r="T403" s="84"/>
      <c r="U403" s="91"/>
      <c r="V403" s="77"/>
      <c r="W403" s="77"/>
      <c r="X403" s="77"/>
      <c r="Y403" s="77"/>
      <c r="Z403" s="77"/>
      <c r="AA403" s="77"/>
      <c r="AB403" s="77"/>
      <c r="AC403" s="92"/>
      <c r="AD403" s="83"/>
      <c r="AE403" s="76"/>
      <c r="AF403" s="76"/>
      <c r="AG403" s="76"/>
      <c r="AH403" s="76"/>
      <c r="AI403" s="76"/>
      <c r="AJ403" s="76"/>
      <c r="AK403" s="76"/>
      <c r="AL403" s="84"/>
      <c r="AM403" s="83"/>
      <c r="AN403" s="76"/>
      <c r="AO403" s="76"/>
      <c r="AP403" s="76"/>
      <c r="AQ403" s="76"/>
      <c r="AR403" s="76"/>
      <c r="AS403" s="76"/>
      <c r="AT403" s="76"/>
      <c r="AU403" s="84"/>
      <c r="AV403" s="83"/>
      <c r="AW403" s="76"/>
      <c r="AX403" s="76"/>
      <c r="AY403" s="76"/>
      <c r="AZ403" s="76"/>
      <c r="BA403" s="76"/>
      <c r="BB403" s="76"/>
      <c r="BC403" s="76"/>
      <c r="BD403" s="84"/>
      <c r="BE403" s="83"/>
      <c r="BF403" s="76"/>
      <c r="BG403" s="76"/>
      <c r="BH403" s="76"/>
      <c r="BI403" s="76"/>
      <c r="BJ403" s="76"/>
      <c r="BK403" s="76"/>
      <c r="BL403" s="76"/>
      <c r="BM403" s="84"/>
      <c r="BN403" s="1"/>
      <c r="BO403" s="1"/>
      <c r="BP403" s="1"/>
      <c r="BQ403" s="1"/>
      <c r="BR403" s="1"/>
      <c r="CC403" s="111" t="str">
        <f t="shared" si="118"/>
        <v/>
      </c>
      <c r="CD403" s="113" t="str">
        <f t="shared" si="111"/>
        <v/>
      </c>
      <c r="CE403" s="111" t="str">
        <f t="shared" si="112"/>
        <v/>
      </c>
      <c r="CF403" s="111" t="str">
        <f t="shared" si="113"/>
        <v/>
      </c>
      <c r="CG403" s="111" t="str">
        <f t="shared" si="114"/>
        <v/>
      </c>
      <c r="CH403" s="111" t="str">
        <f t="shared" si="115"/>
        <v/>
      </c>
      <c r="CI403" s="111" t="str">
        <f t="shared" si="116"/>
        <v/>
      </c>
    </row>
    <row r="404" spans="1:87">
      <c r="A404" s="4">
        <v>399</v>
      </c>
      <c r="B404" s="30" t="str">
        <f t="shared" si="119"/>
        <v/>
      </c>
      <c r="C404" s="37" t="str">
        <f t="shared" si="120"/>
        <v/>
      </c>
      <c r="D404" s="38" t="str">
        <f t="shared" si="121"/>
        <v/>
      </c>
      <c r="E404" s="39" t="str">
        <f t="shared" si="122"/>
        <v/>
      </c>
      <c r="F404" s="39" t="str">
        <f t="shared" si="123"/>
        <v/>
      </c>
      <c r="G404" s="52" t="str">
        <f t="shared" si="124"/>
        <v/>
      </c>
      <c r="H404" s="40" t="str">
        <f t="shared" si="125"/>
        <v/>
      </c>
      <c r="I404" s="125"/>
      <c r="J404" s="126"/>
      <c r="K404" s="107" t="str">
        <f t="shared" si="117"/>
        <v/>
      </c>
      <c r="L404" s="83"/>
      <c r="M404" s="76"/>
      <c r="N404" s="76"/>
      <c r="O404" s="76"/>
      <c r="P404" s="76"/>
      <c r="Q404" s="76"/>
      <c r="R404" s="76"/>
      <c r="S404" s="76"/>
      <c r="T404" s="84"/>
      <c r="U404" s="91"/>
      <c r="V404" s="77"/>
      <c r="W404" s="77"/>
      <c r="X404" s="77"/>
      <c r="Y404" s="77"/>
      <c r="Z404" s="77"/>
      <c r="AA404" s="77"/>
      <c r="AB404" s="77"/>
      <c r="AC404" s="92"/>
      <c r="AD404" s="83"/>
      <c r="AE404" s="76"/>
      <c r="AF404" s="76"/>
      <c r="AG404" s="76"/>
      <c r="AH404" s="76"/>
      <c r="AI404" s="76"/>
      <c r="AJ404" s="76"/>
      <c r="AK404" s="76"/>
      <c r="AL404" s="84"/>
      <c r="AM404" s="83"/>
      <c r="AN404" s="76"/>
      <c r="AO404" s="76"/>
      <c r="AP404" s="76"/>
      <c r="AQ404" s="76"/>
      <c r="AR404" s="76"/>
      <c r="AS404" s="76"/>
      <c r="AT404" s="76"/>
      <c r="AU404" s="84"/>
      <c r="AV404" s="83"/>
      <c r="AW404" s="76"/>
      <c r="AX404" s="76"/>
      <c r="AY404" s="76"/>
      <c r="AZ404" s="76"/>
      <c r="BA404" s="76"/>
      <c r="BB404" s="76"/>
      <c r="BC404" s="76"/>
      <c r="BD404" s="84"/>
      <c r="BE404" s="83"/>
      <c r="BF404" s="76"/>
      <c r="BG404" s="76"/>
      <c r="BH404" s="76"/>
      <c r="BI404" s="76"/>
      <c r="BJ404" s="76"/>
      <c r="BK404" s="76"/>
      <c r="BL404" s="76"/>
      <c r="BM404" s="84"/>
      <c r="BN404" s="1"/>
      <c r="BO404" s="1"/>
      <c r="BP404" s="1"/>
      <c r="BQ404" s="1"/>
      <c r="BR404" s="1"/>
      <c r="CC404" s="111" t="str">
        <f t="shared" si="118"/>
        <v/>
      </c>
      <c r="CD404" s="113" t="str">
        <f t="shared" si="111"/>
        <v/>
      </c>
      <c r="CE404" s="111" t="str">
        <f t="shared" si="112"/>
        <v/>
      </c>
      <c r="CF404" s="111" t="str">
        <f t="shared" si="113"/>
        <v/>
      </c>
      <c r="CG404" s="111" t="str">
        <f t="shared" si="114"/>
        <v/>
      </c>
      <c r="CH404" s="111" t="str">
        <f t="shared" si="115"/>
        <v/>
      </c>
      <c r="CI404" s="111" t="str">
        <f t="shared" si="116"/>
        <v/>
      </c>
    </row>
    <row r="405" spans="1:87">
      <c r="A405" s="4">
        <v>400</v>
      </c>
      <c r="B405" s="30" t="str">
        <f t="shared" si="119"/>
        <v/>
      </c>
      <c r="C405" s="37" t="str">
        <f t="shared" si="120"/>
        <v/>
      </c>
      <c r="D405" s="38" t="str">
        <f t="shared" si="121"/>
        <v/>
      </c>
      <c r="E405" s="39" t="str">
        <f t="shared" si="122"/>
        <v/>
      </c>
      <c r="F405" s="39" t="str">
        <f t="shared" si="123"/>
        <v/>
      </c>
      <c r="G405" s="52" t="str">
        <f t="shared" si="124"/>
        <v/>
      </c>
      <c r="H405" s="40" t="str">
        <f t="shared" si="125"/>
        <v/>
      </c>
      <c r="I405" s="125"/>
      <c r="J405" s="126"/>
      <c r="K405" s="107" t="str">
        <f t="shared" si="117"/>
        <v/>
      </c>
      <c r="L405" s="83"/>
      <c r="M405" s="76"/>
      <c r="N405" s="76"/>
      <c r="O405" s="76"/>
      <c r="P405" s="76"/>
      <c r="Q405" s="76"/>
      <c r="R405" s="76"/>
      <c r="S405" s="76"/>
      <c r="T405" s="84"/>
      <c r="U405" s="91"/>
      <c r="V405" s="77"/>
      <c r="W405" s="77"/>
      <c r="X405" s="77"/>
      <c r="Y405" s="77"/>
      <c r="Z405" s="77"/>
      <c r="AA405" s="77"/>
      <c r="AB405" s="77"/>
      <c r="AC405" s="92"/>
      <c r="AD405" s="83"/>
      <c r="AE405" s="76"/>
      <c r="AF405" s="76"/>
      <c r="AG405" s="76"/>
      <c r="AH405" s="76"/>
      <c r="AI405" s="76"/>
      <c r="AJ405" s="76"/>
      <c r="AK405" s="76"/>
      <c r="AL405" s="84"/>
      <c r="AM405" s="83"/>
      <c r="AN405" s="76"/>
      <c r="AO405" s="76"/>
      <c r="AP405" s="76"/>
      <c r="AQ405" s="76"/>
      <c r="AR405" s="76"/>
      <c r="AS405" s="76"/>
      <c r="AT405" s="76"/>
      <c r="AU405" s="84"/>
      <c r="AV405" s="83"/>
      <c r="AW405" s="76"/>
      <c r="AX405" s="76"/>
      <c r="AY405" s="76"/>
      <c r="AZ405" s="76"/>
      <c r="BA405" s="76"/>
      <c r="BB405" s="76"/>
      <c r="BC405" s="76"/>
      <c r="BD405" s="84"/>
      <c r="BE405" s="83"/>
      <c r="BF405" s="76"/>
      <c r="BG405" s="76"/>
      <c r="BH405" s="76"/>
      <c r="BI405" s="76"/>
      <c r="BJ405" s="76"/>
      <c r="BK405" s="76"/>
      <c r="BL405" s="76"/>
      <c r="BM405" s="84"/>
      <c r="BN405" s="1"/>
      <c r="BO405" s="1"/>
      <c r="BP405" s="1"/>
      <c r="BQ405" s="1"/>
      <c r="BR405" s="1"/>
      <c r="CC405" s="111" t="str">
        <f t="shared" si="118"/>
        <v/>
      </c>
      <c r="CD405" s="113" t="str">
        <f t="shared" si="111"/>
        <v/>
      </c>
      <c r="CE405" s="111" t="str">
        <f t="shared" si="112"/>
        <v/>
      </c>
      <c r="CF405" s="111" t="str">
        <f t="shared" si="113"/>
        <v/>
      </c>
      <c r="CG405" s="111" t="str">
        <f t="shared" si="114"/>
        <v/>
      </c>
      <c r="CH405" s="111" t="str">
        <f t="shared" si="115"/>
        <v/>
      </c>
      <c r="CI405" s="111" t="str">
        <f t="shared" si="116"/>
        <v/>
      </c>
    </row>
    <row r="406" spans="1:87" ht="19.5" thickBot="1">
      <c r="A406" s="4">
        <v>401</v>
      </c>
      <c r="B406" s="30" t="str">
        <f t="shared" si="119"/>
        <v/>
      </c>
      <c r="C406" s="37" t="str">
        <f t="shared" si="120"/>
        <v/>
      </c>
      <c r="D406" s="38" t="str">
        <f t="shared" si="121"/>
        <v/>
      </c>
      <c r="E406" s="39" t="str">
        <f t="shared" si="122"/>
        <v/>
      </c>
      <c r="F406" s="39" t="str">
        <f t="shared" si="123"/>
        <v/>
      </c>
      <c r="G406" s="52" t="str">
        <f t="shared" si="124"/>
        <v/>
      </c>
      <c r="H406" s="40" t="str">
        <f t="shared" si="125"/>
        <v/>
      </c>
      <c r="I406" s="125"/>
      <c r="J406" s="126"/>
      <c r="K406" s="107" t="str">
        <f t="shared" si="117"/>
        <v/>
      </c>
      <c r="L406" s="85"/>
      <c r="M406" s="86"/>
      <c r="N406" s="86"/>
      <c r="O406" s="86"/>
      <c r="P406" s="86"/>
      <c r="Q406" s="86"/>
      <c r="R406" s="86"/>
      <c r="S406" s="86"/>
      <c r="T406" s="87"/>
      <c r="U406" s="93"/>
      <c r="V406" s="94"/>
      <c r="W406" s="94"/>
      <c r="X406" s="94"/>
      <c r="Y406" s="94"/>
      <c r="Z406" s="94"/>
      <c r="AA406" s="94"/>
      <c r="AB406" s="94"/>
      <c r="AC406" s="95"/>
      <c r="AD406" s="85"/>
      <c r="AE406" s="86"/>
      <c r="AF406" s="86"/>
      <c r="AG406" s="86"/>
      <c r="AH406" s="86"/>
      <c r="AI406" s="86"/>
      <c r="AJ406" s="86"/>
      <c r="AK406" s="86"/>
      <c r="AL406" s="87"/>
      <c r="AM406" s="85"/>
      <c r="AN406" s="86"/>
      <c r="AO406" s="86"/>
      <c r="AP406" s="86"/>
      <c r="AQ406" s="86"/>
      <c r="AR406" s="86"/>
      <c r="AS406" s="86"/>
      <c r="AT406" s="86"/>
      <c r="AU406" s="87"/>
      <c r="AV406" s="85"/>
      <c r="AW406" s="86"/>
      <c r="AX406" s="86"/>
      <c r="AY406" s="86"/>
      <c r="AZ406" s="86"/>
      <c r="BA406" s="86"/>
      <c r="BB406" s="86"/>
      <c r="BC406" s="86"/>
      <c r="BD406" s="87"/>
      <c r="BE406" s="85"/>
      <c r="BF406" s="86"/>
      <c r="BG406" s="86"/>
      <c r="BH406" s="86"/>
      <c r="BI406" s="86"/>
      <c r="BJ406" s="86"/>
      <c r="BK406" s="86"/>
      <c r="BL406" s="86"/>
      <c r="BM406" s="87"/>
      <c r="BN406" s="1"/>
      <c r="BO406" s="1"/>
      <c r="BP406" s="1"/>
      <c r="BQ406" s="1"/>
      <c r="BR406" s="1"/>
      <c r="CC406" s="111" t="str">
        <f t="shared" si="118"/>
        <v/>
      </c>
      <c r="CD406" s="113" t="str">
        <f t="shared" si="111"/>
        <v/>
      </c>
      <c r="CE406" s="111" t="str">
        <f t="shared" si="112"/>
        <v/>
      </c>
      <c r="CF406" s="111" t="str">
        <f t="shared" si="113"/>
        <v/>
      </c>
      <c r="CG406" s="111" t="str">
        <f t="shared" si="114"/>
        <v/>
      </c>
      <c r="CH406" s="111" t="str">
        <f t="shared" si="115"/>
        <v/>
      </c>
      <c r="CI406" s="111" t="str">
        <f t="shared" si="116"/>
        <v/>
      </c>
    </row>
    <row r="407" spans="1:8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CC407" s="111">
        <f t="shared" si="118"/>
        <v>0</v>
      </c>
      <c r="CD407" s="113" t="str">
        <f t="shared" si="111"/>
        <v/>
      </c>
      <c r="CE407" s="111" t="str">
        <f t="shared" si="112"/>
        <v/>
      </c>
      <c r="CF407" s="111" t="str">
        <f t="shared" si="113"/>
        <v/>
      </c>
      <c r="CG407" s="111" t="str">
        <f t="shared" si="114"/>
        <v/>
      </c>
      <c r="CH407" s="111" t="str">
        <f t="shared" si="115"/>
        <v/>
      </c>
      <c r="CI407" s="111" t="str">
        <f t="shared" si="116"/>
        <v/>
      </c>
    </row>
    <row r="408" spans="1:8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8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87"/>
    <row r="411" spans="1:87"/>
    <row r="412" spans="1:87"/>
    <row r="413" spans="1:87"/>
  </sheetData>
  <sheetProtection password="851B" sheet="1" objects="1" scenarios="1" formatColumns="0" formatRows="0" selectLockedCells="1"/>
  <protectedRanges>
    <protectedRange password="DC77" sqref="BE6:BM406" name="Range15"/>
    <protectedRange password="DC77" sqref="A1:J2" name="Range1"/>
    <protectedRange password="DC77" sqref="AN3:AU3 AW3:BD3 BF3:BM3" name="Range3"/>
    <protectedRange password="DC77" sqref="L5:BM5" name="Range5"/>
    <protectedRange password="DC77" sqref="C6:K406" name="Range12"/>
  </protectedRanges>
  <mergeCells count="27">
    <mergeCell ref="A4:A5"/>
    <mergeCell ref="E4:E5"/>
    <mergeCell ref="G4:G5"/>
    <mergeCell ref="H4:H5"/>
    <mergeCell ref="F4:F5"/>
    <mergeCell ref="D4:D5"/>
    <mergeCell ref="B4:B5"/>
    <mergeCell ref="BO15:BQ16"/>
    <mergeCell ref="BO5:BQ5"/>
    <mergeCell ref="BO7:BQ7"/>
    <mergeCell ref="C4:C5"/>
    <mergeCell ref="J4:J5"/>
    <mergeCell ref="K4:K5"/>
    <mergeCell ref="AV3:BD3"/>
    <mergeCell ref="BE3:BM3"/>
    <mergeCell ref="BO9:BQ10"/>
    <mergeCell ref="BO11:BQ12"/>
    <mergeCell ref="BO13:BQ14"/>
    <mergeCell ref="A1:J1"/>
    <mergeCell ref="A2:J2"/>
    <mergeCell ref="AD3:AF3"/>
    <mergeCell ref="AM3:AU3"/>
    <mergeCell ref="A3:F3"/>
    <mergeCell ref="AG3:AL3"/>
    <mergeCell ref="U3:AC3"/>
    <mergeCell ref="L3:T3"/>
    <mergeCell ref="I3:K3"/>
  </mergeCells>
  <dataValidations count="6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6:BM406">
      <formula1>OR(L6&lt;=L$5,L6="ML",L6="NA",L6="ab")</formula1>
    </dataValidation>
    <dataValidation type="whole" operator="lessThanOrEqual" allowBlank="1" showInputMessage="1" showErrorMessage="1" error="कुल मीटिंग से अधिक संख्या नहीं लिख सकते " sqref="J6:J406">
      <formula1>I6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6:F406">
      <formula1>20</formula1>
    </dataValidation>
    <dataValidation type="list" allowBlank="1" showInputMessage="1" showErrorMessage="1" sqref="H3">
      <formula1>"8"</formula1>
    </dataValidation>
    <dataValidation type="whole" operator="lessThanOrEqual" allowBlank="1" showInputMessage="1" showErrorMessage="1" error="कुल मीटिंग से अधिक संख्या नहीं लिख सकते " sqref="I6:I406">
      <formula1>$I$5</formula1>
    </dataValidation>
    <dataValidation type="list" allowBlank="1" showInputMessage="1" showErrorMessage="1" sqref="AG3:AL3">
      <formula1>$BP$20:$BP$26</formula1>
    </dataValidation>
  </dataValidations>
  <hyperlinks>
    <hyperlink ref="BO7" r:id="rId1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9"/>
  <sheetViews>
    <sheetView showGridLines="0" view="pageBreakPreview" zoomScaleSheetLayoutView="100" workbookViewId="0">
      <selection activeCell="W5" sqref="W5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21" width="4.625" style="2" customWidth="1"/>
    <col min="22" max="22" width="9.125" style="2"/>
    <col min="23" max="23" width="10.5" style="2" bestFit="1" customWidth="1"/>
    <col min="24" max="24" width="22" style="2" customWidth="1"/>
    <col min="25" max="16384" width="9.125" style="2"/>
  </cols>
  <sheetData>
    <row r="1" spans="1:26" ht="27" customHeight="1">
      <c r="A1" s="190" t="str">
        <f>'Data Entry'!A1</f>
        <v xml:space="preserve">महात्मा गाँधी राजकीय विद्यालय (अंग्रेजी माध्यम) बर, पाली 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6" ht="22.5" customHeight="1">
      <c r="A2" s="191" t="str">
        <f>'Data Entry'!A2</f>
        <v>सत्रांक वर्कशीट 2022-2023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6" s="31" customFormat="1" ht="23.25" customHeight="1">
      <c r="A3" s="192" t="str">
        <f>CONCATENATE("कक्षा :-   ",'Data Entry'!H3," ")</f>
        <v xml:space="preserve">कक्षा :-   8 </v>
      </c>
      <c r="B3" s="192"/>
      <c r="C3" s="121" t="s">
        <v>45</v>
      </c>
      <c r="D3" s="116"/>
      <c r="E3" s="116" t="s">
        <v>1722</v>
      </c>
      <c r="F3" s="27" t="s">
        <v>1723</v>
      </c>
      <c r="G3" s="189" t="s">
        <v>1724</v>
      </c>
      <c r="H3" s="189"/>
      <c r="I3" s="189"/>
      <c r="J3" s="27"/>
      <c r="K3" s="27"/>
      <c r="L3" s="182" t="s">
        <v>1660</v>
      </c>
      <c r="M3" s="182"/>
      <c r="N3" s="182"/>
      <c r="O3" s="182"/>
      <c r="P3" s="181" t="s">
        <v>1701</v>
      </c>
      <c r="Q3" s="181"/>
      <c r="R3" s="181"/>
      <c r="S3" s="181"/>
      <c r="T3" s="181"/>
      <c r="U3" s="181"/>
    </row>
    <row r="4" spans="1:26" s="31" customFormat="1" ht="31.5" customHeight="1">
      <c r="A4" s="193" t="s">
        <v>1665</v>
      </c>
      <c r="B4" s="184" t="s">
        <v>8</v>
      </c>
      <c r="C4" s="184" t="s">
        <v>1659</v>
      </c>
      <c r="D4" s="183" t="s">
        <v>9</v>
      </c>
      <c r="E4" s="183" t="s">
        <v>1661</v>
      </c>
      <c r="F4" s="184" t="s">
        <v>10</v>
      </c>
      <c r="G4" s="185" t="s">
        <v>13</v>
      </c>
      <c r="H4" s="188" t="s">
        <v>1707</v>
      </c>
      <c r="I4" s="188"/>
      <c r="J4" s="188"/>
      <c r="K4" s="188"/>
      <c r="L4" s="188" t="s">
        <v>1708</v>
      </c>
      <c r="M4" s="188"/>
      <c r="N4" s="188" t="s">
        <v>1709</v>
      </c>
      <c r="O4" s="188"/>
      <c r="P4" s="188"/>
      <c r="Q4" s="188"/>
      <c r="R4" s="178" t="s">
        <v>1711</v>
      </c>
      <c r="S4" s="179"/>
      <c r="T4" s="179"/>
      <c r="U4" s="180"/>
    </row>
    <row r="5" spans="1:26" ht="145.5" customHeight="1">
      <c r="A5" s="193"/>
      <c r="B5" s="184"/>
      <c r="C5" s="184"/>
      <c r="D5" s="183"/>
      <c r="E5" s="183"/>
      <c r="F5" s="184"/>
      <c r="G5" s="186"/>
      <c r="H5" s="103" t="s">
        <v>1688</v>
      </c>
      <c r="I5" s="104" t="s">
        <v>1689</v>
      </c>
      <c r="J5" s="104" t="s">
        <v>1690</v>
      </c>
      <c r="K5" s="105" t="s">
        <v>1691</v>
      </c>
      <c r="L5" s="105" t="s">
        <v>1692</v>
      </c>
      <c r="M5" s="105" t="s">
        <v>1693</v>
      </c>
      <c r="N5" s="105" t="s">
        <v>1694</v>
      </c>
      <c r="O5" s="105" t="s">
        <v>1695</v>
      </c>
      <c r="P5" s="105" t="s">
        <v>1696</v>
      </c>
      <c r="Q5" s="117" t="s">
        <v>1710</v>
      </c>
      <c r="R5" s="117" t="s">
        <v>1712</v>
      </c>
      <c r="S5" s="117" t="s">
        <v>1698</v>
      </c>
      <c r="T5" s="117" t="s">
        <v>1713</v>
      </c>
      <c r="U5" s="114" t="s">
        <v>1714</v>
      </c>
      <c r="Z5" s="102"/>
    </row>
    <row r="6" spans="1:26" ht="21.75" customHeight="1">
      <c r="A6" s="193"/>
      <c r="B6" s="184"/>
      <c r="C6" s="184"/>
      <c r="D6" s="183"/>
      <c r="E6" s="183"/>
      <c r="F6" s="184"/>
      <c r="G6" s="187"/>
      <c r="H6" s="110">
        <v>10</v>
      </c>
      <c r="I6" s="110">
        <v>10</v>
      </c>
      <c r="J6" s="110">
        <v>10</v>
      </c>
      <c r="K6" s="110">
        <v>20</v>
      </c>
      <c r="L6" s="110">
        <v>10</v>
      </c>
      <c r="M6" s="110">
        <v>10</v>
      </c>
      <c r="N6" s="110">
        <v>10</v>
      </c>
      <c r="O6" s="110">
        <v>10</v>
      </c>
      <c r="P6" s="110">
        <v>10</v>
      </c>
      <c r="Q6" s="110">
        <f>SUM(H6,I6,J6,K6,L6,M6,N6,O6,P6)</f>
        <v>100</v>
      </c>
      <c r="R6" s="110">
        <v>15</v>
      </c>
      <c r="S6" s="110">
        <v>5</v>
      </c>
      <c r="T6" s="110">
        <v>20</v>
      </c>
      <c r="U6" s="101"/>
    </row>
    <row r="7" spans="1:26" ht="21.95" customHeight="1">
      <c r="A7" s="7">
        <v>1</v>
      </c>
      <c r="B7" s="32">
        <f t="shared" ref="B7:B38" si="0">IFERROR(IF($C$3="","",VLOOKUP(A7,NAME,4,0)),"")</f>
        <v>896</v>
      </c>
      <c r="C7" s="54">
        <f t="shared" ref="C7:C38" si="1">IFERROR(IF($C$3="","",VLOOKUP(A7,NAME,11,0)),"")</f>
        <v>41074</v>
      </c>
      <c r="D7" s="8" t="str">
        <f t="shared" ref="D7:D38" si="2">IFERROR(IF($C$3="","",VLOOKUP(A7,NAME,6,0)),"")</f>
        <v>ARJUN KEER</v>
      </c>
      <c r="E7" s="8" t="str">
        <f t="shared" ref="E7:E38" si="3">IFERROR(IF($C$3="","",VLOOKUP(A7,NAME,8,0)),"")</f>
        <v>ASHOK KEER</v>
      </c>
      <c r="F7" s="5">
        <f t="shared" ref="F7:F38" si="4">IFERROR(IF($C$3="","",VLOOKUP(A7,NAME,12,0)),"")</f>
        <v>601</v>
      </c>
      <c r="G7" s="9" t="str">
        <f t="shared" ref="G7:G38" si="5">IFERROR(IF($C$3="","",VLOOKUP(A7,NAME,13,0)),"")</f>
        <v/>
      </c>
      <c r="H7" s="106">
        <f>IF(AND(B7="",D7="",F7="",G7=""),"",IF($P$3='Data Entry'!$CK$1,VLOOKUP(F7,Mark,6,0),IF($P$3='Data Entry'!$CK$2,VLOOKUP(F7,Mark,15,0),IF($P$3='Data Entry'!$CK$3,VLOOKUP(F7,Mark,24,0),IF($P$3='Data Entry'!$CK$4,VLOOKUP(F7,Mark,33,0),IF($P$3='Data Entry'!$CK$5,VLOOKUP(F7,Mark,42,0),IF($P$3='Data Entry'!$CK$6,VLOOKUP(F7,Mark,51,0),"")))))))</f>
        <v>8</v>
      </c>
      <c r="I7" s="106">
        <f>IF(AND(B7="",D7="",F7="",G7=""),"",IF($P$3='Data Entry'!$CK$1,VLOOKUP(F7,Mark,7,0),IF($P$3='Data Entry'!$CK$2,VLOOKUP(F7,Mark,16,0),IF($P$3='Data Entry'!$CK$3,VLOOKUP(F7,Mark,25,0),IF($P$3='Data Entry'!$CK$4,VLOOKUP(F7,Mark,34,0),IF($P$3='Data Entry'!$CK$5,VLOOKUP(F7,Mark,43,0),IF($P$3='Data Entry'!$CK$6,VLOOKUP(F7,Mark,52,0),"")))))))</f>
        <v>9</v>
      </c>
      <c r="J7" s="106">
        <f>IF(AND(B7="",D7="",F7="",G7=""),"",IF($P$3='Data Entry'!$CK$1,VLOOKUP(F7,Mark,8,0),IF($P$3='Data Entry'!$CK$2,VLOOKUP(F7,Mark,17,0),IF($P$3='Data Entry'!$CK$3,VLOOKUP(F7,Mark,26,0),IF($P$3='Data Entry'!$CK$4,VLOOKUP(F7,Mark,35,0),IF($P$3='Data Entry'!$CK$5,VLOOKUP(F7,Mark,44,0),IF($P$3='Data Entry'!$CK$6,VLOOKUP(F7,Mark,53,0),"")))))))</f>
        <v>9</v>
      </c>
      <c r="K7" s="34">
        <f>IF(AND(B7="",D7="",F7="",G7=""),"",IF($P$3='Data Entry'!$CK$1,VLOOKUP(F7,Mark,9,0),IF($P$3='Data Entry'!$CK$2,VLOOKUP(F7,Mark,18,0),IF($P$3='Data Entry'!$CK$3,VLOOKUP(F7,Mark,27,0),IF($P$3='Data Entry'!$CK$4,VLOOKUP(F7,Mark,36,0),IF($P$3='Data Entry'!$CK$5,VLOOKUP(F7,Mark,45,0),IF($P$3='Data Entry'!$CK$6,VLOOKUP(F7,Mark,54,0),"")))))))</f>
        <v>15</v>
      </c>
      <c r="L7" s="34">
        <f>IF(AND(B7="",D7="",F7="",G7=""),"",IF($P$3='Data Entry'!$CK$1,VLOOKUP(F7,Mark,10,0),IF($P$3='Data Entry'!$CK$2,VLOOKUP(F7,Mark,19,0),IF($P$3='Data Entry'!$CK$3,VLOOKUP(F7,Mark,28,0),IF($P$3='Data Entry'!$CK$4,VLOOKUP(F7,Mark,37,0),IF($P$3='Data Entry'!$CK$5,VLOOKUP(F7,Mark,46,0),IF($P$3='Data Entry'!$CK$6,VLOOKUP(F7,Mark,55,0),"")))))))</f>
        <v>9</v>
      </c>
      <c r="M7" s="34">
        <f>IF(AND(B7="",D7="",F7="",G7=""),"",IF($P$3='Data Entry'!$CK$1,VLOOKUP(F7,Mark,11,0),IF($P$3='Data Entry'!$CK$2,VLOOKUP(F7,Mark,20,0),IF($P$3='Data Entry'!$CK$3,VLOOKUP(F7,Mark,29,0),IF($P$3='Data Entry'!$CK$4,VLOOKUP(F7,Mark,38,0),IF($P$3='Data Entry'!$CK$5,VLOOKUP(F7,Mark,47,0),IF($P$3='Data Entry'!$CK$6,VLOOKUP(F7,Mark,56,0),"")))))))</f>
        <v>9</v>
      </c>
      <c r="N7" s="35">
        <f>IF(AND(B7="",D7="",F7="",G7=""),"",IF($P$3='Data Entry'!$CK$1,VLOOKUP(F7,Mark,12,0),IF($P$3='Data Entry'!$CK$2,VLOOKUP(F7,Mark,21,0),IF($P$3='Data Entry'!$CK$3,VLOOKUP(F7,Mark,30,0),IF($P$3='Data Entry'!$CK$4,VLOOKUP(F7,Mark,39,0),IF($P$3='Data Entry'!$CK$5,VLOOKUP(F7,Mark,48,0),IF($P$3='Data Entry'!$CK$6,VLOOKUP(F7,Mark,57,0),"")))))))</f>
        <v>9</v>
      </c>
      <c r="O7" s="35">
        <f>IF(AND(B7="",D7="",F7="",G7=""),"",IF($P$3='Data Entry'!$CK$1,VLOOKUP(F7,Mark,13,0),IF($P$3='Data Entry'!$CK$2,VLOOKUP(F7,Mark,22,0),IF($P$3='Data Entry'!$CK$3,VLOOKUP(F7,Mark,31,0),IF($P$3='Data Entry'!$CK$4,VLOOKUP(F7,Mark,40,0),IF($P$3='Data Entry'!$CK$5,VLOOKUP(F7,Mark,49,0),IF($P$3='Data Entry'!$CK$6,VLOOKUP(F7,Mark,58,0),"")))))))</f>
        <v>9</v>
      </c>
      <c r="P7" s="35">
        <f>IF(AND(B7="",D7="",F7="",G7=""),"",IF($P$3='Data Entry'!$CK$1,VLOOKUP(F7,Mark,14,0),IF($P$3='Data Entry'!$CK$2,VLOOKUP(F7,Mark,23,0),IF($P$3='Data Entry'!$CK$3,VLOOKUP(F7,Mark,32,0),IF($P$3='Data Entry'!$CK$4,VLOOKUP(F7,Mark,41,0),IF($P$3='Data Entry'!$CK$5,VLOOKUP(F7,Mark,50,0),IF($P$3='Data Entry'!$CK$6,VLOOKUP(F7,Mark,59,0),"")))))))</f>
        <v>9</v>
      </c>
      <c r="Q7" s="36">
        <f>IF(AND(B7="",D7="",F7="",G7=""),"",IF($P$3="","",SUM(H7,I7,J7,K7,L7,M7,N7,O7,P7)))</f>
        <v>86</v>
      </c>
      <c r="R7" s="108">
        <f>IFERROR(IF(OR(Q7="",$P$3="",D7=""),"",ROUNDUP(Q7*$R$6%,0)),"")</f>
        <v>13</v>
      </c>
      <c r="S7" s="108">
        <f t="shared" ref="S7:S38" si="6">IFERROR(IF(AND($P$3=""),"",IF(AND(Q7=""),"",IF(AND(F7=""),"",IF(AND(VLOOKUP(F7,Mark,5,0)&gt;85),5,IF(AND(VLOOKUP(F7,Mark,5,0)&gt;75),4,IF(AND(VLOOKUP(F7,Mark,5,0)&gt;=65),3,0)))))),"")</f>
        <v>4</v>
      </c>
      <c r="T7" s="109">
        <f>IFERROR(IF(F7="","",IF(Q7="","",IF(R7="","",IF(S7="","",SUM(R7:S7))))),"")</f>
        <v>17</v>
      </c>
      <c r="U7" s="10" t="str">
        <f>IFERROR(IF(OR(Q7="",#REF!="",D7=""),"",IF($Q$6=100,ROUNDUP(Q7*20%,0),IF($Q$6=86,ROUNDUP((Q7/$Q$6)*$U$6,0),IF($Q$6=66,ROUNDUP((Q7/$Q$6)*$U$6,0),"")))),"")</f>
        <v/>
      </c>
    </row>
    <row r="8" spans="1:26" ht="21.95" customHeight="1">
      <c r="A8" s="7">
        <v>2</v>
      </c>
      <c r="B8" s="32">
        <f t="shared" si="0"/>
        <v>821</v>
      </c>
      <c r="C8" s="54">
        <f t="shared" si="1"/>
        <v>40532</v>
      </c>
      <c r="D8" s="8" t="str">
        <f t="shared" si="2"/>
        <v>ARMAN KHAN</v>
      </c>
      <c r="E8" s="8" t="str">
        <f t="shared" si="3"/>
        <v>BABU MOHAMMAD</v>
      </c>
      <c r="F8" s="5">
        <f t="shared" si="4"/>
        <v>602</v>
      </c>
      <c r="G8" s="9" t="str">
        <f t="shared" si="5"/>
        <v/>
      </c>
      <c r="H8" s="106">
        <f>IF(AND(B8="",D8="",F8="",G8=""),"",IF($P$3='Data Entry'!$CK$1,VLOOKUP(F8,Mark,6,0),IF($P$3='Data Entry'!$CK$2,VLOOKUP(F8,Mark,15,0),IF($P$3='Data Entry'!$CK$3,VLOOKUP(F8,Mark,24,0),IF($P$3='Data Entry'!$CK$4,VLOOKUP(F8,Mark,33,0),IF($P$3='Data Entry'!$CK$5,VLOOKUP(F8,Mark,42,0),IF($P$3='Data Entry'!$CK$6,VLOOKUP(F8,Mark,51,0),"")))))))</f>
        <v>8</v>
      </c>
      <c r="I8" s="106">
        <f>IF(AND(B8="",D8="",F8="",G8=""),"",IF($P$3='Data Entry'!$CK$1,VLOOKUP(F8,Mark,7,0),IF($P$3='Data Entry'!$CK$2,VLOOKUP(F8,Mark,16,0),IF($P$3='Data Entry'!$CK$3,VLOOKUP(F8,Mark,25,0),IF($P$3='Data Entry'!$CK$4,VLOOKUP(F8,Mark,34,0),IF($P$3='Data Entry'!$CK$5,VLOOKUP(F8,Mark,43,0),IF($P$3='Data Entry'!$CK$6,VLOOKUP(F8,Mark,52,0),"")))))))</f>
        <v>9</v>
      </c>
      <c r="J8" s="106">
        <f>IF(AND(B8="",D8="",F8="",G8=""),"",IF($P$3='Data Entry'!$CK$1,VLOOKUP(F8,Mark,8,0),IF($P$3='Data Entry'!$CK$2,VLOOKUP(F8,Mark,17,0),IF($P$3='Data Entry'!$CK$3,VLOOKUP(F8,Mark,26,0),IF($P$3='Data Entry'!$CK$4,VLOOKUP(F8,Mark,35,0),IF($P$3='Data Entry'!$CK$5,VLOOKUP(F8,Mark,44,0),IF($P$3='Data Entry'!$CK$6,VLOOKUP(F8,Mark,53,0),"")))))))</f>
        <v>9</v>
      </c>
      <c r="K8" s="34">
        <f>IF(AND(B8="",D8="",F8="",G8=""),"",IF($P$3='Data Entry'!$CK$1,VLOOKUP(F8,Mark,9,0),IF($P$3='Data Entry'!$CK$2,VLOOKUP(F8,Mark,18,0),IF($P$3='Data Entry'!$CK$3,VLOOKUP(F8,Mark,27,0),IF($P$3='Data Entry'!$CK$4,VLOOKUP(F8,Mark,36,0),IF($P$3='Data Entry'!$CK$5,VLOOKUP(F8,Mark,45,0),IF($P$3='Data Entry'!$CK$6,VLOOKUP(F8,Mark,54,0),"")))))))</f>
        <v>18</v>
      </c>
      <c r="L8" s="34">
        <f>IF(AND(B8="",D8="",F8="",G8=""),"",IF($P$3='Data Entry'!$CK$1,VLOOKUP(F8,Mark,10,0),IF($P$3='Data Entry'!$CK$2,VLOOKUP(F8,Mark,19,0),IF($P$3='Data Entry'!$CK$3,VLOOKUP(F8,Mark,28,0),IF($P$3='Data Entry'!$CK$4,VLOOKUP(F8,Mark,37,0),IF($P$3='Data Entry'!$CK$5,VLOOKUP(F8,Mark,46,0),IF($P$3='Data Entry'!$CK$6,VLOOKUP(F8,Mark,55,0),"")))))))</f>
        <v>9</v>
      </c>
      <c r="M8" s="34">
        <f>IF(AND(B8="",D8="",F8="",G8=""),"",IF($P$3='Data Entry'!$CK$1,VLOOKUP(F8,Mark,11,0),IF($P$3='Data Entry'!$CK$2,VLOOKUP(F8,Mark,20,0),IF($P$3='Data Entry'!$CK$3,VLOOKUP(F8,Mark,29,0),IF($P$3='Data Entry'!$CK$4,VLOOKUP(F8,Mark,38,0),IF($P$3='Data Entry'!$CK$5,VLOOKUP(F8,Mark,47,0),IF($P$3='Data Entry'!$CK$6,VLOOKUP(F8,Mark,56,0),"")))))))</f>
        <v>10</v>
      </c>
      <c r="N8" s="35">
        <f>IF(AND(B8="",D8="",F8="",G8=""),"",IF($P$3='Data Entry'!$CK$1,VLOOKUP(F8,Mark,12,0),IF($P$3='Data Entry'!$CK$2,VLOOKUP(F8,Mark,21,0),IF($P$3='Data Entry'!$CK$3,VLOOKUP(F8,Mark,30,0),IF($P$3='Data Entry'!$CK$4,VLOOKUP(F8,Mark,39,0),IF($P$3='Data Entry'!$CK$5,VLOOKUP(F8,Mark,48,0),IF($P$3='Data Entry'!$CK$6,VLOOKUP(F8,Mark,57,0),"")))))))</f>
        <v>10</v>
      </c>
      <c r="O8" s="35">
        <f>IF(AND(B8="",D8="",F8="",G8=""),"",IF($P$3='Data Entry'!$CK$1,VLOOKUP(F8,Mark,13,0),IF($P$3='Data Entry'!$CK$2,VLOOKUP(F8,Mark,22,0),IF($P$3='Data Entry'!$CK$3,VLOOKUP(F8,Mark,31,0),IF($P$3='Data Entry'!$CK$4,VLOOKUP(F8,Mark,40,0),IF($P$3='Data Entry'!$CK$5,VLOOKUP(F8,Mark,49,0),IF($P$3='Data Entry'!$CK$6,VLOOKUP(F8,Mark,58,0),"")))))))</f>
        <v>10</v>
      </c>
      <c r="P8" s="35">
        <f>IF(AND(B8="",D8="",F8="",G8=""),"",IF($P$3='Data Entry'!$CK$1,VLOOKUP(F8,Mark,14,0),IF($P$3='Data Entry'!$CK$2,VLOOKUP(F8,Mark,23,0),IF($P$3='Data Entry'!$CK$3,VLOOKUP(F8,Mark,32,0),IF($P$3='Data Entry'!$CK$4,VLOOKUP(F8,Mark,41,0),IF($P$3='Data Entry'!$CK$5,VLOOKUP(F8,Mark,50,0),IF($P$3='Data Entry'!$CK$6,VLOOKUP(F8,Mark,59,0),"")))))))</f>
        <v>9</v>
      </c>
      <c r="Q8" s="36">
        <f t="shared" ref="Q8:Q71" si="7">IF(AND(B8="",D8="",F8="",G8=""),"",IF($P$3="","",SUM(H8,I8,J8,K8,L8,M8,N8,O8,P8)))</f>
        <v>92</v>
      </c>
      <c r="R8" s="108">
        <f t="shared" ref="R8:R71" si="8">IFERROR(IF(OR(Q8="",$P$3="",D8=""),"",ROUNDUP(Q8*$R$6%,0)),"")</f>
        <v>14</v>
      </c>
      <c r="S8" s="108">
        <f t="shared" si="6"/>
        <v>4</v>
      </c>
      <c r="T8" s="109">
        <f t="shared" ref="T8:T71" si="9">IFERROR(IF(F8="","",IF(Q8="","",IF(R8="","",IF(S8="","",SUM(R8:S8))))),"")</f>
        <v>18</v>
      </c>
      <c r="U8" s="10" t="str">
        <f>IFERROR(IF(OR(Q8="",#REF!="",D8=""),"",IF($Q$6=100,ROUNDUP(Q8*20%,0),IF($Q$6=86,ROUNDUP((Q8/$Q$6)*$U$6,0),IF($Q$6=66,ROUNDUP((Q8/$Q$6)*$U$6,0),"")))),"")</f>
        <v/>
      </c>
    </row>
    <row r="9" spans="1:26" ht="21.95" customHeight="1">
      <c r="A9" s="7">
        <v>3</v>
      </c>
      <c r="B9" s="32">
        <f t="shared" si="0"/>
        <v>899</v>
      </c>
      <c r="C9" s="54">
        <f t="shared" si="1"/>
        <v>39958</v>
      </c>
      <c r="D9" s="8" t="str">
        <f t="shared" si="2"/>
        <v>BALKISHAN</v>
      </c>
      <c r="E9" s="8" t="str">
        <f t="shared" si="3"/>
        <v>MEETHA LAL</v>
      </c>
      <c r="F9" s="5">
        <f t="shared" si="4"/>
        <v>603</v>
      </c>
      <c r="G9" s="9" t="str">
        <f t="shared" si="5"/>
        <v/>
      </c>
      <c r="H9" s="106">
        <f>IF(AND(B9="",D9="",F9="",G9=""),"",IF($P$3='Data Entry'!$CK$1,VLOOKUP(F9,Mark,6,0),IF($P$3='Data Entry'!$CK$2,VLOOKUP(F9,Mark,15,0),IF($P$3='Data Entry'!$CK$3,VLOOKUP(F9,Mark,24,0),IF($P$3='Data Entry'!$CK$4,VLOOKUP(F9,Mark,33,0),IF($P$3='Data Entry'!$CK$5,VLOOKUP(F9,Mark,42,0),IF($P$3='Data Entry'!$CK$6,VLOOKUP(F9,Mark,51,0),"")))))))</f>
        <v>8</v>
      </c>
      <c r="I9" s="106">
        <f>IF(AND(B9="",D9="",F9="",G9=""),"",IF($P$3='Data Entry'!$CK$1,VLOOKUP(F9,Mark,7,0),IF($P$3='Data Entry'!$CK$2,VLOOKUP(F9,Mark,16,0),IF($P$3='Data Entry'!$CK$3,VLOOKUP(F9,Mark,25,0),IF($P$3='Data Entry'!$CK$4,VLOOKUP(F9,Mark,34,0),IF($P$3='Data Entry'!$CK$5,VLOOKUP(F9,Mark,43,0),IF($P$3='Data Entry'!$CK$6,VLOOKUP(F9,Mark,52,0),"")))))))</f>
        <v>9</v>
      </c>
      <c r="J9" s="106">
        <f>IF(AND(B9="",D9="",F9="",G9=""),"",IF($P$3='Data Entry'!$CK$1,VLOOKUP(F9,Mark,8,0),IF($P$3='Data Entry'!$CK$2,VLOOKUP(F9,Mark,17,0),IF($P$3='Data Entry'!$CK$3,VLOOKUP(F9,Mark,26,0),IF($P$3='Data Entry'!$CK$4,VLOOKUP(F9,Mark,35,0),IF($P$3='Data Entry'!$CK$5,VLOOKUP(F9,Mark,44,0),IF($P$3='Data Entry'!$CK$6,VLOOKUP(F9,Mark,53,0),"")))))))</f>
        <v>10</v>
      </c>
      <c r="K9" s="34">
        <f>IF(AND(B9="",D9="",F9="",G9=""),"",IF($P$3='Data Entry'!$CK$1,VLOOKUP(F9,Mark,9,0),IF($P$3='Data Entry'!$CK$2,VLOOKUP(F9,Mark,18,0),IF($P$3='Data Entry'!$CK$3,VLOOKUP(F9,Mark,27,0),IF($P$3='Data Entry'!$CK$4,VLOOKUP(F9,Mark,36,0),IF($P$3='Data Entry'!$CK$5,VLOOKUP(F9,Mark,45,0),IF($P$3='Data Entry'!$CK$6,VLOOKUP(F9,Mark,54,0),"")))))))</f>
        <v>18</v>
      </c>
      <c r="L9" s="34">
        <f>IF(AND(B9="",D9="",F9="",G9=""),"",IF($P$3='Data Entry'!$CK$1,VLOOKUP(F9,Mark,10,0),IF($P$3='Data Entry'!$CK$2,VLOOKUP(F9,Mark,19,0),IF($P$3='Data Entry'!$CK$3,VLOOKUP(F9,Mark,28,0),IF($P$3='Data Entry'!$CK$4,VLOOKUP(F9,Mark,37,0),IF($P$3='Data Entry'!$CK$5,VLOOKUP(F9,Mark,46,0),IF($P$3='Data Entry'!$CK$6,VLOOKUP(F9,Mark,55,0),"")))))))</f>
        <v>10</v>
      </c>
      <c r="M9" s="34">
        <f>IF(AND(B9="",D9="",F9="",G9=""),"",IF($P$3='Data Entry'!$CK$1,VLOOKUP(F9,Mark,11,0),IF($P$3='Data Entry'!$CK$2,VLOOKUP(F9,Mark,20,0),IF($P$3='Data Entry'!$CK$3,VLOOKUP(F9,Mark,29,0),IF($P$3='Data Entry'!$CK$4,VLOOKUP(F9,Mark,38,0),IF($P$3='Data Entry'!$CK$5,VLOOKUP(F9,Mark,47,0),IF($P$3='Data Entry'!$CK$6,VLOOKUP(F9,Mark,56,0),"")))))))</f>
        <v>9</v>
      </c>
      <c r="N9" s="35">
        <f>IF(AND(B9="",D9="",F9="",G9=""),"",IF($P$3='Data Entry'!$CK$1,VLOOKUP(F9,Mark,12,0),IF($P$3='Data Entry'!$CK$2,VLOOKUP(F9,Mark,21,0),IF($P$3='Data Entry'!$CK$3,VLOOKUP(F9,Mark,30,0),IF($P$3='Data Entry'!$CK$4,VLOOKUP(F9,Mark,39,0),IF($P$3='Data Entry'!$CK$5,VLOOKUP(F9,Mark,48,0),IF($P$3='Data Entry'!$CK$6,VLOOKUP(F9,Mark,57,0),"")))))))</f>
        <v>10</v>
      </c>
      <c r="O9" s="35">
        <f>IF(AND(B9="",D9="",F9="",G9=""),"",IF($P$3='Data Entry'!$CK$1,VLOOKUP(F9,Mark,13,0),IF($P$3='Data Entry'!$CK$2,VLOOKUP(F9,Mark,22,0),IF($P$3='Data Entry'!$CK$3,VLOOKUP(F9,Mark,31,0),IF($P$3='Data Entry'!$CK$4,VLOOKUP(F9,Mark,40,0),IF($P$3='Data Entry'!$CK$5,VLOOKUP(F9,Mark,49,0),IF($P$3='Data Entry'!$CK$6,VLOOKUP(F9,Mark,58,0),"")))))))</f>
        <v>10</v>
      </c>
      <c r="P9" s="35">
        <f>IF(AND(B9="",D9="",F9="",G9=""),"",IF($P$3='Data Entry'!$CK$1,VLOOKUP(F9,Mark,14,0),IF($P$3='Data Entry'!$CK$2,VLOOKUP(F9,Mark,23,0),IF($P$3='Data Entry'!$CK$3,VLOOKUP(F9,Mark,32,0),IF($P$3='Data Entry'!$CK$4,VLOOKUP(F9,Mark,41,0),IF($P$3='Data Entry'!$CK$5,VLOOKUP(F9,Mark,50,0),IF($P$3='Data Entry'!$CK$6,VLOOKUP(F9,Mark,59,0),"")))))))</f>
        <v>10</v>
      </c>
      <c r="Q9" s="36">
        <f t="shared" si="7"/>
        <v>94</v>
      </c>
      <c r="R9" s="108">
        <f t="shared" si="8"/>
        <v>15</v>
      </c>
      <c r="S9" s="108">
        <f t="shared" si="6"/>
        <v>5</v>
      </c>
      <c r="T9" s="109">
        <f t="shared" si="9"/>
        <v>20</v>
      </c>
      <c r="U9" s="10" t="str">
        <f>IFERROR(IF(OR(Q9="",#REF!="",D9=""),"",IF($Q$6=100,ROUNDUP(Q9*20%,0),IF($Q$6=86,ROUNDUP((Q9/$Q$6)*$U$6,0),IF($Q$6=66,ROUNDUP((Q9/$Q$6)*$U$6,0),"")))),"")</f>
        <v/>
      </c>
      <c r="X9" s="130" t="s">
        <v>1726</v>
      </c>
    </row>
    <row r="10" spans="1:26" ht="21.95" customHeight="1">
      <c r="A10" s="7">
        <v>4</v>
      </c>
      <c r="B10" s="32">
        <f t="shared" si="0"/>
        <v>898</v>
      </c>
      <c r="C10" s="54">
        <f t="shared" si="1"/>
        <v>40168</v>
      </c>
      <c r="D10" s="8" t="str">
        <f t="shared" si="2"/>
        <v>BHANU PRIYA</v>
      </c>
      <c r="E10" s="8" t="str">
        <f t="shared" si="3"/>
        <v>RAMESH KUMAR MEGHWAL</v>
      </c>
      <c r="F10" s="5">
        <f t="shared" si="4"/>
        <v>604</v>
      </c>
      <c r="G10" s="9" t="str">
        <f t="shared" si="5"/>
        <v/>
      </c>
      <c r="H10" s="106">
        <f>IF(AND(B10="",D10="",F10="",G10=""),"",IF($P$3='Data Entry'!$CK$1,VLOOKUP(F10,Mark,6,0),IF($P$3='Data Entry'!$CK$2,VLOOKUP(F10,Mark,15,0),IF($P$3='Data Entry'!$CK$3,VLOOKUP(F10,Mark,24,0),IF($P$3='Data Entry'!$CK$4,VLOOKUP(F10,Mark,33,0),IF($P$3='Data Entry'!$CK$5,VLOOKUP(F10,Mark,42,0),IF($P$3='Data Entry'!$CK$6,VLOOKUP(F10,Mark,51,0),"")))))))</f>
        <v>8</v>
      </c>
      <c r="I10" s="106" t="str">
        <f>IF(AND(B10="",D10="",F10="",G10=""),"",IF($P$3='Data Entry'!$CK$1,VLOOKUP(F10,Mark,7,0),IF($P$3='Data Entry'!$CK$2,VLOOKUP(F10,Mark,16,0),IF($P$3='Data Entry'!$CK$3,VLOOKUP(F10,Mark,25,0),IF($P$3='Data Entry'!$CK$4,VLOOKUP(F10,Mark,34,0),IF($P$3='Data Entry'!$CK$5,VLOOKUP(F10,Mark,43,0),IF($P$3='Data Entry'!$CK$6,VLOOKUP(F10,Mark,52,0),"")))))))</f>
        <v>AB</v>
      </c>
      <c r="J10" s="106">
        <f>IF(AND(B10="",D10="",F10="",G10=""),"",IF($P$3='Data Entry'!$CK$1,VLOOKUP(F10,Mark,8,0),IF($P$3='Data Entry'!$CK$2,VLOOKUP(F10,Mark,17,0),IF($P$3='Data Entry'!$CK$3,VLOOKUP(F10,Mark,26,0),IF($P$3='Data Entry'!$CK$4,VLOOKUP(F10,Mark,35,0),IF($P$3='Data Entry'!$CK$5,VLOOKUP(F10,Mark,44,0),IF($P$3='Data Entry'!$CK$6,VLOOKUP(F10,Mark,53,0),"")))))))</f>
        <v>0</v>
      </c>
      <c r="K10" s="34">
        <f>IF(AND(B10="",D10="",F10="",G10=""),"",IF($P$3='Data Entry'!$CK$1,VLOOKUP(F10,Mark,9,0),IF($P$3='Data Entry'!$CK$2,VLOOKUP(F10,Mark,18,0),IF($P$3='Data Entry'!$CK$3,VLOOKUP(F10,Mark,27,0),IF($P$3='Data Entry'!$CK$4,VLOOKUP(F10,Mark,36,0),IF($P$3='Data Entry'!$CK$5,VLOOKUP(F10,Mark,45,0),IF($P$3='Data Entry'!$CK$6,VLOOKUP(F10,Mark,54,0),"")))))))</f>
        <v>0</v>
      </c>
      <c r="L10" s="34">
        <f>IF(AND(B10="",D10="",F10="",G10=""),"",IF($P$3='Data Entry'!$CK$1,VLOOKUP(F10,Mark,10,0),IF($P$3='Data Entry'!$CK$2,VLOOKUP(F10,Mark,19,0),IF($P$3='Data Entry'!$CK$3,VLOOKUP(F10,Mark,28,0),IF($P$3='Data Entry'!$CK$4,VLOOKUP(F10,Mark,37,0),IF($P$3='Data Entry'!$CK$5,VLOOKUP(F10,Mark,46,0),IF($P$3='Data Entry'!$CK$6,VLOOKUP(F10,Mark,55,0),"")))))))</f>
        <v>0</v>
      </c>
      <c r="M10" s="34">
        <f>IF(AND(B10="",D10="",F10="",G10=""),"",IF($P$3='Data Entry'!$CK$1,VLOOKUP(F10,Mark,11,0),IF($P$3='Data Entry'!$CK$2,VLOOKUP(F10,Mark,20,0),IF($P$3='Data Entry'!$CK$3,VLOOKUP(F10,Mark,29,0),IF($P$3='Data Entry'!$CK$4,VLOOKUP(F10,Mark,38,0),IF($P$3='Data Entry'!$CK$5,VLOOKUP(F10,Mark,47,0),IF($P$3='Data Entry'!$CK$6,VLOOKUP(F10,Mark,56,0),"")))))))</f>
        <v>0</v>
      </c>
      <c r="N10" s="35">
        <f>IF(AND(B10="",D10="",F10="",G10=""),"",IF($P$3='Data Entry'!$CK$1,VLOOKUP(F10,Mark,12,0),IF($P$3='Data Entry'!$CK$2,VLOOKUP(F10,Mark,21,0),IF($P$3='Data Entry'!$CK$3,VLOOKUP(F10,Mark,30,0),IF($P$3='Data Entry'!$CK$4,VLOOKUP(F10,Mark,39,0),IF($P$3='Data Entry'!$CK$5,VLOOKUP(F10,Mark,48,0),IF($P$3='Data Entry'!$CK$6,VLOOKUP(F10,Mark,57,0),"")))))))</f>
        <v>0</v>
      </c>
      <c r="O10" s="35">
        <f>IF(AND(B10="",D10="",F10="",G10=""),"",IF($P$3='Data Entry'!$CK$1,VLOOKUP(F10,Mark,13,0),IF($P$3='Data Entry'!$CK$2,VLOOKUP(F10,Mark,22,0),IF($P$3='Data Entry'!$CK$3,VLOOKUP(F10,Mark,31,0),IF($P$3='Data Entry'!$CK$4,VLOOKUP(F10,Mark,40,0),IF($P$3='Data Entry'!$CK$5,VLOOKUP(F10,Mark,49,0),IF($P$3='Data Entry'!$CK$6,VLOOKUP(F10,Mark,58,0),"")))))))</f>
        <v>10</v>
      </c>
      <c r="P10" s="35">
        <f>IF(AND(B10="",D10="",F10="",G10=""),"",IF($P$3='Data Entry'!$CK$1,VLOOKUP(F10,Mark,14,0),IF($P$3='Data Entry'!$CK$2,VLOOKUP(F10,Mark,23,0),IF($P$3='Data Entry'!$CK$3,VLOOKUP(F10,Mark,32,0),IF($P$3='Data Entry'!$CK$4,VLOOKUP(F10,Mark,41,0),IF($P$3='Data Entry'!$CK$5,VLOOKUP(F10,Mark,50,0),IF($P$3='Data Entry'!$CK$6,VLOOKUP(F10,Mark,59,0),"")))))))</f>
        <v>1</v>
      </c>
      <c r="Q10" s="36">
        <f t="shared" si="7"/>
        <v>19</v>
      </c>
      <c r="R10" s="108">
        <f t="shared" si="8"/>
        <v>3</v>
      </c>
      <c r="S10" s="108">
        <f t="shared" si="6"/>
        <v>5</v>
      </c>
      <c r="T10" s="109">
        <f t="shared" si="9"/>
        <v>8</v>
      </c>
      <c r="U10" s="10" t="str">
        <f>IFERROR(IF(OR(Q10="",#REF!="",D10=""),"",IF($Q$6=100,ROUNDUP(Q10*20%,0),IF($Q$6=86,ROUNDUP((Q10/$Q$6)*$U$6,0),IF($Q$6=66,ROUNDUP((Q10/$Q$6)*$U$6,0),"")))),"")</f>
        <v/>
      </c>
      <c r="X10" s="129" t="s">
        <v>1725</v>
      </c>
    </row>
    <row r="11" spans="1:26" ht="21.95" customHeight="1">
      <c r="A11" s="7">
        <v>5</v>
      </c>
      <c r="B11" s="32">
        <f t="shared" si="0"/>
        <v>825</v>
      </c>
      <c r="C11" s="54">
        <f t="shared" si="1"/>
        <v>40519</v>
      </c>
      <c r="D11" s="8" t="str">
        <f t="shared" si="2"/>
        <v>BHARAT</v>
      </c>
      <c r="E11" s="8" t="str">
        <f t="shared" si="3"/>
        <v>DHARMA RAM</v>
      </c>
      <c r="F11" s="5">
        <f t="shared" si="4"/>
        <v>605</v>
      </c>
      <c r="G11" s="9" t="str">
        <f t="shared" si="5"/>
        <v/>
      </c>
      <c r="H11" s="106">
        <f>IF(AND(B11="",D11="",F11="",G11=""),"",IF($P$3='Data Entry'!$CK$1,VLOOKUP(F11,Mark,6,0),IF($P$3='Data Entry'!$CK$2,VLOOKUP(F11,Mark,15,0),IF($P$3='Data Entry'!$CK$3,VLOOKUP(F11,Mark,24,0),IF($P$3='Data Entry'!$CK$4,VLOOKUP(F11,Mark,33,0),IF($P$3='Data Entry'!$CK$5,VLOOKUP(F11,Mark,42,0),IF($P$3='Data Entry'!$CK$6,VLOOKUP(F11,Mark,51,0),"")))))))</f>
        <v>8</v>
      </c>
      <c r="I11" s="106">
        <f>IF(AND(B11="",D11="",F11="",G11=""),"",IF($P$3='Data Entry'!$CK$1,VLOOKUP(F11,Mark,7,0),IF($P$3='Data Entry'!$CK$2,VLOOKUP(F11,Mark,16,0),IF($P$3='Data Entry'!$CK$3,VLOOKUP(F11,Mark,25,0),IF($P$3='Data Entry'!$CK$4,VLOOKUP(F11,Mark,34,0),IF($P$3='Data Entry'!$CK$5,VLOOKUP(F11,Mark,43,0),IF($P$3='Data Entry'!$CK$6,VLOOKUP(F11,Mark,52,0),"")))))))</f>
        <v>9</v>
      </c>
      <c r="J11" s="106">
        <f>IF(AND(B11="",D11="",F11="",G11=""),"",IF($P$3='Data Entry'!$CK$1,VLOOKUP(F11,Mark,8,0),IF($P$3='Data Entry'!$CK$2,VLOOKUP(F11,Mark,17,0),IF($P$3='Data Entry'!$CK$3,VLOOKUP(F11,Mark,26,0),IF($P$3='Data Entry'!$CK$4,VLOOKUP(F11,Mark,35,0),IF($P$3='Data Entry'!$CK$5,VLOOKUP(F11,Mark,44,0),IF($P$3='Data Entry'!$CK$6,VLOOKUP(F11,Mark,53,0),"")))))))</f>
        <v>0</v>
      </c>
      <c r="K11" s="34">
        <f>IF(AND(B11="",D11="",F11="",G11=""),"",IF($P$3='Data Entry'!$CK$1,VLOOKUP(F11,Mark,9,0),IF($P$3='Data Entry'!$CK$2,VLOOKUP(F11,Mark,18,0),IF($P$3='Data Entry'!$CK$3,VLOOKUP(F11,Mark,27,0),IF($P$3='Data Entry'!$CK$4,VLOOKUP(F11,Mark,36,0),IF($P$3='Data Entry'!$CK$5,VLOOKUP(F11,Mark,45,0),IF($P$3='Data Entry'!$CK$6,VLOOKUP(F11,Mark,54,0),"")))))))</f>
        <v>0</v>
      </c>
      <c r="L11" s="34">
        <f>IF(AND(B11="",D11="",F11="",G11=""),"",IF($P$3='Data Entry'!$CK$1,VLOOKUP(F11,Mark,10,0),IF($P$3='Data Entry'!$CK$2,VLOOKUP(F11,Mark,19,0),IF($P$3='Data Entry'!$CK$3,VLOOKUP(F11,Mark,28,0),IF($P$3='Data Entry'!$CK$4,VLOOKUP(F11,Mark,37,0),IF($P$3='Data Entry'!$CK$5,VLOOKUP(F11,Mark,46,0),IF($P$3='Data Entry'!$CK$6,VLOOKUP(F11,Mark,55,0),"")))))))</f>
        <v>0</v>
      </c>
      <c r="M11" s="34">
        <f>IF(AND(B11="",D11="",F11="",G11=""),"",IF($P$3='Data Entry'!$CK$1,VLOOKUP(F11,Mark,11,0),IF($P$3='Data Entry'!$CK$2,VLOOKUP(F11,Mark,20,0),IF($P$3='Data Entry'!$CK$3,VLOOKUP(F11,Mark,29,0),IF($P$3='Data Entry'!$CK$4,VLOOKUP(F11,Mark,38,0),IF($P$3='Data Entry'!$CK$5,VLOOKUP(F11,Mark,47,0),IF($P$3='Data Entry'!$CK$6,VLOOKUP(F11,Mark,56,0),"")))))))</f>
        <v>0</v>
      </c>
      <c r="N11" s="35">
        <f>IF(AND(B11="",D11="",F11="",G11=""),"",IF($P$3='Data Entry'!$CK$1,VLOOKUP(F11,Mark,12,0),IF($P$3='Data Entry'!$CK$2,VLOOKUP(F11,Mark,21,0),IF($P$3='Data Entry'!$CK$3,VLOOKUP(F11,Mark,30,0),IF($P$3='Data Entry'!$CK$4,VLOOKUP(F11,Mark,39,0),IF($P$3='Data Entry'!$CK$5,VLOOKUP(F11,Mark,48,0),IF($P$3='Data Entry'!$CK$6,VLOOKUP(F11,Mark,57,0),"")))))))</f>
        <v>0</v>
      </c>
      <c r="O11" s="35">
        <f>IF(AND(B11="",D11="",F11="",G11=""),"",IF($P$3='Data Entry'!$CK$1,VLOOKUP(F11,Mark,13,0),IF($P$3='Data Entry'!$CK$2,VLOOKUP(F11,Mark,22,0),IF($P$3='Data Entry'!$CK$3,VLOOKUP(F11,Mark,31,0),IF($P$3='Data Entry'!$CK$4,VLOOKUP(F11,Mark,40,0),IF($P$3='Data Entry'!$CK$5,VLOOKUP(F11,Mark,49,0),IF($P$3='Data Entry'!$CK$6,VLOOKUP(F11,Mark,58,0),"")))))))</f>
        <v>9</v>
      </c>
      <c r="P11" s="35">
        <f>IF(AND(B11="",D11="",F11="",G11=""),"",IF($P$3='Data Entry'!$CK$1,VLOOKUP(F11,Mark,14,0),IF($P$3='Data Entry'!$CK$2,VLOOKUP(F11,Mark,23,0),IF($P$3='Data Entry'!$CK$3,VLOOKUP(F11,Mark,32,0),IF($P$3='Data Entry'!$CK$4,VLOOKUP(F11,Mark,41,0),IF($P$3='Data Entry'!$CK$5,VLOOKUP(F11,Mark,50,0),IF($P$3='Data Entry'!$CK$6,VLOOKUP(F11,Mark,59,0),"")))))))</f>
        <v>2</v>
      </c>
      <c r="Q11" s="36">
        <f t="shared" si="7"/>
        <v>28</v>
      </c>
      <c r="R11" s="108">
        <f t="shared" si="8"/>
        <v>5</v>
      </c>
      <c r="S11" s="108">
        <f t="shared" si="6"/>
        <v>5</v>
      </c>
      <c r="T11" s="109">
        <f t="shared" si="9"/>
        <v>10</v>
      </c>
      <c r="U11" s="10" t="str">
        <f>IFERROR(IF(OR(Q11="",#REF!="",D11=""),"",IF($Q$6=100,ROUNDUP(Q11*20%,0),IF($Q$6=86,ROUNDUP((Q11/$Q$6)*$U$6,0),IF($Q$6=66,ROUNDUP((Q11/$Q$6)*$U$6,0),"")))),"")</f>
        <v/>
      </c>
    </row>
    <row r="12" spans="1:26" ht="21.95" customHeight="1">
      <c r="A12" s="7">
        <v>6</v>
      </c>
      <c r="B12" s="32">
        <f t="shared" si="0"/>
        <v>901</v>
      </c>
      <c r="C12" s="54">
        <f t="shared" si="1"/>
        <v>39775</v>
      </c>
      <c r="D12" s="8" t="str">
        <f t="shared" si="2"/>
        <v>DEEPAK</v>
      </c>
      <c r="E12" s="8" t="str">
        <f t="shared" si="3"/>
        <v>SURESH KUMAR</v>
      </c>
      <c r="F12" s="5">
        <f t="shared" si="4"/>
        <v>606</v>
      </c>
      <c r="G12" s="9" t="str">
        <f t="shared" si="5"/>
        <v/>
      </c>
      <c r="H12" s="106">
        <f>IF(AND(B12="",D12="",F12="",G12=""),"",IF($P$3='Data Entry'!$CK$1,VLOOKUP(F12,Mark,6,0),IF($P$3='Data Entry'!$CK$2,VLOOKUP(F12,Mark,15,0),IF($P$3='Data Entry'!$CK$3,VLOOKUP(F12,Mark,24,0),IF($P$3='Data Entry'!$CK$4,VLOOKUP(F12,Mark,33,0),IF($P$3='Data Entry'!$CK$5,VLOOKUP(F12,Mark,42,0),IF($P$3='Data Entry'!$CK$6,VLOOKUP(F12,Mark,51,0),"")))))))</f>
        <v>6</v>
      </c>
      <c r="I12" s="106">
        <f>IF(AND(B12="",D12="",F12="",G12=""),"",IF($P$3='Data Entry'!$CK$1,VLOOKUP(F12,Mark,7,0),IF($P$3='Data Entry'!$CK$2,VLOOKUP(F12,Mark,16,0),IF($P$3='Data Entry'!$CK$3,VLOOKUP(F12,Mark,25,0),IF($P$3='Data Entry'!$CK$4,VLOOKUP(F12,Mark,34,0),IF($P$3='Data Entry'!$CK$5,VLOOKUP(F12,Mark,43,0),IF($P$3='Data Entry'!$CK$6,VLOOKUP(F12,Mark,52,0),"")))))))</f>
        <v>7</v>
      </c>
      <c r="J12" s="106">
        <f>IF(AND(B12="",D12="",F12="",G12=""),"",IF($P$3='Data Entry'!$CK$1,VLOOKUP(F12,Mark,8,0),IF($P$3='Data Entry'!$CK$2,VLOOKUP(F12,Mark,17,0),IF($P$3='Data Entry'!$CK$3,VLOOKUP(F12,Mark,26,0),IF($P$3='Data Entry'!$CK$4,VLOOKUP(F12,Mark,35,0),IF($P$3='Data Entry'!$CK$5,VLOOKUP(F12,Mark,44,0),IF($P$3='Data Entry'!$CK$6,VLOOKUP(F12,Mark,53,0),"")))))))</f>
        <v>0</v>
      </c>
      <c r="K12" s="34">
        <f>IF(AND(B12="",D12="",F12="",G12=""),"",IF($P$3='Data Entry'!$CK$1,VLOOKUP(F12,Mark,9,0),IF($P$3='Data Entry'!$CK$2,VLOOKUP(F12,Mark,18,0),IF($P$3='Data Entry'!$CK$3,VLOOKUP(F12,Mark,27,0),IF($P$3='Data Entry'!$CK$4,VLOOKUP(F12,Mark,36,0),IF($P$3='Data Entry'!$CK$5,VLOOKUP(F12,Mark,45,0),IF($P$3='Data Entry'!$CK$6,VLOOKUP(F12,Mark,54,0),"")))))))</f>
        <v>0</v>
      </c>
      <c r="L12" s="34">
        <f>IF(AND(B12="",D12="",F12="",G12=""),"",IF($P$3='Data Entry'!$CK$1,VLOOKUP(F12,Mark,10,0),IF($P$3='Data Entry'!$CK$2,VLOOKUP(F12,Mark,19,0),IF($P$3='Data Entry'!$CK$3,VLOOKUP(F12,Mark,28,0),IF($P$3='Data Entry'!$CK$4,VLOOKUP(F12,Mark,37,0),IF($P$3='Data Entry'!$CK$5,VLOOKUP(F12,Mark,46,0),IF($P$3='Data Entry'!$CK$6,VLOOKUP(F12,Mark,55,0),"")))))))</f>
        <v>0</v>
      </c>
      <c r="M12" s="34">
        <f>IF(AND(B12="",D12="",F12="",G12=""),"",IF($P$3='Data Entry'!$CK$1,VLOOKUP(F12,Mark,11,0),IF($P$3='Data Entry'!$CK$2,VLOOKUP(F12,Mark,20,0),IF($P$3='Data Entry'!$CK$3,VLOOKUP(F12,Mark,29,0),IF($P$3='Data Entry'!$CK$4,VLOOKUP(F12,Mark,38,0),IF($P$3='Data Entry'!$CK$5,VLOOKUP(F12,Mark,47,0),IF($P$3='Data Entry'!$CK$6,VLOOKUP(F12,Mark,56,0),"")))))))</f>
        <v>0</v>
      </c>
      <c r="N12" s="35">
        <f>IF(AND(B12="",D12="",F12="",G12=""),"",IF($P$3='Data Entry'!$CK$1,VLOOKUP(F12,Mark,12,0),IF($P$3='Data Entry'!$CK$2,VLOOKUP(F12,Mark,21,0),IF($P$3='Data Entry'!$CK$3,VLOOKUP(F12,Mark,30,0),IF($P$3='Data Entry'!$CK$4,VLOOKUP(F12,Mark,39,0),IF($P$3='Data Entry'!$CK$5,VLOOKUP(F12,Mark,48,0),IF($P$3='Data Entry'!$CK$6,VLOOKUP(F12,Mark,57,0),"")))))))</f>
        <v>0</v>
      </c>
      <c r="O12" s="35">
        <f>IF(AND(B12="",D12="",F12="",G12=""),"",IF($P$3='Data Entry'!$CK$1,VLOOKUP(F12,Mark,13,0),IF($P$3='Data Entry'!$CK$2,VLOOKUP(F12,Mark,22,0),IF($P$3='Data Entry'!$CK$3,VLOOKUP(F12,Mark,31,0),IF($P$3='Data Entry'!$CK$4,VLOOKUP(F12,Mark,40,0),IF($P$3='Data Entry'!$CK$5,VLOOKUP(F12,Mark,49,0),IF($P$3='Data Entry'!$CK$6,VLOOKUP(F12,Mark,58,0),"")))))))</f>
        <v>9</v>
      </c>
      <c r="P12" s="35">
        <f>IF(AND(B12="",D12="",F12="",G12=""),"",IF($P$3='Data Entry'!$CK$1,VLOOKUP(F12,Mark,14,0),IF($P$3='Data Entry'!$CK$2,VLOOKUP(F12,Mark,23,0),IF($P$3='Data Entry'!$CK$3,VLOOKUP(F12,Mark,32,0),IF($P$3='Data Entry'!$CK$4,VLOOKUP(F12,Mark,41,0),IF($P$3='Data Entry'!$CK$5,VLOOKUP(F12,Mark,50,0),IF($P$3='Data Entry'!$CK$6,VLOOKUP(F12,Mark,59,0),"")))))))</f>
        <v>3</v>
      </c>
      <c r="Q12" s="36">
        <f t="shared" si="7"/>
        <v>25</v>
      </c>
      <c r="R12" s="108">
        <f t="shared" si="8"/>
        <v>4</v>
      </c>
      <c r="S12" s="108">
        <f t="shared" si="6"/>
        <v>5</v>
      </c>
      <c r="T12" s="109">
        <f t="shared" si="9"/>
        <v>9</v>
      </c>
      <c r="U12" s="10" t="str">
        <f>IFERROR(IF(OR(Q12="",#REF!="",D12=""),"",IF($Q$6=100,ROUNDUP(Q12*20%,0),IF($Q$6=86,ROUNDUP((Q12/$Q$6)*$U$6,0),IF($Q$6=66,ROUNDUP((Q12/$Q$6)*$U$6,0),"")))),"")</f>
        <v/>
      </c>
    </row>
    <row r="13" spans="1:26" ht="21.95" customHeight="1">
      <c r="A13" s="7">
        <v>7</v>
      </c>
      <c r="B13" s="32">
        <f t="shared" si="0"/>
        <v>897</v>
      </c>
      <c r="C13" s="54">
        <f t="shared" si="1"/>
        <v>40609</v>
      </c>
      <c r="D13" s="8" t="str">
        <f t="shared" si="2"/>
        <v>DILSHAN TANWAR</v>
      </c>
      <c r="E13" s="8" t="str">
        <f t="shared" si="3"/>
        <v>MAHENDRA KUMAR</v>
      </c>
      <c r="F13" s="5">
        <f t="shared" si="4"/>
        <v>607</v>
      </c>
      <c r="G13" s="9" t="str">
        <f t="shared" si="5"/>
        <v/>
      </c>
      <c r="H13" s="106">
        <f>IF(AND(B13="",D13="",F13="",G13=""),"",IF($P$3='Data Entry'!$CK$1,VLOOKUP(F13,Mark,6,0),IF($P$3='Data Entry'!$CK$2,VLOOKUP(F13,Mark,15,0),IF($P$3='Data Entry'!$CK$3,VLOOKUP(F13,Mark,24,0),IF($P$3='Data Entry'!$CK$4,VLOOKUP(F13,Mark,33,0),IF($P$3='Data Entry'!$CK$5,VLOOKUP(F13,Mark,42,0),IF($P$3='Data Entry'!$CK$6,VLOOKUP(F13,Mark,51,0),"")))))))</f>
        <v>7</v>
      </c>
      <c r="I13" s="106">
        <f>IF(AND(B13="",D13="",F13="",G13=""),"",IF($P$3='Data Entry'!$CK$1,VLOOKUP(F13,Mark,7,0),IF($P$3='Data Entry'!$CK$2,VLOOKUP(F13,Mark,16,0),IF($P$3='Data Entry'!$CK$3,VLOOKUP(F13,Mark,25,0),IF($P$3='Data Entry'!$CK$4,VLOOKUP(F13,Mark,34,0),IF($P$3='Data Entry'!$CK$5,VLOOKUP(F13,Mark,43,0),IF($P$3='Data Entry'!$CK$6,VLOOKUP(F13,Mark,52,0),"")))))))</f>
        <v>9</v>
      </c>
      <c r="J13" s="106">
        <f>IF(AND(B13="",D13="",F13="",G13=""),"",IF($P$3='Data Entry'!$CK$1,VLOOKUP(F13,Mark,8,0),IF($P$3='Data Entry'!$CK$2,VLOOKUP(F13,Mark,17,0),IF($P$3='Data Entry'!$CK$3,VLOOKUP(F13,Mark,26,0),IF($P$3='Data Entry'!$CK$4,VLOOKUP(F13,Mark,35,0),IF($P$3='Data Entry'!$CK$5,VLOOKUP(F13,Mark,44,0),IF($P$3='Data Entry'!$CK$6,VLOOKUP(F13,Mark,53,0),"")))))))</f>
        <v>0</v>
      </c>
      <c r="K13" s="34">
        <f>IF(AND(B13="",D13="",F13="",G13=""),"",IF($P$3='Data Entry'!$CK$1,VLOOKUP(F13,Mark,9,0),IF($P$3='Data Entry'!$CK$2,VLOOKUP(F13,Mark,18,0),IF($P$3='Data Entry'!$CK$3,VLOOKUP(F13,Mark,27,0),IF($P$3='Data Entry'!$CK$4,VLOOKUP(F13,Mark,36,0),IF($P$3='Data Entry'!$CK$5,VLOOKUP(F13,Mark,45,0),IF($P$3='Data Entry'!$CK$6,VLOOKUP(F13,Mark,54,0),"")))))))</f>
        <v>0</v>
      </c>
      <c r="L13" s="34">
        <f>IF(AND(B13="",D13="",F13="",G13=""),"",IF($P$3='Data Entry'!$CK$1,VLOOKUP(F13,Mark,10,0),IF($P$3='Data Entry'!$CK$2,VLOOKUP(F13,Mark,19,0),IF($P$3='Data Entry'!$CK$3,VLOOKUP(F13,Mark,28,0),IF($P$3='Data Entry'!$CK$4,VLOOKUP(F13,Mark,37,0),IF($P$3='Data Entry'!$CK$5,VLOOKUP(F13,Mark,46,0),IF($P$3='Data Entry'!$CK$6,VLOOKUP(F13,Mark,55,0),"")))))))</f>
        <v>0</v>
      </c>
      <c r="M13" s="34">
        <f>IF(AND(B13="",D13="",F13="",G13=""),"",IF($P$3='Data Entry'!$CK$1,VLOOKUP(F13,Mark,11,0),IF($P$3='Data Entry'!$CK$2,VLOOKUP(F13,Mark,20,0),IF($P$3='Data Entry'!$CK$3,VLOOKUP(F13,Mark,29,0),IF($P$3='Data Entry'!$CK$4,VLOOKUP(F13,Mark,38,0),IF($P$3='Data Entry'!$CK$5,VLOOKUP(F13,Mark,47,0),IF($P$3='Data Entry'!$CK$6,VLOOKUP(F13,Mark,56,0),"")))))))</f>
        <v>0</v>
      </c>
      <c r="N13" s="35">
        <f>IF(AND(B13="",D13="",F13="",G13=""),"",IF($P$3='Data Entry'!$CK$1,VLOOKUP(F13,Mark,12,0),IF($P$3='Data Entry'!$CK$2,VLOOKUP(F13,Mark,21,0),IF($P$3='Data Entry'!$CK$3,VLOOKUP(F13,Mark,30,0),IF($P$3='Data Entry'!$CK$4,VLOOKUP(F13,Mark,39,0),IF($P$3='Data Entry'!$CK$5,VLOOKUP(F13,Mark,48,0),IF($P$3='Data Entry'!$CK$6,VLOOKUP(F13,Mark,57,0),"")))))))</f>
        <v>0</v>
      </c>
      <c r="O13" s="35">
        <f>IF(AND(B13="",D13="",F13="",G13=""),"",IF($P$3='Data Entry'!$CK$1,VLOOKUP(F13,Mark,13,0),IF($P$3='Data Entry'!$CK$2,VLOOKUP(F13,Mark,22,0),IF($P$3='Data Entry'!$CK$3,VLOOKUP(F13,Mark,31,0),IF($P$3='Data Entry'!$CK$4,VLOOKUP(F13,Mark,40,0),IF($P$3='Data Entry'!$CK$5,VLOOKUP(F13,Mark,49,0),IF($P$3='Data Entry'!$CK$6,VLOOKUP(F13,Mark,58,0),"")))))))</f>
        <v>9</v>
      </c>
      <c r="P13" s="35">
        <f>IF(AND(B13="",D13="",F13="",G13=""),"",IF($P$3='Data Entry'!$CK$1,VLOOKUP(F13,Mark,14,0),IF($P$3='Data Entry'!$CK$2,VLOOKUP(F13,Mark,23,0),IF($P$3='Data Entry'!$CK$3,VLOOKUP(F13,Mark,32,0),IF($P$3='Data Entry'!$CK$4,VLOOKUP(F13,Mark,41,0),IF($P$3='Data Entry'!$CK$5,VLOOKUP(F13,Mark,50,0),IF($P$3='Data Entry'!$CK$6,VLOOKUP(F13,Mark,59,0),"")))))))</f>
        <v>4</v>
      </c>
      <c r="Q13" s="36">
        <f t="shared" si="7"/>
        <v>29</v>
      </c>
      <c r="R13" s="108">
        <f t="shared" si="8"/>
        <v>5</v>
      </c>
      <c r="S13" s="108">
        <f t="shared" si="6"/>
        <v>5</v>
      </c>
      <c r="T13" s="109">
        <f t="shared" si="9"/>
        <v>10</v>
      </c>
      <c r="U13" s="10" t="str">
        <f>IFERROR(IF(OR(Q13="",#REF!="",D13=""),"",IF($Q$6=100,ROUNDUP(Q13*20%,0),IF($Q$6=86,ROUNDUP((Q13/$Q$6)*$U$6,0),IF($Q$6=66,ROUNDUP((Q13/$Q$6)*$U$6,0),"")))),"")</f>
        <v/>
      </c>
    </row>
    <row r="14" spans="1:26" ht="21.95" customHeight="1">
      <c r="A14" s="7">
        <v>8</v>
      </c>
      <c r="B14" s="32">
        <f t="shared" si="0"/>
        <v>900</v>
      </c>
      <c r="C14" s="54">
        <f t="shared" si="1"/>
        <v>40782</v>
      </c>
      <c r="D14" s="8" t="str">
        <f t="shared" si="2"/>
        <v>GARGI SINGH</v>
      </c>
      <c r="E14" s="8" t="str">
        <f t="shared" si="3"/>
        <v>NARAYAN SINGH</v>
      </c>
      <c r="F14" s="5">
        <f t="shared" si="4"/>
        <v>608</v>
      </c>
      <c r="G14" s="9" t="str">
        <f t="shared" si="5"/>
        <v/>
      </c>
      <c r="H14" s="106">
        <f>IF(AND(B14="",D14="",F14="",G14=""),"",IF($P$3='Data Entry'!$CK$1,VLOOKUP(F14,Mark,6,0),IF($P$3='Data Entry'!$CK$2,VLOOKUP(F14,Mark,15,0),IF($P$3='Data Entry'!$CK$3,VLOOKUP(F14,Mark,24,0),IF($P$3='Data Entry'!$CK$4,VLOOKUP(F14,Mark,33,0),IF($P$3='Data Entry'!$CK$5,VLOOKUP(F14,Mark,42,0),IF($P$3='Data Entry'!$CK$6,VLOOKUP(F14,Mark,51,0),"")))))))</f>
        <v>8</v>
      </c>
      <c r="I14" s="106">
        <f>IF(AND(B14="",D14="",F14="",G14=""),"",IF($P$3='Data Entry'!$CK$1,VLOOKUP(F14,Mark,7,0),IF($P$3='Data Entry'!$CK$2,VLOOKUP(F14,Mark,16,0),IF($P$3='Data Entry'!$CK$3,VLOOKUP(F14,Mark,25,0),IF($P$3='Data Entry'!$CK$4,VLOOKUP(F14,Mark,34,0),IF($P$3='Data Entry'!$CK$5,VLOOKUP(F14,Mark,43,0),IF($P$3='Data Entry'!$CK$6,VLOOKUP(F14,Mark,52,0),"")))))))</f>
        <v>9</v>
      </c>
      <c r="J14" s="106">
        <f>IF(AND(B14="",D14="",F14="",G14=""),"",IF($P$3='Data Entry'!$CK$1,VLOOKUP(F14,Mark,8,0),IF($P$3='Data Entry'!$CK$2,VLOOKUP(F14,Mark,17,0),IF($P$3='Data Entry'!$CK$3,VLOOKUP(F14,Mark,26,0),IF($P$3='Data Entry'!$CK$4,VLOOKUP(F14,Mark,35,0),IF($P$3='Data Entry'!$CK$5,VLOOKUP(F14,Mark,44,0),IF($P$3='Data Entry'!$CK$6,VLOOKUP(F14,Mark,53,0),"")))))))</f>
        <v>0</v>
      </c>
      <c r="K14" s="34">
        <f>IF(AND(B14="",D14="",F14="",G14=""),"",IF($P$3='Data Entry'!$CK$1,VLOOKUP(F14,Mark,9,0),IF($P$3='Data Entry'!$CK$2,VLOOKUP(F14,Mark,18,0),IF($P$3='Data Entry'!$CK$3,VLOOKUP(F14,Mark,27,0),IF($P$3='Data Entry'!$CK$4,VLOOKUP(F14,Mark,36,0),IF($P$3='Data Entry'!$CK$5,VLOOKUP(F14,Mark,45,0),IF($P$3='Data Entry'!$CK$6,VLOOKUP(F14,Mark,54,0),"")))))))</f>
        <v>0</v>
      </c>
      <c r="L14" s="34">
        <f>IF(AND(B14="",D14="",F14="",G14=""),"",IF($P$3='Data Entry'!$CK$1,VLOOKUP(F14,Mark,10,0),IF($P$3='Data Entry'!$CK$2,VLOOKUP(F14,Mark,19,0),IF($P$3='Data Entry'!$CK$3,VLOOKUP(F14,Mark,28,0),IF($P$3='Data Entry'!$CK$4,VLOOKUP(F14,Mark,37,0),IF($P$3='Data Entry'!$CK$5,VLOOKUP(F14,Mark,46,0),IF($P$3='Data Entry'!$CK$6,VLOOKUP(F14,Mark,55,0),"")))))))</f>
        <v>0</v>
      </c>
      <c r="M14" s="34">
        <f>IF(AND(B14="",D14="",F14="",G14=""),"",IF($P$3='Data Entry'!$CK$1,VLOOKUP(F14,Mark,11,0),IF($P$3='Data Entry'!$CK$2,VLOOKUP(F14,Mark,20,0),IF($P$3='Data Entry'!$CK$3,VLOOKUP(F14,Mark,29,0),IF($P$3='Data Entry'!$CK$4,VLOOKUP(F14,Mark,38,0),IF($P$3='Data Entry'!$CK$5,VLOOKUP(F14,Mark,47,0),IF($P$3='Data Entry'!$CK$6,VLOOKUP(F14,Mark,56,0),"")))))))</f>
        <v>0</v>
      </c>
      <c r="N14" s="35">
        <f>IF(AND(B14="",D14="",F14="",G14=""),"",IF($P$3='Data Entry'!$CK$1,VLOOKUP(F14,Mark,12,0),IF($P$3='Data Entry'!$CK$2,VLOOKUP(F14,Mark,21,0),IF($P$3='Data Entry'!$CK$3,VLOOKUP(F14,Mark,30,0),IF($P$3='Data Entry'!$CK$4,VLOOKUP(F14,Mark,39,0),IF($P$3='Data Entry'!$CK$5,VLOOKUP(F14,Mark,48,0),IF($P$3='Data Entry'!$CK$6,VLOOKUP(F14,Mark,57,0),"")))))))</f>
        <v>0</v>
      </c>
      <c r="O14" s="35">
        <f>IF(AND(B14="",D14="",F14="",G14=""),"",IF($P$3='Data Entry'!$CK$1,VLOOKUP(F14,Mark,13,0),IF($P$3='Data Entry'!$CK$2,VLOOKUP(F14,Mark,22,0),IF($P$3='Data Entry'!$CK$3,VLOOKUP(F14,Mark,31,0),IF($P$3='Data Entry'!$CK$4,VLOOKUP(F14,Mark,40,0),IF($P$3='Data Entry'!$CK$5,VLOOKUP(F14,Mark,49,0),IF($P$3='Data Entry'!$CK$6,VLOOKUP(F14,Mark,58,0),"")))))))</f>
        <v>9</v>
      </c>
      <c r="P14" s="35">
        <f>IF(AND(B14="",D14="",F14="",G14=""),"",IF($P$3='Data Entry'!$CK$1,VLOOKUP(F14,Mark,14,0),IF($P$3='Data Entry'!$CK$2,VLOOKUP(F14,Mark,23,0),IF($P$3='Data Entry'!$CK$3,VLOOKUP(F14,Mark,32,0),IF($P$3='Data Entry'!$CK$4,VLOOKUP(F14,Mark,41,0),IF($P$3='Data Entry'!$CK$5,VLOOKUP(F14,Mark,50,0),IF($P$3='Data Entry'!$CK$6,VLOOKUP(F14,Mark,59,0),"")))))))</f>
        <v>5</v>
      </c>
      <c r="Q14" s="36">
        <f t="shared" si="7"/>
        <v>31</v>
      </c>
      <c r="R14" s="108">
        <f t="shared" si="8"/>
        <v>5</v>
      </c>
      <c r="S14" s="108">
        <f t="shared" si="6"/>
        <v>5</v>
      </c>
      <c r="T14" s="109">
        <f t="shared" si="9"/>
        <v>10</v>
      </c>
      <c r="U14" s="10" t="str">
        <f>IFERROR(IF(OR(Q14="",#REF!="",D14=""),"",IF($Q$6=100,ROUNDUP(Q14*20%,0),IF($Q$6=86,ROUNDUP((Q14/$Q$6)*$U$6,0),IF($Q$6=66,ROUNDUP((Q14/$Q$6)*$U$6,0),"")))),"")</f>
        <v/>
      </c>
    </row>
    <row r="15" spans="1:26" ht="21.95" customHeight="1">
      <c r="A15" s="7">
        <v>9</v>
      </c>
      <c r="B15" s="32">
        <f t="shared" si="0"/>
        <v>541</v>
      </c>
      <c r="C15" s="54">
        <f t="shared" si="1"/>
        <v>40371</v>
      </c>
      <c r="D15" s="8" t="str">
        <f t="shared" si="2"/>
        <v>JAVED KHAN</v>
      </c>
      <c r="E15" s="8" t="str">
        <f t="shared" si="3"/>
        <v>BABU KHAN</v>
      </c>
      <c r="F15" s="5">
        <f t="shared" si="4"/>
        <v>609</v>
      </c>
      <c r="G15" s="9" t="str">
        <f t="shared" si="5"/>
        <v/>
      </c>
      <c r="H15" s="106">
        <f>IF(AND(B15="",D15="",F15="",G15=""),"",IF($P$3='Data Entry'!$CK$1,VLOOKUP(F15,Mark,6,0),IF($P$3='Data Entry'!$CK$2,VLOOKUP(F15,Mark,15,0),IF($P$3='Data Entry'!$CK$3,VLOOKUP(F15,Mark,24,0),IF($P$3='Data Entry'!$CK$4,VLOOKUP(F15,Mark,33,0),IF($P$3='Data Entry'!$CK$5,VLOOKUP(F15,Mark,42,0),IF($P$3='Data Entry'!$CK$6,VLOOKUP(F15,Mark,51,0),"")))))))</f>
        <v>9</v>
      </c>
      <c r="I15" s="106">
        <f>IF(AND(B15="",D15="",F15="",G15=""),"",IF($P$3='Data Entry'!$CK$1,VLOOKUP(F15,Mark,7,0),IF($P$3='Data Entry'!$CK$2,VLOOKUP(F15,Mark,16,0),IF($P$3='Data Entry'!$CK$3,VLOOKUP(F15,Mark,25,0),IF($P$3='Data Entry'!$CK$4,VLOOKUP(F15,Mark,34,0),IF($P$3='Data Entry'!$CK$5,VLOOKUP(F15,Mark,43,0),IF($P$3='Data Entry'!$CK$6,VLOOKUP(F15,Mark,52,0),"")))))))</f>
        <v>9</v>
      </c>
      <c r="J15" s="106">
        <f>IF(AND(B15="",D15="",F15="",G15=""),"",IF($P$3='Data Entry'!$CK$1,VLOOKUP(F15,Mark,8,0),IF($P$3='Data Entry'!$CK$2,VLOOKUP(F15,Mark,17,0),IF($P$3='Data Entry'!$CK$3,VLOOKUP(F15,Mark,26,0),IF($P$3='Data Entry'!$CK$4,VLOOKUP(F15,Mark,35,0),IF($P$3='Data Entry'!$CK$5,VLOOKUP(F15,Mark,44,0),IF($P$3='Data Entry'!$CK$6,VLOOKUP(F15,Mark,53,0),"")))))))</f>
        <v>0</v>
      </c>
      <c r="K15" s="34">
        <f>IF(AND(B15="",D15="",F15="",G15=""),"",IF($P$3='Data Entry'!$CK$1,VLOOKUP(F15,Mark,9,0),IF($P$3='Data Entry'!$CK$2,VLOOKUP(F15,Mark,18,0),IF($P$3='Data Entry'!$CK$3,VLOOKUP(F15,Mark,27,0),IF($P$3='Data Entry'!$CK$4,VLOOKUP(F15,Mark,36,0),IF($P$3='Data Entry'!$CK$5,VLOOKUP(F15,Mark,45,0),IF($P$3='Data Entry'!$CK$6,VLOOKUP(F15,Mark,54,0),"")))))))</f>
        <v>0</v>
      </c>
      <c r="L15" s="34">
        <f>IF(AND(B15="",D15="",F15="",G15=""),"",IF($P$3='Data Entry'!$CK$1,VLOOKUP(F15,Mark,10,0),IF($P$3='Data Entry'!$CK$2,VLOOKUP(F15,Mark,19,0),IF($P$3='Data Entry'!$CK$3,VLOOKUP(F15,Mark,28,0),IF($P$3='Data Entry'!$CK$4,VLOOKUP(F15,Mark,37,0),IF($P$3='Data Entry'!$CK$5,VLOOKUP(F15,Mark,46,0),IF($P$3='Data Entry'!$CK$6,VLOOKUP(F15,Mark,55,0),"")))))))</f>
        <v>0</v>
      </c>
      <c r="M15" s="34">
        <f>IF(AND(B15="",D15="",F15="",G15=""),"",IF($P$3='Data Entry'!$CK$1,VLOOKUP(F15,Mark,11,0),IF($P$3='Data Entry'!$CK$2,VLOOKUP(F15,Mark,20,0),IF($P$3='Data Entry'!$CK$3,VLOOKUP(F15,Mark,29,0),IF($P$3='Data Entry'!$CK$4,VLOOKUP(F15,Mark,38,0),IF($P$3='Data Entry'!$CK$5,VLOOKUP(F15,Mark,47,0),IF($P$3='Data Entry'!$CK$6,VLOOKUP(F15,Mark,56,0),"")))))))</f>
        <v>0</v>
      </c>
      <c r="N15" s="35">
        <f>IF(AND(B15="",D15="",F15="",G15=""),"",IF($P$3='Data Entry'!$CK$1,VLOOKUP(F15,Mark,12,0),IF($P$3='Data Entry'!$CK$2,VLOOKUP(F15,Mark,21,0),IF($P$3='Data Entry'!$CK$3,VLOOKUP(F15,Mark,30,0),IF($P$3='Data Entry'!$CK$4,VLOOKUP(F15,Mark,39,0),IF($P$3='Data Entry'!$CK$5,VLOOKUP(F15,Mark,48,0),IF($P$3='Data Entry'!$CK$6,VLOOKUP(F15,Mark,57,0),"")))))))</f>
        <v>0</v>
      </c>
      <c r="O15" s="35">
        <f>IF(AND(B15="",D15="",F15="",G15=""),"",IF($P$3='Data Entry'!$CK$1,VLOOKUP(F15,Mark,13,0),IF($P$3='Data Entry'!$CK$2,VLOOKUP(F15,Mark,22,0),IF($P$3='Data Entry'!$CK$3,VLOOKUP(F15,Mark,31,0),IF($P$3='Data Entry'!$CK$4,VLOOKUP(F15,Mark,40,0),IF($P$3='Data Entry'!$CK$5,VLOOKUP(F15,Mark,49,0),IF($P$3='Data Entry'!$CK$6,VLOOKUP(F15,Mark,58,0),"")))))))</f>
        <v>9</v>
      </c>
      <c r="P15" s="35">
        <f>IF(AND(B15="",D15="",F15="",G15=""),"",IF($P$3='Data Entry'!$CK$1,VLOOKUP(F15,Mark,14,0),IF($P$3='Data Entry'!$CK$2,VLOOKUP(F15,Mark,23,0),IF($P$3='Data Entry'!$CK$3,VLOOKUP(F15,Mark,32,0),IF($P$3='Data Entry'!$CK$4,VLOOKUP(F15,Mark,41,0),IF($P$3='Data Entry'!$CK$5,VLOOKUP(F15,Mark,50,0),IF($P$3='Data Entry'!$CK$6,VLOOKUP(F15,Mark,59,0),"")))))))</f>
        <v>0</v>
      </c>
      <c r="Q15" s="36">
        <f t="shared" si="7"/>
        <v>27</v>
      </c>
      <c r="R15" s="108">
        <f t="shared" si="8"/>
        <v>5</v>
      </c>
      <c r="S15" s="108">
        <f t="shared" si="6"/>
        <v>5</v>
      </c>
      <c r="T15" s="109">
        <f t="shared" si="9"/>
        <v>10</v>
      </c>
      <c r="U15" s="10" t="str">
        <f>IFERROR(IF(OR(Q15="",#REF!="",D15=""),"",IF($Q$6=100,ROUNDUP(Q15*20%,0),IF($Q$6=86,ROUNDUP((Q15/$Q$6)*$U$6,0),IF($Q$6=66,ROUNDUP((Q15/$Q$6)*$U$6,0),"")))),"")</f>
        <v/>
      </c>
    </row>
    <row r="16" spans="1:26" ht="21.95" customHeight="1">
      <c r="A16" s="7">
        <v>10</v>
      </c>
      <c r="B16" s="32">
        <f t="shared" si="0"/>
        <v>830</v>
      </c>
      <c r="C16" s="54">
        <f t="shared" si="1"/>
        <v>40876</v>
      </c>
      <c r="D16" s="8" t="str">
        <f t="shared" si="2"/>
        <v>JEEVIKA CHOUDHARY</v>
      </c>
      <c r="E16" s="8" t="str">
        <f t="shared" si="3"/>
        <v>AMARDEEP RATHI</v>
      </c>
      <c r="F16" s="5">
        <f t="shared" si="4"/>
        <v>610</v>
      </c>
      <c r="G16" s="9" t="str">
        <f t="shared" si="5"/>
        <v/>
      </c>
      <c r="H16" s="106">
        <f>IF(AND(B16="",D16="",F16="",G16=""),"",IF($P$3='Data Entry'!$CK$1,VLOOKUP(F16,Mark,6,0),IF($P$3='Data Entry'!$CK$2,VLOOKUP(F16,Mark,15,0),IF($P$3='Data Entry'!$CK$3,VLOOKUP(F16,Mark,24,0),IF($P$3='Data Entry'!$CK$4,VLOOKUP(F16,Mark,33,0),IF($P$3='Data Entry'!$CK$5,VLOOKUP(F16,Mark,42,0),IF($P$3='Data Entry'!$CK$6,VLOOKUP(F16,Mark,51,0),"")))))))</f>
        <v>10</v>
      </c>
      <c r="I16" s="106">
        <f>IF(AND(B16="",D16="",F16="",G16=""),"",IF($P$3='Data Entry'!$CK$1,VLOOKUP(F16,Mark,7,0),IF($P$3='Data Entry'!$CK$2,VLOOKUP(F16,Mark,16,0),IF($P$3='Data Entry'!$CK$3,VLOOKUP(F16,Mark,25,0),IF($P$3='Data Entry'!$CK$4,VLOOKUP(F16,Mark,34,0),IF($P$3='Data Entry'!$CK$5,VLOOKUP(F16,Mark,43,0),IF($P$3='Data Entry'!$CK$6,VLOOKUP(F16,Mark,52,0),"")))))))</f>
        <v>9</v>
      </c>
      <c r="J16" s="106">
        <f>IF(AND(B16="",D16="",F16="",G16=""),"",IF($P$3='Data Entry'!$CK$1,VLOOKUP(F16,Mark,8,0),IF($P$3='Data Entry'!$CK$2,VLOOKUP(F16,Mark,17,0),IF($P$3='Data Entry'!$CK$3,VLOOKUP(F16,Mark,26,0),IF($P$3='Data Entry'!$CK$4,VLOOKUP(F16,Mark,35,0),IF($P$3='Data Entry'!$CK$5,VLOOKUP(F16,Mark,44,0),IF($P$3='Data Entry'!$CK$6,VLOOKUP(F16,Mark,53,0),"")))))))</f>
        <v>0</v>
      </c>
      <c r="K16" s="34">
        <f>IF(AND(B16="",D16="",F16="",G16=""),"",IF($P$3='Data Entry'!$CK$1,VLOOKUP(F16,Mark,9,0),IF($P$3='Data Entry'!$CK$2,VLOOKUP(F16,Mark,18,0),IF($P$3='Data Entry'!$CK$3,VLOOKUP(F16,Mark,27,0),IF($P$3='Data Entry'!$CK$4,VLOOKUP(F16,Mark,36,0),IF($P$3='Data Entry'!$CK$5,VLOOKUP(F16,Mark,45,0),IF($P$3='Data Entry'!$CK$6,VLOOKUP(F16,Mark,54,0),"")))))))</f>
        <v>0</v>
      </c>
      <c r="L16" s="34">
        <f>IF(AND(B16="",D16="",F16="",G16=""),"",IF($P$3='Data Entry'!$CK$1,VLOOKUP(F16,Mark,10,0),IF($P$3='Data Entry'!$CK$2,VLOOKUP(F16,Mark,19,0),IF($P$3='Data Entry'!$CK$3,VLOOKUP(F16,Mark,28,0),IF($P$3='Data Entry'!$CK$4,VLOOKUP(F16,Mark,37,0),IF($P$3='Data Entry'!$CK$5,VLOOKUP(F16,Mark,46,0),IF($P$3='Data Entry'!$CK$6,VLOOKUP(F16,Mark,55,0),"")))))))</f>
        <v>0</v>
      </c>
      <c r="M16" s="34">
        <f>IF(AND(B16="",D16="",F16="",G16=""),"",IF($P$3='Data Entry'!$CK$1,VLOOKUP(F16,Mark,11,0),IF($P$3='Data Entry'!$CK$2,VLOOKUP(F16,Mark,20,0),IF($P$3='Data Entry'!$CK$3,VLOOKUP(F16,Mark,29,0),IF($P$3='Data Entry'!$CK$4,VLOOKUP(F16,Mark,38,0),IF($P$3='Data Entry'!$CK$5,VLOOKUP(F16,Mark,47,0),IF($P$3='Data Entry'!$CK$6,VLOOKUP(F16,Mark,56,0),"")))))))</f>
        <v>0</v>
      </c>
      <c r="N16" s="35">
        <f>IF(AND(B16="",D16="",F16="",G16=""),"",IF($P$3='Data Entry'!$CK$1,VLOOKUP(F16,Mark,12,0),IF($P$3='Data Entry'!$CK$2,VLOOKUP(F16,Mark,21,0),IF($P$3='Data Entry'!$CK$3,VLOOKUP(F16,Mark,30,0),IF($P$3='Data Entry'!$CK$4,VLOOKUP(F16,Mark,39,0),IF($P$3='Data Entry'!$CK$5,VLOOKUP(F16,Mark,48,0),IF($P$3='Data Entry'!$CK$6,VLOOKUP(F16,Mark,57,0),"")))))))</f>
        <v>0</v>
      </c>
      <c r="O16" s="35">
        <f>IF(AND(B16="",D16="",F16="",G16=""),"",IF($P$3='Data Entry'!$CK$1,VLOOKUP(F16,Mark,13,0),IF($P$3='Data Entry'!$CK$2,VLOOKUP(F16,Mark,22,0),IF($P$3='Data Entry'!$CK$3,VLOOKUP(F16,Mark,31,0),IF($P$3='Data Entry'!$CK$4,VLOOKUP(F16,Mark,40,0),IF($P$3='Data Entry'!$CK$5,VLOOKUP(F16,Mark,49,0),IF($P$3='Data Entry'!$CK$6,VLOOKUP(F16,Mark,58,0),"")))))))</f>
        <v>9</v>
      </c>
      <c r="P16" s="35">
        <f>IF(AND(B16="",D16="",F16="",G16=""),"",IF($P$3='Data Entry'!$CK$1,VLOOKUP(F16,Mark,14,0),IF($P$3='Data Entry'!$CK$2,VLOOKUP(F16,Mark,23,0),IF($P$3='Data Entry'!$CK$3,VLOOKUP(F16,Mark,32,0),IF($P$3='Data Entry'!$CK$4,VLOOKUP(F16,Mark,41,0),IF($P$3='Data Entry'!$CK$5,VLOOKUP(F16,Mark,50,0),IF($P$3='Data Entry'!$CK$6,VLOOKUP(F16,Mark,59,0),"")))))))</f>
        <v>0</v>
      </c>
      <c r="Q16" s="36">
        <f t="shared" si="7"/>
        <v>28</v>
      </c>
      <c r="R16" s="108">
        <f t="shared" si="8"/>
        <v>5</v>
      </c>
      <c r="S16" s="108">
        <f t="shared" si="6"/>
        <v>5</v>
      </c>
      <c r="T16" s="109">
        <f t="shared" si="9"/>
        <v>10</v>
      </c>
      <c r="U16" s="10" t="str">
        <f>IFERROR(IF(OR(Q16="",#REF!="",D16=""),"",IF($Q$6=100,ROUNDUP(Q16*20%,0),IF($Q$6=86,ROUNDUP((Q16/$Q$6)*$U$6,0),IF($Q$6=66,ROUNDUP((Q16/$Q$6)*$U$6,0),"")))),"")</f>
        <v/>
      </c>
    </row>
    <row r="17" spans="1:21" ht="21.95" customHeight="1">
      <c r="A17" s="7">
        <v>11</v>
      </c>
      <c r="B17" s="32">
        <f t="shared" si="0"/>
        <v>822</v>
      </c>
      <c r="C17" s="54">
        <f t="shared" si="1"/>
        <v>40179</v>
      </c>
      <c r="D17" s="8" t="str">
        <f t="shared" si="2"/>
        <v>JITENDRA</v>
      </c>
      <c r="E17" s="8" t="str">
        <f t="shared" si="3"/>
        <v>OMPRAKASH</v>
      </c>
      <c r="F17" s="5">
        <f t="shared" si="4"/>
        <v>611</v>
      </c>
      <c r="G17" s="9" t="str">
        <f t="shared" si="5"/>
        <v/>
      </c>
      <c r="H17" s="106">
        <f>IF(AND(B17="",D17="",F17="",G17=""),"",IF($P$3='Data Entry'!$CK$1,VLOOKUP(F17,Mark,6,0),IF($P$3='Data Entry'!$CK$2,VLOOKUP(F17,Mark,15,0),IF($P$3='Data Entry'!$CK$3,VLOOKUP(F17,Mark,24,0),IF($P$3='Data Entry'!$CK$4,VLOOKUP(F17,Mark,33,0),IF($P$3='Data Entry'!$CK$5,VLOOKUP(F17,Mark,42,0),IF($P$3='Data Entry'!$CK$6,VLOOKUP(F17,Mark,51,0),"")))))))</f>
        <v>9</v>
      </c>
      <c r="I17" s="106">
        <f>IF(AND(B17="",D17="",F17="",G17=""),"",IF($P$3='Data Entry'!$CK$1,VLOOKUP(F17,Mark,7,0),IF($P$3='Data Entry'!$CK$2,VLOOKUP(F17,Mark,16,0),IF($P$3='Data Entry'!$CK$3,VLOOKUP(F17,Mark,25,0),IF($P$3='Data Entry'!$CK$4,VLOOKUP(F17,Mark,34,0),IF($P$3='Data Entry'!$CK$5,VLOOKUP(F17,Mark,43,0),IF($P$3='Data Entry'!$CK$6,VLOOKUP(F17,Mark,52,0),"")))))))</f>
        <v>9</v>
      </c>
      <c r="J17" s="106">
        <f>IF(AND(B17="",D17="",F17="",G17=""),"",IF($P$3='Data Entry'!$CK$1,VLOOKUP(F17,Mark,8,0),IF($P$3='Data Entry'!$CK$2,VLOOKUP(F17,Mark,17,0),IF($P$3='Data Entry'!$CK$3,VLOOKUP(F17,Mark,26,0),IF($P$3='Data Entry'!$CK$4,VLOOKUP(F17,Mark,35,0),IF($P$3='Data Entry'!$CK$5,VLOOKUP(F17,Mark,44,0),IF($P$3='Data Entry'!$CK$6,VLOOKUP(F17,Mark,53,0),"")))))))</f>
        <v>0</v>
      </c>
      <c r="K17" s="34">
        <f>IF(AND(B17="",D17="",F17="",G17=""),"",IF($P$3='Data Entry'!$CK$1,VLOOKUP(F17,Mark,9,0),IF($P$3='Data Entry'!$CK$2,VLOOKUP(F17,Mark,18,0),IF($P$3='Data Entry'!$CK$3,VLOOKUP(F17,Mark,27,0),IF($P$3='Data Entry'!$CK$4,VLOOKUP(F17,Mark,36,0),IF($P$3='Data Entry'!$CK$5,VLOOKUP(F17,Mark,45,0),IF($P$3='Data Entry'!$CK$6,VLOOKUP(F17,Mark,54,0),"")))))))</f>
        <v>0</v>
      </c>
      <c r="L17" s="34">
        <f>IF(AND(B17="",D17="",F17="",G17=""),"",IF($P$3='Data Entry'!$CK$1,VLOOKUP(F17,Mark,10,0),IF($P$3='Data Entry'!$CK$2,VLOOKUP(F17,Mark,19,0),IF($P$3='Data Entry'!$CK$3,VLOOKUP(F17,Mark,28,0),IF($P$3='Data Entry'!$CK$4,VLOOKUP(F17,Mark,37,0),IF($P$3='Data Entry'!$CK$5,VLOOKUP(F17,Mark,46,0),IF($P$3='Data Entry'!$CK$6,VLOOKUP(F17,Mark,55,0),"")))))))</f>
        <v>0</v>
      </c>
      <c r="M17" s="34">
        <f>IF(AND(B17="",D17="",F17="",G17=""),"",IF($P$3='Data Entry'!$CK$1,VLOOKUP(F17,Mark,11,0),IF($P$3='Data Entry'!$CK$2,VLOOKUP(F17,Mark,20,0),IF($P$3='Data Entry'!$CK$3,VLOOKUP(F17,Mark,29,0),IF($P$3='Data Entry'!$CK$4,VLOOKUP(F17,Mark,38,0),IF($P$3='Data Entry'!$CK$5,VLOOKUP(F17,Mark,47,0),IF($P$3='Data Entry'!$CK$6,VLOOKUP(F17,Mark,56,0),"")))))))</f>
        <v>0</v>
      </c>
      <c r="N17" s="35">
        <f>IF(AND(B17="",D17="",F17="",G17=""),"",IF($P$3='Data Entry'!$CK$1,VLOOKUP(F17,Mark,12,0),IF($P$3='Data Entry'!$CK$2,VLOOKUP(F17,Mark,21,0),IF($P$3='Data Entry'!$CK$3,VLOOKUP(F17,Mark,30,0),IF($P$3='Data Entry'!$CK$4,VLOOKUP(F17,Mark,39,0),IF($P$3='Data Entry'!$CK$5,VLOOKUP(F17,Mark,48,0),IF($P$3='Data Entry'!$CK$6,VLOOKUP(F17,Mark,57,0),"")))))))</f>
        <v>0</v>
      </c>
      <c r="O17" s="35">
        <f>IF(AND(B17="",D17="",F17="",G17=""),"",IF($P$3='Data Entry'!$CK$1,VLOOKUP(F17,Mark,13,0),IF($P$3='Data Entry'!$CK$2,VLOOKUP(F17,Mark,22,0),IF($P$3='Data Entry'!$CK$3,VLOOKUP(F17,Mark,31,0),IF($P$3='Data Entry'!$CK$4,VLOOKUP(F17,Mark,40,0),IF($P$3='Data Entry'!$CK$5,VLOOKUP(F17,Mark,49,0),IF($P$3='Data Entry'!$CK$6,VLOOKUP(F17,Mark,58,0),"")))))))</f>
        <v>9</v>
      </c>
      <c r="P17" s="35">
        <f>IF(AND(B17="",D17="",F17="",G17=""),"",IF($P$3='Data Entry'!$CK$1,VLOOKUP(F17,Mark,14,0),IF($P$3='Data Entry'!$CK$2,VLOOKUP(F17,Mark,23,0),IF($P$3='Data Entry'!$CK$3,VLOOKUP(F17,Mark,32,0),IF($P$3='Data Entry'!$CK$4,VLOOKUP(F17,Mark,41,0),IF($P$3='Data Entry'!$CK$5,VLOOKUP(F17,Mark,50,0),IF($P$3='Data Entry'!$CK$6,VLOOKUP(F17,Mark,59,0),"")))))))</f>
        <v>0</v>
      </c>
      <c r="Q17" s="36">
        <f t="shared" si="7"/>
        <v>27</v>
      </c>
      <c r="R17" s="108">
        <f t="shared" si="8"/>
        <v>5</v>
      </c>
      <c r="S17" s="108">
        <f t="shared" si="6"/>
        <v>5</v>
      </c>
      <c r="T17" s="109">
        <f t="shared" si="9"/>
        <v>10</v>
      </c>
      <c r="U17" s="10" t="str">
        <f>IFERROR(IF(OR(Q17="",#REF!="",D17=""),"",IF($Q$6=100,ROUNDUP(Q17*20%,0),IF($Q$6=86,ROUNDUP((Q17/$Q$6)*$U$6,0),IF($Q$6=66,ROUNDUP((Q17/$Q$6)*$U$6,0),"")))),"")</f>
        <v/>
      </c>
    </row>
    <row r="18" spans="1:21" ht="21.95" customHeight="1">
      <c r="A18" s="7">
        <v>12</v>
      </c>
      <c r="B18" s="32">
        <f t="shared" si="0"/>
        <v>829</v>
      </c>
      <c r="C18" s="54">
        <f t="shared" si="1"/>
        <v>40131</v>
      </c>
      <c r="D18" s="8" t="str">
        <f t="shared" si="2"/>
        <v>KAISHAV</v>
      </c>
      <c r="E18" s="8" t="str">
        <f t="shared" si="3"/>
        <v>DHARMA RAM</v>
      </c>
      <c r="F18" s="5">
        <f t="shared" si="4"/>
        <v>612</v>
      </c>
      <c r="G18" s="9" t="str">
        <f t="shared" si="5"/>
        <v/>
      </c>
      <c r="H18" s="106">
        <f>IF(AND(B18="",D18="",F18="",G18=""),"",IF($P$3='Data Entry'!$CK$1,VLOOKUP(F18,Mark,6,0),IF($P$3='Data Entry'!$CK$2,VLOOKUP(F18,Mark,15,0),IF($P$3='Data Entry'!$CK$3,VLOOKUP(F18,Mark,24,0),IF($P$3='Data Entry'!$CK$4,VLOOKUP(F18,Mark,33,0),IF($P$3='Data Entry'!$CK$5,VLOOKUP(F18,Mark,42,0),IF($P$3='Data Entry'!$CK$6,VLOOKUP(F18,Mark,51,0),"")))))))</f>
        <v>9</v>
      </c>
      <c r="I18" s="106">
        <f>IF(AND(B18="",D18="",F18="",G18=""),"",IF($P$3='Data Entry'!$CK$1,VLOOKUP(F18,Mark,7,0),IF($P$3='Data Entry'!$CK$2,VLOOKUP(F18,Mark,16,0),IF($P$3='Data Entry'!$CK$3,VLOOKUP(F18,Mark,25,0),IF($P$3='Data Entry'!$CK$4,VLOOKUP(F18,Mark,34,0),IF($P$3='Data Entry'!$CK$5,VLOOKUP(F18,Mark,43,0),IF($P$3='Data Entry'!$CK$6,VLOOKUP(F18,Mark,52,0),"")))))))</f>
        <v>9</v>
      </c>
      <c r="J18" s="106">
        <f>IF(AND(B18="",D18="",F18="",G18=""),"",IF($P$3='Data Entry'!$CK$1,VLOOKUP(F18,Mark,8,0),IF($P$3='Data Entry'!$CK$2,VLOOKUP(F18,Mark,17,0),IF($P$3='Data Entry'!$CK$3,VLOOKUP(F18,Mark,26,0),IF($P$3='Data Entry'!$CK$4,VLOOKUP(F18,Mark,35,0),IF($P$3='Data Entry'!$CK$5,VLOOKUP(F18,Mark,44,0),IF($P$3='Data Entry'!$CK$6,VLOOKUP(F18,Mark,53,0),"")))))))</f>
        <v>0</v>
      </c>
      <c r="K18" s="34">
        <f>IF(AND(B18="",D18="",F18="",G18=""),"",IF($P$3='Data Entry'!$CK$1,VLOOKUP(F18,Mark,9,0),IF($P$3='Data Entry'!$CK$2,VLOOKUP(F18,Mark,18,0),IF($P$3='Data Entry'!$CK$3,VLOOKUP(F18,Mark,27,0),IF($P$3='Data Entry'!$CK$4,VLOOKUP(F18,Mark,36,0),IF($P$3='Data Entry'!$CK$5,VLOOKUP(F18,Mark,45,0),IF($P$3='Data Entry'!$CK$6,VLOOKUP(F18,Mark,54,0),"")))))))</f>
        <v>0</v>
      </c>
      <c r="L18" s="34">
        <f>IF(AND(B18="",D18="",F18="",G18=""),"",IF($P$3='Data Entry'!$CK$1,VLOOKUP(F18,Mark,10,0),IF($P$3='Data Entry'!$CK$2,VLOOKUP(F18,Mark,19,0),IF($P$3='Data Entry'!$CK$3,VLOOKUP(F18,Mark,28,0),IF($P$3='Data Entry'!$CK$4,VLOOKUP(F18,Mark,37,0),IF($P$3='Data Entry'!$CK$5,VLOOKUP(F18,Mark,46,0),IF($P$3='Data Entry'!$CK$6,VLOOKUP(F18,Mark,55,0),"")))))))</f>
        <v>0</v>
      </c>
      <c r="M18" s="34">
        <f>IF(AND(B18="",D18="",F18="",G18=""),"",IF($P$3='Data Entry'!$CK$1,VLOOKUP(F18,Mark,11,0),IF($P$3='Data Entry'!$CK$2,VLOOKUP(F18,Mark,20,0),IF($P$3='Data Entry'!$CK$3,VLOOKUP(F18,Mark,29,0),IF($P$3='Data Entry'!$CK$4,VLOOKUP(F18,Mark,38,0),IF($P$3='Data Entry'!$CK$5,VLOOKUP(F18,Mark,47,0),IF($P$3='Data Entry'!$CK$6,VLOOKUP(F18,Mark,56,0),"")))))))</f>
        <v>0</v>
      </c>
      <c r="N18" s="35">
        <f>IF(AND(B18="",D18="",F18="",G18=""),"",IF($P$3='Data Entry'!$CK$1,VLOOKUP(F18,Mark,12,0),IF($P$3='Data Entry'!$CK$2,VLOOKUP(F18,Mark,21,0),IF($P$3='Data Entry'!$CK$3,VLOOKUP(F18,Mark,30,0),IF($P$3='Data Entry'!$CK$4,VLOOKUP(F18,Mark,39,0),IF($P$3='Data Entry'!$CK$5,VLOOKUP(F18,Mark,48,0),IF($P$3='Data Entry'!$CK$6,VLOOKUP(F18,Mark,57,0),"")))))))</f>
        <v>0</v>
      </c>
      <c r="O18" s="35">
        <f>IF(AND(B18="",D18="",F18="",G18=""),"",IF($P$3='Data Entry'!$CK$1,VLOOKUP(F18,Mark,13,0),IF($P$3='Data Entry'!$CK$2,VLOOKUP(F18,Mark,22,0),IF($P$3='Data Entry'!$CK$3,VLOOKUP(F18,Mark,31,0),IF($P$3='Data Entry'!$CK$4,VLOOKUP(F18,Mark,40,0),IF($P$3='Data Entry'!$CK$5,VLOOKUP(F18,Mark,49,0),IF($P$3='Data Entry'!$CK$6,VLOOKUP(F18,Mark,58,0),"")))))))</f>
        <v>9</v>
      </c>
      <c r="P18" s="35">
        <f>IF(AND(B18="",D18="",F18="",G18=""),"",IF($P$3='Data Entry'!$CK$1,VLOOKUP(F18,Mark,14,0),IF($P$3='Data Entry'!$CK$2,VLOOKUP(F18,Mark,23,0),IF($P$3='Data Entry'!$CK$3,VLOOKUP(F18,Mark,32,0),IF($P$3='Data Entry'!$CK$4,VLOOKUP(F18,Mark,41,0),IF($P$3='Data Entry'!$CK$5,VLOOKUP(F18,Mark,50,0),IF($P$3='Data Entry'!$CK$6,VLOOKUP(F18,Mark,59,0),"")))))))</f>
        <v>0</v>
      </c>
      <c r="Q18" s="36">
        <f t="shared" si="7"/>
        <v>27</v>
      </c>
      <c r="R18" s="108">
        <f t="shared" si="8"/>
        <v>5</v>
      </c>
      <c r="S18" s="108">
        <f t="shared" si="6"/>
        <v>5</v>
      </c>
      <c r="T18" s="109">
        <f t="shared" si="9"/>
        <v>10</v>
      </c>
      <c r="U18" s="10" t="str">
        <f>IFERROR(IF(OR(Q18="",#REF!="",D18=""),"",IF($Q$6=100,ROUNDUP(Q18*20%,0),IF($Q$6=86,ROUNDUP((Q18/$Q$6)*$U$6,0),IF($Q$6=66,ROUNDUP((Q18/$Q$6)*$U$6,0),"")))),"")</f>
        <v/>
      </c>
    </row>
    <row r="19" spans="1:21" ht="21.95" customHeight="1">
      <c r="A19" s="7">
        <v>13</v>
      </c>
      <c r="B19" s="32">
        <f t="shared" si="0"/>
        <v>817</v>
      </c>
      <c r="C19" s="54">
        <f t="shared" si="1"/>
        <v>40827</v>
      </c>
      <c r="D19" s="8" t="str">
        <f t="shared" si="2"/>
        <v>KARTIK SINGH KHICHI</v>
      </c>
      <c r="E19" s="8" t="str">
        <f t="shared" si="3"/>
        <v>RAJU SINGH</v>
      </c>
      <c r="F19" s="5">
        <f t="shared" si="4"/>
        <v>613</v>
      </c>
      <c r="G19" s="9" t="str">
        <f t="shared" si="5"/>
        <v/>
      </c>
      <c r="H19" s="106">
        <f>IF(AND(B19="",D19="",F19="",G19=""),"",IF($P$3='Data Entry'!$CK$1,VLOOKUP(F19,Mark,6,0),IF($P$3='Data Entry'!$CK$2,VLOOKUP(F19,Mark,15,0),IF($P$3='Data Entry'!$CK$3,VLOOKUP(F19,Mark,24,0),IF($P$3='Data Entry'!$CK$4,VLOOKUP(F19,Mark,33,0),IF($P$3='Data Entry'!$CK$5,VLOOKUP(F19,Mark,42,0),IF($P$3='Data Entry'!$CK$6,VLOOKUP(F19,Mark,51,0),"")))))))</f>
        <v>9</v>
      </c>
      <c r="I19" s="106">
        <f>IF(AND(B19="",D19="",F19="",G19=""),"",IF($P$3='Data Entry'!$CK$1,VLOOKUP(F19,Mark,7,0),IF($P$3='Data Entry'!$CK$2,VLOOKUP(F19,Mark,16,0),IF($P$3='Data Entry'!$CK$3,VLOOKUP(F19,Mark,25,0),IF($P$3='Data Entry'!$CK$4,VLOOKUP(F19,Mark,34,0),IF($P$3='Data Entry'!$CK$5,VLOOKUP(F19,Mark,43,0),IF($P$3='Data Entry'!$CK$6,VLOOKUP(F19,Mark,52,0),"")))))))</f>
        <v>9</v>
      </c>
      <c r="J19" s="106">
        <f>IF(AND(B19="",D19="",F19="",G19=""),"",IF($P$3='Data Entry'!$CK$1,VLOOKUP(F19,Mark,8,0),IF($P$3='Data Entry'!$CK$2,VLOOKUP(F19,Mark,17,0),IF($P$3='Data Entry'!$CK$3,VLOOKUP(F19,Mark,26,0),IF($P$3='Data Entry'!$CK$4,VLOOKUP(F19,Mark,35,0),IF($P$3='Data Entry'!$CK$5,VLOOKUP(F19,Mark,44,0),IF($P$3='Data Entry'!$CK$6,VLOOKUP(F19,Mark,53,0),"")))))))</f>
        <v>0</v>
      </c>
      <c r="K19" s="34">
        <f>IF(AND(B19="",D19="",F19="",G19=""),"",IF($P$3='Data Entry'!$CK$1,VLOOKUP(F19,Mark,9,0),IF($P$3='Data Entry'!$CK$2,VLOOKUP(F19,Mark,18,0),IF($P$3='Data Entry'!$CK$3,VLOOKUP(F19,Mark,27,0),IF($P$3='Data Entry'!$CK$4,VLOOKUP(F19,Mark,36,0),IF($P$3='Data Entry'!$CK$5,VLOOKUP(F19,Mark,45,0),IF($P$3='Data Entry'!$CK$6,VLOOKUP(F19,Mark,54,0),"")))))))</f>
        <v>0</v>
      </c>
      <c r="L19" s="34">
        <f>IF(AND(B19="",D19="",F19="",G19=""),"",IF($P$3='Data Entry'!$CK$1,VLOOKUP(F19,Mark,10,0),IF($P$3='Data Entry'!$CK$2,VLOOKUP(F19,Mark,19,0),IF($P$3='Data Entry'!$CK$3,VLOOKUP(F19,Mark,28,0),IF($P$3='Data Entry'!$CK$4,VLOOKUP(F19,Mark,37,0),IF($P$3='Data Entry'!$CK$5,VLOOKUP(F19,Mark,46,0),IF($P$3='Data Entry'!$CK$6,VLOOKUP(F19,Mark,55,0),"")))))))</f>
        <v>0</v>
      </c>
      <c r="M19" s="34">
        <f>IF(AND(B19="",D19="",F19="",G19=""),"",IF($P$3='Data Entry'!$CK$1,VLOOKUP(F19,Mark,11,0),IF($P$3='Data Entry'!$CK$2,VLOOKUP(F19,Mark,20,0),IF($P$3='Data Entry'!$CK$3,VLOOKUP(F19,Mark,29,0),IF($P$3='Data Entry'!$CK$4,VLOOKUP(F19,Mark,38,0),IF($P$3='Data Entry'!$CK$5,VLOOKUP(F19,Mark,47,0),IF($P$3='Data Entry'!$CK$6,VLOOKUP(F19,Mark,56,0),"")))))))</f>
        <v>0</v>
      </c>
      <c r="N19" s="35">
        <f>IF(AND(B19="",D19="",F19="",G19=""),"",IF($P$3='Data Entry'!$CK$1,VLOOKUP(F19,Mark,12,0),IF($P$3='Data Entry'!$CK$2,VLOOKUP(F19,Mark,21,0),IF($P$3='Data Entry'!$CK$3,VLOOKUP(F19,Mark,30,0),IF($P$3='Data Entry'!$CK$4,VLOOKUP(F19,Mark,39,0),IF($P$3='Data Entry'!$CK$5,VLOOKUP(F19,Mark,48,0),IF($P$3='Data Entry'!$CK$6,VLOOKUP(F19,Mark,57,0),"")))))))</f>
        <v>0</v>
      </c>
      <c r="O19" s="35">
        <f>IF(AND(B19="",D19="",F19="",G19=""),"",IF($P$3='Data Entry'!$CK$1,VLOOKUP(F19,Mark,13,0),IF($P$3='Data Entry'!$CK$2,VLOOKUP(F19,Mark,22,0),IF($P$3='Data Entry'!$CK$3,VLOOKUP(F19,Mark,31,0),IF($P$3='Data Entry'!$CK$4,VLOOKUP(F19,Mark,40,0),IF($P$3='Data Entry'!$CK$5,VLOOKUP(F19,Mark,49,0),IF($P$3='Data Entry'!$CK$6,VLOOKUP(F19,Mark,58,0),"")))))))</f>
        <v>9</v>
      </c>
      <c r="P19" s="35">
        <f>IF(AND(B19="",D19="",F19="",G19=""),"",IF($P$3='Data Entry'!$CK$1,VLOOKUP(F19,Mark,14,0),IF($P$3='Data Entry'!$CK$2,VLOOKUP(F19,Mark,23,0),IF($P$3='Data Entry'!$CK$3,VLOOKUP(F19,Mark,32,0),IF($P$3='Data Entry'!$CK$4,VLOOKUP(F19,Mark,41,0),IF($P$3='Data Entry'!$CK$5,VLOOKUP(F19,Mark,50,0),IF($P$3='Data Entry'!$CK$6,VLOOKUP(F19,Mark,59,0),"")))))))</f>
        <v>0</v>
      </c>
      <c r="Q19" s="36">
        <f t="shared" si="7"/>
        <v>27</v>
      </c>
      <c r="R19" s="108">
        <f t="shared" si="8"/>
        <v>5</v>
      </c>
      <c r="S19" s="108">
        <f t="shared" si="6"/>
        <v>5</v>
      </c>
      <c r="T19" s="109">
        <f t="shared" si="9"/>
        <v>10</v>
      </c>
      <c r="U19" s="10" t="str">
        <f>IFERROR(IF(OR(Q19="",#REF!="",D19=""),"",IF($Q$6=100,ROUNDUP(Q19*20%,0),IF($Q$6=86,ROUNDUP((Q19/$Q$6)*$U$6,0),IF($Q$6=66,ROUNDUP((Q19/$Q$6)*$U$6,0),"")))),"")</f>
        <v/>
      </c>
    </row>
    <row r="20" spans="1:21" ht="21.95" customHeight="1">
      <c r="A20" s="7">
        <v>14</v>
      </c>
      <c r="B20" s="32">
        <f t="shared" si="0"/>
        <v>824</v>
      </c>
      <c r="C20" s="54">
        <f t="shared" si="1"/>
        <v>40522</v>
      </c>
      <c r="D20" s="8" t="str">
        <f t="shared" si="2"/>
        <v>KHUSAVARDHAN SINGH RAJPUROHIT</v>
      </c>
      <c r="E20" s="8" t="str">
        <f t="shared" si="3"/>
        <v>SURENDRA SINGH RAJPUROHIT</v>
      </c>
      <c r="F20" s="5">
        <f t="shared" si="4"/>
        <v>614</v>
      </c>
      <c r="G20" s="9" t="str">
        <f t="shared" si="5"/>
        <v/>
      </c>
      <c r="H20" s="106">
        <f>IF(AND(B20="",D20="",F20="",G20=""),"",IF($P$3='Data Entry'!$CK$1,VLOOKUP(F20,Mark,6,0),IF($P$3='Data Entry'!$CK$2,VLOOKUP(F20,Mark,15,0),IF($P$3='Data Entry'!$CK$3,VLOOKUP(F20,Mark,24,0),IF($P$3='Data Entry'!$CK$4,VLOOKUP(F20,Mark,33,0),IF($P$3='Data Entry'!$CK$5,VLOOKUP(F20,Mark,42,0),IF($P$3='Data Entry'!$CK$6,VLOOKUP(F20,Mark,51,0),"")))))))</f>
        <v>9</v>
      </c>
      <c r="I20" s="106">
        <f>IF(AND(B20="",D20="",F20="",G20=""),"",IF($P$3='Data Entry'!$CK$1,VLOOKUP(F20,Mark,7,0),IF($P$3='Data Entry'!$CK$2,VLOOKUP(F20,Mark,16,0),IF($P$3='Data Entry'!$CK$3,VLOOKUP(F20,Mark,25,0),IF($P$3='Data Entry'!$CK$4,VLOOKUP(F20,Mark,34,0),IF($P$3='Data Entry'!$CK$5,VLOOKUP(F20,Mark,43,0),IF($P$3='Data Entry'!$CK$6,VLOOKUP(F20,Mark,52,0),"")))))))</f>
        <v>9</v>
      </c>
      <c r="J20" s="106">
        <f>IF(AND(B20="",D20="",F20="",G20=""),"",IF($P$3='Data Entry'!$CK$1,VLOOKUP(F20,Mark,8,0),IF($P$3='Data Entry'!$CK$2,VLOOKUP(F20,Mark,17,0),IF($P$3='Data Entry'!$CK$3,VLOOKUP(F20,Mark,26,0),IF($P$3='Data Entry'!$CK$4,VLOOKUP(F20,Mark,35,0),IF($P$3='Data Entry'!$CK$5,VLOOKUP(F20,Mark,44,0),IF($P$3='Data Entry'!$CK$6,VLOOKUP(F20,Mark,53,0),"")))))))</f>
        <v>0</v>
      </c>
      <c r="K20" s="34">
        <f>IF(AND(B20="",D20="",F20="",G20=""),"",IF($P$3='Data Entry'!$CK$1,VLOOKUP(F20,Mark,9,0),IF($P$3='Data Entry'!$CK$2,VLOOKUP(F20,Mark,18,0),IF($P$3='Data Entry'!$CK$3,VLOOKUP(F20,Mark,27,0),IF($P$3='Data Entry'!$CK$4,VLOOKUP(F20,Mark,36,0),IF($P$3='Data Entry'!$CK$5,VLOOKUP(F20,Mark,45,0),IF($P$3='Data Entry'!$CK$6,VLOOKUP(F20,Mark,54,0),"")))))))</f>
        <v>0</v>
      </c>
      <c r="L20" s="34">
        <f>IF(AND(B20="",D20="",F20="",G20=""),"",IF($P$3='Data Entry'!$CK$1,VLOOKUP(F20,Mark,10,0),IF($P$3='Data Entry'!$CK$2,VLOOKUP(F20,Mark,19,0),IF($P$3='Data Entry'!$CK$3,VLOOKUP(F20,Mark,28,0),IF($P$3='Data Entry'!$CK$4,VLOOKUP(F20,Mark,37,0),IF($P$3='Data Entry'!$CK$5,VLOOKUP(F20,Mark,46,0),IF($P$3='Data Entry'!$CK$6,VLOOKUP(F20,Mark,55,0),"")))))))</f>
        <v>0</v>
      </c>
      <c r="M20" s="34">
        <f>IF(AND(B20="",D20="",F20="",G20=""),"",IF($P$3='Data Entry'!$CK$1,VLOOKUP(F20,Mark,11,0),IF($P$3='Data Entry'!$CK$2,VLOOKUP(F20,Mark,20,0),IF($P$3='Data Entry'!$CK$3,VLOOKUP(F20,Mark,29,0),IF($P$3='Data Entry'!$CK$4,VLOOKUP(F20,Mark,38,0),IF($P$3='Data Entry'!$CK$5,VLOOKUP(F20,Mark,47,0),IF($P$3='Data Entry'!$CK$6,VLOOKUP(F20,Mark,56,0),"")))))))</f>
        <v>0</v>
      </c>
      <c r="N20" s="35">
        <f>IF(AND(B20="",D20="",F20="",G20=""),"",IF($P$3='Data Entry'!$CK$1,VLOOKUP(F20,Mark,12,0),IF($P$3='Data Entry'!$CK$2,VLOOKUP(F20,Mark,21,0),IF($P$3='Data Entry'!$CK$3,VLOOKUP(F20,Mark,30,0),IF($P$3='Data Entry'!$CK$4,VLOOKUP(F20,Mark,39,0),IF($P$3='Data Entry'!$CK$5,VLOOKUP(F20,Mark,48,0),IF($P$3='Data Entry'!$CK$6,VLOOKUP(F20,Mark,57,0),"")))))))</f>
        <v>0</v>
      </c>
      <c r="O20" s="35">
        <f>IF(AND(B20="",D20="",F20="",G20=""),"",IF($P$3='Data Entry'!$CK$1,VLOOKUP(F20,Mark,13,0),IF($P$3='Data Entry'!$CK$2,VLOOKUP(F20,Mark,22,0),IF($P$3='Data Entry'!$CK$3,VLOOKUP(F20,Mark,31,0),IF($P$3='Data Entry'!$CK$4,VLOOKUP(F20,Mark,40,0),IF($P$3='Data Entry'!$CK$5,VLOOKUP(F20,Mark,49,0),IF($P$3='Data Entry'!$CK$6,VLOOKUP(F20,Mark,58,0),"")))))))</f>
        <v>9</v>
      </c>
      <c r="P20" s="35">
        <f>IF(AND(B20="",D20="",F20="",G20=""),"",IF($P$3='Data Entry'!$CK$1,VLOOKUP(F20,Mark,14,0),IF($P$3='Data Entry'!$CK$2,VLOOKUP(F20,Mark,23,0),IF($P$3='Data Entry'!$CK$3,VLOOKUP(F20,Mark,32,0),IF($P$3='Data Entry'!$CK$4,VLOOKUP(F20,Mark,41,0),IF($P$3='Data Entry'!$CK$5,VLOOKUP(F20,Mark,50,0),IF($P$3='Data Entry'!$CK$6,VLOOKUP(F20,Mark,59,0),"")))))))</f>
        <v>0</v>
      </c>
      <c r="Q20" s="36">
        <f t="shared" si="7"/>
        <v>27</v>
      </c>
      <c r="R20" s="108">
        <f t="shared" si="8"/>
        <v>5</v>
      </c>
      <c r="S20" s="108">
        <f t="shared" si="6"/>
        <v>5</v>
      </c>
      <c r="T20" s="109">
        <f t="shared" si="9"/>
        <v>10</v>
      </c>
      <c r="U20" s="10" t="str">
        <f>IFERROR(IF(OR(Q20="",#REF!="",D20=""),"",IF($Q$6=100,ROUNDUP(Q20*20%,0),IF($Q$6=86,ROUNDUP((Q20/$Q$6)*$U$6,0),IF($Q$6=66,ROUNDUP((Q20/$Q$6)*$U$6,0),"")))),"")</f>
        <v/>
      </c>
    </row>
    <row r="21" spans="1:21" ht="21.95" customHeight="1">
      <c r="A21" s="7">
        <v>15</v>
      </c>
      <c r="B21" s="32">
        <f t="shared" si="0"/>
        <v>823</v>
      </c>
      <c r="C21" s="54">
        <f t="shared" si="1"/>
        <v>40136</v>
      </c>
      <c r="D21" s="8" t="str">
        <f t="shared" si="2"/>
        <v>KHUSHI DAGDI</v>
      </c>
      <c r="E21" s="8" t="str">
        <f t="shared" si="3"/>
        <v>RAJURAM DAGDI</v>
      </c>
      <c r="F21" s="5">
        <f t="shared" si="4"/>
        <v>615</v>
      </c>
      <c r="G21" s="9">
        <f t="shared" si="5"/>
        <v>11225544</v>
      </c>
      <c r="H21" s="106">
        <f>IF(AND(B21="",D21="",F21="",G21=""),"",IF($P$3='Data Entry'!$CK$1,VLOOKUP(F21,Mark,6,0),IF($P$3='Data Entry'!$CK$2,VLOOKUP(F21,Mark,15,0),IF($P$3='Data Entry'!$CK$3,VLOOKUP(F21,Mark,24,0),IF($P$3='Data Entry'!$CK$4,VLOOKUP(F21,Mark,33,0),IF($P$3='Data Entry'!$CK$5,VLOOKUP(F21,Mark,42,0),IF($P$3='Data Entry'!$CK$6,VLOOKUP(F21,Mark,51,0),"")))))))</f>
        <v>9</v>
      </c>
      <c r="I21" s="106">
        <f>IF(AND(B21="",D21="",F21="",G21=""),"",IF($P$3='Data Entry'!$CK$1,VLOOKUP(F21,Mark,7,0),IF($P$3='Data Entry'!$CK$2,VLOOKUP(F21,Mark,16,0),IF($P$3='Data Entry'!$CK$3,VLOOKUP(F21,Mark,25,0),IF($P$3='Data Entry'!$CK$4,VLOOKUP(F21,Mark,34,0),IF($P$3='Data Entry'!$CK$5,VLOOKUP(F21,Mark,43,0),IF($P$3='Data Entry'!$CK$6,VLOOKUP(F21,Mark,52,0),"")))))))</f>
        <v>9</v>
      </c>
      <c r="J21" s="106">
        <f>IF(AND(B21="",D21="",F21="",G21=""),"",IF($P$3='Data Entry'!$CK$1,VLOOKUP(F21,Mark,8,0),IF($P$3='Data Entry'!$CK$2,VLOOKUP(F21,Mark,17,0),IF($P$3='Data Entry'!$CK$3,VLOOKUP(F21,Mark,26,0),IF($P$3='Data Entry'!$CK$4,VLOOKUP(F21,Mark,35,0),IF($P$3='Data Entry'!$CK$5,VLOOKUP(F21,Mark,44,0),IF($P$3='Data Entry'!$CK$6,VLOOKUP(F21,Mark,53,0),"")))))))</f>
        <v>0</v>
      </c>
      <c r="K21" s="34">
        <f>IF(AND(B21="",D21="",F21="",G21=""),"",IF($P$3='Data Entry'!$CK$1,VLOOKUP(F21,Mark,9,0),IF($P$3='Data Entry'!$CK$2,VLOOKUP(F21,Mark,18,0),IF($P$3='Data Entry'!$CK$3,VLOOKUP(F21,Mark,27,0),IF($P$3='Data Entry'!$CK$4,VLOOKUP(F21,Mark,36,0),IF($P$3='Data Entry'!$CK$5,VLOOKUP(F21,Mark,45,0),IF($P$3='Data Entry'!$CK$6,VLOOKUP(F21,Mark,54,0),"")))))))</f>
        <v>0</v>
      </c>
      <c r="L21" s="34">
        <f>IF(AND(B21="",D21="",F21="",G21=""),"",IF($P$3='Data Entry'!$CK$1,VLOOKUP(F21,Mark,10,0),IF($P$3='Data Entry'!$CK$2,VLOOKUP(F21,Mark,19,0),IF($P$3='Data Entry'!$CK$3,VLOOKUP(F21,Mark,28,0),IF($P$3='Data Entry'!$CK$4,VLOOKUP(F21,Mark,37,0),IF($P$3='Data Entry'!$CK$5,VLOOKUP(F21,Mark,46,0),IF($P$3='Data Entry'!$CK$6,VLOOKUP(F21,Mark,55,0),"")))))))</f>
        <v>0</v>
      </c>
      <c r="M21" s="34">
        <f>IF(AND(B21="",D21="",F21="",G21=""),"",IF($P$3='Data Entry'!$CK$1,VLOOKUP(F21,Mark,11,0),IF($P$3='Data Entry'!$CK$2,VLOOKUP(F21,Mark,20,0),IF($P$3='Data Entry'!$CK$3,VLOOKUP(F21,Mark,29,0),IF($P$3='Data Entry'!$CK$4,VLOOKUP(F21,Mark,38,0),IF($P$3='Data Entry'!$CK$5,VLOOKUP(F21,Mark,47,0),IF($P$3='Data Entry'!$CK$6,VLOOKUP(F21,Mark,56,0),"")))))))</f>
        <v>0</v>
      </c>
      <c r="N21" s="35">
        <f>IF(AND(B21="",D21="",F21="",G21=""),"",IF($P$3='Data Entry'!$CK$1,VLOOKUP(F21,Mark,12,0),IF($P$3='Data Entry'!$CK$2,VLOOKUP(F21,Mark,21,0),IF($P$3='Data Entry'!$CK$3,VLOOKUP(F21,Mark,30,0),IF($P$3='Data Entry'!$CK$4,VLOOKUP(F21,Mark,39,0),IF($P$3='Data Entry'!$CK$5,VLOOKUP(F21,Mark,48,0),IF($P$3='Data Entry'!$CK$6,VLOOKUP(F21,Mark,57,0),"")))))))</f>
        <v>0</v>
      </c>
      <c r="O21" s="35">
        <f>IF(AND(B21="",D21="",F21="",G21=""),"",IF($P$3='Data Entry'!$CK$1,VLOOKUP(F21,Mark,13,0),IF($P$3='Data Entry'!$CK$2,VLOOKUP(F21,Mark,22,0),IF($P$3='Data Entry'!$CK$3,VLOOKUP(F21,Mark,31,0),IF($P$3='Data Entry'!$CK$4,VLOOKUP(F21,Mark,40,0),IF($P$3='Data Entry'!$CK$5,VLOOKUP(F21,Mark,49,0),IF($P$3='Data Entry'!$CK$6,VLOOKUP(F21,Mark,58,0),"")))))))</f>
        <v>9</v>
      </c>
      <c r="P21" s="35">
        <f>IF(AND(B21="",D21="",F21="",G21=""),"",IF($P$3='Data Entry'!$CK$1,VLOOKUP(F21,Mark,14,0),IF($P$3='Data Entry'!$CK$2,VLOOKUP(F21,Mark,23,0),IF($P$3='Data Entry'!$CK$3,VLOOKUP(F21,Mark,32,0),IF($P$3='Data Entry'!$CK$4,VLOOKUP(F21,Mark,41,0),IF($P$3='Data Entry'!$CK$5,VLOOKUP(F21,Mark,50,0),IF($P$3='Data Entry'!$CK$6,VLOOKUP(F21,Mark,59,0),"")))))))</f>
        <v>0</v>
      </c>
      <c r="Q21" s="36">
        <f t="shared" si="7"/>
        <v>27</v>
      </c>
      <c r="R21" s="108">
        <f t="shared" si="8"/>
        <v>5</v>
      </c>
      <c r="S21" s="108">
        <f t="shared" si="6"/>
        <v>5</v>
      </c>
      <c r="T21" s="109">
        <f t="shared" si="9"/>
        <v>10</v>
      </c>
      <c r="U21" s="10" t="str">
        <f>IFERROR(IF(OR(Q21="",#REF!="",D21=""),"",IF($Q$6=100,ROUNDUP(Q21*20%,0),IF($Q$6=86,ROUNDUP((Q21/$Q$6)*$U$6,0),IF($Q$6=66,ROUNDUP((Q21/$Q$6)*$U$6,0),"")))),"")</f>
        <v/>
      </c>
    </row>
    <row r="22" spans="1:21" ht="21.95" customHeight="1">
      <c r="A22" s="7">
        <v>16</v>
      </c>
      <c r="B22" s="32">
        <f t="shared" si="0"/>
        <v>587</v>
      </c>
      <c r="C22" s="54">
        <f t="shared" si="1"/>
        <v>40541</v>
      </c>
      <c r="D22" s="8" t="str">
        <f t="shared" si="2"/>
        <v>KOMAL NAYAK</v>
      </c>
      <c r="E22" s="8" t="str">
        <f t="shared" si="3"/>
        <v>PRAHLAD NAYAK</v>
      </c>
      <c r="F22" s="5">
        <f t="shared" si="4"/>
        <v>616</v>
      </c>
      <c r="G22" s="9">
        <f t="shared" si="5"/>
        <v>11225545</v>
      </c>
      <c r="H22" s="106">
        <f>IF(AND(B22="",D22="",F22="",G22=""),"",IF($P$3='Data Entry'!$CK$1,VLOOKUP(F22,Mark,6,0),IF($P$3='Data Entry'!$CK$2,VLOOKUP(F22,Mark,15,0),IF($P$3='Data Entry'!$CK$3,VLOOKUP(F22,Mark,24,0),IF($P$3='Data Entry'!$CK$4,VLOOKUP(F22,Mark,33,0),IF($P$3='Data Entry'!$CK$5,VLOOKUP(F22,Mark,42,0),IF($P$3='Data Entry'!$CK$6,VLOOKUP(F22,Mark,51,0),"")))))))</f>
        <v>9</v>
      </c>
      <c r="I22" s="106">
        <f>IF(AND(B22="",D22="",F22="",G22=""),"",IF($P$3='Data Entry'!$CK$1,VLOOKUP(F22,Mark,7,0),IF($P$3='Data Entry'!$CK$2,VLOOKUP(F22,Mark,16,0),IF($P$3='Data Entry'!$CK$3,VLOOKUP(F22,Mark,25,0),IF($P$3='Data Entry'!$CK$4,VLOOKUP(F22,Mark,34,0),IF($P$3='Data Entry'!$CK$5,VLOOKUP(F22,Mark,43,0),IF($P$3='Data Entry'!$CK$6,VLOOKUP(F22,Mark,52,0),"")))))))</f>
        <v>9</v>
      </c>
      <c r="J22" s="106">
        <f>IF(AND(B22="",D22="",F22="",G22=""),"",IF($P$3='Data Entry'!$CK$1,VLOOKUP(F22,Mark,8,0),IF($P$3='Data Entry'!$CK$2,VLOOKUP(F22,Mark,17,0),IF($P$3='Data Entry'!$CK$3,VLOOKUP(F22,Mark,26,0),IF($P$3='Data Entry'!$CK$4,VLOOKUP(F22,Mark,35,0),IF($P$3='Data Entry'!$CK$5,VLOOKUP(F22,Mark,44,0),IF($P$3='Data Entry'!$CK$6,VLOOKUP(F22,Mark,53,0),"")))))))</f>
        <v>0</v>
      </c>
      <c r="K22" s="34">
        <f>IF(AND(B22="",D22="",F22="",G22=""),"",IF($P$3='Data Entry'!$CK$1,VLOOKUP(F22,Mark,9,0),IF($P$3='Data Entry'!$CK$2,VLOOKUP(F22,Mark,18,0),IF($P$3='Data Entry'!$CK$3,VLOOKUP(F22,Mark,27,0),IF($P$3='Data Entry'!$CK$4,VLOOKUP(F22,Mark,36,0),IF($P$3='Data Entry'!$CK$5,VLOOKUP(F22,Mark,45,0),IF($P$3='Data Entry'!$CK$6,VLOOKUP(F22,Mark,54,0),"")))))))</f>
        <v>0</v>
      </c>
      <c r="L22" s="34">
        <f>IF(AND(B22="",D22="",F22="",G22=""),"",IF($P$3='Data Entry'!$CK$1,VLOOKUP(F22,Mark,10,0),IF($P$3='Data Entry'!$CK$2,VLOOKUP(F22,Mark,19,0),IF($P$3='Data Entry'!$CK$3,VLOOKUP(F22,Mark,28,0),IF($P$3='Data Entry'!$CK$4,VLOOKUP(F22,Mark,37,0),IF($P$3='Data Entry'!$CK$5,VLOOKUP(F22,Mark,46,0),IF($P$3='Data Entry'!$CK$6,VLOOKUP(F22,Mark,55,0),"")))))))</f>
        <v>0</v>
      </c>
      <c r="M22" s="34">
        <f>IF(AND(B22="",D22="",F22="",G22=""),"",IF($P$3='Data Entry'!$CK$1,VLOOKUP(F22,Mark,11,0),IF($P$3='Data Entry'!$CK$2,VLOOKUP(F22,Mark,20,0),IF($P$3='Data Entry'!$CK$3,VLOOKUP(F22,Mark,29,0),IF($P$3='Data Entry'!$CK$4,VLOOKUP(F22,Mark,38,0),IF($P$3='Data Entry'!$CK$5,VLOOKUP(F22,Mark,47,0),IF($P$3='Data Entry'!$CK$6,VLOOKUP(F22,Mark,56,0),"")))))))</f>
        <v>0</v>
      </c>
      <c r="N22" s="35">
        <f>IF(AND(B22="",D22="",F22="",G22=""),"",IF($P$3='Data Entry'!$CK$1,VLOOKUP(F22,Mark,12,0),IF($P$3='Data Entry'!$CK$2,VLOOKUP(F22,Mark,21,0),IF($P$3='Data Entry'!$CK$3,VLOOKUP(F22,Mark,30,0),IF($P$3='Data Entry'!$CK$4,VLOOKUP(F22,Mark,39,0),IF($P$3='Data Entry'!$CK$5,VLOOKUP(F22,Mark,48,0),IF($P$3='Data Entry'!$CK$6,VLOOKUP(F22,Mark,57,0),"")))))))</f>
        <v>0</v>
      </c>
      <c r="O22" s="35">
        <f>IF(AND(B22="",D22="",F22="",G22=""),"",IF($P$3='Data Entry'!$CK$1,VLOOKUP(F22,Mark,13,0),IF($P$3='Data Entry'!$CK$2,VLOOKUP(F22,Mark,22,0),IF($P$3='Data Entry'!$CK$3,VLOOKUP(F22,Mark,31,0),IF($P$3='Data Entry'!$CK$4,VLOOKUP(F22,Mark,40,0),IF($P$3='Data Entry'!$CK$5,VLOOKUP(F22,Mark,49,0),IF($P$3='Data Entry'!$CK$6,VLOOKUP(F22,Mark,58,0),"")))))))</f>
        <v>9</v>
      </c>
      <c r="P22" s="35">
        <f>IF(AND(B22="",D22="",F22="",G22=""),"",IF($P$3='Data Entry'!$CK$1,VLOOKUP(F22,Mark,14,0),IF($P$3='Data Entry'!$CK$2,VLOOKUP(F22,Mark,23,0),IF($P$3='Data Entry'!$CK$3,VLOOKUP(F22,Mark,32,0),IF($P$3='Data Entry'!$CK$4,VLOOKUP(F22,Mark,41,0),IF($P$3='Data Entry'!$CK$5,VLOOKUP(F22,Mark,50,0),IF($P$3='Data Entry'!$CK$6,VLOOKUP(F22,Mark,59,0),"")))))))</f>
        <v>0</v>
      </c>
      <c r="Q22" s="36">
        <f t="shared" si="7"/>
        <v>27</v>
      </c>
      <c r="R22" s="108">
        <f t="shared" si="8"/>
        <v>5</v>
      </c>
      <c r="S22" s="108">
        <f t="shared" si="6"/>
        <v>5</v>
      </c>
      <c r="T22" s="109">
        <f t="shared" si="9"/>
        <v>10</v>
      </c>
      <c r="U22" s="10" t="str">
        <f>IFERROR(IF(OR(Q22="",#REF!="",D22=""),"",IF($Q$6=100,ROUNDUP(Q22*20%,0),IF($Q$6=86,ROUNDUP((Q22/$Q$6)*$U$6,0),IF($Q$6=66,ROUNDUP((Q22/$Q$6)*$U$6,0),"")))),"")</f>
        <v/>
      </c>
    </row>
    <row r="23" spans="1:21" ht="21.95" customHeight="1">
      <c r="A23" s="7">
        <v>17</v>
      </c>
      <c r="B23" s="32">
        <f t="shared" si="0"/>
        <v>710</v>
      </c>
      <c r="C23" s="54">
        <f t="shared" si="1"/>
        <v>40305</v>
      </c>
      <c r="D23" s="8" t="str">
        <f t="shared" si="2"/>
        <v>MANISHA MEGHWAL</v>
      </c>
      <c r="E23" s="8" t="str">
        <f t="shared" si="3"/>
        <v>SHANKAR LAL</v>
      </c>
      <c r="F23" s="5">
        <f t="shared" si="4"/>
        <v>617</v>
      </c>
      <c r="G23" s="9" t="str">
        <f t="shared" si="5"/>
        <v/>
      </c>
      <c r="H23" s="106">
        <f>IF(AND(B23="",D23="",F23="",G23=""),"",IF($P$3='Data Entry'!$CK$1,VLOOKUP(F23,Mark,6,0),IF($P$3='Data Entry'!$CK$2,VLOOKUP(F23,Mark,15,0),IF($P$3='Data Entry'!$CK$3,VLOOKUP(F23,Mark,24,0),IF($P$3='Data Entry'!$CK$4,VLOOKUP(F23,Mark,33,0),IF($P$3='Data Entry'!$CK$5,VLOOKUP(F23,Mark,42,0),IF($P$3='Data Entry'!$CK$6,VLOOKUP(F23,Mark,51,0),"")))))))</f>
        <v>9</v>
      </c>
      <c r="I23" s="106">
        <f>IF(AND(B23="",D23="",F23="",G23=""),"",IF($P$3='Data Entry'!$CK$1,VLOOKUP(F23,Mark,7,0),IF($P$3='Data Entry'!$CK$2,VLOOKUP(F23,Mark,16,0),IF($P$3='Data Entry'!$CK$3,VLOOKUP(F23,Mark,25,0),IF($P$3='Data Entry'!$CK$4,VLOOKUP(F23,Mark,34,0),IF($P$3='Data Entry'!$CK$5,VLOOKUP(F23,Mark,43,0),IF($P$3='Data Entry'!$CK$6,VLOOKUP(F23,Mark,52,0),"")))))))</f>
        <v>9</v>
      </c>
      <c r="J23" s="106">
        <f>IF(AND(B23="",D23="",F23="",G23=""),"",IF($P$3='Data Entry'!$CK$1,VLOOKUP(F23,Mark,8,0),IF($P$3='Data Entry'!$CK$2,VLOOKUP(F23,Mark,17,0),IF($P$3='Data Entry'!$CK$3,VLOOKUP(F23,Mark,26,0),IF($P$3='Data Entry'!$CK$4,VLOOKUP(F23,Mark,35,0),IF($P$3='Data Entry'!$CK$5,VLOOKUP(F23,Mark,44,0),IF($P$3='Data Entry'!$CK$6,VLOOKUP(F23,Mark,53,0),"")))))))</f>
        <v>0</v>
      </c>
      <c r="K23" s="34">
        <f>IF(AND(B23="",D23="",F23="",G23=""),"",IF($P$3='Data Entry'!$CK$1,VLOOKUP(F23,Mark,9,0),IF($P$3='Data Entry'!$CK$2,VLOOKUP(F23,Mark,18,0),IF($P$3='Data Entry'!$CK$3,VLOOKUP(F23,Mark,27,0),IF($P$3='Data Entry'!$CK$4,VLOOKUP(F23,Mark,36,0),IF($P$3='Data Entry'!$CK$5,VLOOKUP(F23,Mark,45,0),IF($P$3='Data Entry'!$CK$6,VLOOKUP(F23,Mark,54,0),"")))))))</f>
        <v>0</v>
      </c>
      <c r="L23" s="34">
        <f>IF(AND(B23="",D23="",F23="",G23=""),"",IF($P$3='Data Entry'!$CK$1,VLOOKUP(F23,Mark,10,0),IF($P$3='Data Entry'!$CK$2,VLOOKUP(F23,Mark,19,0),IF($P$3='Data Entry'!$CK$3,VLOOKUP(F23,Mark,28,0),IF($P$3='Data Entry'!$CK$4,VLOOKUP(F23,Mark,37,0),IF($P$3='Data Entry'!$CK$5,VLOOKUP(F23,Mark,46,0),IF($P$3='Data Entry'!$CK$6,VLOOKUP(F23,Mark,55,0),"")))))))</f>
        <v>0</v>
      </c>
      <c r="M23" s="34">
        <f>IF(AND(B23="",D23="",F23="",G23=""),"",IF($P$3='Data Entry'!$CK$1,VLOOKUP(F23,Mark,11,0),IF($P$3='Data Entry'!$CK$2,VLOOKUP(F23,Mark,20,0),IF($P$3='Data Entry'!$CK$3,VLOOKUP(F23,Mark,29,0),IF($P$3='Data Entry'!$CK$4,VLOOKUP(F23,Mark,38,0),IF($P$3='Data Entry'!$CK$5,VLOOKUP(F23,Mark,47,0),IF($P$3='Data Entry'!$CK$6,VLOOKUP(F23,Mark,56,0),"")))))))</f>
        <v>0</v>
      </c>
      <c r="N23" s="35">
        <f>IF(AND(B23="",D23="",F23="",G23=""),"",IF($P$3='Data Entry'!$CK$1,VLOOKUP(F23,Mark,12,0),IF($P$3='Data Entry'!$CK$2,VLOOKUP(F23,Mark,21,0),IF($P$3='Data Entry'!$CK$3,VLOOKUP(F23,Mark,30,0),IF($P$3='Data Entry'!$CK$4,VLOOKUP(F23,Mark,39,0),IF($P$3='Data Entry'!$CK$5,VLOOKUP(F23,Mark,48,0),IF($P$3='Data Entry'!$CK$6,VLOOKUP(F23,Mark,57,0),"")))))))</f>
        <v>0</v>
      </c>
      <c r="O23" s="35">
        <f>IF(AND(B23="",D23="",F23="",G23=""),"",IF($P$3='Data Entry'!$CK$1,VLOOKUP(F23,Mark,13,0),IF($P$3='Data Entry'!$CK$2,VLOOKUP(F23,Mark,22,0),IF($P$3='Data Entry'!$CK$3,VLOOKUP(F23,Mark,31,0),IF($P$3='Data Entry'!$CK$4,VLOOKUP(F23,Mark,40,0),IF($P$3='Data Entry'!$CK$5,VLOOKUP(F23,Mark,49,0),IF($P$3='Data Entry'!$CK$6,VLOOKUP(F23,Mark,58,0),"")))))))</f>
        <v>9</v>
      </c>
      <c r="P23" s="35">
        <f>IF(AND(B23="",D23="",F23="",G23=""),"",IF($P$3='Data Entry'!$CK$1,VLOOKUP(F23,Mark,14,0),IF($P$3='Data Entry'!$CK$2,VLOOKUP(F23,Mark,23,0),IF($P$3='Data Entry'!$CK$3,VLOOKUP(F23,Mark,32,0),IF($P$3='Data Entry'!$CK$4,VLOOKUP(F23,Mark,41,0),IF($P$3='Data Entry'!$CK$5,VLOOKUP(F23,Mark,50,0),IF($P$3='Data Entry'!$CK$6,VLOOKUP(F23,Mark,59,0),"")))))))</f>
        <v>0</v>
      </c>
      <c r="Q23" s="36">
        <f t="shared" si="7"/>
        <v>27</v>
      </c>
      <c r="R23" s="108">
        <f t="shared" si="8"/>
        <v>5</v>
      </c>
      <c r="S23" s="108">
        <f t="shared" si="6"/>
        <v>5</v>
      </c>
      <c r="T23" s="109">
        <f t="shared" si="9"/>
        <v>10</v>
      </c>
      <c r="U23" s="10" t="str">
        <f>IFERROR(IF(OR(Q23="",#REF!="",D23=""),"",IF($Q$6=100,ROUNDUP(Q23*20%,0),IF($Q$6=86,ROUNDUP((Q23/$Q$6)*$U$6,0),IF($Q$6=66,ROUNDUP((Q23/$Q$6)*$U$6,0),"")))),"")</f>
        <v/>
      </c>
    </row>
    <row r="24" spans="1:21" ht="21.95" customHeight="1">
      <c r="A24" s="7">
        <v>18</v>
      </c>
      <c r="B24" s="32">
        <f t="shared" si="0"/>
        <v>542</v>
      </c>
      <c r="C24" s="54">
        <f t="shared" si="1"/>
        <v>40001</v>
      </c>
      <c r="D24" s="8" t="str">
        <f t="shared" si="2"/>
        <v>NAFEESA</v>
      </c>
      <c r="E24" s="8" t="str">
        <f t="shared" si="3"/>
        <v>KAMRUDIN</v>
      </c>
      <c r="F24" s="5">
        <f t="shared" si="4"/>
        <v>618</v>
      </c>
      <c r="G24" s="9" t="str">
        <f t="shared" si="5"/>
        <v/>
      </c>
      <c r="H24" s="106">
        <f>IF(AND(B24="",D24="",F24="",G24=""),"",IF($P$3='Data Entry'!$CK$1,VLOOKUP(F24,Mark,6,0),IF($P$3='Data Entry'!$CK$2,VLOOKUP(F24,Mark,15,0),IF($P$3='Data Entry'!$CK$3,VLOOKUP(F24,Mark,24,0),IF($P$3='Data Entry'!$CK$4,VLOOKUP(F24,Mark,33,0),IF($P$3='Data Entry'!$CK$5,VLOOKUP(F24,Mark,42,0),IF($P$3='Data Entry'!$CK$6,VLOOKUP(F24,Mark,51,0),"")))))))</f>
        <v>9</v>
      </c>
      <c r="I24" s="106">
        <f>IF(AND(B24="",D24="",F24="",G24=""),"",IF($P$3='Data Entry'!$CK$1,VLOOKUP(F24,Mark,7,0),IF($P$3='Data Entry'!$CK$2,VLOOKUP(F24,Mark,16,0),IF($P$3='Data Entry'!$CK$3,VLOOKUP(F24,Mark,25,0),IF($P$3='Data Entry'!$CK$4,VLOOKUP(F24,Mark,34,0),IF($P$3='Data Entry'!$CK$5,VLOOKUP(F24,Mark,43,0),IF($P$3='Data Entry'!$CK$6,VLOOKUP(F24,Mark,52,0),"")))))))</f>
        <v>9</v>
      </c>
      <c r="J24" s="106">
        <f>IF(AND(B24="",D24="",F24="",G24=""),"",IF($P$3='Data Entry'!$CK$1,VLOOKUP(F24,Mark,8,0),IF($P$3='Data Entry'!$CK$2,VLOOKUP(F24,Mark,17,0),IF($P$3='Data Entry'!$CK$3,VLOOKUP(F24,Mark,26,0),IF($P$3='Data Entry'!$CK$4,VLOOKUP(F24,Mark,35,0),IF($P$3='Data Entry'!$CK$5,VLOOKUP(F24,Mark,44,0),IF($P$3='Data Entry'!$CK$6,VLOOKUP(F24,Mark,53,0),"")))))))</f>
        <v>0</v>
      </c>
      <c r="K24" s="34">
        <f>IF(AND(B24="",D24="",F24="",G24=""),"",IF($P$3='Data Entry'!$CK$1,VLOOKUP(F24,Mark,9,0),IF($P$3='Data Entry'!$CK$2,VLOOKUP(F24,Mark,18,0),IF($P$3='Data Entry'!$CK$3,VLOOKUP(F24,Mark,27,0),IF($P$3='Data Entry'!$CK$4,VLOOKUP(F24,Mark,36,0),IF($P$3='Data Entry'!$CK$5,VLOOKUP(F24,Mark,45,0),IF($P$3='Data Entry'!$CK$6,VLOOKUP(F24,Mark,54,0),"")))))))</f>
        <v>0</v>
      </c>
      <c r="L24" s="34">
        <f>IF(AND(B24="",D24="",F24="",G24=""),"",IF($P$3='Data Entry'!$CK$1,VLOOKUP(F24,Mark,10,0),IF($P$3='Data Entry'!$CK$2,VLOOKUP(F24,Mark,19,0),IF($P$3='Data Entry'!$CK$3,VLOOKUP(F24,Mark,28,0),IF($P$3='Data Entry'!$CK$4,VLOOKUP(F24,Mark,37,0),IF($P$3='Data Entry'!$CK$5,VLOOKUP(F24,Mark,46,0),IF($P$3='Data Entry'!$CK$6,VLOOKUP(F24,Mark,55,0),"")))))))</f>
        <v>0</v>
      </c>
      <c r="M24" s="34">
        <f>IF(AND(B24="",D24="",F24="",G24=""),"",IF($P$3='Data Entry'!$CK$1,VLOOKUP(F24,Mark,11,0),IF($P$3='Data Entry'!$CK$2,VLOOKUP(F24,Mark,20,0),IF($P$3='Data Entry'!$CK$3,VLOOKUP(F24,Mark,29,0),IF($P$3='Data Entry'!$CK$4,VLOOKUP(F24,Mark,38,0),IF($P$3='Data Entry'!$CK$5,VLOOKUP(F24,Mark,47,0),IF($P$3='Data Entry'!$CK$6,VLOOKUP(F24,Mark,56,0),"")))))))</f>
        <v>0</v>
      </c>
      <c r="N24" s="35">
        <f>IF(AND(B24="",D24="",F24="",G24=""),"",IF($P$3='Data Entry'!$CK$1,VLOOKUP(F24,Mark,12,0),IF($P$3='Data Entry'!$CK$2,VLOOKUP(F24,Mark,21,0),IF($P$3='Data Entry'!$CK$3,VLOOKUP(F24,Mark,30,0),IF($P$3='Data Entry'!$CK$4,VLOOKUP(F24,Mark,39,0),IF($P$3='Data Entry'!$CK$5,VLOOKUP(F24,Mark,48,0),IF($P$3='Data Entry'!$CK$6,VLOOKUP(F24,Mark,57,0),"")))))))</f>
        <v>0</v>
      </c>
      <c r="O24" s="35">
        <f>IF(AND(B24="",D24="",F24="",G24=""),"",IF($P$3='Data Entry'!$CK$1,VLOOKUP(F24,Mark,13,0),IF($P$3='Data Entry'!$CK$2,VLOOKUP(F24,Mark,22,0),IF($P$3='Data Entry'!$CK$3,VLOOKUP(F24,Mark,31,0),IF($P$3='Data Entry'!$CK$4,VLOOKUP(F24,Mark,40,0),IF($P$3='Data Entry'!$CK$5,VLOOKUP(F24,Mark,49,0),IF($P$3='Data Entry'!$CK$6,VLOOKUP(F24,Mark,58,0),"")))))))</f>
        <v>9</v>
      </c>
      <c r="P24" s="35">
        <f>IF(AND(B24="",D24="",F24="",G24=""),"",IF($P$3='Data Entry'!$CK$1,VLOOKUP(F24,Mark,14,0),IF($P$3='Data Entry'!$CK$2,VLOOKUP(F24,Mark,23,0),IF($P$3='Data Entry'!$CK$3,VLOOKUP(F24,Mark,32,0),IF($P$3='Data Entry'!$CK$4,VLOOKUP(F24,Mark,41,0),IF($P$3='Data Entry'!$CK$5,VLOOKUP(F24,Mark,50,0),IF($P$3='Data Entry'!$CK$6,VLOOKUP(F24,Mark,59,0),"")))))))</f>
        <v>0</v>
      </c>
      <c r="Q24" s="36">
        <f t="shared" si="7"/>
        <v>27</v>
      </c>
      <c r="R24" s="108">
        <f t="shared" si="8"/>
        <v>5</v>
      </c>
      <c r="S24" s="108">
        <f t="shared" si="6"/>
        <v>5</v>
      </c>
      <c r="T24" s="109">
        <f t="shared" si="9"/>
        <v>10</v>
      </c>
      <c r="U24" s="10" t="str">
        <f>IFERROR(IF(OR(Q24="",#REF!="",D24=""),"",IF($Q$6=100,ROUNDUP(Q24*20%,0),IF($Q$6=86,ROUNDUP((Q24/$Q$6)*$U$6,0),IF($Q$6=66,ROUNDUP((Q24/$Q$6)*$U$6,0),"")))),"")</f>
        <v/>
      </c>
    </row>
    <row r="25" spans="1:21" ht="21.95" customHeight="1">
      <c r="A25" s="7">
        <v>19</v>
      </c>
      <c r="B25" s="32">
        <f t="shared" si="0"/>
        <v>718</v>
      </c>
      <c r="C25" s="54">
        <f t="shared" si="1"/>
        <v>39356</v>
      </c>
      <c r="D25" s="8" t="str">
        <f t="shared" si="2"/>
        <v>AASHA</v>
      </c>
      <c r="E25" s="8" t="str">
        <f t="shared" si="3"/>
        <v>JAGDISH</v>
      </c>
      <c r="F25" s="5">
        <f t="shared" si="4"/>
        <v>1001</v>
      </c>
      <c r="G25" s="9" t="str">
        <f t="shared" si="5"/>
        <v/>
      </c>
      <c r="H25" s="106">
        <f>IF(AND(B25="",D25="",F25="",G25=""),"",IF($P$3='Data Entry'!$CK$1,VLOOKUP(F25,Mark,6,0),IF($P$3='Data Entry'!$CK$2,VLOOKUP(F25,Mark,15,0),IF($P$3='Data Entry'!$CK$3,VLOOKUP(F25,Mark,24,0),IF($P$3='Data Entry'!$CK$4,VLOOKUP(F25,Mark,33,0),IF($P$3='Data Entry'!$CK$5,VLOOKUP(F25,Mark,42,0),IF($P$3='Data Entry'!$CK$6,VLOOKUP(F25,Mark,51,0),"")))))))</f>
        <v>0</v>
      </c>
      <c r="I25" s="106">
        <f>IF(AND(B25="",D25="",F25="",G25=""),"",IF($P$3='Data Entry'!$CK$1,VLOOKUP(F25,Mark,7,0),IF($P$3='Data Entry'!$CK$2,VLOOKUP(F25,Mark,16,0),IF($P$3='Data Entry'!$CK$3,VLOOKUP(F25,Mark,25,0),IF($P$3='Data Entry'!$CK$4,VLOOKUP(F25,Mark,34,0),IF($P$3='Data Entry'!$CK$5,VLOOKUP(F25,Mark,43,0),IF($P$3='Data Entry'!$CK$6,VLOOKUP(F25,Mark,52,0),"")))))))</f>
        <v>0</v>
      </c>
      <c r="J25" s="106">
        <f>IF(AND(B25="",D25="",F25="",G25=""),"",IF($P$3='Data Entry'!$CK$1,VLOOKUP(F25,Mark,8,0),IF($P$3='Data Entry'!$CK$2,VLOOKUP(F25,Mark,17,0),IF($P$3='Data Entry'!$CK$3,VLOOKUP(F25,Mark,26,0),IF($P$3='Data Entry'!$CK$4,VLOOKUP(F25,Mark,35,0),IF($P$3='Data Entry'!$CK$5,VLOOKUP(F25,Mark,44,0),IF($P$3='Data Entry'!$CK$6,VLOOKUP(F25,Mark,53,0),"")))))))</f>
        <v>0</v>
      </c>
      <c r="K25" s="34">
        <f>IF(AND(B25="",D25="",F25="",G25=""),"",IF($P$3='Data Entry'!$CK$1,VLOOKUP(F25,Mark,9,0),IF($P$3='Data Entry'!$CK$2,VLOOKUP(F25,Mark,18,0),IF($P$3='Data Entry'!$CK$3,VLOOKUP(F25,Mark,27,0),IF($P$3='Data Entry'!$CK$4,VLOOKUP(F25,Mark,36,0),IF($P$3='Data Entry'!$CK$5,VLOOKUP(F25,Mark,45,0),IF($P$3='Data Entry'!$CK$6,VLOOKUP(F25,Mark,54,0),"")))))))</f>
        <v>0</v>
      </c>
      <c r="L25" s="34">
        <f>IF(AND(B25="",D25="",F25="",G25=""),"",IF($P$3='Data Entry'!$CK$1,VLOOKUP(F25,Mark,10,0),IF($P$3='Data Entry'!$CK$2,VLOOKUP(F25,Mark,19,0),IF($P$3='Data Entry'!$CK$3,VLOOKUP(F25,Mark,28,0),IF($P$3='Data Entry'!$CK$4,VLOOKUP(F25,Mark,37,0),IF($P$3='Data Entry'!$CK$5,VLOOKUP(F25,Mark,46,0),IF($P$3='Data Entry'!$CK$6,VLOOKUP(F25,Mark,55,0),"")))))))</f>
        <v>0</v>
      </c>
      <c r="M25" s="34">
        <f>IF(AND(B25="",D25="",F25="",G25=""),"",IF($P$3='Data Entry'!$CK$1,VLOOKUP(F25,Mark,11,0),IF($P$3='Data Entry'!$CK$2,VLOOKUP(F25,Mark,20,0),IF($P$3='Data Entry'!$CK$3,VLOOKUP(F25,Mark,29,0),IF($P$3='Data Entry'!$CK$4,VLOOKUP(F25,Mark,38,0),IF($P$3='Data Entry'!$CK$5,VLOOKUP(F25,Mark,47,0),IF($P$3='Data Entry'!$CK$6,VLOOKUP(F25,Mark,56,0),"")))))))</f>
        <v>0</v>
      </c>
      <c r="N25" s="35">
        <f>IF(AND(B25="",D25="",F25="",G25=""),"",IF($P$3='Data Entry'!$CK$1,VLOOKUP(F25,Mark,12,0),IF($P$3='Data Entry'!$CK$2,VLOOKUP(F25,Mark,21,0),IF($P$3='Data Entry'!$CK$3,VLOOKUP(F25,Mark,30,0),IF($P$3='Data Entry'!$CK$4,VLOOKUP(F25,Mark,39,0),IF($P$3='Data Entry'!$CK$5,VLOOKUP(F25,Mark,48,0),IF($P$3='Data Entry'!$CK$6,VLOOKUP(F25,Mark,57,0),"")))))))</f>
        <v>0</v>
      </c>
      <c r="O25" s="35">
        <f>IF(AND(B25="",D25="",F25="",G25=""),"",IF($P$3='Data Entry'!$CK$1,VLOOKUP(F25,Mark,13,0),IF($P$3='Data Entry'!$CK$2,VLOOKUP(F25,Mark,22,0),IF($P$3='Data Entry'!$CK$3,VLOOKUP(F25,Mark,31,0),IF($P$3='Data Entry'!$CK$4,VLOOKUP(F25,Mark,40,0),IF($P$3='Data Entry'!$CK$5,VLOOKUP(F25,Mark,49,0),IF($P$3='Data Entry'!$CK$6,VLOOKUP(F25,Mark,58,0),"")))))))</f>
        <v>0</v>
      </c>
      <c r="P25" s="35">
        <f>IF(AND(B25="",D25="",F25="",G25=""),"",IF($P$3='Data Entry'!$CK$1,VLOOKUP(F25,Mark,14,0),IF($P$3='Data Entry'!$CK$2,VLOOKUP(F25,Mark,23,0),IF($P$3='Data Entry'!$CK$3,VLOOKUP(F25,Mark,32,0),IF($P$3='Data Entry'!$CK$4,VLOOKUP(F25,Mark,41,0),IF($P$3='Data Entry'!$CK$5,VLOOKUP(F25,Mark,50,0),IF($P$3='Data Entry'!$CK$6,VLOOKUP(F25,Mark,59,0),"")))))))</f>
        <v>0</v>
      </c>
      <c r="Q25" s="36">
        <f t="shared" si="7"/>
        <v>0</v>
      </c>
      <c r="R25" s="108">
        <f t="shared" si="8"/>
        <v>0</v>
      </c>
      <c r="S25" s="108">
        <f t="shared" si="6"/>
        <v>5</v>
      </c>
      <c r="T25" s="109">
        <f t="shared" si="9"/>
        <v>5</v>
      </c>
      <c r="U25" s="10" t="str">
        <f>IFERROR(IF(OR(Q25="",#REF!="",D25=""),"",IF($Q$6=100,ROUNDUP(Q25*20%,0),IF($Q$6=86,ROUNDUP((Q25/$Q$6)*$U$6,0),IF($Q$6=66,ROUNDUP((Q25/$Q$6)*$U$6,0),"")))),"")</f>
        <v/>
      </c>
    </row>
    <row r="26" spans="1:21" ht="21.95" customHeight="1">
      <c r="A26" s="7">
        <v>20</v>
      </c>
      <c r="B26" s="32">
        <f t="shared" si="0"/>
        <v>454</v>
      </c>
      <c r="C26" s="54">
        <f t="shared" si="1"/>
        <v>38663</v>
      </c>
      <c r="D26" s="8" t="str">
        <f t="shared" si="2"/>
        <v>BHAWNA MEGHWAL</v>
      </c>
      <c r="E26" s="8" t="str">
        <f t="shared" si="3"/>
        <v>PRAHLAD RAM</v>
      </c>
      <c r="F26" s="5">
        <f t="shared" si="4"/>
        <v>1002</v>
      </c>
      <c r="G26" s="9" t="str">
        <f t="shared" si="5"/>
        <v/>
      </c>
      <c r="H26" s="106">
        <f>IF(AND(B26="",D26="",F26="",G26=""),"",IF($P$3='Data Entry'!$CK$1,VLOOKUP(F26,Mark,6,0),IF($P$3='Data Entry'!$CK$2,VLOOKUP(F26,Mark,15,0),IF($P$3='Data Entry'!$CK$3,VLOOKUP(F26,Mark,24,0),IF($P$3='Data Entry'!$CK$4,VLOOKUP(F26,Mark,33,0),IF($P$3='Data Entry'!$CK$5,VLOOKUP(F26,Mark,42,0),IF($P$3='Data Entry'!$CK$6,VLOOKUP(F26,Mark,51,0),"")))))))</f>
        <v>0</v>
      </c>
      <c r="I26" s="106">
        <f>IF(AND(B26="",D26="",F26="",G26=""),"",IF($P$3='Data Entry'!$CK$1,VLOOKUP(F26,Mark,7,0),IF($P$3='Data Entry'!$CK$2,VLOOKUP(F26,Mark,16,0),IF($P$3='Data Entry'!$CK$3,VLOOKUP(F26,Mark,25,0),IF($P$3='Data Entry'!$CK$4,VLOOKUP(F26,Mark,34,0),IF($P$3='Data Entry'!$CK$5,VLOOKUP(F26,Mark,43,0),IF($P$3='Data Entry'!$CK$6,VLOOKUP(F26,Mark,52,0),"")))))))</f>
        <v>0</v>
      </c>
      <c r="J26" s="106">
        <f>IF(AND(B26="",D26="",F26="",G26=""),"",IF($P$3='Data Entry'!$CK$1,VLOOKUP(F26,Mark,8,0),IF($P$3='Data Entry'!$CK$2,VLOOKUP(F26,Mark,17,0),IF($P$3='Data Entry'!$CK$3,VLOOKUP(F26,Mark,26,0),IF($P$3='Data Entry'!$CK$4,VLOOKUP(F26,Mark,35,0),IF($P$3='Data Entry'!$CK$5,VLOOKUP(F26,Mark,44,0),IF($P$3='Data Entry'!$CK$6,VLOOKUP(F26,Mark,53,0),"")))))))</f>
        <v>0</v>
      </c>
      <c r="K26" s="34">
        <f>IF(AND(B26="",D26="",F26="",G26=""),"",IF($P$3='Data Entry'!$CK$1,VLOOKUP(F26,Mark,9,0),IF($P$3='Data Entry'!$CK$2,VLOOKUP(F26,Mark,18,0),IF($P$3='Data Entry'!$CK$3,VLOOKUP(F26,Mark,27,0),IF($P$3='Data Entry'!$CK$4,VLOOKUP(F26,Mark,36,0),IF($P$3='Data Entry'!$CK$5,VLOOKUP(F26,Mark,45,0),IF($P$3='Data Entry'!$CK$6,VLOOKUP(F26,Mark,54,0),"")))))))</f>
        <v>0</v>
      </c>
      <c r="L26" s="34">
        <f>IF(AND(B26="",D26="",F26="",G26=""),"",IF($P$3='Data Entry'!$CK$1,VLOOKUP(F26,Mark,10,0),IF($P$3='Data Entry'!$CK$2,VLOOKUP(F26,Mark,19,0),IF($P$3='Data Entry'!$CK$3,VLOOKUP(F26,Mark,28,0),IF($P$3='Data Entry'!$CK$4,VLOOKUP(F26,Mark,37,0),IF($P$3='Data Entry'!$CK$5,VLOOKUP(F26,Mark,46,0),IF($P$3='Data Entry'!$CK$6,VLOOKUP(F26,Mark,55,0),"")))))))</f>
        <v>0</v>
      </c>
      <c r="M26" s="34">
        <f>IF(AND(B26="",D26="",F26="",G26=""),"",IF($P$3='Data Entry'!$CK$1,VLOOKUP(F26,Mark,11,0),IF($P$3='Data Entry'!$CK$2,VLOOKUP(F26,Mark,20,0),IF($P$3='Data Entry'!$CK$3,VLOOKUP(F26,Mark,29,0),IF($P$3='Data Entry'!$CK$4,VLOOKUP(F26,Mark,38,0),IF($P$3='Data Entry'!$CK$5,VLOOKUP(F26,Mark,47,0),IF($P$3='Data Entry'!$CK$6,VLOOKUP(F26,Mark,56,0),"")))))))</f>
        <v>0</v>
      </c>
      <c r="N26" s="35">
        <f>IF(AND(B26="",D26="",F26="",G26=""),"",IF($P$3='Data Entry'!$CK$1,VLOOKUP(F26,Mark,12,0),IF($P$3='Data Entry'!$CK$2,VLOOKUP(F26,Mark,21,0),IF($P$3='Data Entry'!$CK$3,VLOOKUP(F26,Mark,30,0),IF($P$3='Data Entry'!$CK$4,VLOOKUP(F26,Mark,39,0),IF($P$3='Data Entry'!$CK$5,VLOOKUP(F26,Mark,48,0),IF($P$3='Data Entry'!$CK$6,VLOOKUP(F26,Mark,57,0),"")))))))</f>
        <v>0</v>
      </c>
      <c r="O26" s="35">
        <f>IF(AND(B26="",D26="",F26="",G26=""),"",IF($P$3='Data Entry'!$CK$1,VLOOKUP(F26,Mark,13,0),IF($P$3='Data Entry'!$CK$2,VLOOKUP(F26,Mark,22,0),IF($P$3='Data Entry'!$CK$3,VLOOKUP(F26,Mark,31,0),IF($P$3='Data Entry'!$CK$4,VLOOKUP(F26,Mark,40,0),IF($P$3='Data Entry'!$CK$5,VLOOKUP(F26,Mark,49,0),IF($P$3='Data Entry'!$CK$6,VLOOKUP(F26,Mark,58,0),"")))))))</f>
        <v>0</v>
      </c>
      <c r="P26" s="35">
        <f>IF(AND(B26="",D26="",F26="",G26=""),"",IF($P$3='Data Entry'!$CK$1,VLOOKUP(F26,Mark,14,0),IF($P$3='Data Entry'!$CK$2,VLOOKUP(F26,Mark,23,0),IF($P$3='Data Entry'!$CK$3,VLOOKUP(F26,Mark,32,0),IF($P$3='Data Entry'!$CK$4,VLOOKUP(F26,Mark,41,0),IF($P$3='Data Entry'!$CK$5,VLOOKUP(F26,Mark,50,0),IF($P$3='Data Entry'!$CK$6,VLOOKUP(F26,Mark,59,0),"")))))))</f>
        <v>0</v>
      </c>
      <c r="Q26" s="36">
        <f t="shared" si="7"/>
        <v>0</v>
      </c>
      <c r="R26" s="108">
        <f t="shared" si="8"/>
        <v>0</v>
      </c>
      <c r="S26" s="108">
        <f t="shared" si="6"/>
        <v>5</v>
      </c>
      <c r="T26" s="109">
        <f t="shared" si="9"/>
        <v>5</v>
      </c>
      <c r="U26" s="10" t="str">
        <f>IFERROR(IF(OR(Q26="",#REF!="",D26=""),"",IF($Q$6=100,ROUNDUP(Q26*20%,0),IF($Q$6=86,ROUNDUP((Q26/$Q$6)*$U$6,0),IF($Q$6=66,ROUNDUP((Q26/$Q$6)*$U$6,0),"")))),"")</f>
        <v/>
      </c>
    </row>
    <row r="27" spans="1:21" ht="21.95" customHeight="1">
      <c r="A27" s="7">
        <v>21</v>
      </c>
      <c r="B27" s="32">
        <f t="shared" si="0"/>
        <v>976</v>
      </c>
      <c r="C27" s="54">
        <f t="shared" si="1"/>
        <v>39420</v>
      </c>
      <c r="D27" s="8" t="str">
        <f t="shared" si="2"/>
        <v>BHUMIKA</v>
      </c>
      <c r="E27" s="8" t="str">
        <f t="shared" si="3"/>
        <v>MADAN LAL GARG</v>
      </c>
      <c r="F27" s="5">
        <f t="shared" si="4"/>
        <v>1045</v>
      </c>
      <c r="G27" s="9" t="str">
        <f t="shared" si="5"/>
        <v/>
      </c>
      <c r="H27" s="106">
        <f>IF(AND(B27="",D27="",F27="",G27=""),"",IF($P$3='Data Entry'!$CK$1,VLOOKUP(F27,Mark,6,0),IF($P$3='Data Entry'!$CK$2,VLOOKUP(F27,Mark,15,0),IF($P$3='Data Entry'!$CK$3,VLOOKUP(F27,Mark,24,0),IF($P$3='Data Entry'!$CK$4,VLOOKUP(F27,Mark,33,0),IF($P$3='Data Entry'!$CK$5,VLOOKUP(F27,Mark,42,0),IF($P$3='Data Entry'!$CK$6,VLOOKUP(F27,Mark,51,0),"")))))))</f>
        <v>0</v>
      </c>
      <c r="I27" s="106">
        <f>IF(AND(B27="",D27="",F27="",G27=""),"",IF($P$3='Data Entry'!$CK$1,VLOOKUP(F27,Mark,7,0),IF($P$3='Data Entry'!$CK$2,VLOOKUP(F27,Mark,16,0),IF($P$3='Data Entry'!$CK$3,VLOOKUP(F27,Mark,25,0),IF($P$3='Data Entry'!$CK$4,VLOOKUP(F27,Mark,34,0),IF($P$3='Data Entry'!$CK$5,VLOOKUP(F27,Mark,43,0),IF($P$3='Data Entry'!$CK$6,VLOOKUP(F27,Mark,52,0),"")))))))</f>
        <v>0</v>
      </c>
      <c r="J27" s="106">
        <f>IF(AND(B27="",D27="",F27="",G27=""),"",IF($P$3='Data Entry'!$CK$1,VLOOKUP(F27,Mark,8,0),IF($P$3='Data Entry'!$CK$2,VLOOKUP(F27,Mark,17,0),IF($P$3='Data Entry'!$CK$3,VLOOKUP(F27,Mark,26,0),IF($P$3='Data Entry'!$CK$4,VLOOKUP(F27,Mark,35,0),IF($P$3='Data Entry'!$CK$5,VLOOKUP(F27,Mark,44,0),IF($P$3='Data Entry'!$CK$6,VLOOKUP(F27,Mark,53,0),"")))))))</f>
        <v>0</v>
      </c>
      <c r="K27" s="34">
        <f>IF(AND(B27="",D27="",F27="",G27=""),"",IF($P$3='Data Entry'!$CK$1,VLOOKUP(F27,Mark,9,0),IF($P$3='Data Entry'!$CK$2,VLOOKUP(F27,Mark,18,0),IF($P$3='Data Entry'!$CK$3,VLOOKUP(F27,Mark,27,0),IF($P$3='Data Entry'!$CK$4,VLOOKUP(F27,Mark,36,0),IF($P$3='Data Entry'!$CK$5,VLOOKUP(F27,Mark,45,0),IF($P$3='Data Entry'!$CK$6,VLOOKUP(F27,Mark,54,0),"")))))))</f>
        <v>0</v>
      </c>
      <c r="L27" s="34">
        <f>IF(AND(B27="",D27="",F27="",G27=""),"",IF($P$3='Data Entry'!$CK$1,VLOOKUP(F27,Mark,10,0),IF($P$3='Data Entry'!$CK$2,VLOOKUP(F27,Mark,19,0),IF($P$3='Data Entry'!$CK$3,VLOOKUP(F27,Mark,28,0),IF($P$3='Data Entry'!$CK$4,VLOOKUP(F27,Mark,37,0),IF($P$3='Data Entry'!$CK$5,VLOOKUP(F27,Mark,46,0),IF($P$3='Data Entry'!$CK$6,VLOOKUP(F27,Mark,55,0),"")))))))</f>
        <v>0</v>
      </c>
      <c r="M27" s="34">
        <f>IF(AND(B27="",D27="",F27="",G27=""),"",IF($P$3='Data Entry'!$CK$1,VLOOKUP(F27,Mark,11,0),IF($P$3='Data Entry'!$CK$2,VLOOKUP(F27,Mark,20,0),IF($P$3='Data Entry'!$CK$3,VLOOKUP(F27,Mark,29,0),IF($P$3='Data Entry'!$CK$4,VLOOKUP(F27,Mark,38,0),IF($P$3='Data Entry'!$CK$5,VLOOKUP(F27,Mark,47,0),IF($P$3='Data Entry'!$CK$6,VLOOKUP(F27,Mark,56,0),"")))))))</f>
        <v>0</v>
      </c>
      <c r="N27" s="35">
        <f>IF(AND(B27="",D27="",F27="",G27=""),"",IF($P$3='Data Entry'!$CK$1,VLOOKUP(F27,Mark,12,0),IF($P$3='Data Entry'!$CK$2,VLOOKUP(F27,Mark,21,0),IF($P$3='Data Entry'!$CK$3,VLOOKUP(F27,Mark,30,0),IF($P$3='Data Entry'!$CK$4,VLOOKUP(F27,Mark,39,0),IF($P$3='Data Entry'!$CK$5,VLOOKUP(F27,Mark,48,0),IF($P$3='Data Entry'!$CK$6,VLOOKUP(F27,Mark,57,0),"")))))))</f>
        <v>0</v>
      </c>
      <c r="O27" s="35">
        <f>IF(AND(B27="",D27="",F27="",G27=""),"",IF($P$3='Data Entry'!$CK$1,VLOOKUP(F27,Mark,13,0),IF($P$3='Data Entry'!$CK$2,VLOOKUP(F27,Mark,22,0),IF($P$3='Data Entry'!$CK$3,VLOOKUP(F27,Mark,31,0),IF($P$3='Data Entry'!$CK$4,VLOOKUP(F27,Mark,40,0),IF($P$3='Data Entry'!$CK$5,VLOOKUP(F27,Mark,49,0),IF($P$3='Data Entry'!$CK$6,VLOOKUP(F27,Mark,58,0),"")))))))</f>
        <v>0</v>
      </c>
      <c r="P27" s="35">
        <f>IF(AND(B27="",D27="",F27="",G27=""),"",IF($P$3='Data Entry'!$CK$1,VLOOKUP(F27,Mark,14,0),IF($P$3='Data Entry'!$CK$2,VLOOKUP(F27,Mark,23,0),IF($P$3='Data Entry'!$CK$3,VLOOKUP(F27,Mark,32,0),IF($P$3='Data Entry'!$CK$4,VLOOKUP(F27,Mark,41,0),IF($P$3='Data Entry'!$CK$5,VLOOKUP(F27,Mark,50,0),IF($P$3='Data Entry'!$CK$6,VLOOKUP(F27,Mark,59,0),"")))))))</f>
        <v>0</v>
      </c>
      <c r="Q27" s="36">
        <f t="shared" si="7"/>
        <v>0</v>
      </c>
      <c r="R27" s="108">
        <f t="shared" si="8"/>
        <v>0</v>
      </c>
      <c r="S27" s="108">
        <f t="shared" si="6"/>
        <v>5</v>
      </c>
      <c r="T27" s="109">
        <f t="shared" si="9"/>
        <v>5</v>
      </c>
      <c r="U27" s="10" t="str">
        <f>IFERROR(IF(OR(Q27="",#REF!="",D27=""),"",IF($Q$6=100,ROUNDUP(Q27*20%,0),IF($Q$6=86,ROUNDUP((Q27/$Q$6)*$U$6,0),IF($Q$6=66,ROUNDUP((Q27/$Q$6)*$U$6,0),"")))),"")</f>
        <v/>
      </c>
    </row>
    <row r="28" spans="1:21" ht="21.95" customHeight="1">
      <c r="A28" s="7">
        <v>22</v>
      </c>
      <c r="B28" s="32">
        <f t="shared" si="0"/>
        <v>221</v>
      </c>
      <c r="C28" s="54">
        <f t="shared" si="1"/>
        <v>38916</v>
      </c>
      <c r="D28" s="8" t="str">
        <f t="shared" si="2"/>
        <v>DALI DEVI</v>
      </c>
      <c r="E28" s="8" t="str">
        <f t="shared" si="3"/>
        <v>SHIV LAL</v>
      </c>
      <c r="F28" s="5">
        <f t="shared" si="4"/>
        <v>1003</v>
      </c>
      <c r="G28" s="9" t="str">
        <f t="shared" si="5"/>
        <v/>
      </c>
      <c r="H28" s="106">
        <f>IF(AND(B28="",D28="",F28="",G28=""),"",IF($P$3='Data Entry'!$CK$1,VLOOKUP(F28,Mark,6,0),IF($P$3='Data Entry'!$CK$2,VLOOKUP(F28,Mark,15,0),IF($P$3='Data Entry'!$CK$3,VLOOKUP(F28,Mark,24,0),IF($P$3='Data Entry'!$CK$4,VLOOKUP(F28,Mark,33,0),IF($P$3='Data Entry'!$CK$5,VLOOKUP(F28,Mark,42,0),IF($P$3='Data Entry'!$CK$6,VLOOKUP(F28,Mark,51,0),"")))))))</f>
        <v>0</v>
      </c>
      <c r="I28" s="106">
        <f>IF(AND(B28="",D28="",F28="",G28=""),"",IF($P$3='Data Entry'!$CK$1,VLOOKUP(F28,Mark,7,0),IF($P$3='Data Entry'!$CK$2,VLOOKUP(F28,Mark,16,0),IF($P$3='Data Entry'!$CK$3,VLOOKUP(F28,Mark,25,0),IF($P$3='Data Entry'!$CK$4,VLOOKUP(F28,Mark,34,0),IF($P$3='Data Entry'!$CK$5,VLOOKUP(F28,Mark,43,0),IF($P$3='Data Entry'!$CK$6,VLOOKUP(F28,Mark,52,0),"")))))))</f>
        <v>0</v>
      </c>
      <c r="J28" s="106">
        <f>IF(AND(B28="",D28="",F28="",G28=""),"",IF($P$3='Data Entry'!$CK$1,VLOOKUP(F28,Mark,8,0),IF($P$3='Data Entry'!$CK$2,VLOOKUP(F28,Mark,17,0),IF($P$3='Data Entry'!$CK$3,VLOOKUP(F28,Mark,26,0),IF($P$3='Data Entry'!$CK$4,VLOOKUP(F28,Mark,35,0),IF($P$3='Data Entry'!$CK$5,VLOOKUP(F28,Mark,44,0),IF($P$3='Data Entry'!$CK$6,VLOOKUP(F28,Mark,53,0),"")))))))</f>
        <v>0</v>
      </c>
      <c r="K28" s="34">
        <f>IF(AND(B28="",D28="",F28="",G28=""),"",IF($P$3='Data Entry'!$CK$1,VLOOKUP(F28,Mark,9,0),IF($P$3='Data Entry'!$CK$2,VLOOKUP(F28,Mark,18,0),IF($P$3='Data Entry'!$CK$3,VLOOKUP(F28,Mark,27,0),IF($P$3='Data Entry'!$CK$4,VLOOKUP(F28,Mark,36,0),IF($P$3='Data Entry'!$CK$5,VLOOKUP(F28,Mark,45,0),IF($P$3='Data Entry'!$CK$6,VLOOKUP(F28,Mark,54,0),"")))))))</f>
        <v>0</v>
      </c>
      <c r="L28" s="34">
        <f>IF(AND(B28="",D28="",F28="",G28=""),"",IF($P$3='Data Entry'!$CK$1,VLOOKUP(F28,Mark,10,0),IF($P$3='Data Entry'!$CK$2,VLOOKUP(F28,Mark,19,0),IF($P$3='Data Entry'!$CK$3,VLOOKUP(F28,Mark,28,0),IF($P$3='Data Entry'!$CK$4,VLOOKUP(F28,Mark,37,0),IF($P$3='Data Entry'!$CK$5,VLOOKUP(F28,Mark,46,0),IF($P$3='Data Entry'!$CK$6,VLOOKUP(F28,Mark,55,0),"")))))))</f>
        <v>0</v>
      </c>
      <c r="M28" s="34">
        <f>IF(AND(B28="",D28="",F28="",G28=""),"",IF($P$3='Data Entry'!$CK$1,VLOOKUP(F28,Mark,11,0),IF($P$3='Data Entry'!$CK$2,VLOOKUP(F28,Mark,20,0),IF($P$3='Data Entry'!$CK$3,VLOOKUP(F28,Mark,29,0),IF($P$3='Data Entry'!$CK$4,VLOOKUP(F28,Mark,38,0),IF($P$3='Data Entry'!$CK$5,VLOOKUP(F28,Mark,47,0),IF($P$3='Data Entry'!$CK$6,VLOOKUP(F28,Mark,56,0),"")))))))</f>
        <v>0</v>
      </c>
      <c r="N28" s="35">
        <f>IF(AND(B28="",D28="",F28="",G28=""),"",IF($P$3='Data Entry'!$CK$1,VLOOKUP(F28,Mark,12,0),IF($P$3='Data Entry'!$CK$2,VLOOKUP(F28,Mark,21,0),IF($P$3='Data Entry'!$CK$3,VLOOKUP(F28,Mark,30,0),IF($P$3='Data Entry'!$CK$4,VLOOKUP(F28,Mark,39,0),IF($P$3='Data Entry'!$CK$5,VLOOKUP(F28,Mark,48,0),IF($P$3='Data Entry'!$CK$6,VLOOKUP(F28,Mark,57,0),"")))))))</f>
        <v>0</v>
      </c>
      <c r="O28" s="35">
        <f>IF(AND(B28="",D28="",F28="",G28=""),"",IF($P$3='Data Entry'!$CK$1,VLOOKUP(F28,Mark,13,0),IF($P$3='Data Entry'!$CK$2,VLOOKUP(F28,Mark,22,0),IF($P$3='Data Entry'!$CK$3,VLOOKUP(F28,Mark,31,0),IF($P$3='Data Entry'!$CK$4,VLOOKUP(F28,Mark,40,0),IF($P$3='Data Entry'!$CK$5,VLOOKUP(F28,Mark,49,0),IF($P$3='Data Entry'!$CK$6,VLOOKUP(F28,Mark,58,0),"")))))))</f>
        <v>0</v>
      </c>
      <c r="P28" s="35">
        <f>IF(AND(B28="",D28="",F28="",G28=""),"",IF($P$3='Data Entry'!$CK$1,VLOOKUP(F28,Mark,14,0),IF($P$3='Data Entry'!$CK$2,VLOOKUP(F28,Mark,23,0),IF($P$3='Data Entry'!$CK$3,VLOOKUP(F28,Mark,32,0),IF($P$3='Data Entry'!$CK$4,VLOOKUP(F28,Mark,41,0),IF($P$3='Data Entry'!$CK$5,VLOOKUP(F28,Mark,50,0),IF($P$3='Data Entry'!$CK$6,VLOOKUP(F28,Mark,59,0),"")))))))</f>
        <v>0</v>
      </c>
      <c r="Q28" s="36">
        <f t="shared" si="7"/>
        <v>0</v>
      </c>
      <c r="R28" s="108">
        <f t="shared" si="8"/>
        <v>0</v>
      </c>
      <c r="S28" s="108">
        <f t="shared" si="6"/>
        <v>5</v>
      </c>
      <c r="T28" s="109">
        <f t="shared" si="9"/>
        <v>5</v>
      </c>
      <c r="U28" s="10" t="str">
        <f>IFERROR(IF(OR(Q28="",#REF!="",D28=""),"",IF($Q$6=100,ROUNDUP(Q28*20%,0),IF($Q$6=86,ROUNDUP((Q28/$Q$6)*$U$6,0),IF($Q$6=66,ROUNDUP((Q28/$Q$6)*$U$6,0),"")))),"")</f>
        <v/>
      </c>
    </row>
    <row r="29" spans="1:21" ht="21.95" customHeight="1">
      <c r="A29" s="7">
        <v>23</v>
      </c>
      <c r="B29" s="32">
        <f t="shared" si="0"/>
        <v>729</v>
      </c>
      <c r="C29" s="54">
        <f t="shared" si="1"/>
        <v>38908</v>
      </c>
      <c r="D29" s="8" t="str">
        <f t="shared" si="2"/>
        <v>DEEPIKA</v>
      </c>
      <c r="E29" s="8" t="str">
        <f t="shared" si="3"/>
        <v>SHARWAN DEWASI</v>
      </c>
      <c r="F29" s="5">
        <f t="shared" si="4"/>
        <v>1004</v>
      </c>
      <c r="G29" s="9" t="str">
        <f t="shared" si="5"/>
        <v/>
      </c>
      <c r="H29" s="106">
        <f>IF(AND(B29="",D29="",F29="",G29=""),"",IF($P$3='Data Entry'!$CK$1,VLOOKUP(F29,Mark,6,0),IF($P$3='Data Entry'!$CK$2,VLOOKUP(F29,Mark,15,0),IF($P$3='Data Entry'!$CK$3,VLOOKUP(F29,Mark,24,0),IF($P$3='Data Entry'!$CK$4,VLOOKUP(F29,Mark,33,0),IF($P$3='Data Entry'!$CK$5,VLOOKUP(F29,Mark,42,0),IF($P$3='Data Entry'!$CK$6,VLOOKUP(F29,Mark,51,0),"")))))))</f>
        <v>0</v>
      </c>
      <c r="I29" s="106">
        <f>IF(AND(B29="",D29="",F29="",G29=""),"",IF($P$3='Data Entry'!$CK$1,VLOOKUP(F29,Mark,7,0),IF($P$3='Data Entry'!$CK$2,VLOOKUP(F29,Mark,16,0),IF($P$3='Data Entry'!$CK$3,VLOOKUP(F29,Mark,25,0),IF($P$3='Data Entry'!$CK$4,VLOOKUP(F29,Mark,34,0),IF($P$3='Data Entry'!$CK$5,VLOOKUP(F29,Mark,43,0),IF($P$3='Data Entry'!$CK$6,VLOOKUP(F29,Mark,52,0),"")))))))</f>
        <v>0</v>
      </c>
      <c r="J29" s="106">
        <f>IF(AND(B29="",D29="",F29="",G29=""),"",IF($P$3='Data Entry'!$CK$1,VLOOKUP(F29,Mark,8,0),IF($P$3='Data Entry'!$CK$2,VLOOKUP(F29,Mark,17,0),IF($P$3='Data Entry'!$CK$3,VLOOKUP(F29,Mark,26,0),IF($P$3='Data Entry'!$CK$4,VLOOKUP(F29,Mark,35,0),IF($P$3='Data Entry'!$CK$5,VLOOKUP(F29,Mark,44,0),IF($P$3='Data Entry'!$CK$6,VLOOKUP(F29,Mark,53,0),"")))))))</f>
        <v>0</v>
      </c>
      <c r="K29" s="34">
        <f>IF(AND(B29="",D29="",F29="",G29=""),"",IF($P$3='Data Entry'!$CK$1,VLOOKUP(F29,Mark,9,0),IF($P$3='Data Entry'!$CK$2,VLOOKUP(F29,Mark,18,0),IF($P$3='Data Entry'!$CK$3,VLOOKUP(F29,Mark,27,0),IF($P$3='Data Entry'!$CK$4,VLOOKUP(F29,Mark,36,0),IF($P$3='Data Entry'!$CK$5,VLOOKUP(F29,Mark,45,0),IF($P$3='Data Entry'!$CK$6,VLOOKUP(F29,Mark,54,0),"")))))))</f>
        <v>0</v>
      </c>
      <c r="L29" s="34">
        <f>IF(AND(B29="",D29="",F29="",G29=""),"",IF($P$3='Data Entry'!$CK$1,VLOOKUP(F29,Mark,10,0),IF($P$3='Data Entry'!$CK$2,VLOOKUP(F29,Mark,19,0),IF($P$3='Data Entry'!$CK$3,VLOOKUP(F29,Mark,28,0),IF($P$3='Data Entry'!$CK$4,VLOOKUP(F29,Mark,37,0),IF($P$3='Data Entry'!$CK$5,VLOOKUP(F29,Mark,46,0),IF($P$3='Data Entry'!$CK$6,VLOOKUP(F29,Mark,55,0),"")))))))</f>
        <v>0</v>
      </c>
      <c r="M29" s="34">
        <f>IF(AND(B29="",D29="",F29="",G29=""),"",IF($P$3='Data Entry'!$CK$1,VLOOKUP(F29,Mark,11,0),IF($P$3='Data Entry'!$CK$2,VLOOKUP(F29,Mark,20,0),IF($P$3='Data Entry'!$CK$3,VLOOKUP(F29,Mark,29,0),IF($P$3='Data Entry'!$CK$4,VLOOKUP(F29,Mark,38,0),IF($P$3='Data Entry'!$CK$5,VLOOKUP(F29,Mark,47,0),IF($P$3='Data Entry'!$CK$6,VLOOKUP(F29,Mark,56,0),"")))))))</f>
        <v>0</v>
      </c>
      <c r="N29" s="35">
        <f>IF(AND(B29="",D29="",F29="",G29=""),"",IF($P$3='Data Entry'!$CK$1,VLOOKUP(F29,Mark,12,0),IF($P$3='Data Entry'!$CK$2,VLOOKUP(F29,Mark,21,0),IF($P$3='Data Entry'!$CK$3,VLOOKUP(F29,Mark,30,0),IF($P$3='Data Entry'!$CK$4,VLOOKUP(F29,Mark,39,0),IF($P$3='Data Entry'!$CK$5,VLOOKUP(F29,Mark,48,0),IF($P$3='Data Entry'!$CK$6,VLOOKUP(F29,Mark,57,0),"")))))))</f>
        <v>0</v>
      </c>
      <c r="O29" s="35">
        <f>IF(AND(B29="",D29="",F29="",G29=""),"",IF($P$3='Data Entry'!$CK$1,VLOOKUP(F29,Mark,13,0),IF($P$3='Data Entry'!$CK$2,VLOOKUP(F29,Mark,22,0),IF($P$3='Data Entry'!$CK$3,VLOOKUP(F29,Mark,31,0),IF($P$3='Data Entry'!$CK$4,VLOOKUP(F29,Mark,40,0),IF($P$3='Data Entry'!$CK$5,VLOOKUP(F29,Mark,49,0),IF($P$3='Data Entry'!$CK$6,VLOOKUP(F29,Mark,58,0),"")))))))</f>
        <v>0</v>
      </c>
      <c r="P29" s="35">
        <f>IF(AND(B29="",D29="",F29="",G29=""),"",IF($P$3='Data Entry'!$CK$1,VLOOKUP(F29,Mark,14,0),IF($P$3='Data Entry'!$CK$2,VLOOKUP(F29,Mark,23,0),IF($P$3='Data Entry'!$CK$3,VLOOKUP(F29,Mark,32,0),IF($P$3='Data Entry'!$CK$4,VLOOKUP(F29,Mark,41,0),IF($P$3='Data Entry'!$CK$5,VLOOKUP(F29,Mark,50,0),IF($P$3='Data Entry'!$CK$6,VLOOKUP(F29,Mark,59,0),"")))))))</f>
        <v>0</v>
      </c>
      <c r="Q29" s="36">
        <f t="shared" si="7"/>
        <v>0</v>
      </c>
      <c r="R29" s="108">
        <f t="shared" si="8"/>
        <v>0</v>
      </c>
      <c r="S29" s="108">
        <f t="shared" si="6"/>
        <v>5</v>
      </c>
      <c r="T29" s="109">
        <f t="shared" si="9"/>
        <v>5</v>
      </c>
      <c r="U29" s="10" t="str">
        <f>IFERROR(IF(OR(Q29="",#REF!="",D29=""),"",IF($Q$6=100,ROUNDUP(Q29*20%,0),IF($Q$6=86,ROUNDUP((Q29/$Q$6)*$U$6,0),IF($Q$6=66,ROUNDUP((Q29/$Q$6)*$U$6,0),"")))),"")</f>
        <v/>
      </c>
    </row>
    <row r="30" spans="1:21" ht="21.95" customHeight="1">
      <c r="A30" s="7">
        <v>24</v>
      </c>
      <c r="B30" s="32">
        <f t="shared" si="0"/>
        <v>518</v>
      </c>
      <c r="C30" s="54">
        <f t="shared" si="1"/>
        <v>39267</v>
      </c>
      <c r="D30" s="8" t="str">
        <f t="shared" si="2"/>
        <v>DIMPLE</v>
      </c>
      <c r="E30" s="8" t="str">
        <f t="shared" si="3"/>
        <v>BHUNDA RAM</v>
      </c>
      <c r="F30" s="5">
        <f t="shared" si="4"/>
        <v>1005</v>
      </c>
      <c r="G30" s="9" t="str">
        <f t="shared" si="5"/>
        <v/>
      </c>
      <c r="H30" s="106">
        <f>IF(AND(B30="",D30="",F30="",G30=""),"",IF($P$3='Data Entry'!$CK$1,VLOOKUP(F30,Mark,6,0),IF($P$3='Data Entry'!$CK$2,VLOOKUP(F30,Mark,15,0),IF($P$3='Data Entry'!$CK$3,VLOOKUP(F30,Mark,24,0),IF($P$3='Data Entry'!$CK$4,VLOOKUP(F30,Mark,33,0),IF($P$3='Data Entry'!$CK$5,VLOOKUP(F30,Mark,42,0),IF($P$3='Data Entry'!$CK$6,VLOOKUP(F30,Mark,51,0),"")))))))</f>
        <v>0</v>
      </c>
      <c r="I30" s="106">
        <f>IF(AND(B30="",D30="",F30="",G30=""),"",IF($P$3='Data Entry'!$CK$1,VLOOKUP(F30,Mark,7,0),IF($P$3='Data Entry'!$CK$2,VLOOKUP(F30,Mark,16,0),IF($P$3='Data Entry'!$CK$3,VLOOKUP(F30,Mark,25,0),IF($P$3='Data Entry'!$CK$4,VLOOKUP(F30,Mark,34,0),IF($P$3='Data Entry'!$CK$5,VLOOKUP(F30,Mark,43,0),IF($P$3='Data Entry'!$CK$6,VLOOKUP(F30,Mark,52,0),"")))))))</f>
        <v>0</v>
      </c>
      <c r="J30" s="106">
        <f>IF(AND(B30="",D30="",F30="",G30=""),"",IF($P$3='Data Entry'!$CK$1,VLOOKUP(F30,Mark,8,0),IF($P$3='Data Entry'!$CK$2,VLOOKUP(F30,Mark,17,0),IF($P$3='Data Entry'!$CK$3,VLOOKUP(F30,Mark,26,0),IF($P$3='Data Entry'!$CK$4,VLOOKUP(F30,Mark,35,0),IF($P$3='Data Entry'!$CK$5,VLOOKUP(F30,Mark,44,0),IF($P$3='Data Entry'!$CK$6,VLOOKUP(F30,Mark,53,0),"")))))))</f>
        <v>0</v>
      </c>
      <c r="K30" s="34">
        <f>IF(AND(B30="",D30="",F30="",G30=""),"",IF($P$3='Data Entry'!$CK$1,VLOOKUP(F30,Mark,9,0),IF($P$3='Data Entry'!$CK$2,VLOOKUP(F30,Mark,18,0),IF($P$3='Data Entry'!$CK$3,VLOOKUP(F30,Mark,27,0),IF($P$3='Data Entry'!$CK$4,VLOOKUP(F30,Mark,36,0),IF($P$3='Data Entry'!$CK$5,VLOOKUP(F30,Mark,45,0),IF($P$3='Data Entry'!$CK$6,VLOOKUP(F30,Mark,54,0),"")))))))</f>
        <v>0</v>
      </c>
      <c r="L30" s="34">
        <f>IF(AND(B30="",D30="",F30="",G30=""),"",IF($P$3='Data Entry'!$CK$1,VLOOKUP(F30,Mark,10,0),IF($P$3='Data Entry'!$CK$2,VLOOKUP(F30,Mark,19,0),IF($P$3='Data Entry'!$CK$3,VLOOKUP(F30,Mark,28,0),IF($P$3='Data Entry'!$CK$4,VLOOKUP(F30,Mark,37,0),IF($P$3='Data Entry'!$CK$5,VLOOKUP(F30,Mark,46,0),IF($P$3='Data Entry'!$CK$6,VLOOKUP(F30,Mark,55,0),"")))))))</f>
        <v>0</v>
      </c>
      <c r="M30" s="34">
        <f>IF(AND(B30="",D30="",F30="",G30=""),"",IF($P$3='Data Entry'!$CK$1,VLOOKUP(F30,Mark,11,0),IF($P$3='Data Entry'!$CK$2,VLOOKUP(F30,Mark,20,0),IF($P$3='Data Entry'!$CK$3,VLOOKUP(F30,Mark,29,0),IF($P$3='Data Entry'!$CK$4,VLOOKUP(F30,Mark,38,0),IF($P$3='Data Entry'!$CK$5,VLOOKUP(F30,Mark,47,0),IF($P$3='Data Entry'!$CK$6,VLOOKUP(F30,Mark,56,0),"")))))))</f>
        <v>0</v>
      </c>
      <c r="N30" s="35">
        <f>IF(AND(B30="",D30="",F30="",G30=""),"",IF($P$3='Data Entry'!$CK$1,VLOOKUP(F30,Mark,12,0),IF($P$3='Data Entry'!$CK$2,VLOOKUP(F30,Mark,21,0),IF($P$3='Data Entry'!$CK$3,VLOOKUP(F30,Mark,30,0),IF($P$3='Data Entry'!$CK$4,VLOOKUP(F30,Mark,39,0),IF($P$3='Data Entry'!$CK$5,VLOOKUP(F30,Mark,48,0),IF($P$3='Data Entry'!$CK$6,VLOOKUP(F30,Mark,57,0),"")))))))</f>
        <v>0</v>
      </c>
      <c r="O30" s="35">
        <f>IF(AND(B30="",D30="",F30="",G30=""),"",IF($P$3='Data Entry'!$CK$1,VLOOKUP(F30,Mark,13,0),IF($P$3='Data Entry'!$CK$2,VLOOKUP(F30,Mark,22,0),IF($P$3='Data Entry'!$CK$3,VLOOKUP(F30,Mark,31,0),IF($P$3='Data Entry'!$CK$4,VLOOKUP(F30,Mark,40,0),IF($P$3='Data Entry'!$CK$5,VLOOKUP(F30,Mark,49,0),IF($P$3='Data Entry'!$CK$6,VLOOKUP(F30,Mark,58,0),"")))))))</f>
        <v>0</v>
      </c>
      <c r="P30" s="35">
        <f>IF(AND(B30="",D30="",F30="",G30=""),"",IF($P$3='Data Entry'!$CK$1,VLOOKUP(F30,Mark,14,0),IF($P$3='Data Entry'!$CK$2,VLOOKUP(F30,Mark,23,0),IF($P$3='Data Entry'!$CK$3,VLOOKUP(F30,Mark,32,0),IF($P$3='Data Entry'!$CK$4,VLOOKUP(F30,Mark,41,0),IF($P$3='Data Entry'!$CK$5,VLOOKUP(F30,Mark,50,0),IF($P$3='Data Entry'!$CK$6,VLOOKUP(F30,Mark,59,0),"")))))))</f>
        <v>0</v>
      </c>
      <c r="Q30" s="36">
        <f t="shared" si="7"/>
        <v>0</v>
      </c>
      <c r="R30" s="108">
        <f t="shared" si="8"/>
        <v>0</v>
      </c>
      <c r="S30" s="108">
        <f t="shared" si="6"/>
        <v>5</v>
      </c>
      <c r="T30" s="109">
        <f t="shared" si="9"/>
        <v>5</v>
      </c>
      <c r="U30" s="10" t="str">
        <f>IFERROR(IF(OR(Q30="",#REF!="",D30=""),"",IF($Q$6=100,ROUNDUP(Q30*20%,0),IF($Q$6=86,ROUNDUP((Q30/$Q$6)*$U$6,0),IF($Q$6=66,ROUNDUP((Q30/$Q$6)*$U$6,0),"")))),"")</f>
        <v/>
      </c>
    </row>
    <row r="31" spans="1:21" ht="21.95" customHeight="1">
      <c r="A31" s="7">
        <v>25</v>
      </c>
      <c r="B31" s="32">
        <f t="shared" si="0"/>
        <v>866</v>
      </c>
      <c r="C31" s="54">
        <f t="shared" si="1"/>
        <v>38740</v>
      </c>
      <c r="D31" s="8" t="str">
        <f t="shared" si="2"/>
        <v>DIVYA</v>
      </c>
      <c r="E31" s="8" t="str">
        <f t="shared" si="3"/>
        <v>NARAYAN SINGH</v>
      </c>
      <c r="F31" s="5">
        <f t="shared" si="4"/>
        <v>1006</v>
      </c>
      <c r="G31" s="9" t="str">
        <f t="shared" si="5"/>
        <v/>
      </c>
      <c r="H31" s="106">
        <f>IF(AND(B31="",D31="",F31="",G31=""),"",IF($P$3='Data Entry'!$CK$1,VLOOKUP(F31,Mark,6,0),IF($P$3='Data Entry'!$CK$2,VLOOKUP(F31,Mark,15,0),IF($P$3='Data Entry'!$CK$3,VLOOKUP(F31,Mark,24,0),IF($P$3='Data Entry'!$CK$4,VLOOKUP(F31,Mark,33,0),IF($P$3='Data Entry'!$CK$5,VLOOKUP(F31,Mark,42,0),IF($P$3='Data Entry'!$CK$6,VLOOKUP(F31,Mark,51,0),"")))))))</f>
        <v>0</v>
      </c>
      <c r="I31" s="106">
        <f>IF(AND(B31="",D31="",F31="",G31=""),"",IF($P$3='Data Entry'!$CK$1,VLOOKUP(F31,Mark,7,0),IF($P$3='Data Entry'!$CK$2,VLOOKUP(F31,Mark,16,0),IF($P$3='Data Entry'!$CK$3,VLOOKUP(F31,Mark,25,0),IF($P$3='Data Entry'!$CK$4,VLOOKUP(F31,Mark,34,0),IF($P$3='Data Entry'!$CK$5,VLOOKUP(F31,Mark,43,0),IF($P$3='Data Entry'!$CK$6,VLOOKUP(F31,Mark,52,0),"")))))))</f>
        <v>0</v>
      </c>
      <c r="J31" s="106">
        <f>IF(AND(B31="",D31="",F31="",G31=""),"",IF($P$3='Data Entry'!$CK$1,VLOOKUP(F31,Mark,8,0),IF($P$3='Data Entry'!$CK$2,VLOOKUP(F31,Mark,17,0),IF($P$3='Data Entry'!$CK$3,VLOOKUP(F31,Mark,26,0),IF($P$3='Data Entry'!$CK$4,VLOOKUP(F31,Mark,35,0),IF($P$3='Data Entry'!$CK$5,VLOOKUP(F31,Mark,44,0),IF($P$3='Data Entry'!$CK$6,VLOOKUP(F31,Mark,53,0),"")))))))</f>
        <v>0</v>
      </c>
      <c r="K31" s="34">
        <f>IF(AND(B31="",D31="",F31="",G31=""),"",IF($P$3='Data Entry'!$CK$1,VLOOKUP(F31,Mark,9,0),IF($P$3='Data Entry'!$CK$2,VLOOKUP(F31,Mark,18,0),IF($P$3='Data Entry'!$CK$3,VLOOKUP(F31,Mark,27,0),IF($P$3='Data Entry'!$CK$4,VLOOKUP(F31,Mark,36,0),IF($P$3='Data Entry'!$CK$5,VLOOKUP(F31,Mark,45,0),IF($P$3='Data Entry'!$CK$6,VLOOKUP(F31,Mark,54,0),"")))))))</f>
        <v>0</v>
      </c>
      <c r="L31" s="34">
        <f>IF(AND(B31="",D31="",F31="",G31=""),"",IF($P$3='Data Entry'!$CK$1,VLOOKUP(F31,Mark,10,0),IF($P$3='Data Entry'!$CK$2,VLOOKUP(F31,Mark,19,0),IF($P$3='Data Entry'!$CK$3,VLOOKUP(F31,Mark,28,0),IF($P$3='Data Entry'!$CK$4,VLOOKUP(F31,Mark,37,0),IF($P$3='Data Entry'!$CK$5,VLOOKUP(F31,Mark,46,0),IF($P$3='Data Entry'!$CK$6,VLOOKUP(F31,Mark,55,0),"")))))))</f>
        <v>0</v>
      </c>
      <c r="M31" s="34">
        <f>IF(AND(B31="",D31="",F31="",G31=""),"",IF($P$3='Data Entry'!$CK$1,VLOOKUP(F31,Mark,11,0),IF($P$3='Data Entry'!$CK$2,VLOOKUP(F31,Mark,20,0),IF($P$3='Data Entry'!$CK$3,VLOOKUP(F31,Mark,29,0),IF($P$3='Data Entry'!$CK$4,VLOOKUP(F31,Mark,38,0),IF($P$3='Data Entry'!$CK$5,VLOOKUP(F31,Mark,47,0),IF($P$3='Data Entry'!$CK$6,VLOOKUP(F31,Mark,56,0),"")))))))</f>
        <v>0</v>
      </c>
      <c r="N31" s="35">
        <f>IF(AND(B31="",D31="",F31="",G31=""),"",IF($P$3='Data Entry'!$CK$1,VLOOKUP(F31,Mark,12,0),IF($P$3='Data Entry'!$CK$2,VLOOKUP(F31,Mark,21,0),IF($P$3='Data Entry'!$CK$3,VLOOKUP(F31,Mark,30,0),IF($P$3='Data Entry'!$CK$4,VLOOKUP(F31,Mark,39,0),IF($P$3='Data Entry'!$CK$5,VLOOKUP(F31,Mark,48,0),IF($P$3='Data Entry'!$CK$6,VLOOKUP(F31,Mark,57,0),"")))))))</f>
        <v>0</v>
      </c>
      <c r="O31" s="35">
        <f>IF(AND(B31="",D31="",F31="",G31=""),"",IF($P$3='Data Entry'!$CK$1,VLOOKUP(F31,Mark,13,0),IF($P$3='Data Entry'!$CK$2,VLOOKUP(F31,Mark,22,0),IF($P$3='Data Entry'!$CK$3,VLOOKUP(F31,Mark,31,0),IF($P$3='Data Entry'!$CK$4,VLOOKUP(F31,Mark,40,0),IF($P$3='Data Entry'!$CK$5,VLOOKUP(F31,Mark,49,0),IF($P$3='Data Entry'!$CK$6,VLOOKUP(F31,Mark,58,0),"")))))))</f>
        <v>0</v>
      </c>
      <c r="P31" s="35">
        <f>IF(AND(B31="",D31="",F31="",G31=""),"",IF($P$3='Data Entry'!$CK$1,VLOOKUP(F31,Mark,14,0),IF($P$3='Data Entry'!$CK$2,VLOOKUP(F31,Mark,23,0),IF($P$3='Data Entry'!$CK$3,VLOOKUP(F31,Mark,32,0),IF($P$3='Data Entry'!$CK$4,VLOOKUP(F31,Mark,41,0),IF($P$3='Data Entry'!$CK$5,VLOOKUP(F31,Mark,50,0),IF($P$3='Data Entry'!$CK$6,VLOOKUP(F31,Mark,59,0),"")))))))</f>
        <v>0</v>
      </c>
      <c r="Q31" s="36">
        <f t="shared" si="7"/>
        <v>0</v>
      </c>
      <c r="R31" s="108">
        <f t="shared" si="8"/>
        <v>0</v>
      </c>
      <c r="S31" s="108">
        <f t="shared" si="6"/>
        <v>5</v>
      </c>
      <c r="T31" s="109">
        <f t="shared" si="9"/>
        <v>5</v>
      </c>
      <c r="U31" s="10" t="str">
        <f>IFERROR(IF(OR(Q31="",#REF!="",D31=""),"",IF($Q$6=100,ROUNDUP(Q31*20%,0),IF($Q$6=86,ROUNDUP((Q31/$Q$6)*$U$6,0),IF($Q$6=66,ROUNDUP((Q31/$Q$6)*$U$6,0),"")))),"")</f>
        <v/>
      </c>
    </row>
    <row r="32" spans="1:21" ht="21.95" customHeight="1">
      <c r="A32" s="7">
        <v>26</v>
      </c>
      <c r="B32" s="32">
        <f t="shared" si="0"/>
        <v>544</v>
      </c>
      <c r="C32" s="54">
        <f t="shared" si="1"/>
        <v>38939</v>
      </c>
      <c r="D32" s="8" t="str">
        <f t="shared" si="2"/>
        <v>GEETANJALI</v>
      </c>
      <c r="E32" s="8" t="str">
        <f t="shared" si="3"/>
        <v>NANDKISHOR</v>
      </c>
      <c r="F32" s="5">
        <f t="shared" si="4"/>
        <v>1007</v>
      </c>
      <c r="G32" s="9" t="str">
        <f t="shared" si="5"/>
        <v/>
      </c>
      <c r="H32" s="106">
        <f>IF(AND(B32="",D32="",F32="",G32=""),"",IF($P$3='Data Entry'!$CK$1,VLOOKUP(F32,Mark,6,0),IF($P$3='Data Entry'!$CK$2,VLOOKUP(F32,Mark,15,0),IF($P$3='Data Entry'!$CK$3,VLOOKUP(F32,Mark,24,0),IF($P$3='Data Entry'!$CK$4,VLOOKUP(F32,Mark,33,0),IF($P$3='Data Entry'!$CK$5,VLOOKUP(F32,Mark,42,0),IF($P$3='Data Entry'!$CK$6,VLOOKUP(F32,Mark,51,0),"")))))))</f>
        <v>0</v>
      </c>
      <c r="I32" s="106">
        <f>IF(AND(B32="",D32="",F32="",G32=""),"",IF($P$3='Data Entry'!$CK$1,VLOOKUP(F32,Mark,7,0),IF($P$3='Data Entry'!$CK$2,VLOOKUP(F32,Mark,16,0),IF($P$3='Data Entry'!$CK$3,VLOOKUP(F32,Mark,25,0),IF($P$3='Data Entry'!$CK$4,VLOOKUP(F32,Mark,34,0),IF($P$3='Data Entry'!$CK$5,VLOOKUP(F32,Mark,43,0),IF($P$3='Data Entry'!$CK$6,VLOOKUP(F32,Mark,52,0),"")))))))</f>
        <v>0</v>
      </c>
      <c r="J32" s="106">
        <f>IF(AND(B32="",D32="",F32="",G32=""),"",IF($P$3='Data Entry'!$CK$1,VLOOKUP(F32,Mark,8,0),IF($P$3='Data Entry'!$CK$2,VLOOKUP(F32,Mark,17,0),IF($P$3='Data Entry'!$CK$3,VLOOKUP(F32,Mark,26,0),IF($P$3='Data Entry'!$CK$4,VLOOKUP(F32,Mark,35,0),IF($P$3='Data Entry'!$CK$5,VLOOKUP(F32,Mark,44,0),IF($P$3='Data Entry'!$CK$6,VLOOKUP(F32,Mark,53,0),"")))))))</f>
        <v>0</v>
      </c>
      <c r="K32" s="34">
        <f>IF(AND(B32="",D32="",F32="",G32=""),"",IF($P$3='Data Entry'!$CK$1,VLOOKUP(F32,Mark,9,0),IF($P$3='Data Entry'!$CK$2,VLOOKUP(F32,Mark,18,0),IF($P$3='Data Entry'!$CK$3,VLOOKUP(F32,Mark,27,0),IF($P$3='Data Entry'!$CK$4,VLOOKUP(F32,Mark,36,0),IF($P$3='Data Entry'!$CK$5,VLOOKUP(F32,Mark,45,0),IF($P$3='Data Entry'!$CK$6,VLOOKUP(F32,Mark,54,0),"")))))))</f>
        <v>0</v>
      </c>
      <c r="L32" s="34">
        <f>IF(AND(B32="",D32="",F32="",G32=""),"",IF($P$3='Data Entry'!$CK$1,VLOOKUP(F32,Mark,10,0),IF($P$3='Data Entry'!$CK$2,VLOOKUP(F32,Mark,19,0),IF($P$3='Data Entry'!$CK$3,VLOOKUP(F32,Mark,28,0),IF($P$3='Data Entry'!$CK$4,VLOOKUP(F32,Mark,37,0),IF($P$3='Data Entry'!$CK$5,VLOOKUP(F32,Mark,46,0),IF($P$3='Data Entry'!$CK$6,VLOOKUP(F32,Mark,55,0),"")))))))</f>
        <v>0</v>
      </c>
      <c r="M32" s="34">
        <f>IF(AND(B32="",D32="",F32="",G32=""),"",IF($P$3='Data Entry'!$CK$1,VLOOKUP(F32,Mark,11,0),IF($P$3='Data Entry'!$CK$2,VLOOKUP(F32,Mark,20,0),IF($P$3='Data Entry'!$CK$3,VLOOKUP(F32,Mark,29,0),IF($P$3='Data Entry'!$CK$4,VLOOKUP(F32,Mark,38,0),IF($P$3='Data Entry'!$CK$5,VLOOKUP(F32,Mark,47,0),IF($P$3='Data Entry'!$CK$6,VLOOKUP(F32,Mark,56,0),"")))))))</f>
        <v>0</v>
      </c>
      <c r="N32" s="35">
        <f>IF(AND(B32="",D32="",F32="",G32=""),"",IF($P$3='Data Entry'!$CK$1,VLOOKUP(F32,Mark,12,0),IF($P$3='Data Entry'!$CK$2,VLOOKUP(F32,Mark,21,0),IF($P$3='Data Entry'!$CK$3,VLOOKUP(F32,Mark,30,0),IF($P$3='Data Entry'!$CK$4,VLOOKUP(F32,Mark,39,0),IF($P$3='Data Entry'!$CK$5,VLOOKUP(F32,Mark,48,0),IF($P$3='Data Entry'!$CK$6,VLOOKUP(F32,Mark,57,0),"")))))))</f>
        <v>0</v>
      </c>
      <c r="O32" s="35">
        <f>IF(AND(B32="",D32="",F32="",G32=""),"",IF($P$3='Data Entry'!$CK$1,VLOOKUP(F32,Mark,13,0),IF($P$3='Data Entry'!$CK$2,VLOOKUP(F32,Mark,22,0),IF($P$3='Data Entry'!$CK$3,VLOOKUP(F32,Mark,31,0),IF($P$3='Data Entry'!$CK$4,VLOOKUP(F32,Mark,40,0),IF($P$3='Data Entry'!$CK$5,VLOOKUP(F32,Mark,49,0),IF($P$3='Data Entry'!$CK$6,VLOOKUP(F32,Mark,58,0),"")))))))</f>
        <v>0</v>
      </c>
      <c r="P32" s="35">
        <f>IF(AND(B32="",D32="",F32="",G32=""),"",IF($P$3='Data Entry'!$CK$1,VLOOKUP(F32,Mark,14,0),IF($P$3='Data Entry'!$CK$2,VLOOKUP(F32,Mark,23,0),IF($P$3='Data Entry'!$CK$3,VLOOKUP(F32,Mark,32,0),IF($P$3='Data Entry'!$CK$4,VLOOKUP(F32,Mark,41,0),IF($P$3='Data Entry'!$CK$5,VLOOKUP(F32,Mark,50,0),IF($P$3='Data Entry'!$CK$6,VLOOKUP(F32,Mark,59,0),"")))))))</f>
        <v>0</v>
      </c>
      <c r="Q32" s="36">
        <f t="shared" si="7"/>
        <v>0</v>
      </c>
      <c r="R32" s="108">
        <f t="shared" si="8"/>
        <v>0</v>
      </c>
      <c r="S32" s="108">
        <f t="shared" si="6"/>
        <v>5</v>
      </c>
      <c r="T32" s="109">
        <f t="shared" si="9"/>
        <v>5</v>
      </c>
      <c r="U32" s="10" t="str">
        <f>IFERROR(IF(OR(Q32="",#REF!="",D32=""),"",IF($Q$6=100,ROUNDUP(Q32*20%,0),IF($Q$6=86,ROUNDUP((Q32/$Q$6)*$U$6,0),IF($Q$6=66,ROUNDUP((Q32/$Q$6)*$U$6,0),"")))),"")</f>
        <v/>
      </c>
    </row>
    <row r="33" spans="1:21" ht="21.95" customHeight="1">
      <c r="A33" s="7">
        <v>27</v>
      </c>
      <c r="B33" s="32">
        <f t="shared" si="0"/>
        <v>224</v>
      </c>
      <c r="C33" s="54">
        <f t="shared" si="1"/>
        <v>38537</v>
      </c>
      <c r="D33" s="8" t="str">
        <f t="shared" si="2"/>
        <v>HEMLATA BAGRI</v>
      </c>
      <c r="E33" s="8" t="str">
        <f t="shared" si="3"/>
        <v>OM PRAKASH BAGRI</v>
      </c>
      <c r="F33" s="5">
        <f t="shared" si="4"/>
        <v>1008</v>
      </c>
      <c r="G33" s="9" t="str">
        <f t="shared" si="5"/>
        <v/>
      </c>
      <c r="H33" s="106">
        <f>IF(AND(B33="",D33="",F33="",G33=""),"",IF($P$3='Data Entry'!$CK$1,VLOOKUP(F33,Mark,6,0),IF($P$3='Data Entry'!$CK$2,VLOOKUP(F33,Mark,15,0),IF($P$3='Data Entry'!$CK$3,VLOOKUP(F33,Mark,24,0),IF($P$3='Data Entry'!$CK$4,VLOOKUP(F33,Mark,33,0),IF($P$3='Data Entry'!$CK$5,VLOOKUP(F33,Mark,42,0),IF($P$3='Data Entry'!$CK$6,VLOOKUP(F33,Mark,51,0),"")))))))</f>
        <v>0</v>
      </c>
      <c r="I33" s="106">
        <f>IF(AND(B33="",D33="",F33="",G33=""),"",IF($P$3='Data Entry'!$CK$1,VLOOKUP(F33,Mark,7,0),IF($P$3='Data Entry'!$CK$2,VLOOKUP(F33,Mark,16,0),IF($P$3='Data Entry'!$CK$3,VLOOKUP(F33,Mark,25,0),IF($P$3='Data Entry'!$CK$4,VLOOKUP(F33,Mark,34,0),IF($P$3='Data Entry'!$CK$5,VLOOKUP(F33,Mark,43,0),IF($P$3='Data Entry'!$CK$6,VLOOKUP(F33,Mark,52,0),"")))))))</f>
        <v>0</v>
      </c>
      <c r="J33" s="106">
        <f>IF(AND(B33="",D33="",F33="",G33=""),"",IF($P$3='Data Entry'!$CK$1,VLOOKUP(F33,Mark,8,0),IF($P$3='Data Entry'!$CK$2,VLOOKUP(F33,Mark,17,0),IF($P$3='Data Entry'!$CK$3,VLOOKUP(F33,Mark,26,0),IF($P$3='Data Entry'!$CK$4,VLOOKUP(F33,Mark,35,0),IF($P$3='Data Entry'!$CK$5,VLOOKUP(F33,Mark,44,0),IF($P$3='Data Entry'!$CK$6,VLOOKUP(F33,Mark,53,0),"")))))))</f>
        <v>0</v>
      </c>
      <c r="K33" s="34">
        <f>IF(AND(B33="",D33="",F33="",G33=""),"",IF($P$3='Data Entry'!$CK$1,VLOOKUP(F33,Mark,9,0),IF($P$3='Data Entry'!$CK$2,VLOOKUP(F33,Mark,18,0),IF($P$3='Data Entry'!$CK$3,VLOOKUP(F33,Mark,27,0),IF($P$3='Data Entry'!$CK$4,VLOOKUP(F33,Mark,36,0),IF($P$3='Data Entry'!$CK$5,VLOOKUP(F33,Mark,45,0),IF($P$3='Data Entry'!$CK$6,VLOOKUP(F33,Mark,54,0),"")))))))</f>
        <v>0</v>
      </c>
      <c r="L33" s="34">
        <f>IF(AND(B33="",D33="",F33="",G33=""),"",IF($P$3='Data Entry'!$CK$1,VLOOKUP(F33,Mark,10,0),IF($P$3='Data Entry'!$CK$2,VLOOKUP(F33,Mark,19,0),IF($P$3='Data Entry'!$CK$3,VLOOKUP(F33,Mark,28,0),IF($P$3='Data Entry'!$CK$4,VLOOKUP(F33,Mark,37,0),IF($P$3='Data Entry'!$CK$5,VLOOKUP(F33,Mark,46,0),IF($P$3='Data Entry'!$CK$6,VLOOKUP(F33,Mark,55,0),"")))))))</f>
        <v>0</v>
      </c>
      <c r="M33" s="34">
        <f>IF(AND(B33="",D33="",F33="",G33=""),"",IF($P$3='Data Entry'!$CK$1,VLOOKUP(F33,Mark,11,0),IF($P$3='Data Entry'!$CK$2,VLOOKUP(F33,Mark,20,0),IF($P$3='Data Entry'!$CK$3,VLOOKUP(F33,Mark,29,0),IF($P$3='Data Entry'!$CK$4,VLOOKUP(F33,Mark,38,0),IF($P$3='Data Entry'!$CK$5,VLOOKUP(F33,Mark,47,0),IF($P$3='Data Entry'!$CK$6,VLOOKUP(F33,Mark,56,0),"")))))))</f>
        <v>0</v>
      </c>
      <c r="N33" s="35">
        <f>IF(AND(B33="",D33="",F33="",G33=""),"",IF($P$3='Data Entry'!$CK$1,VLOOKUP(F33,Mark,12,0),IF($P$3='Data Entry'!$CK$2,VLOOKUP(F33,Mark,21,0),IF($P$3='Data Entry'!$CK$3,VLOOKUP(F33,Mark,30,0),IF($P$3='Data Entry'!$CK$4,VLOOKUP(F33,Mark,39,0),IF($P$3='Data Entry'!$CK$5,VLOOKUP(F33,Mark,48,0),IF($P$3='Data Entry'!$CK$6,VLOOKUP(F33,Mark,57,0),"")))))))</f>
        <v>0</v>
      </c>
      <c r="O33" s="35">
        <f>IF(AND(B33="",D33="",F33="",G33=""),"",IF($P$3='Data Entry'!$CK$1,VLOOKUP(F33,Mark,13,0),IF($P$3='Data Entry'!$CK$2,VLOOKUP(F33,Mark,22,0),IF($P$3='Data Entry'!$CK$3,VLOOKUP(F33,Mark,31,0),IF($P$3='Data Entry'!$CK$4,VLOOKUP(F33,Mark,40,0),IF($P$3='Data Entry'!$CK$5,VLOOKUP(F33,Mark,49,0),IF($P$3='Data Entry'!$CK$6,VLOOKUP(F33,Mark,58,0),"")))))))</f>
        <v>0</v>
      </c>
      <c r="P33" s="35">
        <f>IF(AND(B33="",D33="",F33="",G33=""),"",IF($P$3='Data Entry'!$CK$1,VLOOKUP(F33,Mark,14,0),IF($P$3='Data Entry'!$CK$2,VLOOKUP(F33,Mark,23,0),IF($P$3='Data Entry'!$CK$3,VLOOKUP(F33,Mark,32,0),IF($P$3='Data Entry'!$CK$4,VLOOKUP(F33,Mark,41,0),IF($P$3='Data Entry'!$CK$5,VLOOKUP(F33,Mark,50,0),IF($P$3='Data Entry'!$CK$6,VLOOKUP(F33,Mark,59,0),"")))))))</f>
        <v>0</v>
      </c>
      <c r="Q33" s="36">
        <f t="shared" si="7"/>
        <v>0</v>
      </c>
      <c r="R33" s="108">
        <f t="shared" si="8"/>
        <v>0</v>
      </c>
      <c r="S33" s="108">
        <f t="shared" si="6"/>
        <v>5</v>
      </c>
      <c r="T33" s="109">
        <f t="shared" si="9"/>
        <v>5</v>
      </c>
      <c r="U33" s="10" t="str">
        <f>IFERROR(IF(OR(Q33="",#REF!="",D33=""),"",IF($Q$6=100,ROUNDUP(Q33*20%,0),IF($Q$6=86,ROUNDUP((Q33/$Q$6)*$U$6,0),IF($Q$6=66,ROUNDUP((Q33/$Q$6)*$U$6,0),"")))),"")</f>
        <v/>
      </c>
    </row>
    <row r="34" spans="1:21" ht="21.95" customHeight="1">
      <c r="A34" s="7">
        <v>28</v>
      </c>
      <c r="B34" s="32">
        <f t="shared" si="0"/>
        <v>726</v>
      </c>
      <c r="C34" s="54">
        <f t="shared" si="1"/>
        <v>38902</v>
      </c>
      <c r="D34" s="8" t="str">
        <f t="shared" si="2"/>
        <v>KANCHAN</v>
      </c>
      <c r="E34" s="8" t="str">
        <f t="shared" si="3"/>
        <v>HADMAN RAM</v>
      </c>
      <c r="F34" s="5">
        <f t="shared" si="4"/>
        <v>1009</v>
      </c>
      <c r="G34" s="9" t="str">
        <f t="shared" si="5"/>
        <v/>
      </c>
      <c r="H34" s="106">
        <f>IF(AND(B34="",D34="",F34="",G34=""),"",IF($P$3='Data Entry'!$CK$1,VLOOKUP(F34,Mark,6,0),IF($P$3='Data Entry'!$CK$2,VLOOKUP(F34,Mark,15,0),IF($P$3='Data Entry'!$CK$3,VLOOKUP(F34,Mark,24,0),IF($P$3='Data Entry'!$CK$4,VLOOKUP(F34,Mark,33,0),IF($P$3='Data Entry'!$CK$5,VLOOKUP(F34,Mark,42,0),IF($P$3='Data Entry'!$CK$6,VLOOKUP(F34,Mark,51,0),"")))))))</f>
        <v>0</v>
      </c>
      <c r="I34" s="106">
        <f>IF(AND(B34="",D34="",F34="",G34=""),"",IF($P$3='Data Entry'!$CK$1,VLOOKUP(F34,Mark,7,0),IF($P$3='Data Entry'!$CK$2,VLOOKUP(F34,Mark,16,0),IF($P$3='Data Entry'!$CK$3,VLOOKUP(F34,Mark,25,0),IF($P$3='Data Entry'!$CK$4,VLOOKUP(F34,Mark,34,0),IF($P$3='Data Entry'!$CK$5,VLOOKUP(F34,Mark,43,0),IF($P$3='Data Entry'!$CK$6,VLOOKUP(F34,Mark,52,0),"")))))))</f>
        <v>0</v>
      </c>
      <c r="J34" s="106">
        <f>IF(AND(B34="",D34="",F34="",G34=""),"",IF($P$3='Data Entry'!$CK$1,VLOOKUP(F34,Mark,8,0),IF($P$3='Data Entry'!$CK$2,VLOOKUP(F34,Mark,17,0),IF($P$3='Data Entry'!$CK$3,VLOOKUP(F34,Mark,26,0),IF($P$3='Data Entry'!$CK$4,VLOOKUP(F34,Mark,35,0),IF($P$3='Data Entry'!$CK$5,VLOOKUP(F34,Mark,44,0),IF($P$3='Data Entry'!$CK$6,VLOOKUP(F34,Mark,53,0),"")))))))</f>
        <v>0</v>
      </c>
      <c r="K34" s="34">
        <f>IF(AND(B34="",D34="",F34="",G34=""),"",IF($P$3='Data Entry'!$CK$1,VLOOKUP(F34,Mark,9,0),IF($P$3='Data Entry'!$CK$2,VLOOKUP(F34,Mark,18,0),IF($P$3='Data Entry'!$CK$3,VLOOKUP(F34,Mark,27,0),IF($P$3='Data Entry'!$CK$4,VLOOKUP(F34,Mark,36,0),IF($P$3='Data Entry'!$CK$5,VLOOKUP(F34,Mark,45,0),IF($P$3='Data Entry'!$CK$6,VLOOKUP(F34,Mark,54,0),"")))))))</f>
        <v>0</v>
      </c>
      <c r="L34" s="34">
        <f>IF(AND(B34="",D34="",F34="",G34=""),"",IF($P$3='Data Entry'!$CK$1,VLOOKUP(F34,Mark,10,0),IF($P$3='Data Entry'!$CK$2,VLOOKUP(F34,Mark,19,0),IF($P$3='Data Entry'!$CK$3,VLOOKUP(F34,Mark,28,0),IF($P$3='Data Entry'!$CK$4,VLOOKUP(F34,Mark,37,0),IF($P$3='Data Entry'!$CK$5,VLOOKUP(F34,Mark,46,0),IF($P$3='Data Entry'!$CK$6,VLOOKUP(F34,Mark,55,0),"")))))))</f>
        <v>0</v>
      </c>
      <c r="M34" s="34">
        <f>IF(AND(B34="",D34="",F34="",G34=""),"",IF($P$3='Data Entry'!$CK$1,VLOOKUP(F34,Mark,11,0),IF($P$3='Data Entry'!$CK$2,VLOOKUP(F34,Mark,20,0),IF($P$3='Data Entry'!$CK$3,VLOOKUP(F34,Mark,29,0),IF($P$3='Data Entry'!$CK$4,VLOOKUP(F34,Mark,38,0),IF($P$3='Data Entry'!$CK$5,VLOOKUP(F34,Mark,47,0),IF($P$3='Data Entry'!$CK$6,VLOOKUP(F34,Mark,56,0),"")))))))</f>
        <v>0</v>
      </c>
      <c r="N34" s="35">
        <f>IF(AND(B34="",D34="",F34="",G34=""),"",IF($P$3='Data Entry'!$CK$1,VLOOKUP(F34,Mark,12,0),IF($P$3='Data Entry'!$CK$2,VLOOKUP(F34,Mark,21,0),IF($P$3='Data Entry'!$CK$3,VLOOKUP(F34,Mark,30,0),IF($P$3='Data Entry'!$CK$4,VLOOKUP(F34,Mark,39,0),IF($P$3='Data Entry'!$CK$5,VLOOKUP(F34,Mark,48,0),IF($P$3='Data Entry'!$CK$6,VLOOKUP(F34,Mark,57,0),"")))))))</f>
        <v>0</v>
      </c>
      <c r="O34" s="35">
        <f>IF(AND(B34="",D34="",F34="",G34=""),"",IF($P$3='Data Entry'!$CK$1,VLOOKUP(F34,Mark,13,0),IF($P$3='Data Entry'!$CK$2,VLOOKUP(F34,Mark,22,0),IF($P$3='Data Entry'!$CK$3,VLOOKUP(F34,Mark,31,0),IF($P$3='Data Entry'!$CK$4,VLOOKUP(F34,Mark,40,0),IF($P$3='Data Entry'!$CK$5,VLOOKUP(F34,Mark,49,0),IF($P$3='Data Entry'!$CK$6,VLOOKUP(F34,Mark,58,0),"")))))))</f>
        <v>0</v>
      </c>
      <c r="P34" s="35">
        <f>IF(AND(B34="",D34="",F34="",G34=""),"",IF($P$3='Data Entry'!$CK$1,VLOOKUP(F34,Mark,14,0),IF($P$3='Data Entry'!$CK$2,VLOOKUP(F34,Mark,23,0),IF($P$3='Data Entry'!$CK$3,VLOOKUP(F34,Mark,32,0),IF($P$3='Data Entry'!$CK$4,VLOOKUP(F34,Mark,41,0),IF($P$3='Data Entry'!$CK$5,VLOOKUP(F34,Mark,50,0),IF($P$3='Data Entry'!$CK$6,VLOOKUP(F34,Mark,59,0),"")))))))</f>
        <v>0</v>
      </c>
      <c r="Q34" s="36">
        <f t="shared" si="7"/>
        <v>0</v>
      </c>
      <c r="R34" s="108">
        <f t="shared" si="8"/>
        <v>0</v>
      </c>
      <c r="S34" s="108">
        <f t="shared" si="6"/>
        <v>5</v>
      </c>
      <c r="T34" s="109">
        <f t="shared" si="9"/>
        <v>5</v>
      </c>
      <c r="U34" s="10" t="str">
        <f>IFERROR(IF(OR(Q34="",#REF!="",D34=""),"",IF($Q$6=100,ROUNDUP(Q34*20%,0),IF($Q$6=86,ROUNDUP((Q34/$Q$6)*$U$6,0),IF($Q$6=66,ROUNDUP((Q34/$Q$6)*$U$6,0),"")))),"")</f>
        <v/>
      </c>
    </row>
    <row r="35" spans="1:21" ht="21.95" customHeight="1">
      <c r="A35" s="7">
        <v>29</v>
      </c>
      <c r="B35" s="32">
        <f t="shared" si="0"/>
        <v>912</v>
      </c>
      <c r="C35" s="54">
        <f t="shared" si="1"/>
        <v>38893</v>
      </c>
      <c r="D35" s="8" t="str">
        <f t="shared" si="2"/>
        <v>KANCHAN</v>
      </c>
      <c r="E35" s="8" t="str">
        <f t="shared" si="3"/>
        <v>SUAA LAL</v>
      </c>
      <c r="F35" s="5">
        <f t="shared" si="4"/>
        <v>1010</v>
      </c>
      <c r="G35" s="9" t="str">
        <f t="shared" si="5"/>
        <v/>
      </c>
      <c r="H35" s="106">
        <f>IF(AND(B35="",D35="",F35="",G35=""),"",IF($P$3='Data Entry'!$CK$1,VLOOKUP(F35,Mark,6,0),IF($P$3='Data Entry'!$CK$2,VLOOKUP(F35,Mark,15,0),IF($P$3='Data Entry'!$CK$3,VLOOKUP(F35,Mark,24,0),IF($P$3='Data Entry'!$CK$4,VLOOKUP(F35,Mark,33,0),IF($P$3='Data Entry'!$CK$5,VLOOKUP(F35,Mark,42,0),IF($P$3='Data Entry'!$CK$6,VLOOKUP(F35,Mark,51,0),"")))))))</f>
        <v>0</v>
      </c>
      <c r="I35" s="106">
        <f>IF(AND(B35="",D35="",F35="",G35=""),"",IF($P$3='Data Entry'!$CK$1,VLOOKUP(F35,Mark,7,0),IF($P$3='Data Entry'!$CK$2,VLOOKUP(F35,Mark,16,0),IF($P$3='Data Entry'!$CK$3,VLOOKUP(F35,Mark,25,0),IF($P$3='Data Entry'!$CK$4,VLOOKUP(F35,Mark,34,0),IF($P$3='Data Entry'!$CK$5,VLOOKUP(F35,Mark,43,0),IF($P$3='Data Entry'!$CK$6,VLOOKUP(F35,Mark,52,0),"")))))))</f>
        <v>0</v>
      </c>
      <c r="J35" s="106">
        <f>IF(AND(B35="",D35="",F35="",G35=""),"",IF($P$3='Data Entry'!$CK$1,VLOOKUP(F35,Mark,8,0),IF($P$3='Data Entry'!$CK$2,VLOOKUP(F35,Mark,17,0),IF($P$3='Data Entry'!$CK$3,VLOOKUP(F35,Mark,26,0),IF($P$3='Data Entry'!$CK$4,VLOOKUP(F35,Mark,35,0),IF($P$3='Data Entry'!$CK$5,VLOOKUP(F35,Mark,44,0),IF($P$3='Data Entry'!$CK$6,VLOOKUP(F35,Mark,53,0),"")))))))</f>
        <v>0</v>
      </c>
      <c r="K35" s="34">
        <f>IF(AND(B35="",D35="",F35="",G35=""),"",IF($P$3='Data Entry'!$CK$1,VLOOKUP(F35,Mark,9,0),IF($P$3='Data Entry'!$CK$2,VLOOKUP(F35,Mark,18,0),IF($P$3='Data Entry'!$CK$3,VLOOKUP(F35,Mark,27,0),IF($P$3='Data Entry'!$CK$4,VLOOKUP(F35,Mark,36,0),IF($P$3='Data Entry'!$CK$5,VLOOKUP(F35,Mark,45,0),IF($P$3='Data Entry'!$CK$6,VLOOKUP(F35,Mark,54,0),"")))))))</f>
        <v>0</v>
      </c>
      <c r="L35" s="34">
        <f>IF(AND(B35="",D35="",F35="",G35=""),"",IF($P$3='Data Entry'!$CK$1,VLOOKUP(F35,Mark,10,0),IF($P$3='Data Entry'!$CK$2,VLOOKUP(F35,Mark,19,0),IF($P$3='Data Entry'!$CK$3,VLOOKUP(F35,Mark,28,0),IF($P$3='Data Entry'!$CK$4,VLOOKUP(F35,Mark,37,0),IF($P$3='Data Entry'!$CK$5,VLOOKUP(F35,Mark,46,0),IF($P$3='Data Entry'!$CK$6,VLOOKUP(F35,Mark,55,0),"")))))))</f>
        <v>0</v>
      </c>
      <c r="M35" s="34">
        <f>IF(AND(B35="",D35="",F35="",G35=""),"",IF($P$3='Data Entry'!$CK$1,VLOOKUP(F35,Mark,11,0),IF($P$3='Data Entry'!$CK$2,VLOOKUP(F35,Mark,20,0),IF($P$3='Data Entry'!$CK$3,VLOOKUP(F35,Mark,29,0),IF($P$3='Data Entry'!$CK$4,VLOOKUP(F35,Mark,38,0),IF($P$3='Data Entry'!$CK$5,VLOOKUP(F35,Mark,47,0),IF($P$3='Data Entry'!$CK$6,VLOOKUP(F35,Mark,56,0),"")))))))</f>
        <v>0</v>
      </c>
      <c r="N35" s="35">
        <f>IF(AND(B35="",D35="",F35="",G35=""),"",IF($P$3='Data Entry'!$CK$1,VLOOKUP(F35,Mark,12,0),IF($P$3='Data Entry'!$CK$2,VLOOKUP(F35,Mark,21,0),IF($P$3='Data Entry'!$CK$3,VLOOKUP(F35,Mark,30,0),IF($P$3='Data Entry'!$CK$4,VLOOKUP(F35,Mark,39,0),IF($P$3='Data Entry'!$CK$5,VLOOKUP(F35,Mark,48,0),IF($P$3='Data Entry'!$CK$6,VLOOKUP(F35,Mark,57,0),"")))))))</f>
        <v>0</v>
      </c>
      <c r="O35" s="35">
        <f>IF(AND(B35="",D35="",F35="",G35=""),"",IF($P$3='Data Entry'!$CK$1,VLOOKUP(F35,Mark,13,0),IF($P$3='Data Entry'!$CK$2,VLOOKUP(F35,Mark,22,0),IF($P$3='Data Entry'!$CK$3,VLOOKUP(F35,Mark,31,0),IF($P$3='Data Entry'!$CK$4,VLOOKUP(F35,Mark,40,0),IF($P$3='Data Entry'!$CK$5,VLOOKUP(F35,Mark,49,0),IF($P$3='Data Entry'!$CK$6,VLOOKUP(F35,Mark,58,0),"")))))))</f>
        <v>0</v>
      </c>
      <c r="P35" s="35">
        <f>IF(AND(B35="",D35="",F35="",G35=""),"",IF($P$3='Data Entry'!$CK$1,VLOOKUP(F35,Mark,14,0),IF($P$3='Data Entry'!$CK$2,VLOOKUP(F35,Mark,23,0),IF($P$3='Data Entry'!$CK$3,VLOOKUP(F35,Mark,32,0),IF($P$3='Data Entry'!$CK$4,VLOOKUP(F35,Mark,41,0),IF($P$3='Data Entry'!$CK$5,VLOOKUP(F35,Mark,50,0),IF($P$3='Data Entry'!$CK$6,VLOOKUP(F35,Mark,59,0),"")))))))</f>
        <v>0</v>
      </c>
      <c r="Q35" s="36">
        <f t="shared" si="7"/>
        <v>0</v>
      </c>
      <c r="R35" s="108">
        <f t="shared" si="8"/>
        <v>0</v>
      </c>
      <c r="S35" s="108">
        <f t="shared" si="6"/>
        <v>5</v>
      </c>
      <c r="T35" s="109">
        <f t="shared" si="9"/>
        <v>5</v>
      </c>
      <c r="U35" s="10" t="str">
        <f>IFERROR(IF(OR(Q35="",#REF!="",D35=""),"",IF($Q$6=100,ROUNDUP(Q35*20%,0),IF($Q$6=86,ROUNDUP((Q35/$Q$6)*$U$6,0),IF($Q$6=66,ROUNDUP((Q35/$Q$6)*$U$6,0),"")))),"")</f>
        <v/>
      </c>
    </row>
    <row r="36" spans="1:21" ht="21.95" customHeight="1">
      <c r="A36" s="7">
        <v>30</v>
      </c>
      <c r="B36" s="32">
        <f t="shared" si="0"/>
        <v>869</v>
      </c>
      <c r="C36" s="54">
        <f t="shared" si="1"/>
        <v>39511</v>
      </c>
      <c r="D36" s="8" t="str">
        <f t="shared" si="2"/>
        <v>KANWRAI</v>
      </c>
      <c r="E36" s="8" t="str">
        <f t="shared" si="3"/>
        <v>BHAGWAN RAM</v>
      </c>
      <c r="F36" s="5">
        <f t="shared" si="4"/>
        <v>1011</v>
      </c>
      <c r="G36" s="9" t="str">
        <f t="shared" si="5"/>
        <v/>
      </c>
      <c r="H36" s="106">
        <f>IF(AND(B36="",D36="",F36="",G36=""),"",IF($P$3='Data Entry'!$CK$1,VLOOKUP(F36,Mark,6,0),IF($P$3='Data Entry'!$CK$2,VLOOKUP(F36,Mark,15,0),IF($P$3='Data Entry'!$CK$3,VLOOKUP(F36,Mark,24,0),IF($P$3='Data Entry'!$CK$4,VLOOKUP(F36,Mark,33,0),IF($P$3='Data Entry'!$CK$5,VLOOKUP(F36,Mark,42,0),IF($P$3='Data Entry'!$CK$6,VLOOKUP(F36,Mark,51,0),"")))))))</f>
        <v>0</v>
      </c>
      <c r="I36" s="106">
        <f>IF(AND(B36="",D36="",F36="",G36=""),"",IF($P$3='Data Entry'!$CK$1,VLOOKUP(F36,Mark,7,0),IF($P$3='Data Entry'!$CK$2,VLOOKUP(F36,Mark,16,0),IF($P$3='Data Entry'!$CK$3,VLOOKUP(F36,Mark,25,0),IF($P$3='Data Entry'!$CK$4,VLOOKUP(F36,Mark,34,0),IF($P$3='Data Entry'!$CK$5,VLOOKUP(F36,Mark,43,0),IF($P$3='Data Entry'!$CK$6,VLOOKUP(F36,Mark,52,0),"")))))))</f>
        <v>0</v>
      </c>
      <c r="J36" s="106">
        <f>IF(AND(B36="",D36="",F36="",G36=""),"",IF($P$3='Data Entry'!$CK$1,VLOOKUP(F36,Mark,8,0),IF($P$3='Data Entry'!$CK$2,VLOOKUP(F36,Mark,17,0),IF($P$3='Data Entry'!$CK$3,VLOOKUP(F36,Mark,26,0),IF($P$3='Data Entry'!$CK$4,VLOOKUP(F36,Mark,35,0),IF($P$3='Data Entry'!$CK$5,VLOOKUP(F36,Mark,44,0),IF($P$3='Data Entry'!$CK$6,VLOOKUP(F36,Mark,53,0),"")))))))</f>
        <v>0</v>
      </c>
      <c r="K36" s="34">
        <f>IF(AND(B36="",D36="",F36="",G36=""),"",IF($P$3='Data Entry'!$CK$1,VLOOKUP(F36,Mark,9,0),IF($P$3='Data Entry'!$CK$2,VLOOKUP(F36,Mark,18,0),IF($P$3='Data Entry'!$CK$3,VLOOKUP(F36,Mark,27,0),IF($P$3='Data Entry'!$CK$4,VLOOKUP(F36,Mark,36,0),IF($P$3='Data Entry'!$CK$5,VLOOKUP(F36,Mark,45,0),IF($P$3='Data Entry'!$CK$6,VLOOKUP(F36,Mark,54,0),"")))))))</f>
        <v>0</v>
      </c>
      <c r="L36" s="34">
        <f>IF(AND(B36="",D36="",F36="",G36=""),"",IF($P$3='Data Entry'!$CK$1,VLOOKUP(F36,Mark,10,0),IF($P$3='Data Entry'!$CK$2,VLOOKUP(F36,Mark,19,0),IF($P$3='Data Entry'!$CK$3,VLOOKUP(F36,Mark,28,0),IF($P$3='Data Entry'!$CK$4,VLOOKUP(F36,Mark,37,0),IF($P$3='Data Entry'!$CK$5,VLOOKUP(F36,Mark,46,0),IF($P$3='Data Entry'!$CK$6,VLOOKUP(F36,Mark,55,0),"")))))))</f>
        <v>0</v>
      </c>
      <c r="M36" s="34">
        <f>IF(AND(B36="",D36="",F36="",G36=""),"",IF($P$3='Data Entry'!$CK$1,VLOOKUP(F36,Mark,11,0),IF($P$3='Data Entry'!$CK$2,VLOOKUP(F36,Mark,20,0),IF($P$3='Data Entry'!$CK$3,VLOOKUP(F36,Mark,29,0),IF($P$3='Data Entry'!$CK$4,VLOOKUP(F36,Mark,38,0),IF($P$3='Data Entry'!$CK$5,VLOOKUP(F36,Mark,47,0),IF($P$3='Data Entry'!$CK$6,VLOOKUP(F36,Mark,56,0),"")))))))</f>
        <v>0</v>
      </c>
      <c r="N36" s="35">
        <f>IF(AND(B36="",D36="",F36="",G36=""),"",IF($P$3='Data Entry'!$CK$1,VLOOKUP(F36,Mark,12,0),IF($P$3='Data Entry'!$CK$2,VLOOKUP(F36,Mark,21,0),IF($P$3='Data Entry'!$CK$3,VLOOKUP(F36,Mark,30,0),IF($P$3='Data Entry'!$CK$4,VLOOKUP(F36,Mark,39,0),IF($P$3='Data Entry'!$CK$5,VLOOKUP(F36,Mark,48,0),IF($P$3='Data Entry'!$CK$6,VLOOKUP(F36,Mark,57,0),"")))))))</f>
        <v>0</v>
      </c>
      <c r="O36" s="35">
        <f>IF(AND(B36="",D36="",F36="",G36=""),"",IF($P$3='Data Entry'!$CK$1,VLOOKUP(F36,Mark,13,0),IF($P$3='Data Entry'!$CK$2,VLOOKUP(F36,Mark,22,0),IF($P$3='Data Entry'!$CK$3,VLOOKUP(F36,Mark,31,0),IF($P$3='Data Entry'!$CK$4,VLOOKUP(F36,Mark,40,0),IF($P$3='Data Entry'!$CK$5,VLOOKUP(F36,Mark,49,0),IF($P$3='Data Entry'!$CK$6,VLOOKUP(F36,Mark,58,0),"")))))))</f>
        <v>0</v>
      </c>
      <c r="P36" s="35">
        <f>IF(AND(B36="",D36="",F36="",G36=""),"",IF($P$3='Data Entry'!$CK$1,VLOOKUP(F36,Mark,14,0),IF($P$3='Data Entry'!$CK$2,VLOOKUP(F36,Mark,23,0),IF($P$3='Data Entry'!$CK$3,VLOOKUP(F36,Mark,32,0),IF($P$3='Data Entry'!$CK$4,VLOOKUP(F36,Mark,41,0),IF($P$3='Data Entry'!$CK$5,VLOOKUP(F36,Mark,50,0),IF($P$3='Data Entry'!$CK$6,VLOOKUP(F36,Mark,59,0),"")))))))</f>
        <v>0</v>
      </c>
      <c r="Q36" s="36">
        <f t="shared" si="7"/>
        <v>0</v>
      </c>
      <c r="R36" s="108">
        <f t="shared" si="8"/>
        <v>0</v>
      </c>
      <c r="S36" s="108">
        <f t="shared" si="6"/>
        <v>5</v>
      </c>
      <c r="T36" s="109">
        <f t="shared" si="9"/>
        <v>5</v>
      </c>
      <c r="U36" s="10" t="str">
        <f>IFERROR(IF(OR(Q36="",#REF!="",D36=""),"",IF($Q$6=100,ROUNDUP(Q36*20%,0),IF($Q$6=86,ROUNDUP((Q36/$Q$6)*$U$6,0),IF($Q$6=66,ROUNDUP((Q36/$Q$6)*$U$6,0),"")))),"")</f>
        <v/>
      </c>
    </row>
    <row r="37" spans="1:21" ht="21.95" customHeight="1">
      <c r="A37" s="7">
        <v>31</v>
      </c>
      <c r="B37" s="32" t="str">
        <f t="shared" si="0"/>
        <v/>
      </c>
      <c r="C37" s="54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106" t="str">
        <f>IF(AND(B37="",D37="",F37="",G37=""),"",IF($P$3='Data Entry'!$CK$1,VLOOKUP(F37,Mark,6,0),IF($P$3='Data Entry'!$CK$2,VLOOKUP(F37,Mark,15,0),IF($P$3='Data Entry'!$CK$3,VLOOKUP(F37,Mark,24,0),IF($P$3='Data Entry'!$CK$4,VLOOKUP(F37,Mark,33,0),IF($P$3='Data Entry'!$CK$5,VLOOKUP(F37,Mark,42,0),IF($P$3='Data Entry'!$CK$6,VLOOKUP(F37,Mark,51,0),"")))))))</f>
        <v/>
      </c>
      <c r="I37" s="106" t="str">
        <f>IF(AND(B37="",D37="",F37="",G37=""),"",IF($P$3='Data Entry'!$CK$1,VLOOKUP(F37,Mark,7,0),IF($P$3='Data Entry'!$CK$2,VLOOKUP(F37,Mark,16,0),IF($P$3='Data Entry'!$CK$3,VLOOKUP(F37,Mark,25,0),IF($P$3='Data Entry'!$CK$4,VLOOKUP(F37,Mark,34,0),IF($P$3='Data Entry'!$CK$5,VLOOKUP(F37,Mark,43,0),IF($P$3='Data Entry'!$CK$6,VLOOKUP(F37,Mark,52,0),"")))))))</f>
        <v/>
      </c>
      <c r="J37" s="106" t="str">
        <f>IF(AND(B37="",D37="",F37="",G37=""),"",IF($P$3='Data Entry'!$CK$1,VLOOKUP(F37,Mark,8,0),IF($P$3='Data Entry'!$CK$2,VLOOKUP(F37,Mark,17,0),IF($P$3='Data Entry'!$CK$3,VLOOKUP(F37,Mark,26,0),IF($P$3='Data Entry'!$CK$4,VLOOKUP(F37,Mark,35,0),IF($P$3='Data Entry'!$CK$5,VLOOKUP(F37,Mark,44,0),IF($P$3='Data Entry'!$CK$6,VLOOKUP(F37,Mark,53,0),"")))))))</f>
        <v/>
      </c>
      <c r="K37" s="34" t="str">
        <f>IF(AND(B37="",D37="",F37="",G37=""),"",IF($P$3='Data Entry'!$CK$1,VLOOKUP(F37,Mark,9,0),IF($P$3='Data Entry'!$CK$2,VLOOKUP(F37,Mark,18,0),IF($P$3='Data Entry'!$CK$3,VLOOKUP(F37,Mark,27,0),IF($P$3='Data Entry'!$CK$4,VLOOKUP(F37,Mark,36,0),IF($P$3='Data Entry'!$CK$5,VLOOKUP(F37,Mark,45,0),IF($P$3='Data Entry'!$CK$6,VLOOKUP(F37,Mark,54,0),"")))))))</f>
        <v/>
      </c>
      <c r="L37" s="34" t="str">
        <f>IF(AND(B37="",D37="",F37="",G37=""),"",IF($P$3='Data Entry'!$CK$1,VLOOKUP(F37,Mark,10,0),IF($P$3='Data Entry'!$CK$2,VLOOKUP(F37,Mark,19,0),IF($P$3='Data Entry'!$CK$3,VLOOKUP(F37,Mark,28,0),IF($P$3='Data Entry'!$CK$4,VLOOKUP(F37,Mark,37,0),IF($P$3='Data Entry'!$CK$5,VLOOKUP(F37,Mark,46,0),IF($P$3='Data Entry'!$CK$6,VLOOKUP(F37,Mark,55,0),"")))))))</f>
        <v/>
      </c>
      <c r="M37" s="34" t="str">
        <f>IF(AND(B37="",D37="",F37="",G37=""),"",IF($P$3='Data Entry'!$CK$1,VLOOKUP(F37,Mark,11,0),IF($P$3='Data Entry'!$CK$2,VLOOKUP(F37,Mark,20,0),IF($P$3='Data Entry'!$CK$3,VLOOKUP(F37,Mark,29,0),IF($P$3='Data Entry'!$CK$4,VLOOKUP(F37,Mark,38,0),IF($P$3='Data Entry'!$CK$5,VLOOKUP(F37,Mark,47,0),IF($P$3='Data Entry'!$CK$6,VLOOKUP(F37,Mark,56,0),"")))))))</f>
        <v/>
      </c>
      <c r="N37" s="35" t="str">
        <f>IF(AND(B37="",D37="",F37="",G37=""),"",IF($P$3='Data Entry'!$CK$1,VLOOKUP(F37,Mark,12,0),IF($P$3='Data Entry'!$CK$2,VLOOKUP(F37,Mark,21,0),IF($P$3='Data Entry'!$CK$3,VLOOKUP(F37,Mark,30,0),IF($P$3='Data Entry'!$CK$4,VLOOKUP(F37,Mark,39,0),IF($P$3='Data Entry'!$CK$5,VLOOKUP(F37,Mark,48,0),IF($P$3='Data Entry'!$CK$6,VLOOKUP(F37,Mark,57,0),"")))))))</f>
        <v/>
      </c>
      <c r="O37" s="35" t="str">
        <f>IF(AND(B37="",D37="",F37="",G37=""),"",IF($P$3='Data Entry'!$CK$1,VLOOKUP(F37,Mark,13,0),IF($P$3='Data Entry'!$CK$2,VLOOKUP(F37,Mark,22,0),IF($P$3='Data Entry'!$CK$3,VLOOKUP(F37,Mark,31,0),IF($P$3='Data Entry'!$CK$4,VLOOKUP(F37,Mark,40,0),IF($P$3='Data Entry'!$CK$5,VLOOKUP(F37,Mark,49,0),IF($P$3='Data Entry'!$CK$6,VLOOKUP(F37,Mark,58,0),"")))))))</f>
        <v/>
      </c>
      <c r="P37" s="35" t="str">
        <f>IF(AND(B37="",D37="",F37="",G37=""),"",IF($P$3='Data Entry'!$CK$1,VLOOKUP(F37,Mark,14,0),IF($P$3='Data Entry'!$CK$2,VLOOKUP(F37,Mark,23,0),IF($P$3='Data Entry'!$CK$3,VLOOKUP(F37,Mark,32,0),IF($P$3='Data Entry'!$CK$4,VLOOKUP(F37,Mark,41,0),IF($P$3='Data Entry'!$CK$5,VLOOKUP(F37,Mark,50,0),IF($P$3='Data Entry'!$CK$6,VLOOKUP(F37,Mark,59,0),"")))))))</f>
        <v/>
      </c>
      <c r="Q37" s="36" t="str">
        <f t="shared" si="7"/>
        <v/>
      </c>
      <c r="R37" s="108" t="str">
        <f t="shared" si="8"/>
        <v/>
      </c>
      <c r="S37" s="108" t="str">
        <f t="shared" si="6"/>
        <v/>
      </c>
      <c r="T37" s="109" t="str">
        <f t="shared" si="9"/>
        <v/>
      </c>
      <c r="U37" s="10" t="str">
        <f>IFERROR(IF(OR(Q37="",#REF!="",D37=""),"",IF($Q$6=100,ROUNDUP(Q37*20%,0),IF($Q$6=86,ROUNDUP((Q37/$Q$6)*$U$6,0),IF($Q$6=66,ROUNDUP((Q37/$Q$6)*$U$6,0),"")))),"")</f>
        <v/>
      </c>
    </row>
    <row r="38" spans="1:21" ht="21.95" customHeight="1">
      <c r="A38" s="7">
        <v>32</v>
      </c>
      <c r="B38" s="32" t="str">
        <f t="shared" si="0"/>
        <v/>
      </c>
      <c r="C38" s="54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106" t="str">
        <f>IF(AND(B38="",D38="",F38="",G38=""),"",IF($P$3='Data Entry'!$CK$1,VLOOKUP(F38,Mark,6,0),IF($P$3='Data Entry'!$CK$2,VLOOKUP(F38,Mark,15,0),IF($P$3='Data Entry'!$CK$3,VLOOKUP(F38,Mark,24,0),IF($P$3='Data Entry'!$CK$4,VLOOKUP(F38,Mark,33,0),IF($P$3='Data Entry'!$CK$5,VLOOKUP(F38,Mark,42,0),IF($P$3='Data Entry'!$CK$6,VLOOKUP(F38,Mark,51,0),"")))))))</f>
        <v/>
      </c>
      <c r="I38" s="106" t="str">
        <f>IF(AND(B38="",D38="",F38="",G38=""),"",IF($P$3='Data Entry'!$CK$1,VLOOKUP(F38,Mark,7,0),IF($P$3='Data Entry'!$CK$2,VLOOKUP(F38,Mark,16,0),IF($P$3='Data Entry'!$CK$3,VLOOKUP(F38,Mark,25,0),IF($P$3='Data Entry'!$CK$4,VLOOKUP(F38,Mark,34,0),IF($P$3='Data Entry'!$CK$5,VLOOKUP(F38,Mark,43,0),IF($P$3='Data Entry'!$CK$6,VLOOKUP(F38,Mark,52,0),"")))))))</f>
        <v/>
      </c>
      <c r="J38" s="106" t="str">
        <f>IF(AND(B38="",D38="",F38="",G38=""),"",IF($P$3='Data Entry'!$CK$1,VLOOKUP(F38,Mark,8,0),IF($P$3='Data Entry'!$CK$2,VLOOKUP(F38,Mark,17,0),IF($P$3='Data Entry'!$CK$3,VLOOKUP(F38,Mark,26,0),IF($P$3='Data Entry'!$CK$4,VLOOKUP(F38,Mark,35,0),IF($P$3='Data Entry'!$CK$5,VLOOKUP(F38,Mark,44,0),IF($P$3='Data Entry'!$CK$6,VLOOKUP(F38,Mark,53,0),"")))))))</f>
        <v/>
      </c>
      <c r="K38" s="34" t="str">
        <f>IF(AND(B38="",D38="",F38="",G38=""),"",IF($P$3='Data Entry'!$CK$1,VLOOKUP(F38,Mark,9,0),IF($P$3='Data Entry'!$CK$2,VLOOKUP(F38,Mark,18,0),IF($P$3='Data Entry'!$CK$3,VLOOKUP(F38,Mark,27,0),IF($P$3='Data Entry'!$CK$4,VLOOKUP(F38,Mark,36,0),IF($P$3='Data Entry'!$CK$5,VLOOKUP(F38,Mark,45,0),IF($P$3='Data Entry'!$CK$6,VLOOKUP(F38,Mark,54,0),"")))))))</f>
        <v/>
      </c>
      <c r="L38" s="34" t="str">
        <f>IF(AND(B38="",D38="",F38="",G38=""),"",IF($P$3='Data Entry'!$CK$1,VLOOKUP(F38,Mark,10,0),IF($P$3='Data Entry'!$CK$2,VLOOKUP(F38,Mark,19,0),IF($P$3='Data Entry'!$CK$3,VLOOKUP(F38,Mark,28,0),IF($P$3='Data Entry'!$CK$4,VLOOKUP(F38,Mark,37,0),IF($P$3='Data Entry'!$CK$5,VLOOKUP(F38,Mark,46,0),IF($P$3='Data Entry'!$CK$6,VLOOKUP(F38,Mark,55,0),"")))))))</f>
        <v/>
      </c>
      <c r="M38" s="34" t="str">
        <f>IF(AND(B38="",D38="",F38="",G38=""),"",IF($P$3='Data Entry'!$CK$1,VLOOKUP(F38,Mark,11,0),IF($P$3='Data Entry'!$CK$2,VLOOKUP(F38,Mark,20,0),IF($P$3='Data Entry'!$CK$3,VLOOKUP(F38,Mark,29,0),IF($P$3='Data Entry'!$CK$4,VLOOKUP(F38,Mark,38,0),IF($P$3='Data Entry'!$CK$5,VLOOKUP(F38,Mark,47,0),IF($P$3='Data Entry'!$CK$6,VLOOKUP(F38,Mark,56,0),"")))))))</f>
        <v/>
      </c>
      <c r="N38" s="35" t="str">
        <f>IF(AND(B38="",D38="",F38="",G38=""),"",IF($P$3='Data Entry'!$CK$1,VLOOKUP(F38,Mark,12,0),IF($P$3='Data Entry'!$CK$2,VLOOKUP(F38,Mark,21,0),IF($P$3='Data Entry'!$CK$3,VLOOKUP(F38,Mark,30,0),IF($P$3='Data Entry'!$CK$4,VLOOKUP(F38,Mark,39,0),IF($P$3='Data Entry'!$CK$5,VLOOKUP(F38,Mark,48,0),IF($P$3='Data Entry'!$CK$6,VLOOKUP(F38,Mark,57,0),"")))))))</f>
        <v/>
      </c>
      <c r="O38" s="35" t="str">
        <f>IF(AND(B38="",D38="",F38="",G38=""),"",IF($P$3='Data Entry'!$CK$1,VLOOKUP(F38,Mark,13,0),IF($P$3='Data Entry'!$CK$2,VLOOKUP(F38,Mark,22,0),IF($P$3='Data Entry'!$CK$3,VLOOKUP(F38,Mark,31,0),IF($P$3='Data Entry'!$CK$4,VLOOKUP(F38,Mark,40,0),IF($P$3='Data Entry'!$CK$5,VLOOKUP(F38,Mark,49,0),IF($P$3='Data Entry'!$CK$6,VLOOKUP(F38,Mark,58,0),"")))))))</f>
        <v/>
      </c>
      <c r="P38" s="35" t="str">
        <f>IF(AND(B38="",D38="",F38="",G38=""),"",IF($P$3='Data Entry'!$CK$1,VLOOKUP(F38,Mark,14,0),IF($P$3='Data Entry'!$CK$2,VLOOKUP(F38,Mark,23,0),IF($P$3='Data Entry'!$CK$3,VLOOKUP(F38,Mark,32,0),IF($P$3='Data Entry'!$CK$4,VLOOKUP(F38,Mark,41,0),IF($P$3='Data Entry'!$CK$5,VLOOKUP(F38,Mark,50,0),IF($P$3='Data Entry'!$CK$6,VLOOKUP(F38,Mark,59,0),"")))))))</f>
        <v/>
      </c>
      <c r="Q38" s="36" t="str">
        <f t="shared" si="7"/>
        <v/>
      </c>
      <c r="R38" s="108" t="str">
        <f t="shared" si="8"/>
        <v/>
      </c>
      <c r="S38" s="108" t="str">
        <f t="shared" si="6"/>
        <v/>
      </c>
      <c r="T38" s="109" t="str">
        <f t="shared" si="9"/>
        <v/>
      </c>
      <c r="U38" s="10" t="str">
        <f>IFERROR(IF(OR(Q38="",#REF!="",D38=""),"",IF($Q$6=100,ROUNDUP(Q38*20%,0),IF($Q$6=86,ROUNDUP((Q38/$Q$6)*$U$6,0),IF($Q$6=66,ROUNDUP((Q38/$Q$6)*$U$6,0),"")))),"")</f>
        <v/>
      </c>
    </row>
    <row r="39" spans="1:21" ht="21.95" customHeight="1">
      <c r="A39" s="7">
        <v>33</v>
      </c>
      <c r="B39" s="32" t="str">
        <f t="shared" ref="B39:B70" si="10">IFERROR(IF($C$3="","",VLOOKUP(A39,NAME,4,0)),"")</f>
        <v/>
      </c>
      <c r="C39" s="54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106" t="str">
        <f>IF(AND(B39="",D39="",F39="",G39=""),"",IF($P$3='Data Entry'!$CK$1,VLOOKUP(F39,Mark,6,0),IF($P$3='Data Entry'!$CK$2,VLOOKUP(F39,Mark,15,0),IF($P$3='Data Entry'!$CK$3,VLOOKUP(F39,Mark,24,0),IF($P$3='Data Entry'!$CK$4,VLOOKUP(F39,Mark,33,0),IF($P$3='Data Entry'!$CK$5,VLOOKUP(F39,Mark,42,0),IF($P$3='Data Entry'!$CK$6,VLOOKUP(F39,Mark,51,0),"")))))))</f>
        <v/>
      </c>
      <c r="I39" s="106" t="str">
        <f>IF(AND(B39="",D39="",F39="",G39=""),"",IF($P$3='Data Entry'!$CK$1,VLOOKUP(F39,Mark,7,0),IF($P$3='Data Entry'!$CK$2,VLOOKUP(F39,Mark,16,0),IF($P$3='Data Entry'!$CK$3,VLOOKUP(F39,Mark,25,0),IF($P$3='Data Entry'!$CK$4,VLOOKUP(F39,Mark,34,0),IF($P$3='Data Entry'!$CK$5,VLOOKUP(F39,Mark,43,0),IF($P$3='Data Entry'!$CK$6,VLOOKUP(F39,Mark,52,0),"")))))))</f>
        <v/>
      </c>
      <c r="J39" s="106" t="str">
        <f>IF(AND(B39="",D39="",F39="",G39=""),"",IF($P$3='Data Entry'!$CK$1,VLOOKUP(F39,Mark,8,0),IF($P$3='Data Entry'!$CK$2,VLOOKUP(F39,Mark,17,0),IF($P$3='Data Entry'!$CK$3,VLOOKUP(F39,Mark,26,0),IF($P$3='Data Entry'!$CK$4,VLOOKUP(F39,Mark,35,0),IF($P$3='Data Entry'!$CK$5,VLOOKUP(F39,Mark,44,0),IF($P$3='Data Entry'!$CK$6,VLOOKUP(F39,Mark,53,0),"")))))))</f>
        <v/>
      </c>
      <c r="K39" s="34" t="str">
        <f>IF(AND(B39="",D39="",F39="",G39=""),"",IF($P$3='Data Entry'!$CK$1,VLOOKUP(F39,Mark,9,0),IF($P$3='Data Entry'!$CK$2,VLOOKUP(F39,Mark,18,0),IF($P$3='Data Entry'!$CK$3,VLOOKUP(F39,Mark,27,0),IF($P$3='Data Entry'!$CK$4,VLOOKUP(F39,Mark,36,0),IF($P$3='Data Entry'!$CK$5,VLOOKUP(F39,Mark,45,0),IF($P$3='Data Entry'!$CK$6,VLOOKUP(F39,Mark,54,0),"")))))))</f>
        <v/>
      </c>
      <c r="L39" s="34" t="str">
        <f>IF(AND(B39="",D39="",F39="",G39=""),"",IF($P$3='Data Entry'!$CK$1,VLOOKUP(F39,Mark,10,0),IF($P$3='Data Entry'!$CK$2,VLOOKUP(F39,Mark,19,0),IF($P$3='Data Entry'!$CK$3,VLOOKUP(F39,Mark,28,0),IF($P$3='Data Entry'!$CK$4,VLOOKUP(F39,Mark,37,0),IF($P$3='Data Entry'!$CK$5,VLOOKUP(F39,Mark,46,0),IF($P$3='Data Entry'!$CK$6,VLOOKUP(F39,Mark,55,0),"")))))))</f>
        <v/>
      </c>
      <c r="M39" s="34" t="str">
        <f>IF(AND(B39="",D39="",F39="",G39=""),"",IF($P$3='Data Entry'!$CK$1,VLOOKUP(F39,Mark,11,0),IF($P$3='Data Entry'!$CK$2,VLOOKUP(F39,Mark,20,0),IF($P$3='Data Entry'!$CK$3,VLOOKUP(F39,Mark,29,0),IF($P$3='Data Entry'!$CK$4,VLOOKUP(F39,Mark,38,0),IF($P$3='Data Entry'!$CK$5,VLOOKUP(F39,Mark,47,0),IF($P$3='Data Entry'!$CK$6,VLOOKUP(F39,Mark,56,0),"")))))))</f>
        <v/>
      </c>
      <c r="N39" s="35" t="str">
        <f>IF(AND(B39="",D39="",F39="",G39=""),"",IF($P$3='Data Entry'!$CK$1,VLOOKUP(F39,Mark,12,0),IF($P$3='Data Entry'!$CK$2,VLOOKUP(F39,Mark,21,0),IF($P$3='Data Entry'!$CK$3,VLOOKUP(F39,Mark,30,0),IF($P$3='Data Entry'!$CK$4,VLOOKUP(F39,Mark,39,0),IF($P$3='Data Entry'!$CK$5,VLOOKUP(F39,Mark,48,0),IF($P$3='Data Entry'!$CK$6,VLOOKUP(F39,Mark,57,0),"")))))))</f>
        <v/>
      </c>
      <c r="O39" s="35" t="str">
        <f>IF(AND(B39="",D39="",F39="",G39=""),"",IF($P$3='Data Entry'!$CK$1,VLOOKUP(F39,Mark,13,0),IF($P$3='Data Entry'!$CK$2,VLOOKUP(F39,Mark,22,0),IF($P$3='Data Entry'!$CK$3,VLOOKUP(F39,Mark,31,0),IF($P$3='Data Entry'!$CK$4,VLOOKUP(F39,Mark,40,0),IF($P$3='Data Entry'!$CK$5,VLOOKUP(F39,Mark,49,0),IF($P$3='Data Entry'!$CK$6,VLOOKUP(F39,Mark,58,0),"")))))))</f>
        <v/>
      </c>
      <c r="P39" s="35" t="str">
        <f>IF(AND(B39="",D39="",F39="",G39=""),"",IF($P$3='Data Entry'!$CK$1,VLOOKUP(F39,Mark,14,0),IF($P$3='Data Entry'!$CK$2,VLOOKUP(F39,Mark,23,0),IF($P$3='Data Entry'!$CK$3,VLOOKUP(F39,Mark,32,0),IF($P$3='Data Entry'!$CK$4,VLOOKUP(F39,Mark,41,0),IF($P$3='Data Entry'!$CK$5,VLOOKUP(F39,Mark,50,0),IF($P$3='Data Entry'!$CK$6,VLOOKUP(F39,Mark,59,0),"")))))))</f>
        <v/>
      </c>
      <c r="Q39" s="36" t="str">
        <f t="shared" si="7"/>
        <v/>
      </c>
      <c r="R39" s="108" t="str">
        <f t="shared" si="8"/>
        <v/>
      </c>
      <c r="S39" s="108" t="str">
        <f t="shared" ref="S39:S70" si="16">IFERROR(IF(AND($P$3=""),"",IF(AND(Q39=""),"",IF(AND(F39=""),"",IF(AND(VLOOKUP(F39,Mark,5,0)&gt;85),5,IF(AND(VLOOKUP(F39,Mark,5,0)&gt;75),4,IF(AND(VLOOKUP(F39,Mark,5,0)&gt;=65),3,0)))))),"")</f>
        <v/>
      </c>
      <c r="T39" s="109" t="str">
        <f t="shared" si="9"/>
        <v/>
      </c>
      <c r="U39" s="10" t="str">
        <f>IFERROR(IF(OR(Q39="",#REF!="",D39=""),"",IF($Q$6=100,ROUNDUP(Q39*20%,0),IF($Q$6=86,ROUNDUP((Q39/$Q$6)*$U$6,0),IF($Q$6=66,ROUNDUP((Q39/$Q$6)*$U$6,0),"")))),"")</f>
        <v/>
      </c>
    </row>
    <row r="40" spans="1:21" ht="21.95" customHeight="1">
      <c r="A40" s="7">
        <v>34</v>
      </c>
      <c r="B40" s="32" t="str">
        <f t="shared" si="10"/>
        <v/>
      </c>
      <c r="C40" s="54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106" t="str">
        <f>IF(AND(B40="",D40="",F40="",G40=""),"",IF($P$3='Data Entry'!$CK$1,VLOOKUP(F40,Mark,6,0),IF($P$3='Data Entry'!$CK$2,VLOOKUP(F40,Mark,15,0),IF($P$3='Data Entry'!$CK$3,VLOOKUP(F40,Mark,24,0),IF($P$3='Data Entry'!$CK$4,VLOOKUP(F40,Mark,33,0),IF($P$3='Data Entry'!$CK$5,VLOOKUP(F40,Mark,42,0),IF($P$3='Data Entry'!$CK$6,VLOOKUP(F40,Mark,51,0),"")))))))</f>
        <v/>
      </c>
      <c r="I40" s="106" t="str">
        <f>IF(AND(B40="",D40="",F40="",G40=""),"",IF($P$3='Data Entry'!$CK$1,VLOOKUP(F40,Mark,7,0),IF($P$3='Data Entry'!$CK$2,VLOOKUP(F40,Mark,16,0),IF($P$3='Data Entry'!$CK$3,VLOOKUP(F40,Mark,25,0),IF($P$3='Data Entry'!$CK$4,VLOOKUP(F40,Mark,34,0),IF($P$3='Data Entry'!$CK$5,VLOOKUP(F40,Mark,43,0),IF($P$3='Data Entry'!$CK$6,VLOOKUP(F40,Mark,52,0),"")))))))</f>
        <v/>
      </c>
      <c r="J40" s="106" t="str">
        <f>IF(AND(B40="",D40="",F40="",G40=""),"",IF($P$3='Data Entry'!$CK$1,VLOOKUP(F40,Mark,8,0),IF($P$3='Data Entry'!$CK$2,VLOOKUP(F40,Mark,17,0),IF($P$3='Data Entry'!$CK$3,VLOOKUP(F40,Mark,26,0),IF($P$3='Data Entry'!$CK$4,VLOOKUP(F40,Mark,35,0),IF($P$3='Data Entry'!$CK$5,VLOOKUP(F40,Mark,44,0),IF($P$3='Data Entry'!$CK$6,VLOOKUP(F40,Mark,53,0),"")))))))</f>
        <v/>
      </c>
      <c r="K40" s="34" t="str">
        <f>IF(AND(B40="",D40="",F40="",G40=""),"",IF($P$3='Data Entry'!$CK$1,VLOOKUP(F40,Mark,9,0),IF($P$3='Data Entry'!$CK$2,VLOOKUP(F40,Mark,18,0),IF($P$3='Data Entry'!$CK$3,VLOOKUP(F40,Mark,27,0),IF($P$3='Data Entry'!$CK$4,VLOOKUP(F40,Mark,36,0),IF($P$3='Data Entry'!$CK$5,VLOOKUP(F40,Mark,45,0),IF($P$3='Data Entry'!$CK$6,VLOOKUP(F40,Mark,54,0),"")))))))</f>
        <v/>
      </c>
      <c r="L40" s="34" t="str">
        <f>IF(AND(B40="",D40="",F40="",G40=""),"",IF($P$3='Data Entry'!$CK$1,VLOOKUP(F40,Mark,10,0),IF($P$3='Data Entry'!$CK$2,VLOOKUP(F40,Mark,19,0),IF($P$3='Data Entry'!$CK$3,VLOOKUP(F40,Mark,28,0),IF($P$3='Data Entry'!$CK$4,VLOOKUP(F40,Mark,37,0),IF($P$3='Data Entry'!$CK$5,VLOOKUP(F40,Mark,46,0),IF($P$3='Data Entry'!$CK$6,VLOOKUP(F40,Mark,55,0),"")))))))</f>
        <v/>
      </c>
      <c r="M40" s="34" t="str">
        <f>IF(AND(B40="",D40="",F40="",G40=""),"",IF($P$3='Data Entry'!$CK$1,VLOOKUP(F40,Mark,11,0),IF($P$3='Data Entry'!$CK$2,VLOOKUP(F40,Mark,20,0),IF($P$3='Data Entry'!$CK$3,VLOOKUP(F40,Mark,29,0),IF($P$3='Data Entry'!$CK$4,VLOOKUP(F40,Mark,38,0),IF($P$3='Data Entry'!$CK$5,VLOOKUP(F40,Mark,47,0),IF($P$3='Data Entry'!$CK$6,VLOOKUP(F40,Mark,56,0),"")))))))</f>
        <v/>
      </c>
      <c r="N40" s="35" t="str">
        <f>IF(AND(B40="",D40="",F40="",G40=""),"",IF($P$3='Data Entry'!$CK$1,VLOOKUP(F40,Mark,12,0),IF($P$3='Data Entry'!$CK$2,VLOOKUP(F40,Mark,21,0),IF($P$3='Data Entry'!$CK$3,VLOOKUP(F40,Mark,30,0),IF($P$3='Data Entry'!$CK$4,VLOOKUP(F40,Mark,39,0),IF($P$3='Data Entry'!$CK$5,VLOOKUP(F40,Mark,48,0),IF($P$3='Data Entry'!$CK$6,VLOOKUP(F40,Mark,57,0),"")))))))</f>
        <v/>
      </c>
      <c r="O40" s="35" t="str">
        <f>IF(AND(B40="",D40="",F40="",G40=""),"",IF($P$3='Data Entry'!$CK$1,VLOOKUP(F40,Mark,13,0),IF($P$3='Data Entry'!$CK$2,VLOOKUP(F40,Mark,22,0),IF($P$3='Data Entry'!$CK$3,VLOOKUP(F40,Mark,31,0),IF($P$3='Data Entry'!$CK$4,VLOOKUP(F40,Mark,40,0),IF($P$3='Data Entry'!$CK$5,VLOOKUP(F40,Mark,49,0),IF($P$3='Data Entry'!$CK$6,VLOOKUP(F40,Mark,58,0),"")))))))</f>
        <v/>
      </c>
      <c r="P40" s="35" t="str">
        <f>IF(AND(B40="",D40="",F40="",G40=""),"",IF($P$3='Data Entry'!$CK$1,VLOOKUP(F40,Mark,14,0),IF($P$3='Data Entry'!$CK$2,VLOOKUP(F40,Mark,23,0),IF($P$3='Data Entry'!$CK$3,VLOOKUP(F40,Mark,32,0),IF($P$3='Data Entry'!$CK$4,VLOOKUP(F40,Mark,41,0),IF($P$3='Data Entry'!$CK$5,VLOOKUP(F40,Mark,50,0),IF($P$3='Data Entry'!$CK$6,VLOOKUP(F40,Mark,59,0),"")))))))</f>
        <v/>
      </c>
      <c r="Q40" s="36" t="str">
        <f t="shared" si="7"/>
        <v/>
      </c>
      <c r="R40" s="108" t="str">
        <f t="shared" si="8"/>
        <v/>
      </c>
      <c r="S40" s="108" t="str">
        <f t="shared" si="16"/>
        <v/>
      </c>
      <c r="T40" s="109" t="str">
        <f t="shared" si="9"/>
        <v/>
      </c>
      <c r="U40" s="10" t="str">
        <f>IFERROR(IF(OR(Q40="",#REF!="",D40=""),"",IF($Q$6=100,ROUNDUP(Q40*20%,0),IF($Q$6=86,ROUNDUP((Q40/$Q$6)*$U$6,0),IF($Q$6=66,ROUNDUP((Q40/$Q$6)*$U$6,0),"")))),"")</f>
        <v/>
      </c>
    </row>
    <row r="41" spans="1:21" ht="21.95" customHeight="1">
      <c r="A41" s="7">
        <v>35</v>
      </c>
      <c r="B41" s="32" t="str">
        <f t="shared" si="10"/>
        <v/>
      </c>
      <c r="C41" s="54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106" t="str">
        <f>IF(AND(B41="",D41="",F41="",G41=""),"",IF($P$3='Data Entry'!$CK$1,VLOOKUP(F41,Mark,6,0),IF($P$3='Data Entry'!$CK$2,VLOOKUP(F41,Mark,15,0),IF($P$3='Data Entry'!$CK$3,VLOOKUP(F41,Mark,24,0),IF($P$3='Data Entry'!$CK$4,VLOOKUP(F41,Mark,33,0),IF($P$3='Data Entry'!$CK$5,VLOOKUP(F41,Mark,42,0),IF($P$3='Data Entry'!$CK$6,VLOOKUP(F41,Mark,51,0),"")))))))</f>
        <v/>
      </c>
      <c r="I41" s="106" t="str">
        <f>IF(AND(B41="",D41="",F41="",G41=""),"",IF($P$3='Data Entry'!$CK$1,VLOOKUP(F41,Mark,7,0),IF($P$3='Data Entry'!$CK$2,VLOOKUP(F41,Mark,16,0),IF($P$3='Data Entry'!$CK$3,VLOOKUP(F41,Mark,25,0),IF($P$3='Data Entry'!$CK$4,VLOOKUP(F41,Mark,34,0),IF($P$3='Data Entry'!$CK$5,VLOOKUP(F41,Mark,43,0),IF($P$3='Data Entry'!$CK$6,VLOOKUP(F41,Mark,52,0),"")))))))</f>
        <v/>
      </c>
      <c r="J41" s="106" t="str">
        <f>IF(AND(B41="",D41="",F41="",G41=""),"",IF($P$3='Data Entry'!$CK$1,VLOOKUP(F41,Mark,8,0),IF($P$3='Data Entry'!$CK$2,VLOOKUP(F41,Mark,17,0),IF($P$3='Data Entry'!$CK$3,VLOOKUP(F41,Mark,26,0),IF($P$3='Data Entry'!$CK$4,VLOOKUP(F41,Mark,35,0),IF($P$3='Data Entry'!$CK$5,VLOOKUP(F41,Mark,44,0),IF($P$3='Data Entry'!$CK$6,VLOOKUP(F41,Mark,53,0),"")))))))</f>
        <v/>
      </c>
      <c r="K41" s="34" t="str">
        <f>IF(AND(B41="",D41="",F41="",G41=""),"",IF($P$3='Data Entry'!$CK$1,VLOOKUP(F41,Mark,9,0),IF($P$3='Data Entry'!$CK$2,VLOOKUP(F41,Mark,18,0),IF($P$3='Data Entry'!$CK$3,VLOOKUP(F41,Mark,27,0),IF($P$3='Data Entry'!$CK$4,VLOOKUP(F41,Mark,36,0),IF($P$3='Data Entry'!$CK$5,VLOOKUP(F41,Mark,45,0),IF($P$3='Data Entry'!$CK$6,VLOOKUP(F41,Mark,54,0),"")))))))</f>
        <v/>
      </c>
      <c r="L41" s="34" t="str">
        <f>IF(AND(B41="",D41="",F41="",G41=""),"",IF($P$3='Data Entry'!$CK$1,VLOOKUP(F41,Mark,10,0),IF($P$3='Data Entry'!$CK$2,VLOOKUP(F41,Mark,19,0),IF($P$3='Data Entry'!$CK$3,VLOOKUP(F41,Mark,28,0),IF($P$3='Data Entry'!$CK$4,VLOOKUP(F41,Mark,37,0),IF($P$3='Data Entry'!$CK$5,VLOOKUP(F41,Mark,46,0),IF($P$3='Data Entry'!$CK$6,VLOOKUP(F41,Mark,55,0),"")))))))</f>
        <v/>
      </c>
      <c r="M41" s="34" t="str">
        <f>IF(AND(B41="",D41="",F41="",G41=""),"",IF($P$3='Data Entry'!$CK$1,VLOOKUP(F41,Mark,11,0),IF($P$3='Data Entry'!$CK$2,VLOOKUP(F41,Mark,20,0),IF($P$3='Data Entry'!$CK$3,VLOOKUP(F41,Mark,29,0),IF($P$3='Data Entry'!$CK$4,VLOOKUP(F41,Mark,38,0),IF($P$3='Data Entry'!$CK$5,VLOOKUP(F41,Mark,47,0),IF($P$3='Data Entry'!$CK$6,VLOOKUP(F41,Mark,56,0),"")))))))</f>
        <v/>
      </c>
      <c r="N41" s="35" t="str">
        <f>IF(AND(B41="",D41="",F41="",G41=""),"",IF($P$3='Data Entry'!$CK$1,VLOOKUP(F41,Mark,12,0),IF($P$3='Data Entry'!$CK$2,VLOOKUP(F41,Mark,21,0),IF($P$3='Data Entry'!$CK$3,VLOOKUP(F41,Mark,30,0),IF($P$3='Data Entry'!$CK$4,VLOOKUP(F41,Mark,39,0),IF($P$3='Data Entry'!$CK$5,VLOOKUP(F41,Mark,48,0),IF($P$3='Data Entry'!$CK$6,VLOOKUP(F41,Mark,57,0),"")))))))</f>
        <v/>
      </c>
      <c r="O41" s="35" t="str">
        <f>IF(AND(B41="",D41="",F41="",G41=""),"",IF($P$3='Data Entry'!$CK$1,VLOOKUP(F41,Mark,13,0),IF($P$3='Data Entry'!$CK$2,VLOOKUP(F41,Mark,22,0),IF($P$3='Data Entry'!$CK$3,VLOOKUP(F41,Mark,31,0),IF($P$3='Data Entry'!$CK$4,VLOOKUP(F41,Mark,40,0),IF($P$3='Data Entry'!$CK$5,VLOOKUP(F41,Mark,49,0),IF($P$3='Data Entry'!$CK$6,VLOOKUP(F41,Mark,58,0),"")))))))</f>
        <v/>
      </c>
      <c r="P41" s="35" t="str">
        <f>IF(AND(B41="",D41="",F41="",G41=""),"",IF($P$3='Data Entry'!$CK$1,VLOOKUP(F41,Mark,14,0),IF($P$3='Data Entry'!$CK$2,VLOOKUP(F41,Mark,23,0),IF($P$3='Data Entry'!$CK$3,VLOOKUP(F41,Mark,32,0),IF($P$3='Data Entry'!$CK$4,VLOOKUP(F41,Mark,41,0),IF($P$3='Data Entry'!$CK$5,VLOOKUP(F41,Mark,50,0),IF($P$3='Data Entry'!$CK$6,VLOOKUP(F41,Mark,59,0),"")))))))</f>
        <v/>
      </c>
      <c r="Q41" s="36" t="str">
        <f t="shared" si="7"/>
        <v/>
      </c>
      <c r="R41" s="108" t="str">
        <f t="shared" si="8"/>
        <v/>
      </c>
      <c r="S41" s="108" t="str">
        <f t="shared" si="16"/>
        <v/>
      </c>
      <c r="T41" s="109" t="str">
        <f t="shared" si="9"/>
        <v/>
      </c>
      <c r="U41" s="10" t="str">
        <f>IFERROR(IF(OR(Q41="",#REF!="",D41=""),"",IF($Q$6=100,ROUNDUP(Q41*20%,0),IF($Q$6=86,ROUNDUP((Q41/$Q$6)*$U$6,0),IF($Q$6=66,ROUNDUP((Q41/$Q$6)*$U$6,0),"")))),"")</f>
        <v/>
      </c>
    </row>
    <row r="42" spans="1:21" ht="21.95" customHeight="1">
      <c r="A42" s="7">
        <v>36</v>
      </c>
      <c r="B42" s="32" t="str">
        <f t="shared" si="10"/>
        <v/>
      </c>
      <c r="C42" s="54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106" t="str">
        <f>IF(AND(B42="",D42="",F42="",G42=""),"",IF($P$3='Data Entry'!$CK$1,VLOOKUP(F42,Mark,6,0),IF($P$3='Data Entry'!$CK$2,VLOOKUP(F42,Mark,15,0),IF($P$3='Data Entry'!$CK$3,VLOOKUP(F42,Mark,24,0),IF($P$3='Data Entry'!$CK$4,VLOOKUP(F42,Mark,33,0),IF($P$3='Data Entry'!$CK$5,VLOOKUP(F42,Mark,42,0),IF($P$3='Data Entry'!$CK$6,VLOOKUP(F42,Mark,51,0),"")))))))</f>
        <v/>
      </c>
      <c r="I42" s="106" t="str">
        <f>IF(AND(B42="",D42="",F42="",G42=""),"",IF($P$3='Data Entry'!$CK$1,VLOOKUP(F42,Mark,7,0),IF($P$3='Data Entry'!$CK$2,VLOOKUP(F42,Mark,16,0),IF($P$3='Data Entry'!$CK$3,VLOOKUP(F42,Mark,25,0),IF($P$3='Data Entry'!$CK$4,VLOOKUP(F42,Mark,34,0),IF($P$3='Data Entry'!$CK$5,VLOOKUP(F42,Mark,43,0),IF($P$3='Data Entry'!$CK$6,VLOOKUP(F42,Mark,52,0),"")))))))</f>
        <v/>
      </c>
      <c r="J42" s="106" t="str">
        <f>IF(AND(B42="",D42="",F42="",G42=""),"",IF($P$3='Data Entry'!$CK$1,VLOOKUP(F42,Mark,8,0),IF($P$3='Data Entry'!$CK$2,VLOOKUP(F42,Mark,17,0),IF($P$3='Data Entry'!$CK$3,VLOOKUP(F42,Mark,26,0),IF($P$3='Data Entry'!$CK$4,VLOOKUP(F42,Mark,35,0),IF($P$3='Data Entry'!$CK$5,VLOOKUP(F42,Mark,44,0),IF($P$3='Data Entry'!$CK$6,VLOOKUP(F42,Mark,53,0),"")))))))</f>
        <v/>
      </c>
      <c r="K42" s="34" t="str">
        <f>IF(AND(B42="",D42="",F42="",G42=""),"",IF($P$3='Data Entry'!$CK$1,VLOOKUP(F42,Mark,9,0),IF($P$3='Data Entry'!$CK$2,VLOOKUP(F42,Mark,18,0),IF($P$3='Data Entry'!$CK$3,VLOOKUP(F42,Mark,27,0),IF($P$3='Data Entry'!$CK$4,VLOOKUP(F42,Mark,36,0),IF($P$3='Data Entry'!$CK$5,VLOOKUP(F42,Mark,45,0),IF($P$3='Data Entry'!$CK$6,VLOOKUP(F42,Mark,54,0),"")))))))</f>
        <v/>
      </c>
      <c r="L42" s="34" t="str">
        <f>IF(AND(B42="",D42="",F42="",G42=""),"",IF($P$3='Data Entry'!$CK$1,VLOOKUP(F42,Mark,10,0),IF($P$3='Data Entry'!$CK$2,VLOOKUP(F42,Mark,19,0),IF($P$3='Data Entry'!$CK$3,VLOOKUP(F42,Mark,28,0),IF($P$3='Data Entry'!$CK$4,VLOOKUP(F42,Mark,37,0),IF($P$3='Data Entry'!$CK$5,VLOOKUP(F42,Mark,46,0),IF($P$3='Data Entry'!$CK$6,VLOOKUP(F42,Mark,55,0),"")))))))</f>
        <v/>
      </c>
      <c r="M42" s="34" t="str">
        <f>IF(AND(B42="",D42="",F42="",G42=""),"",IF($P$3='Data Entry'!$CK$1,VLOOKUP(F42,Mark,11,0),IF($P$3='Data Entry'!$CK$2,VLOOKUP(F42,Mark,20,0),IF($P$3='Data Entry'!$CK$3,VLOOKUP(F42,Mark,29,0),IF($P$3='Data Entry'!$CK$4,VLOOKUP(F42,Mark,38,0),IF($P$3='Data Entry'!$CK$5,VLOOKUP(F42,Mark,47,0),IF($P$3='Data Entry'!$CK$6,VLOOKUP(F42,Mark,56,0),"")))))))</f>
        <v/>
      </c>
      <c r="N42" s="35" t="str">
        <f>IF(AND(B42="",D42="",F42="",G42=""),"",IF($P$3='Data Entry'!$CK$1,VLOOKUP(F42,Mark,12,0),IF($P$3='Data Entry'!$CK$2,VLOOKUP(F42,Mark,21,0),IF($P$3='Data Entry'!$CK$3,VLOOKUP(F42,Mark,30,0),IF($P$3='Data Entry'!$CK$4,VLOOKUP(F42,Mark,39,0),IF($P$3='Data Entry'!$CK$5,VLOOKUP(F42,Mark,48,0),IF($P$3='Data Entry'!$CK$6,VLOOKUP(F42,Mark,57,0),"")))))))</f>
        <v/>
      </c>
      <c r="O42" s="35" t="str">
        <f>IF(AND(B42="",D42="",F42="",G42=""),"",IF($P$3='Data Entry'!$CK$1,VLOOKUP(F42,Mark,13,0),IF($P$3='Data Entry'!$CK$2,VLOOKUP(F42,Mark,22,0),IF($P$3='Data Entry'!$CK$3,VLOOKUP(F42,Mark,31,0),IF($P$3='Data Entry'!$CK$4,VLOOKUP(F42,Mark,40,0),IF($P$3='Data Entry'!$CK$5,VLOOKUP(F42,Mark,49,0),IF($P$3='Data Entry'!$CK$6,VLOOKUP(F42,Mark,58,0),"")))))))</f>
        <v/>
      </c>
      <c r="P42" s="35" t="str">
        <f>IF(AND(B42="",D42="",F42="",G42=""),"",IF($P$3='Data Entry'!$CK$1,VLOOKUP(F42,Mark,14,0),IF($P$3='Data Entry'!$CK$2,VLOOKUP(F42,Mark,23,0),IF($P$3='Data Entry'!$CK$3,VLOOKUP(F42,Mark,32,0),IF($P$3='Data Entry'!$CK$4,VLOOKUP(F42,Mark,41,0),IF($P$3='Data Entry'!$CK$5,VLOOKUP(F42,Mark,50,0),IF($P$3='Data Entry'!$CK$6,VLOOKUP(F42,Mark,59,0),"")))))))</f>
        <v/>
      </c>
      <c r="Q42" s="36" t="str">
        <f t="shared" si="7"/>
        <v/>
      </c>
      <c r="R42" s="108" t="str">
        <f t="shared" si="8"/>
        <v/>
      </c>
      <c r="S42" s="108" t="str">
        <f t="shared" si="16"/>
        <v/>
      </c>
      <c r="T42" s="109" t="str">
        <f t="shared" si="9"/>
        <v/>
      </c>
      <c r="U42" s="10" t="str">
        <f>IFERROR(IF(OR(Q42="",#REF!="",D42=""),"",IF($Q$6=100,ROUNDUP(Q42*20%,0),IF($Q$6=86,ROUNDUP((Q42/$Q$6)*$U$6,0),IF($Q$6=66,ROUNDUP((Q42/$Q$6)*$U$6,0),"")))),"")</f>
        <v/>
      </c>
    </row>
    <row r="43" spans="1:21" ht="21.95" customHeight="1">
      <c r="A43" s="7">
        <v>37</v>
      </c>
      <c r="B43" s="32" t="str">
        <f t="shared" si="10"/>
        <v/>
      </c>
      <c r="C43" s="54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106" t="str">
        <f>IF(AND(B43="",D43="",F43="",G43=""),"",IF($P$3='Data Entry'!$CK$1,VLOOKUP(F43,Mark,6,0),IF($P$3='Data Entry'!$CK$2,VLOOKUP(F43,Mark,15,0),IF($P$3='Data Entry'!$CK$3,VLOOKUP(F43,Mark,24,0),IF($P$3='Data Entry'!$CK$4,VLOOKUP(F43,Mark,33,0),IF($P$3='Data Entry'!$CK$5,VLOOKUP(F43,Mark,42,0),IF($P$3='Data Entry'!$CK$6,VLOOKUP(F43,Mark,51,0),"")))))))</f>
        <v/>
      </c>
      <c r="I43" s="106" t="str">
        <f>IF(AND(B43="",D43="",F43="",G43=""),"",IF($P$3='Data Entry'!$CK$1,VLOOKUP(F43,Mark,7,0),IF($P$3='Data Entry'!$CK$2,VLOOKUP(F43,Mark,16,0),IF($P$3='Data Entry'!$CK$3,VLOOKUP(F43,Mark,25,0),IF($P$3='Data Entry'!$CK$4,VLOOKUP(F43,Mark,34,0),IF($P$3='Data Entry'!$CK$5,VLOOKUP(F43,Mark,43,0),IF($P$3='Data Entry'!$CK$6,VLOOKUP(F43,Mark,52,0),"")))))))</f>
        <v/>
      </c>
      <c r="J43" s="106" t="str">
        <f>IF(AND(B43="",D43="",F43="",G43=""),"",IF($P$3='Data Entry'!$CK$1,VLOOKUP(F43,Mark,8,0),IF($P$3='Data Entry'!$CK$2,VLOOKUP(F43,Mark,17,0),IF($P$3='Data Entry'!$CK$3,VLOOKUP(F43,Mark,26,0),IF($P$3='Data Entry'!$CK$4,VLOOKUP(F43,Mark,35,0),IF($P$3='Data Entry'!$CK$5,VLOOKUP(F43,Mark,44,0),IF($P$3='Data Entry'!$CK$6,VLOOKUP(F43,Mark,53,0),"")))))))</f>
        <v/>
      </c>
      <c r="K43" s="34" t="str">
        <f>IF(AND(B43="",D43="",F43="",G43=""),"",IF($P$3='Data Entry'!$CK$1,VLOOKUP(F43,Mark,9,0),IF($P$3='Data Entry'!$CK$2,VLOOKUP(F43,Mark,18,0),IF($P$3='Data Entry'!$CK$3,VLOOKUP(F43,Mark,27,0),IF($P$3='Data Entry'!$CK$4,VLOOKUP(F43,Mark,36,0),IF($P$3='Data Entry'!$CK$5,VLOOKUP(F43,Mark,45,0),IF($P$3='Data Entry'!$CK$6,VLOOKUP(F43,Mark,54,0),"")))))))</f>
        <v/>
      </c>
      <c r="L43" s="34" t="str">
        <f>IF(AND(B43="",D43="",F43="",G43=""),"",IF($P$3='Data Entry'!$CK$1,VLOOKUP(F43,Mark,10,0),IF($P$3='Data Entry'!$CK$2,VLOOKUP(F43,Mark,19,0),IF($P$3='Data Entry'!$CK$3,VLOOKUP(F43,Mark,28,0),IF($P$3='Data Entry'!$CK$4,VLOOKUP(F43,Mark,37,0),IF($P$3='Data Entry'!$CK$5,VLOOKUP(F43,Mark,46,0),IF($P$3='Data Entry'!$CK$6,VLOOKUP(F43,Mark,55,0),"")))))))</f>
        <v/>
      </c>
      <c r="M43" s="34" t="str">
        <f>IF(AND(B43="",D43="",F43="",G43=""),"",IF($P$3='Data Entry'!$CK$1,VLOOKUP(F43,Mark,11,0),IF($P$3='Data Entry'!$CK$2,VLOOKUP(F43,Mark,20,0),IF($P$3='Data Entry'!$CK$3,VLOOKUP(F43,Mark,29,0),IF($P$3='Data Entry'!$CK$4,VLOOKUP(F43,Mark,38,0),IF($P$3='Data Entry'!$CK$5,VLOOKUP(F43,Mark,47,0),IF($P$3='Data Entry'!$CK$6,VLOOKUP(F43,Mark,56,0),"")))))))</f>
        <v/>
      </c>
      <c r="N43" s="35" t="str">
        <f>IF(AND(B43="",D43="",F43="",G43=""),"",IF($P$3='Data Entry'!$CK$1,VLOOKUP(F43,Mark,12,0),IF($P$3='Data Entry'!$CK$2,VLOOKUP(F43,Mark,21,0),IF($P$3='Data Entry'!$CK$3,VLOOKUP(F43,Mark,30,0),IF($P$3='Data Entry'!$CK$4,VLOOKUP(F43,Mark,39,0),IF($P$3='Data Entry'!$CK$5,VLOOKUP(F43,Mark,48,0),IF($P$3='Data Entry'!$CK$6,VLOOKUP(F43,Mark,57,0),"")))))))</f>
        <v/>
      </c>
      <c r="O43" s="35" t="str">
        <f>IF(AND(B43="",D43="",F43="",G43=""),"",IF($P$3='Data Entry'!$CK$1,VLOOKUP(F43,Mark,13,0),IF($P$3='Data Entry'!$CK$2,VLOOKUP(F43,Mark,22,0),IF($P$3='Data Entry'!$CK$3,VLOOKUP(F43,Mark,31,0),IF($P$3='Data Entry'!$CK$4,VLOOKUP(F43,Mark,40,0),IF($P$3='Data Entry'!$CK$5,VLOOKUP(F43,Mark,49,0),IF($P$3='Data Entry'!$CK$6,VLOOKUP(F43,Mark,58,0),"")))))))</f>
        <v/>
      </c>
      <c r="P43" s="35" t="str">
        <f>IF(AND(B43="",D43="",F43="",G43=""),"",IF($P$3='Data Entry'!$CK$1,VLOOKUP(F43,Mark,14,0),IF($P$3='Data Entry'!$CK$2,VLOOKUP(F43,Mark,23,0),IF($P$3='Data Entry'!$CK$3,VLOOKUP(F43,Mark,32,0),IF($P$3='Data Entry'!$CK$4,VLOOKUP(F43,Mark,41,0),IF($P$3='Data Entry'!$CK$5,VLOOKUP(F43,Mark,50,0),IF($P$3='Data Entry'!$CK$6,VLOOKUP(F43,Mark,59,0),"")))))))</f>
        <v/>
      </c>
      <c r="Q43" s="36" t="str">
        <f t="shared" si="7"/>
        <v/>
      </c>
      <c r="R43" s="108" t="str">
        <f t="shared" si="8"/>
        <v/>
      </c>
      <c r="S43" s="108" t="str">
        <f t="shared" si="16"/>
        <v/>
      </c>
      <c r="T43" s="109" t="str">
        <f t="shared" si="9"/>
        <v/>
      </c>
      <c r="U43" s="10" t="str">
        <f>IFERROR(IF(OR(Q43="",#REF!="",D43=""),"",IF($Q$6=100,ROUNDUP(Q43*20%,0),IF($Q$6=86,ROUNDUP((Q43/$Q$6)*$U$6,0),IF($Q$6=66,ROUNDUP((Q43/$Q$6)*$U$6,0),"")))),"")</f>
        <v/>
      </c>
    </row>
    <row r="44" spans="1:21" ht="21.95" customHeight="1">
      <c r="A44" s="7">
        <v>38</v>
      </c>
      <c r="B44" s="32" t="str">
        <f t="shared" si="10"/>
        <v/>
      </c>
      <c r="C44" s="54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106" t="str">
        <f>IF(AND(B44="",D44="",F44="",G44=""),"",IF($P$3='Data Entry'!$CK$1,VLOOKUP(F44,Mark,6,0),IF($P$3='Data Entry'!$CK$2,VLOOKUP(F44,Mark,15,0),IF($P$3='Data Entry'!$CK$3,VLOOKUP(F44,Mark,24,0),IF($P$3='Data Entry'!$CK$4,VLOOKUP(F44,Mark,33,0),IF($P$3='Data Entry'!$CK$5,VLOOKUP(F44,Mark,42,0),IF($P$3='Data Entry'!$CK$6,VLOOKUP(F44,Mark,51,0),"")))))))</f>
        <v/>
      </c>
      <c r="I44" s="106" t="str">
        <f>IF(AND(B44="",D44="",F44="",G44=""),"",IF($P$3='Data Entry'!$CK$1,VLOOKUP(F44,Mark,7,0),IF($P$3='Data Entry'!$CK$2,VLOOKUP(F44,Mark,16,0),IF($P$3='Data Entry'!$CK$3,VLOOKUP(F44,Mark,25,0),IF($P$3='Data Entry'!$CK$4,VLOOKUP(F44,Mark,34,0),IF($P$3='Data Entry'!$CK$5,VLOOKUP(F44,Mark,43,0),IF($P$3='Data Entry'!$CK$6,VLOOKUP(F44,Mark,52,0),"")))))))</f>
        <v/>
      </c>
      <c r="J44" s="106" t="str">
        <f>IF(AND(B44="",D44="",F44="",G44=""),"",IF($P$3='Data Entry'!$CK$1,VLOOKUP(F44,Mark,8,0),IF($P$3='Data Entry'!$CK$2,VLOOKUP(F44,Mark,17,0),IF($P$3='Data Entry'!$CK$3,VLOOKUP(F44,Mark,26,0),IF($P$3='Data Entry'!$CK$4,VLOOKUP(F44,Mark,35,0),IF($P$3='Data Entry'!$CK$5,VLOOKUP(F44,Mark,44,0),IF($P$3='Data Entry'!$CK$6,VLOOKUP(F44,Mark,53,0),"")))))))</f>
        <v/>
      </c>
      <c r="K44" s="34" t="str">
        <f>IF(AND(B44="",D44="",F44="",G44=""),"",IF($P$3='Data Entry'!$CK$1,VLOOKUP(F44,Mark,9,0),IF($P$3='Data Entry'!$CK$2,VLOOKUP(F44,Mark,18,0),IF($P$3='Data Entry'!$CK$3,VLOOKUP(F44,Mark,27,0),IF($P$3='Data Entry'!$CK$4,VLOOKUP(F44,Mark,36,0),IF($P$3='Data Entry'!$CK$5,VLOOKUP(F44,Mark,45,0),IF($P$3='Data Entry'!$CK$6,VLOOKUP(F44,Mark,54,0),"")))))))</f>
        <v/>
      </c>
      <c r="L44" s="34" t="str">
        <f>IF(AND(B44="",D44="",F44="",G44=""),"",IF($P$3='Data Entry'!$CK$1,VLOOKUP(F44,Mark,10,0),IF($P$3='Data Entry'!$CK$2,VLOOKUP(F44,Mark,19,0),IF($P$3='Data Entry'!$CK$3,VLOOKUP(F44,Mark,28,0),IF($P$3='Data Entry'!$CK$4,VLOOKUP(F44,Mark,37,0),IF($P$3='Data Entry'!$CK$5,VLOOKUP(F44,Mark,46,0),IF($P$3='Data Entry'!$CK$6,VLOOKUP(F44,Mark,55,0),"")))))))</f>
        <v/>
      </c>
      <c r="M44" s="34" t="str">
        <f>IF(AND(B44="",D44="",F44="",G44=""),"",IF($P$3='Data Entry'!$CK$1,VLOOKUP(F44,Mark,11,0),IF($P$3='Data Entry'!$CK$2,VLOOKUP(F44,Mark,20,0),IF($P$3='Data Entry'!$CK$3,VLOOKUP(F44,Mark,29,0),IF($P$3='Data Entry'!$CK$4,VLOOKUP(F44,Mark,38,0),IF($P$3='Data Entry'!$CK$5,VLOOKUP(F44,Mark,47,0),IF($P$3='Data Entry'!$CK$6,VLOOKUP(F44,Mark,56,0),"")))))))</f>
        <v/>
      </c>
      <c r="N44" s="35" t="str">
        <f>IF(AND(B44="",D44="",F44="",G44=""),"",IF($P$3='Data Entry'!$CK$1,VLOOKUP(F44,Mark,12,0),IF($P$3='Data Entry'!$CK$2,VLOOKUP(F44,Mark,21,0),IF($P$3='Data Entry'!$CK$3,VLOOKUP(F44,Mark,30,0),IF($P$3='Data Entry'!$CK$4,VLOOKUP(F44,Mark,39,0),IF($P$3='Data Entry'!$CK$5,VLOOKUP(F44,Mark,48,0),IF($P$3='Data Entry'!$CK$6,VLOOKUP(F44,Mark,57,0),"")))))))</f>
        <v/>
      </c>
      <c r="O44" s="35" t="str">
        <f>IF(AND(B44="",D44="",F44="",G44=""),"",IF($P$3='Data Entry'!$CK$1,VLOOKUP(F44,Mark,13,0),IF($P$3='Data Entry'!$CK$2,VLOOKUP(F44,Mark,22,0),IF($P$3='Data Entry'!$CK$3,VLOOKUP(F44,Mark,31,0),IF($P$3='Data Entry'!$CK$4,VLOOKUP(F44,Mark,40,0),IF($P$3='Data Entry'!$CK$5,VLOOKUP(F44,Mark,49,0),IF($P$3='Data Entry'!$CK$6,VLOOKUP(F44,Mark,58,0),"")))))))</f>
        <v/>
      </c>
      <c r="P44" s="35" t="str">
        <f>IF(AND(B44="",D44="",F44="",G44=""),"",IF($P$3='Data Entry'!$CK$1,VLOOKUP(F44,Mark,14,0),IF($P$3='Data Entry'!$CK$2,VLOOKUP(F44,Mark,23,0),IF($P$3='Data Entry'!$CK$3,VLOOKUP(F44,Mark,32,0),IF($P$3='Data Entry'!$CK$4,VLOOKUP(F44,Mark,41,0),IF($P$3='Data Entry'!$CK$5,VLOOKUP(F44,Mark,50,0),IF($P$3='Data Entry'!$CK$6,VLOOKUP(F44,Mark,59,0),"")))))))</f>
        <v/>
      </c>
      <c r="Q44" s="36" t="str">
        <f t="shared" si="7"/>
        <v/>
      </c>
      <c r="R44" s="108" t="str">
        <f t="shared" si="8"/>
        <v/>
      </c>
      <c r="S44" s="108" t="str">
        <f t="shared" si="16"/>
        <v/>
      </c>
      <c r="T44" s="109" t="str">
        <f t="shared" si="9"/>
        <v/>
      </c>
      <c r="U44" s="10" t="str">
        <f>IFERROR(IF(OR(Q44="",#REF!="",D44=""),"",IF($Q$6=100,ROUNDUP(Q44*20%,0),IF($Q$6=86,ROUNDUP((Q44/$Q$6)*$U$6,0),IF($Q$6=66,ROUNDUP((Q44/$Q$6)*$U$6,0),"")))),"")</f>
        <v/>
      </c>
    </row>
    <row r="45" spans="1:21" ht="21.95" customHeight="1">
      <c r="A45" s="7">
        <v>39</v>
      </c>
      <c r="B45" s="32" t="str">
        <f t="shared" si="10"/>
        <v/>
      </c>
      <c r="C45" s="54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106" t="str">
        <f>IF(AND(B45="",D45="",F45="",G45=""),"",IF($P$3='Data Entry'!$CK$1,VLOOKUP(F45,Mark,6,0),IF($P$3='Data Entry'!$CK$2,VLOOKUP(F45,Mark,15,0),IF($P$3='Data Entry'!$CK$3,VLOOKUP(F45,Mark,24,0),IF($P$3='Data Entry'!$CK$4,VLOOKUP(F45,Mark,33,0),IF($P$3='Data Entry'!$CK$5,VLOOKUP(F45,Mark,42,0),IF($P$3='Data Entry'!$CK$6,VLOOKUP(F45,Mark,51,0),"")))))))</f>
        <v/>
      </c>
      <c r="I45" s="106" t="str">
        <f>IF(AND(B45="",D45="",F45="",G45=""),"",IF($P$3='Data Entry'!$CK$1,VLOOKUP(F45,Mark,7,0),IF($P$3='Data Entry'!$CK$2,VLOOKUP(F45,Mark,16,0),IF($P$3='Data Entry'!$CK$3,VLOOKUP(F45,Mark,25,0),IF($P$3='Data Entry'!$CK$4,VLOOKUP(F45,Mark,34,0),IF($P$3='Data Entry'!$CK$5,VLOOKUP(F45,Mark,43,0),IF($P$3='Data Entry'!$CK$6,VLOOKUP(F45,Mark,52,0),"")))))))</f>
        <v/>
      </c>
      <c r="J45" s="106" t="str">
        <f>IF(AND(B45="",D45="",F45="",G45=""),"",IF($P$3='Data Entry'!$CK$1,VLOOKUP(F45,Mark,8,0),IF($P$3='Data Entry'!$CK$2,VLOOKUP(F45,Mark,17,0),IF($P$3='Data Entry'!$CK$3,VLOOKUP(F45,Mark,26,0),IF($P$3='Data Entry'!$CK$4,VLOOKUP(F45,Mark,35,0),IF($P$3='Data Entry'!$CK$5,VLOOKUP(F45,Mark,44,0),IF($P$3='Data Entry'!$CK$6,VLOOKUP(F45,Mark,53,0),"")))))))</f>
        <v/>
      </c>
      <c r="K45" s="34" t="str">
        <f>IF(AND(B45="",D45="",F45="",G45=""),"",IF($P$3='Data Entry'!$CK$1,VLOOKUP(F45,Mark,9,0),IF($P$3='Data Entry'!$CK$2,VLOOKUP(F45,Mark,18,0),IF($P$3='Data Entry'!$CK$3,VLOOKUP(F45,Mark,27,0),IF($P$3='Data Entry'!$CK$4,VLOOKUP(F45,Mark,36,0),IF($P$3='Data Entry'!$CK$5,VLOOKUP(F45,Mark,45,0),IF($P$3='Data Entry'!$CK$6,VLOOKUP(F45,Mark,54,0),"")))))))</f>
        <v/>
      </c>
      <c r="L45" s="34" t="str">
        <f>IF(AND(B45="",D45="",F45="",G45=""),"",IF($P$3='Data Entry'!$CK$1,VLOOKUP(F45,Mark,10,0),IF($P$3='Data Entry'!$CK$2,VLOOKUP(F45,Mark,19,0),IF($P$3='Data Entry'!$CK$3,VLOOKUP(F45,Mark,28,0),IF($P$3='Data Entry'!$CK$4,VLOOKUP(F45,Mark,37,0),IF($P$3='Data Entry'!$CK$5,VLOOKUP(F45,Mark,46,0),IF($P$3='Data Entry'!$CK$6,VLOOKUP(F45,Mark,55,0),"")))))))</f>
        <v/>
      </c>
      <c r="M45" s="34" t="str">
        <f>IF(AND(B45="",D45="",F45="",G45=""),"",IF($P$3='Data Entry'!$CK$1,VLOOKUP(F45,Mark,11,0),IF($P$3='Data Entry'!$CK$2,VLOOKUP(F45,Mark,20,0),IF($P$3='Data Entry'!$CK$3,VLOOKUP(F45,Mark,29,0),IF($P$3='Data Entry'!$CK$4,VLOOKUP(F45,Mark,38,0),IF($P$3='Data Entry'!$CK$5,VLOOKUP(F45,Mark,47,0),IF($P$3='Data Entry'!$CK$6,VLOOKUP(F45,Mark,56,0),"")))))))</f>
        <v/>
      </c>
      <c r="N45" s="35" t="str">
        <f>IF(AND(B45="",D45="",F45="",G45=""),"",IF($P$3='Data Entry'!$CK$1,VLOOKUP(F45,Mark,12,0),IF($P$3='Data Entry'!$CK$2,VLOOKUP(F45,Mark,21,0),IF($P$3='Data Entry'!$CK$3,VLOOKUP(F45,Mark,30,0),IF($P$3='Data Entry'!$CK$4,VLOOKUP(F45,Mark,39,0),IF($P$3='Data Entry'!$CK$5,VLOOKUP(F45,Mark,48,0),IF($P$3='Data Entry'!$CK$6,VLOOKUP(F45,Mark,57,0),"")))))))</f>
        <v/>
      </c>
      <c r="O45" s="35" t="str">
        <f>IF(AND(B45="",D45="",F45="",G45=""),"",IF($P$3='Data Entry'!$CK$1,VLOOKUP(F45,Mark,13,0),IF($P$3='Data Entry'!$CK$2,VLOOKUP(F45,Mark,22,0),IF($P$3='Data Entry'!$CK$3,VLOOKUP(F45,Mark,31,0),IF($P$3='Data Entry'!$CK$4,VLOOKUP(F45,Mark,40,0),IF($P$3='Data Entry'!$CK$5,VLOOKUP(F45,Mark,49,0),IF($P$3='Data Entry'!$CK$6,VLOOKUP(F45,Mark,58,0),"")))))))</f>
        <v/>
      </c>
      <c r="P45" s="35" t="str">
        <f>IF(AND(B45="",D45="",F45="",G45=""),"",IF($P$3='Data Entry'!$CK$1,VLOOKUP(F45,Mark,14,0),IF($P$3='Data Entry'!$CK$2,VLOOKUP(F45,Mark,23,0),IF($P$3='Data Entry'!$CK$3,VLOOKUP(F45,Mark,32,0),IF($P$3='Data Entry'!$CK$4,VLOOKUP(F45,Mark,41,0),IF($P$3='Data Entry'!$CK$5,VLOOKUP(F45,Mark,50,0),IF($P$3='Data Entry'!$CK$6,VLOOKUP(F45,Mark,59,0),"")))))))</f>
        <v/>
      </c>
      <c r="Q45" s="36" t="str">
        <f t="shared" si="7"/>
        <v/>
      </c>
      <c r="R45" s="108" t="str">
        <f t="shared" si="8"/>
        <v/>
      </c>
      <c r="S45" s="108" t="str">
        <f t="shared" si="16"/>
        <v/>
      </c>
      <c r="T45" s="109" t="str">
        <f t="shared" si="9"/>
        <v/>
      </c>
      <c r="U45" s="10" t="str">
        <f>IFERROR(IF(OR(Q45="",#REF!="",D45=""),"",IF($Q$6=100,ROUNDUP(Q45*20%,0),IF($Q$6=86,ROUNDUP((Q45/$Q$6)*$U$6,0),IF($Q$6=66,ROUNDUP((Q45/$Q$6)*$U$6,0),"")))),"")</f>
        <v/>
      </c>
    </row>
    <row r="46" spans="1:21" ht="21.95" customHeight="1">
      <c r="A46" s="7">
        <v>40</v>
      </c>
      <c r="B46" s="32" t="str">
        <f t="shared" si="10"/>
        <v/>
      </c>
      <c r="C46" s="54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106" t="str">
        <f>IF(AND(B46="",D46="",F46="",G46=""),"",IF($P$3='Data Entry'!$CK$1,VLOOKUP(F46,Mark,6,0),IF($P$3='Data Entry'!$CK$2,VLOOKUP(F46,Mark,15,0),IF($P$3='Data Entry'!$CK$3,VLOOKUP(F46,Mark,24,0),IF($P$3='Data Entry'!$CK$4,VLOOKUP(F46,Mark,33,0),IF($P$3='Data Entry'!$CK$5,VLOOKUP(F46,Mark,42,0),IF($P$3='Data Entry'!$CK$6,VLOOKUP(F46,Mark,51,0),"")))))))</f>
        <v/>
      </c>
      <c r="I46" s="106" t="str">
        <f>IF(AND(B46="",D46="",F46="",G46=""),"",IF($P$3='Data Entry'!$CK$1,VLOOKUP(F46,Mark,7,0),IF($P$3='Data Entry'!$CK$2,VLOOKUP(F46,Mark,16,0),IF($P$3='Data Entry'!$CK$3,VLOOKUP(F46,Mark,25,0),IF($P$3='Data Entry'!$CK$4,VLOOKUP(F46,Mark,34,0),IF($P$3='Data Entry'!$CK$5,VLOOKUP(F46,Mark,43,0),IF($P$3='Data Entry'!$CK$6,VLOOKUP(F46,Mark,52,0),"")))))))</f>
        <v/>
      </c>
      <c r="J46" s="106" t="str">
        <f>IF(AND(B46="",D46="",F46="",G46=""),"",IF($P$3='Data Entry'!$CK$1,VLOOKUP(F46,Mark,8,0),IF($P$3='Data Entry'!$CK$2,VLOOKUP(F46,Mark,17,0),IF($P$3='Data Entry'!$CK$3,VLOOKUP(F46,Mark,26,0),IF($P$3='Data Entry'!$CK$4,VLOOKUP(F46,Mark,35,0),IF($P$3='Data Entry'!$CK$5,VLOOKUP(F46,Mark,44,0),IF($P$3='Data Entry'!$CK$6,VLOOKUP(F46,Mark,53,0),"")))))))</f>
        <v/>
      </c>
      <c r="K46" s="34" t="str">
        <f>IF(AND(B46="",D46="",F46="",G46=""),"",IF($P$3='Data Entry'!$CK$1,VLOOKUP(F46,Mark,9,0),IF($P$3='Data Entry'!$CK$2,VLOOKUP(F46,Mark,18,0),IF($P$3='Data Entry'!$CK$3,VLOOKUP(F46,Mark,27,0),IF($P$3='Data Entry'!$CK$4,VLOOKUP(F46,Mark,36,0),IF($P$3='Data Entry'!$CK$5,VLOOKUP(F46,Mark,45,0),IF($P$3='Data Entry'!$CK$6,VLOOKUP(F46,Mark,54,0),"")))))))</f>
        <v/>
      </c>
      <c r="L46" s="34" t="str">
        <f>IF(AND(B46="",D46="",F46="",G46=""),"",IF($P$3='Data Entry'!$CK$1,VLOOKUP(F46,Mark,10,0),IF($P$3='Data Entry'!$CK$2,VLOOKUP(F46,Mark,19,0),IF($P$3='Data Entry'!$CK$3,VLOOKUP(F46,Mark,28,0),IF($P$3='Data Entry'!$CK$4,VLOOKUP(F46,Mark,37,0),IF($P$3='Data Entry'!$CK$5,VLOOKUP(F46,Mark,46,0),IF($P$3='Data Entry'!$CK$6,VLOOKUP(F46,Mark,55,0),"")))))))</f>
        <v/>
      </c>
      <c r="M46" s="34" t="str">
        <f>IF(AND(B46="",D46="",F46="",G46=""),"",IF($P$3='Data Entry'!$CK$1,VLOOKUP(F46,Mark,11,0),IF($P$3='Data Entry'!$CK$2,VLOOKUP(F46,Mark,20,0),IF($P$3='Data Entry'!$CK$3,VLOOKUP(F46,Mark,29,0),IF($P$3='Data Entry'!$CK$4,VLOOKUP(F46,Mark,38,0),IF($P$3='Data Entry'!$CK$5,VLOOKUP(F46,Mark,47,0),IF($P$3='Data Entry'!$CK$6,VLOOKUP(F46,Mark,56,0),"")))))))</f>
        <v/>
      </c>
      <c r="N46" s="35" t="str">
        <f>IF(AND(B46="",D46="",F46="",G46=""),"",IF($P$3='Data Entry'!$CK$1,VLOOKUP(F46,Mark,12,0),IF($P$3='Data Entry'!$CK$2,VLOOKUP(F46,Mark,21,0),IF($P$3='Data Entry'!$CK$3,VLOOKUP(F46,Mark,30,0),IF($P$3='Data Entry'!$CK$4,VLOOKUP(F46,Mark,39,0),IF($P$3='Data Entry'!$CK$5,VLOOKUP(F46,Mark,48,0),IF($P$3='Data Entry'!$CK$6,VLOOKUP(F46,Mark,57,0),"")))))))</f>
        <v/>
      </c>
      <c r="O46" s="35" t="str">
        <f>IF(AND(B46="",D46="",F46="",G46=""),"",IF($P$3='Data Entry'!$CK$1,VLOOKUP(F46,Mark,13,0),IF($P$3='Data Entry'!$CK$2,VLOOKUP(F46,Mark,22,0),IF($P$3='Data Entry'!$CK$3,VLOOKUP(F46,Mark,31,0),IF($P$3='Data Entry'!$CK$4,VLOOKUP(F46,Mark,40,0),IF($P$3='Data Entry'!$CK$5,VLOOKUP(F46,Mark,49,0),IF($P$3='Data Entry'!$CK$6,VLOOKUP(F46,Mark,58,0),"")))))))</f>
        <v/>
      </c>
      <c r="P46" s="35" t="str">
        <f>IF(AND(B46="",D46="",F46="",G46=""),"",IF($P$3='Data Entry'!$CK$1,VLOOKUP(F46,Mark,14,0),IF($P$3='Data Entry'!$CK$2,VLOOKUP(F46,Mark,23,0),IF($P$3='Data Entry'!$CK$3,VLOOKUP(F46,Mark,32,0),IF($P$3='Data Entry'!$CK$4,VLOOKUP(F46,Mark,41,0),IF($P$3='Data Entry'!$CK$5,VLOOKUP(F46,Mark,50,0),IF($P$3='Data Entry'!$CK$6,VLOOKUP(F46,Mark,59,0),"")))))))</f>
        <v/>
      </c>
      <c r="Q46" s="36" t="str">
        <f t="shared" si="7"/>
        <v/>
      </c>
      <c r="R46" s="108" t="str">
        <f t="shared" si="8"/>
        <v/>
      </c>
      <c r="S46" s="108" t="str">
        <f t="shared" si="16"/>
        <v/>
      </c>
      <c r="T46" s="109" t="str">
        <f t="shared" si="9"/>
        <v/>
      </c>
      <c r="U46" s="10" t="str">
        <f>IFERROR(IF(OR(Q46="",#REF!="",D46=""),"",IF($Q$6=100,ROUNDUP(Q46*20%,0),IF($Q$6=86,ROUNDUP((Q46/$Q$6)*$U$6,0),IF($Q$6=66,ROUNDUP((Q46/$Q$6)*$U$6,0),"")))),"")</f>
        <v/>
      </c>
    </row>
    <row r="47" spans="1:21" ht="21.95" customHeight="1">
      <c r="A47" s="7">
        <v>41</v>
      </c>
      <c r="B47" s="32" t="str">
        <f t="shared" si="10"/>
        <v/>
      </c>
      <c r="C47" s="54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106" t="str">
        <f>IF(AND(B47="",D47="",F47="",G47=""),"",IF($P$3='Data Entry'!$CK$1,VLOOKUP(F47,Mark,6,0),IF($P$3='Data Entry'!$CK$2,VLOOKUP(F47,Mark,15,0),IF($P$3='Data Entry'!$CK$3,VLOOKUP(F47,Mark,24,0),IF($P$3='Data Entry'!$CK$4,VLOOKUP(F47,Mark,33,0),IF($P$3='Data Entry'!$CK$5,VLOOKUP(F47,Mark,42,0),IF($P$3='Data Entry'!$CK$6,VLOOKUP(F47,Mark,51,0),"")))))))</f>
        <v/>
      </c>
      <c r="I47" s="106" t="str">
        <f>IF(AND(B47="",D47="",F47="",G47=""),"",IF($P$3='Data Entry'!$CK$1,VLOOKUP(F47,Mark,7,0),IF($P$3='Data Entry'!$CK$2,VLOOKUP(F47,Mark,16,0),IF($P$3='Data Entry'!$CK$3,VLOOKUP(F47,Mark,25,0),IF($P$3='Data Entry'!$CK$4,VLOOKUP(F47,Mark,34,0),IF($P$3='Data Entry'!$CK$5,VLOOKUP(F47,Mark,43,0),IF($P$3='Data Entry'!$CK$6,VLOOKUP(F47,Mark,52,0),"")))))))</f>
        <v/>
      </c>
      <c r="J47" s="106" t="str">
        <f>IF(AND(B47="",D47="",F47="",G47=""),"",IF($P$3='Data Entry'!$CK$1,VLOOKUP(F47,Mark,8,0),IF($P$3='Data Entry'!$CK$2,VLOOKUP(F47,Mark,17,0),IF($P$3='Data Entry'!$CK$3,VLOOKUP(F47,Mark,26,0),IF($P$3='Data Entry'!$CK$4,VLOOKUP(F47,Mark,35,0),IF($P$3='Data Entry'!$CK$5,VLOOKUP(F47,Mark,44,0),IF($P$3='Data Entry'!$CK$6,VLOOKUP(F47,Mark,53,0),"")))))))</f>
        <v/>
      </c>
      <c r="K47" s="34" t="str">
        <f>IF(AND(B47="",D47="",F47="",G47=""),"",IF($P$3='Data Entry'!$CK$1,VLOOKUP(F47,Mark,9,0),IF($P$3='Data Entry'!$CK$2,VLOOKUP(F47,Mark,18,0),IF($P$3='Data Entry'!$CK$3,VLOOKUP(F47,Mark,27,0),IF($P$3='Data Entry'!$CK$4,VLOOKUP(F47,Mark,36,0),IF($P$3='Data Entry'!$CK$5,VLOOKUP(F47,Mark,45,0),IF($P$3='Data Entry'!$CK$6,VLOOKUP(F47,Mark,54,0),"")))))))</f>
        <v/>
      </c>
      <c r="L47" s="34" t="str">
        <f>IF(AND(B47="",D47="",F47="",G47=""),"",IF($P$3='Data Entry'!$CK$1,VLOOKUP(F47,Mark,10,0),IF($P$3='Data Entry'!$CK$2,VLOOKUP(F47,Mark,19,0),IF($P$3='Data Entry'!$CK$3,VLOOKUP(F47,Mark,28,0),IF($P$3='Data Entry'!$CK$4,VLOOKUP(F47,Mark,37,0),IF($P$3='Data Entry'!$CK$5,VLOOKUP(F47,Mark,46,0),IF($P$3='Data Entry'!$CK$6,VLOOKUP(F47,Mark,55,0),"")))))))</f>
        <v/>
      </c>
      <c r="M47" s="34" t="str">
        <f>IF(AND(B47="",D47="",F47="",G47=""),"",IF($P$3='Data Entry'!$CK$1,VLOOKUP(F47,Mark,11,0),IF($P$3='Data Entry'!$CK$2,VLOOKUP(F47,Mark,20,0),IF($P$3='Data Entry'!$CK$3,VLOOKUP(F47,Mark,29,0),IF($P$3='Data Entry'!$CK$4,VLOOKUP(F47,Mark,38,0),IF($P$3='Data Entry'!$CK$5,VLOOKUP(F47,Mark,47,0),IF($P$3='Data Entry'!$CK$6,VLOOKUP(F47,Mark,56,0),"")))))))</f>
        <v/>
      </c>
      <c r="N47" s="35" t="str">
        <f>IF(AND(B47="",D47="",F47="",G47=""),"",IF($P$3='Data Entry'!$CK$1,VLOOKUP(F47,Mark,12,0),IF($P$3='Data Entry'!$CK$2,VLOOKUP(F47,Mark,21,0),IF($P$3='Data Entry'!$CK$3,VLOOKUP(F47,Mark,30,0),IF($P$3='Data Entry'!$CK$4,VLOOKUP(F47,Mark,39,0),IF($P$3='Data Entry'!$CK$5,VLOOKUP(F47,Mark,48,0),IF($P$3='Data Entry'!$CK$6,VLOOKUP(F47,Mark,57,0),"")))))))</f>
        <v/>
      </c>
      <c r="O47" s="35" t="str">
        <f>IF(AND(B47="",D47="",F47="",G47=""),"",IF($P$3='Data Entry'!$CK$1,VLOOKUP(F47,Mark,13,0),IF($P$3='Data Entry'!$CK$2,VLOOKUP(F47,Mark,22,0),IF($P$3='Data Entry'!$CK$3,VLOOKUP(F47,Mark,31,0),IF($P$3='Data Entry'!$CK$4,VLOOKUP(F47,Mark,40,0),IF($P$3='Data Entry'!$CK$5,VLOOKUP(F47,Mark,49,0),IF($P$3='Data Entry'!$CK$6,VLOOKUP(F47,Mark,58,0),"")))))))</f>
        <v/>
      </c>
      <c r="P47" s="35" t="str">
        <f>IF(AND(B47="",D47="",F47="",G47=""),"",IF($P$3='Data Entry'!$CK$1,VLOOKUP(F47,Mark,14,0),IF($P$3='Data Entry'!$CK$2,VLOOKUP(F47,Mark,23,0),IF($P$3='Data Entry'!$CK$3,VLOOKUP(F47,Mark,32,0),IF($P$3='Data Entry'!$CK$4,VLOOKUP(F47,Mark,41,0),IF($P$3='Data Entry'!$CK$5,VLOOKUP(F47,Mark,50,0),IF($P$3='Data Entry'!$CK$6,VLOOKUP(F47,Mark,59,0),"")))))))</f>
        <v/>
      </c>
      <c r="Q47" s="36" t="str">
        <f t="shared" si="7"/>
        <v/>
      </c>
      <c r="R47" s="108" t="str">
        <f t="shared" si="8"/>
        <v/>
      </c>
      <c r="S47" s="108" t="str">
        <f t="shared" si="16"/>
        <v/>
      </c>
      <c r="T47" s="109" t="str">
        <f t="shared" si="9"/>
        <v/>
      </c>
      <c r="U47" s="10" t="str">
        <f>IFERROR(IF(OR(Q47="",#REF!="",D47=""),"",IF($Q$6=100,ROUNDUP(Q47*20%,0),IF($Q$6=86,ROUNDUP((Q47/$Q$6)*$U$6,0),IF($Q$6=66,ROUNDUP((Q47/$Q$6)*$U$6,0),"")))),"")</f>
        <v/>
      </c>
    </row>
    <row r="48" spans="1:21" ht="21.95" customHeight="1">
      <c r="A48" s="7">
        <v>42</v>
      </c>
      <c r="B48" s="32" t="str">
        <f t="shared" si="10"/>
        <v/>
      </c>
      <c r="C48" s="54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106" t="str">
        <f>IF(AND(B48="",D48="",F48="",G48=""),"",IF($P$3='Data Entry'!$CK$1,VLOOKUP(F48,Mark,6,0),IF($P$3='Data Entry'!$CK$2,VLOOKUP(F48,Mark,15,0),IF($P$3='Data Entry'!$CK$3,VLOOKUP(F48,Mark,24,0),IF($P$3='Data Entry'!$CK$4,VLOOKUP(F48,Mark,33,0),IF($P$3='Data Entry'!$CK$5,VLOOKUP(F48,Mark,42,0),IF($P$3='Data Entry'!$CK$6,VLOOKUP(F48,Mark,51,0),"")))))))</f>
        <v/>
      </c>
      <c r="I48" s="106" t="str">
        <f>IF(AND(B48="",D48="",F48="",G48=""),"",IF($P$3='Data Entry'!$CK$1,VLOOKUP(F48,Mark,7,0),IF($P$3='Data Entry'!$CK$2,VLOOKUP(F48,Mark,16,0),IF($P$3='Data Entry'!$CK$3,VLOOKUP(F48,Mark,25,0),IF($P$3='Data Entry'!$CK$4,VLOOKUP(F48,Mark,34,0),IF($P$3='Data Entry'!$CK$5,VLOOKUP(F48,Mark,43,0),IF($P$3='Data Entry'!$CK$6,VLOOKUP(F48,Mark,52,0),"")))))))</f>
        <v/>
      </c>
      <c r="J48" s="106" t="str">
        <f>IF(AND(B48="",D48="",F48="",G48=""),"",IF($P$3='Data Entry'!$CK$1,VLOOKUP(F48,Mark,8,0),IF($P$3='Data Entry'!$CK$2,VLOOKUP(F48,Mark,17,0),IF($P$3='Data Entry'!$CK$3,VLOOKUP(F48,Mark,26,0),IF($P$3='Data Entry'!$CK$4,VLOOKUP(F48,Mark,35,0),IF($P$3='Data Entry'!$CK$5,VLOOKUP(F48,Mark,44,0),IF($P$3='Data Entry'!$CK$6,VLOOKUP(F48,Mark,53,0),"")))))))</f>
        <v/>
      </c>
      <c r="K48" s="34" t="str">
        <f>IF(AND(B48="",D48="",F48="",G48=""),"",IF($P$3='Data Entry'!$CK$1,VLOOKUP(F48,Mark,9,0),IF($P$3='Data Entry'!$CK$2,VLOOKUP(F48,Mark,18,0),IF($P$3='Data Entry'!$CK$3,VLOOKUP(F48,Mark,27,0),IF($P$3='Data Entry'!$CK$4,VLOOKUP(F48,Mark,36,0),IF($P$3='Data Entry'!$CK$5,VLOOKUP(F48,Mark,45,0),IF($P$3='Data Entry'!$CK$6,VLOOKUP(F48,Mark,54,0),"")))))))</f>
        <v/>
      </c>
      <c r="L48" s="34" t="str">
        <f>IF(AND(B48="",D48="",F48="",G48=""),"",IF($P$3='Data Entry'!$CK$1,VLOOKUP(F48,Mark,10,0),IF($P$3='Data Entry'!$CK$2,VLOOKUP(F48,Mark,19,0),IF($P$3='Data Entry'!$CK$3,VLOOKUP(F48,Mark,28,0),IF($P$3='Data Entry'!$CK$4,VLOOKUP(F48,Mark,37,0),IF($P$3='Data Entry'!$CK$5,VLOOKUP(F48,Mark,46,0),IF($P$3='Data Entry'!$CK$6,VLOOKUP(F48,Mark,55,0),"")))))))</f>
        <v/>
      </c>
      <c r="M48" s="34" t="str">
        <f>IF(AND(B48="",D48="",F48="",G48=""),"",IF($P$3='Data Entry'!$CK$1,VLOOKUP(F48,Mark,11,0),IF($P$3='Data Entry'!$CK$2,VLOOKUP(F48,Mark,20,0),IF($P$3='Data Entry'!$CK$3,VLOOKUP(F48,Mark,29,0),IF($P$3='Data Entry'!$CK$4,VLOOKUP(F48,Mark,38,0),IF($P$3='Data Entry'!$CK$5,VLOOKUP(F48,Mark,47,0),IF($P$3='Data Entry'!$CK$6,VLOOKUP(F48,Mark,56,0),"")))))))</f>
        <v/>
      </c>
      <c r="N48" s="35" t="str">
        <f>IF(AND(B48="",D48="",F48="",G48=""),"",IF($P$3='Data Entry'!$CK$1,VLOOKUP(F48,Mark,12,0),IF($P$3='Data Entry'!$CK$2,VLOOKUP(F48,Mark,21,0),IF($P$3='Data Entry'!$CK$3,VLOOKUP(F48,Mark,30,0),IF($P$3='Data Entry'!$CK$4,VLOOKUP(F48,Mark,39,0),IF($P$3='Data Entry'!$CK$5,VLOOKUP(F48,Mark,48,0),IF($P$3='Data Entry'!$CK$6,VLOOKUP(F48,Mark,57,0),"")))))))</f>
        <v/>
      </c>
      <c r="O48" s="35" t="str">
        <f>IF(AND(B48="",D48="",F48="",G48=""),"",IF($P$3='Data Entry'!$CK$1,VLOOKUP(F48,Mark,13,0),IF($P$3='Data Entry'!$CK$2,VLOOKUP(F48,Mark,22,0),IF($P$3='Data Entry'!$CK$3,VLOOKUP(F48,Mark,31,0),IF($P$3='Data Entry'!$CK$4,VLOOKUP(F48,Mark,40,0),IF($P$3='Data Entry'!$CK$5,VLOOKUP(F48,Mark,49,0),IF($P$3='Data Entry'!$CK$6,VLOOKUP(F48,Mark,58,0),"")))))))</f>
        <v/>
      </c>
      <c r="P48" s="35" t="str">
        <f>IF(AND(B48="",D48="",F48="",G48=""),"",IF($P$3='Data Entry'!$CK$1,VLOOKUP(F48,Mark,14,0),IF($P$3='Data Entry'!$CK$2,VLOOKUP(F48,Mark,23,0),IF($P$3='Data Entry'!$CK$3,VLOOKUP(F48,Mark,32,0),IF($P$3='Data Entry'!$CK$4,VLOOKUP(F48,Mark,41,0),IF($P$3='Data Entry'!$CK$5,VLOOKUP(F48,Mark,50,0),IF($P$3='Data Entry'!$CK$6,VLOOKUP(F48,Mark,59,0),"")))))))</f>
        <v/>
      </c>
      <c r="Q48" s="36" t="str">
        <f t="shared" si="7"/>
        <v/>
      </c>
      <c r="R48" s="108" t="str">
        <f t="shared" si="8"/>
        <v/>
      </c>
      <c r="S48" s="108" t="str">
        <f t="shared" si="16"/>
        <v/>
      </c>
      <c r="T48" s="109" t="str">
        <f t="shared" si="9"/>
        <v/>
      </c>
      <c r="U48" s="10" t="str">
        <f>IFERROR(IF(OR(Q48="",#REF!="",D48=""),"",IF($Q$6=100,ROUNDUP(Q48*20%,0),IF($Q$6=86,ROUNDUP((Q48/$Q$6)*$U$6,0),IF($Q$6=66,ROUNDUP((Q48/$Q$6)*$U$6,0),"")))),"")</f>
        <v/>
      </c>
    </row>
    <row r="49" spans="1:21" ht="21.95" customHeight="1">
      <c r="A49" s="7">
        <v>43</v>
      </c>
      <c r="B49" s="32" t="str">
        <f t="shared" si="10"/>
        <v/>
      </c>
      <c r="C49" s="54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106" t="str">
        <f>IF(AND(B49="",D49="",F49="",G49=""),"",IF($P$3='Data Entry'!$CK$1,VLOOKUP(F49,Mark,6,0),IF($P$3='Data Entry'!$CK$2,VLOOKUP(F49,Mark,15,0),IF($P$3='Data Entry'!$CK$3,VLOOKUP(F49,Mark,24,0),IF($P$3='Data Entry'!$CK$4,VLOOKUP(F49,Mark,33,0),IF($P$3='Data Entry'!$CK$5,VLOOKUP(F49,Mark,42,0),IF($P$3='Data Entry'!$CK$6,VLOOKUP(F49,Mark,51,0),"")))))))</f>
        <v/>
      </c>
      <c r="I49" s="106" t="str">
        <f>IF(AND(B49="",D49="",F49="",G49=""),"",IF($P$3='Data Entry'!$CK$1,VLOOKUP(F49,Mark,7,0),IF($P$3='Data Entry'!$CK$2,VLOOKUP(F49,Mark,16,0),IF($P$3='Data Entry'!$CK$3,VLOOKUP(F49,Mark,25,0),IF($P$3='Data Entry'!$CK$4,VLOOKUP(F49,Mark,34,0),IF($P$3='Data Entry'!$CK$5,VLOOKUP(F49,Mark,43,0),IF($P$3='Data Entry'!$CK$6,VLOOKUP(F49,Mark,52,0),"")))))))</f>
        <v/>
      </c>
      <c r="J49" s="106" t="str">
        <f>IF(AND(B49="",D49="",F49="",G49=""),"",IF($P$3='Data Entry'!$CK$1,VLOOKUP(F49,Mark,8,0),IF($P$3='Data Entry'!$CK$2,VLOOKUP(F49,Mark,17,0),IF($P$3='Data Entry'!$CK$3,VLOOKUP(F49,Mark,26,0),IF($P$3='Data Entry'!$CK$4,VLOOKUP(F49,Mark,35,0),IF($P$3='Data Entry'!$CK$5,VLOOKUP(F49,Mark,44,0),IF($P$3='Data Entry'!$CK$6,VLOOKUP(F49,Mark,53,0),"")))))))</f>
        <v/>
      </c>
      <c r="K49" s="34" t="str">
        <f>IF(AND(B49="",D49="",F49="",G49=""),"",IF($P$3='Data Entry'!$CK$1,VLOOKUP(F49,Mark,9,0),IF($P$3='Data Entry'!$CK$2,VLOOKUP(F49,Mark,18,0),IF($P$3='Data Entry'!$CK$3,VLOOKUP(F49,Mark,27,0),IF($P$3='Data Entry'!$CK$4,VLOOKUP(F49,Mark,36,0),IF($P$3='Data Entry'!$CK$5,VLOOKUP(F49,Mark,45,0),IF($P$3='Data Entry'!$CK$6,VLOOKUP(F49,Mark,54,0),"")))))))</f>
        <v/>
      </c>
      <c r="L49" s="34" t="str">
        <f>IF(AND(B49="",D49="",F49="",G49=""),"",IF($P$3='Data Entry'!$CK$1,VLOOKUP(F49,Mark,10,0),IF($P$3='Data Entry'!$CK$2,VLOOKUP(F49,Mark,19,0),IF($P$3='Data Entry'!$CK$3,VLOOKUP(F49,Mark,28,0),IF($P$3='Data Entry'!$CK$4,VLOOKUP(F49,Mark,37,0),IF($P$3='Data Entry'!$CK$5,VLOOKUP(F49,Mark,46,0),IF($P$3='Data Entry'!$CK$6,VLOOKUP(F49,Mark,55,0),"")))))))</f>
        <v/>
      </c>
      <c r="M49" s="34" t="str">
        <f>IF(AND(B49="",D49="",F49="",G49=""),"",IF($P$3='Data Entry'!$CK$1,VLOOKUP(F49,Mark,11,0),IF($P$3='Data Entry'!$CK$2,VLOOKUP(F49,Mark,20,0),IF($P$3='Data Entry'!$CK$3,VLOOKUP(F49,Mark,29,0),IF($P$3='Data Entry'!$CK$4,VLOOKUP(F49,Mark,38,0),IF($P$3='Data Entry'!$CK$5,VLOOKUP(F49,Mark,47,0),IF($P$3='Data Entry'!$CK$6,VLOOKUP(F49,Mark,56,0),"")))))))</f>
        <v/>
      </c>
      <c r="N49" s="35" t="str">
        <f>IF(AND(B49="",D49="",F49="",G49=""),"",IF($P$3='Data Entry'!$CK$1,VLOOKUP(F49,Mark,12,0),IF($P$3='Data Entry'!$CK$2,VLOOKUP(F49,Mark,21,0),IF($P$3='Data Entry'!$CK$3,VLOOKUP(F49,Mark,30,0),IF($P$3='Data Entry'!$CK$4,VLOOKUP(F49,Mark,39,0),IF($P$3='Data Entry'!$CK$5,VLOOKUP(F49,Mark,48,0),IF($P$3='Data Entry'!$CK$6,VLOOKUP(F49,Mark,57,0),"")))))))</f>
        <v/>
      </c>
      <c r="O49" s="35" t="str">
        <f>IF(AND(B49="",D49="",F49="",G49=""),"",IF($P$3='Data Entry'!$CK$1,VLOOKUP(F49,Mark,13,0),IF($P$3='Data Entry'!$CK$2,VLOOKUP(F49,Mark,22,0),IF($P$3='Data Entry'!$CK$3,VLOOKUP(F49,Mark,31,0),IF($P$3='Data Entry'!$CK$4,VLOOKUP(F49,Mark,40,0),IF($P$3='Data Entry'!$CK$5,VLOOKUP(F49,Mark,49,0),IF($P$3='Data Entry'!$CK$6,VLOOKUP(F49,Mark,58,0),"")))))))</f>
        <v/>
      </c>
      <c r="P49" s="35" t="str">
        <f>IF(AND(B49="",D49="",F49="",G49=""),"",IF($P$3='Data Entry'!$CK$1,VLOOKUP(F49,Mark,14,0),IF($P$3='Data Entry'!$CK$2,VLOOKUP(F49,Mark,23,0),IF($P$3='Data Entry'!$CK$3,VLOOKUP(F49,Mark,32,0),IF($P$3='Data Entry'!$CK$4,VLOOKUP(F49,Mark,41,0),IF($P$3='Data Entry'!$CK$5,VLOOKUP(F49,Mark,50,0),IF($P$3='Data Entry'!$CK$6,VLOOKUP(F49,Mark,59,0),"")))))))</f>
        <v/>
      </c>
      <c r="Q49" s="36" t="str">
        <f t="shared" si="7"/>
        <v/>
      </c>
      <c r="R49" s="108" t="str">
        <f t="shared" si="8"/>
        <v/>
      </c>
      <c r="S49" s="108" t="str">
        <f t="shared" si="16"/>
        <v/>
      </c>
      <c r="T49" s="109" t="str">
        <f t="shared" si="9"/>
        <v/>
      </c>
      <c r="U49" s="10" t="str">
        <f>IFERROR(IF(OR(Q49="",#REF!="",D49=""),"",IF($Q$6=100,ROUNDUP(Q49*20%,0),IF($Q$6=86,ROUNDUP((Q49/$Q$6)*$U$6,0),IF($Q$6=66,ROUNDUP((Q49/$Q$6)*$U$6,0),"")))),"")</f>
        <v/>
      </c>
    </row>
    <row r="50" spans="1:21" ht="21.95" customHeight="1">
      <c r="A50" s="7">
        <v>44</v>
      </c>
      <c r="B50" s="32" t="str">
        <f t="shared" si="10"/>
        <v/>
      </c>
      <c r="C50" s="54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106" t="str">
        <f>IF(AND(B50="",D50="",F50="",G50=""),"",IF($P$3='Data Entry'!$CK$1,VLOOKUP(F50,Mark,6,0),IF($P$3='Data Entry'!$CK$2,VLOOKUP(F50,Mark,15,0),IF($P$3='Data Entry'!$CK$3,VLOOKUP(F50,Mark,24,0),IF($P$3='Data Entry'!$CK$4,VLOOKUP(F50,Mark,33,0),IF($P$3='Data Entry'!$CK$5,VLOOKUP(F50,Mark,42,0),IF($P$3='Data Entry'!$CK$6,VLOOKUP(F50,Mark,51,0),"")))))))</f>
        <v/>
      </c>
      <c r="I50" s="106" t="str">
        <f>IF(AND(B50="",D50="",F50="",G50=""),"",IF($P$3='Data Entry'!$CK$1,VLOOKUP(F50,Mark,7,0),IF($P$3='Data Entry'!$CK$2,VLOOKUP(F50,Mark,16,0),IF($P$3='Data Entry'!$CK$3,VLOOKUP(F50,Mark,25,0),IF($P$3='Data Entry'!$CK$4,VLOOKUP(F50,Mark,34,0),IF($P$3='Data Entry'!$CK$5,VLOOKUP(F50,Mark,43,0),IF($P$3='Data Entry'!$CK$6,VLOOKUP(F50,Mark,52,0),"")))))))</f>
        <v/>
      </c>
      <c r="J50" s="106" t="str">
        <f>IF(AND(B50="",D50="",F50="",G50=""),"",IF($P$3='Data Entry'!$CK$1,VLOOKUP(F50,Mark,8,0),IF($P$3='Data Entry'!$CK$2,VLOOKUP(F50,Mark,17,0),IF($P$3='Data Entry'!$CK$3,VLOOKUP(F50,Mark,26,0),IF($P$3='Data Entry'!$CK$4,VLOOKUP(F50,Mark,35,0),IF($P$3='Data Entry'!$CK$5,VLOOKUP(F50,Mark,44,0),IF($P$3='Data Entry'!$CK$6,VLOOKUP(F50,Mark,53,0),"")))))))</f>
        <v/>
      </c>
      <c r="K50" s="34" t="str">
        <f>IF(AND(B50="",D50="",F50="",G50=""),"",IF($P$3='Data Entry'!$CK$1,VLOOKUP(F50,Mark,9,0),IF($P$3='Data Entry'!$CK$2,VLOOKUP(F50,Mark,18,0),IF($P$3='Data Entry'!$CK$3,VLOOKUP(F50,Mark,27,0),IF($P$3='Data Entry'!$CK$4,VLOOKUP(F50,Mark,36,0),IF($P$3='Data Entry'!$CK$5,VLOOKUP(F50,Mark,45,0),IF($P$3='Data Entry'!$CK$6,VLOOKUP(F50,Mark,54,0),"")))))))</f>
        <v/>
      </c>
      <c r="L50" s="34" t="str">
        <f>IF(AND(B50="",D50="",F50="",G50=""),"",IF($P$3='Data Entry'!$CK$1,VLOOKUP(F50,Mark,10,0),IF($P$3='Data Entry'!$CK$2,VLOOKUP(F50,Mark,19,0),IF($P$3='Data Entry'!$CK$3,VLOOKUP(F50,Mark,28,0),IF($P$3='Data Entry'!$CK$4,VLOOKUP(F50,Mark,37,0),IF($P$3='Data Entry'!$CK$5,VLOOKUP(F50,Mark,46,0),IF($P$3='Data Entry'!$CK$6,VLOOKUP(F50,Mark,55,0),"")))))))</f>
        <v/>
      </c>
      <c r="M50" s="34" t="str">
        <f>IF(AND(B50="",D50="",F50="",G50=""),"",IF($P$3='Data Entry'!$CK$1,VLOOKUP(F50,Mark,11,0),IF($P$3='Data Entry'!$CK$2,VLOOKUP(F50,Mark,20,0),IF($P$3='Data Entry'!$CK$3,VLOOKUP(F50,Mark,29,0),IF($P$3='Data Entry'!$CK$4,VLOOKUP(F50,Mark,38,0),IF($P$3='Data Entry'!$CK$5,VLOOKUP(F50,Mark,47,0),IF($P$3='Data Entry'!$CK$6,VLOOKUP(F50,Mark,56,0),"")))))))</f>
        <v/>
      </c>
      <c r="N50" s="35" t="str">
        <f>IF(AND(B50="",D50="",F50="",G50=""),"",IF($P$3='Data Entry'!$CK$1,VLOOKUP(F50,Mark,12,0),IF($P$3='Data Entry'!$CK$2,VLOOKUP(F50,Mark,21,0),IF($P$3='Data Entry'!$CK$3,VLOOKUP(F50,Mark,30,0),IF($P$3='Data Entry'!$CK$4,VLOOKUP(F50,Mark,39,0),IF($P$3='Data Entry'!$CK$5,VLOOKUP(F50,Mark,48,0),IF($P$3='Data Entry'!$CK$6,VLOOKUP(F50,Mark,57,0),"")))))))</f>
        <v/>
      </c>
      <c r="O50" s="35" t="str">
        <f>IF(AND(B50="",D50="",F50="",G50=""),"",IF($P$3='Data Entry'!$CK$1,VLOOKUP(F50,Mark,13,0),IF($P$3='Data Entry'!$CK$2,VLOOKUP(F50,Mark,22,0),IF($P$3='Data Entry'!$CK$3,VLOOKUP(F50,Mark,31,0),IF($P$3='Data Entry'!$CK$4,VLOOKUP(F50,Mark,40,0),IF($P$3='Data Entry'!$CK$5,VLOOKUP(F50,Mark,49,0),IF($P$3='Data Entry'!$CK$6,VLOOKUP(F50,Mark,58,0),"")))))))</f>
        <v/>
      </c>
      <c r="P50" s="35" t="str">
        <f>IF(AND(B50="",D50="",F50="",G50=""),"",IF($P$3='Data Entry'!$CK$1,VLOOKUP(F50,Mark,14,0),IF($P$3='Data Entry'!$CK$2,VLOOKUP(F50,Mark,23,0),IF($P$3='Data Entry'!$CK$3,VLOOKUP(F50,Mark,32,0),IF($P$3='Data Entry'!$CK$4,VLOOKUP(F50,Mark,41,0),IF($P$3='Data Entry'!$CK$5,VLOOKUP(F50,Mark,50,0),IF($P$3='Data Entry'!$CK$6,VLOOKUP(F50,Mark,59,0),"")))))))</f>
        <v/>
      </c>
      <c r="Q50" s="36" t="str">
        <f t="shared" si="7"/>
        <v/>
      </c>
      <c r="R50" s="108" t="str">
        <f t="shared" si="8"/>
        <v/>
      </c>
      <c r="S50" s="108" t="str">
        <f t="shared" si="16"/>
        <v/>
      </c>
      <c r="T50" s="109" t="str">
        <f t="shared" si="9"/>
        <v/>
      </c>
      <c r="U50" s="10" t="str">
        <f>IFERROR(IF(OR(Q50="",#REF!="",D50=""),"",IF($Q$6=100,ROUNDUP(Q50*20%,0),IF($Q$6=86,ROUNDUP((Q50/$Q$6)*$U$6,0),IF($Q$6=66,ROUNDUP((Q50/$Q$6)*$U$6,0),"")))),"")</f>
        <v/>
      </c>
    </row>
    <row r="51" spans="1:21" ht="21.95" customHeight="1">
      <c r="A51" s="7">
        <v>45</v>
      </c>
      <c r="B51" s="32" t="str">
        <f t="shared" si="10"/>
        <v/>
      </c>
      <c r="C51" s="54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106" t="str">
        <f>IF(AND(B51="",D51="",F51="",G51=""),"",IF($P$3='Data Entry'!$CK$1,VLOOKUP(F51,Mark,6,0),IF($P$3='Data Entry'!$CK$2,VLOOKUP(F51,Mark,15,0),IF($P$3='Data Entry'!$CK$3,VLOOKUP(F51,Mark,24,0),IF($P$3='Data Entry'!$CK$4,VLOOKUP(F51,Mark,33,0),IF($P$3='Data Entry'!$CK$5,VLOOKUP(F51,Mark,42,0),IF($P$3='Data Entry'!$CK$6,VLOOKUP(F51,Mark,51,0),"")))))))</f>
        <v/>
      </c>
      <c r="I51" s="106" t="str">
        <f>IF(AND(B51="",D51="",F51="",G51=""),"",IF($P$3='Data Entry'!$CK$1,VLOOKUP(F51,Mark,7,0),IF($P$3='Data Entry'!$CK$2,VLOOKUP(F51,Mark,16,0),IF($P$3='Data Entry'!$CK$3,VLOOKUP(F51,Mark,25,0),IF($P$3='Data Entry'!$CK$4,VLOOKUP(F51,Mark,34,0),IF($P$3='Data Entry'!$CK$5,VLOOKUP(F51,Mark,43,0),IF($P$3='Data Entry'!$CK$6,VLOOKUP(F51,Mark,52,0),"")))))))</f>
        <v/>
      </c>
      <c r="J51" s="106" t="str">
        <f>IF(AND(B51="",D51="",F51="",G51=""),"",IF($P$3='Data Entry'!$CK$1,VLOOKUP(F51,Mark,8,0),IF($P$3='Data Entry'!$CK$2,VLOOKUP(F51,Mark,17,0),IF($P$3='Data Entry'!$CK$3,VLOOKUP(F51,Mark,26,0),IF($P$3='Data Entry'!$CK$4,VLOOKUP(F51,Mark,35,0),IF($P$3='Data Entry'!$CK$5,VLOOKUP(F51,Mark,44,0),IF($P$3='Data Entry'!$CK$6,VLOOKUP(F51,Mark,53,0),"")))))))</f>
        <v/>
      </c>
      <c r="K51" s="34" t="str">
        <f>IF(AND(B51="",D51="",F51="",G51=""),"",IF($P$3='Data Entry'!$CK$1,VLOOKUP(F51,Mark,9,0),IF($P$3='Data Entry'!$CK$2,VLOOKUP(F51,Mark,18,0),IF($P$3='Data Entry'!$CK$3,VLOOKUP(F51,Mark,27,0),IF($P$3='Data Entry'!$CK$4,VLOOKUP(F51,Mark,36,0),IF($P$3='Data Entry'!$CK$5,VLOOKUP(F51,Mark,45,0),IF($P$3='Data Entry'!$CK$6,VLOOKUP(F51,Mark,54,0),"")))))))</f>
        <v/>
      </c>
      <c r="L51" s="34" t="str">
        <f>IF(AND(B51="",D51="",F51="",G51=""),"",IF($P$3='Data Entry'!$CK$1,VLOOKUP(F51,Mark,10,0),IF($P$3='Data Entry'!$CK$2,VLOOKUP(F51,Mark,19,0),IF($P$3='Data Entry'!$CK$3,VLOOKUP(F51,Mark,28,0),IF($P$3='Data Entry'!$CK$4,VLOOKUP(F51,Mark,37,0),IF($P$3='Data Entry'!$CK$5,VLOOKUP(F51,Mark,46,0),IF($P$3='Data Entry'!$CK$6,VLOOKUP(F51,Mark,55,0),"")))))))</f>
        <v/>
      </c>
      <c r="M51" s="34" t="str">
        <f>IF(AND(B51="",D51="",F51="",G51=""),"",IF($P$3='Data Entry'!$CK$1,VLOOKUP(F51,Mark,11,0),IF($P$3='Data Entry'!$CK$2,VLOOKUP(F51,Mark,20,0),IF($P$3='Data Entry'!$CK$3,VLOOKUP(F51,Mark,29,0),IF($P$3='Data Entry'!$CK$4,VLOOKUP(F51,Mark,38,0),IF($P$3='Data Entry'!$CK$5,VLOOKUP(F51,Mark,47,0),IF($P$3='Data Entry'!$CK$6,VLOOKUP(F51,Mark,56,0),"")))))))</f>
        <v/>
      </c>
      <c r="N51" s="35" t="str">
        <f>IF(AND(B51="",D51="",F51="",G51=""),"",IF($P$3='Data Entry'!$CK$1,VLOOKUP(F51,Mark,12,0),IF($P$3='Data Entry'!$CK$2,VLOOKUP(F51,Mark,21,0),IF($P$3='Data Entry'!$CK$3,VLOOKUP(F51,Mark,30,0),IF($P$3='Data Entry'!$CK$4,VLOOKUP(F51,Mark,39,0),IF($P$3='Data Entry'!$CK$5,VLOOKUP(F51,Mark,48,0),IF($P$3='Data Entry'!$CK$6,VLOOKUP(F51,Mark,57,0),"")))))))</f>
        <v/>
      </c>
      <c r="O51" s="35" t="str">
        <f>IF(AND(B51="",D51="",F51="",G51=""),"",IF($P$3='Data Entry'!$CK$1,VLOOKUP(F51,Mark,13,0),IF($P$3='Data Entry'!$CK$2,VLOOKUP(F51,Mark,22,0),IF($P$3='Data Entry'!$CK$3,VLOOKUP(F51,Mark,31,0),IF($P$3='Data Entry'!$CK$4,VLOOKUP(F51,Mark,40,0),IF($P$3='Data Entry'!$CK$5,VLOOKUP(F51,Mark,49,0),IF($P$3='Data Entry'!$CK$6,VLOOKUP(F51,Mark,58,0),"")))))))</f>
        <v/>
      </c>
      <c r="P51" s="35" t="str">
        <f>IF(AND(B51="",D51="",F51="",G51=""),"",IF($P$3='Data Entry'!$CK$1,VLOOKUP(F51,Mark,14,0),IF($P$3='Data Entry'!$CK$2,VLOOKUP(F51,Mark,23,0),IF($P$3='Data Entry'!$CK$3,VLOOKUP(F51,Mark,32,0),IF($P$3='Data Entry'!$CK$4,VLOOKUP(F51,Mark,41,0),IF($P$3='Data Entry'!$CK$5,VLOOKUP(F51,Mark,50,0),IF($P$3='Data Entry'!$CK$6,VLOOKUP(F51,Mark,59,0),"")))))))</f>
        <v/>
      </c>
      <c r="Q51" s="36" t="str">
        <f t="shared" si="7"/>
        <v/>
      </c>
      <c r="R51" s="108" t="str">
        <f t="shared" si="8"/>
        <v/>
      </c>
      <c r="S51" s="108" t="str">
        <f t="shared" si="16"/>
        <v/>
      </c>
      <c r="T51" s="109" t="str">
        <f t="shared" si="9"/>
        <v/>
      </c>
      <c r="U51" s="10" t="str">
        <f>IFERROR(IF(OR(Q51="",#REF!="",D51=""),"",IF($Q$6=100,ROUNDUP(Q51*20%,0),IF($Q$6=86,ROUNDUP((Q51/$Q$6)*$U$6,0),IF($Q$6=66,ROUNDUP((Q51/$Q$6)*$U$6,0),"")))),"")</f>
        <v/>
      </c>
    </row>
    <row r="52" spans="1:21" ht="21.95" customHeight="1">
      <c r="A52" s="7">
        <v>46</v>
      </c>
      <c r="B52" s="32" t="str">
        <f t="shared" si="10"/>
        <v/>
      </c>
      <c r="C52" s="54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106" t="str">
        <f>IF(AND(B52="",D52="",F52="",G52=""),"",IF($P$3='Data Entry'!$CK$1,VLOOKUP(F52,Mark,6,0),IF($P$3='Data Entry'!$CK$2,VLOOKUP(F52,Mark,15,0),IF($P$3='Data Entry'!$CK$3,VLOOKUP(F52,Mark,24,0),IF($P$3='Data Entry'!$CK$4,VLOOKUP(F52,Mark,33,0),IF($P$3='Data Entry'!$CK$5,VLOOKUP(F52,Mark,42,0),IF($P$3='Data Entry'!$CK$6,VLOOKUP(F52,Mark,51,0),"")))))))</f>
        <v/>
      </c>
      <c r="I52" s="106" t="str">
        <f>IF(AND(B52="",D52="",F52="",G52=""),"",IF($P$3='Data Entry'!$CK$1,VLOOKUP(F52,Mark,7,0),IF($P$3='Data Entry'!$CK$2,VLOOKUP(F52,Mark,16,0),IF($P$3='Data Entry'!$CK$3,VLOOKUP(F52,Mark,25,0),IF($P$3='Data Entry'!$CK$4,VLOOKUP(F52,Mark,34,0),IF($P$3='Data Entry'!$CK$5,VLOOKUP(F52,Mark,43,0),IF($P$3='Data Entry'!$CK$6,VLOOKUP(F52,Mark,52,0),"")))))))</f>
        <v/>
      </c>
      <c r="J52" s="106" t="str">
        <f>IF(AND(B52="",D52="",F52="",G52=""),"",IF($P$3='Data Entry'!$CK$1,VLOOKUP(F52,Mark,8,0),IF($P$3='Data Entry'!$CK$2,VLOOKUP(F52,Mark,17,0),IF($P$3='Data Entry'!$CK$3,VLOOKUP(F52,Mark,26,0),IF($P$3='Data Entry'!$CK$4,VLOOKUP(F52,Mark,35,0),IF($P$3='Data Entry'!$CK$5,VLOOKUP(F52,Mark,44,0),IF($P$3='Data Entry'!$CK$6,VLOOKUP(F52,Mark,53,0),"")))))))</f>
        <v/>
      </c>
      <c r="K52" s="34" t="str">
        <f>IF(AND(B52="",D52="",F52="",G52=""),"",IF($P$3='Data Entry'!$CK$1,VLOOKUP(F52,Mark,9,0),IF($P$3='Data Entry'!$CK$2,VLOOKUP(F52,Mark,18,0),IF($P$3='Data Entry'!$CK$3,VLOOKUP(F52,Mark,27,0),IF($P$3='Data Entry'!$CK$4,VLOOKUP(F52,Mark,36,0),IF($P$3='Data Entry'!$CK$5,VLOOKUP(F52,Mark,45,0),IF($P$3='Data Entry'!$CK$6,VLOOKUP(F52,Mark,54,0),"")))))))</f>
        <v/>
      </c>
      <c r="L52" s="34" t="str">
        <f>IF(AND(B52="",D52="",F52="",G52=""),"",IF($P$3='Data Entry'!$CK$1,VLOOKUP(F52,Mark,10,0),IF($P$3='Data Entry'!$CK$2,VLOOKUP(F52,Mark,19,0),IF($P$3='Data Entry'!$CK$3,VLOOKUP(F52,Mark,28,0),IF($P$3='Data Entry'!$CK$4,VLOOKUP(F52,Mark,37,0),IF($P$3='Data Entry'!$CK$5,VLOOKUP(F52,Mark,46,0),IF($P$3='Data Entry'!$CK$6,VLOOKUP(F52,Mark,55,0),"")))))))</f>
        <v/>
      </c>
      <c r="M52" s="34" t="str">
        <f>IF(AND(B52="",D52="",F52="",G52=""),"",IF($P$3='Data Entry'!$CK$1,VLOOKUP(F52,Mark,11,0),IF($P$3='Data Entry'!$CK$2,VLOOKUP(F52,Mark,20,0),IF($P$3='Data Entry'!$CK$3,VLOOKUP(F52,Mark,29,0),IF($P$3='Data Entry'!$CK$4,VLOOKUP(F52,Mark,38,0),IF($P$3='Data Entry'!$CK$5,VLOOKUP(F52,Mark,47,0),IF($P$3='Data Entry'!$CK$6,VLOOKUP(F52,Mark,56,0),"")))))))</f>
        <v/>
      </c>
      <c r="N52" s="35" t="str">
        <f>IF(AND(B52="",D52="",F52="",G52=""),"",IF($P$3='Data Entry'!$CK$1,VLOOKUP(F52,Mark,12,0),IF($P$3='Data Entry'!$CK$2,VLOOKUP(F52,Mark,21,0),IF($P$3='Data Entry'!$CK$3,VLOOKUP(F52,Mark,30,0),IF($P$3='Data Entry'!$CK$4,VLOOKUP(F52,Mark,39,0),IF($P$3='Data Entry'!$CK$5,VLOOKUP(F52,Mark,48,0),IF($P$3='Data Entry'!$CK$6,VLOOKUP(F52,Mark,57,0),"")))))))</f>
        <v/>
      </c>
      <c r="O52" s="35" t="str">
        <f>IF(AND(B52="",D52="",F52="",G52=""),"",IF($P$3='Data Entry'!$CK$1,VLOOKUP(F52,Mark,13,0),IF($P$3='Data Entry'!$CK$2,VLOOKUP(F52,Mark,22,0),IF($P$3='Data Entry'!$CK$3,VLOOKUP(F52,Mark,31,0),IF($P$3='Data Entry'!$CK$4,VLOOKUP(F52,Mark,40,0),IF($P$3='Data Entry'!$CK$5,VLOOKUP(F52,Mark,49,0),IF($P$3='Data Entry'!$CK$6,VLOOKUP(F52,Mark,58,0),"")))))))</f>
        <v/>
      </c>
      <c r="P52" s="35" t="str">
        <f>IF(AND(B52="",D52="",F52="",G52=""),"",IF($P$3='Data Entry'!$CK$1,VLOOKUP(F52,Mark,14,0),IF($P$3='Data Entry'!$CK$2,VLOOKUP(F52,Mark,23,0),IF($P$3='Data Entry'!$CK$3,VLOOKUP(F52,Mark,32,0),IF($P$3='Data Entry'!$CK$4,VLOOKUP(F52,Mark,41,0),IF($P$3='Data Entry'!$CK$5,VLOOKUP(F52,Mark,50,0),IF($P$3='Data Entry'!$CK$6,VLOOKUP(F52,Mark,59,0),"")))))))</f>
        <v/>
      </c>
      <c r="Q52" s="36" t="str">
        <f t="shared" si="7"/>
        <v/>
      </c>
      <c r="R52" s="108" t="str">
        <f t="shared" si="8"/>
        <v/>
      </c>
      <c r="S52" s="108" t="str">
        <f t="shared" si="16"/>
        <v/>
      </c>
      <c r="T52" s="109" t="str">
        <f t="shared" si="9"/>
        <v/>
      </c>
      <c r="U52" s="10" t="str">
        <f>IFERROR(IF(OR(Q52="",#REF!="",D52=""),"",IF($Q$6=100,ROUNDUP(Q52*20%,0),IF($Q$6=86,ROUNDUP((Q52/$Q$6)*$U$6,0),IF($Q$6=66,ROUNDUP((Q52/$Q$6)*$U$6,0),"")))),"")</f>
        <v/>
      </c>
    </row>
    <row r="53" spans="1:21" ht="21.95" customHeight="1">
      <c r="A53" s="7">
        <v>47</v>
      </c>
      <c r="B53" s="32" t="str">
        <f t="shared" si="10"/>
        <v/>
      </c>
      <c r="C53" s="54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106" t="str">
        <f>IF(AND(B53="",D53="",F53="",G53=""),"",IF($P$3='Data Entry'!$CK$1,VLOOKUP(F53,Mark,6,0),IF($P$3='Data Entry'!$CK$2,VLOOKUP(F53,Mark,15,0),IF($P$3='Data Entry'!$CK$3,VLOOKUP(F53,Mark,24,0),IF($P$3='Data Entry'!$CK$4,VLOOKUP(F53,Mark,33,0),IF($P$3='Data Entry'!$CK$5,VLOOKUP(F53,Mark,42,0),IF($P$3='Data Entry'!$CK$6,VLOOKUP(F53,Mark,51,0),"")))))))</f>
        <v/>
      </c>
      <c r="I53" s="106" t="str">
        <f>IF(AND(B53="",D53="",F53="",G53=""),"",IF($P$3='Data Entry'!$CK$1,VLOOKUP(F53,Mark,7,0),IF($P$3='Data Entry'!$CK$2,VLOOKUP(F53,Mark,16,0),IF($P$3='Data Entry'!$CK$3,VLOOKUP(F53,Mark,25,0),IF($P$3='Data Entry'!$CK$4,VLOOKUP(F53,Mark,34,0),IF($P$3='Data Entry'!$CK$5,VLOOKUP(F53,Mark,43,0),IF($P$3='Data Entry'!$CK$6,VLOOKUP(F53,Mark,52,0),"")))))))</f>
        <v/>
      </c>
      <c r="J53" s="106" t="str">
        <f>IF(AND(B53="",D53="",F53="",G53=""),"",IF($P$3='Data Entry'!$CK$1,VLOOKUP(F53,Mark,8,0),IF($P$3='Data Entry'!$CK$2,VLOOKUP(F53,Mark,17,0),IF($P$3='Data Entry'!$CK$3,VLOOKUP(F53,Mark,26,0),IF($P$3='Data Entry'!$CK$4,VLOOKUP(F53,Mark,35,0),IF($P$3='Data Entry'!$CK$5,VLOOKUP(F53,Mark,44,0),IF($P$3='Data Entry'!$CK$6,VLOOKUP(F53,Mark,53,0),"")))))))</f>
        <v/>
      </c>
      <c r="K53" s="34" t="str">
        <f>IF(AND(B53="",D53="",F53="",G53=""),"",IF($P$3='Data Entry'!$CK$1,VLOOKUP(F53,Mark,9,0),IF($P$3='Data Entry'!$CK$2,VLOOKUP(F53,Mark,18,0),IF($P$3='Data Entry'!$CK$3,VLOOKUP(F53,Mark,27,0),IF($P$3='Data Entry'!$CK$4,VLOOKUP(F53,Mark,36,0),IF($P$3='Data Entry'!$CK$5,VLOOKUP(F53,Mark,45,0),IF($P$3='Data Entry'!$CK$6,VLOOKUP(F53,Mark,54,0),"")))))))</f>
        <v/>
      </c>
      <c r="L53" s="34" t="str">
        <f>IF(AND(B53="",D53="",F53="",G53=""),"",IF($P$3='Data Entry'!$CK$1,VLOOKUP(F53,Mark,10,0),IF($P$3='Data Entry'!$CK$2,VLOOKUP(F53,Mark,19,0),IF($P$3='Data Entry'!$CK$3,VLOOKUP(F53,Mark,28,0),IF($P$3='Data Entry'!$CK$4,VLOOKUP(F53,Mark,37,0),IF($P$3='Data Entry'!$CK$5,VLOOKUP(F53,Mark,46,0),IF($P$3='Data Entry'!$CK$6,VLOOKUP(F53,Mark,55,0),"")))))))</f>
        <v/>
      </c>
      <c r="M53" s="34" t="str">
        <f>IF(AND(B53="",D53="",F53="",G53=""),"",IF($P$3='Data Entry'!$CK$1,VLOOKUP(F53,Mark,11,0),IF($P$3='Data Entry'!$CK$2,VLOOKUP(F53,Mark,20,0),IF($P$3='Data Entry'!$CK$3,VLOOKUP(F53,Mark,29,0),IF($P$3='Data Entry'!$CK$4,VLOOKUP(F53,Mark,38,0),IF($P$3='Data Entry'!$CK$5,VLOOKUP(F53,Mark,47,0),IF($P$3='Data Entry'!$CK$6,VLOOKUP(F53,Mark,56,0),"")))))))</f>
        <v/>
      </c>
      <c r="N53" s="35" t="str">
        <f>IF(AND(B53="",D53="",F53="",G53=""),"",IF($P$3='Data Entry'!$CK$1,VLOOKUP(F53,Mark,12,0),IF($P$3='Data Entry'!$CK$2,VLOOKUP(F53,Mark,21,0),IF($P$3='Data Entry'!$CK$3,VLOOKUP(F53,Mark,30,0),IF($P$3='Data Entry'!$CK$4,VLOOKUP(F53,Mark,39,0),IF($P$3='Data Entry'!$CK$5,VLOOKUP(F53,Mark,48,0),IF($P$3='Data Entry'!$CK$6,VLOOKUP(F53,Mark,57,0),"")))))))</f>
        <v/>
      </c>
      <c r="O53" s="35" t="str">
        <f>IF(AND(B53="",D53="",F53="",G53=""),"",IF($P$3='Data Entry'!$CK$1,VLOOKUP(F53,Mark,13,0),IF($P$3='Data Entry'!$CK$2,VLOOKUP(F53,Mark,22,0),IF($P$3='Data Entry'!$CK$3,VLOOKUP(F53,Mark,31,0),IF($P$3='Data Entry'!$CK$4,VLOOKUP(F53,Mark,40,0),IF($P$3='Data Entry'!$CK$5,VLOOKUP(F53,Mark,49,0),IF($P$3='Data Entry'!$CK$6,VLOOKUP(F53,Mark,58,0),"")))))))</f>
        <v/>
      </c>
      <c r="P53" s="35" t="str">
        <f>IF(AND(B53="",D53="",F53="",G53=""),"",IF($P$3='Data Entry'!$CK$1,VLOOKUP(F53,Mark,14,0),IF($P$3='Data Entry'!$CK$2,VLOOKUP(F53,Mark,23,0),IF($P$3='Data Entry'!$CK$3,VLOOKUP(F53,Mark,32,0),IF($P$3='Data Entry'!$CK$4,VLOOKUP(F53,Mark,41,0),IF($P$3='Data Entry'!$CK$5,VLOOKUP(F53,Mark,50,0),IF($P$3='Data Entry'!$CK$6,VLOOKUP(F53,Mark,59,0),"")))))))</f>
        <v/>
      </c>
      <c r="Q53" s="36" t="str">
        <f t="shared" si="7"/>
        <v/>
      </c>
      <c r="R53" s="108" t="str">
        <f t="shared" si="8"/>
        <v/>
      </c>
      <c r="S53" s="108" t="str">
        <f t="shared" si="16"/>
        <v/>
      </c>
      <c r="T53" s="109" t="str">
        <f t="shared" si="9"/>
        <v/>
      </c>
      <c r="U53" s="10" t="str">
        <f>IFERROR(IF(OR(Q53="",#REF!="",D53=""),"",IF($Q$6=100,ROUNDUP(Q53*20%,0),IF($Q$6=86,ROUNDUP((Q53/$Q$6)*$U$6,0),IF($Q$6=66,ROUNDUP((Q53/$Q$6)*$U$6,0),"")))),"")</f>
        <v/>
      </c>
    </row>
    <row r="54" spans="1:21" ht="21.95" customHeight="1">
      <c r="A54" s="7">
        <v>48</v>
      </c>
      <c r="B54" s="32" t="str">
        <f t="shared" si="10"/>
        <v/>
      </c>
      <c r="C54" s="54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106" t="str">
        <f>IF(AND(B54="",D54="",F54="",G54=""),"",IF($P$3='Data Entry'!$CK$1,VLOOKUP(F54,Mark,6,0),IF($P$3='Data Entry'!$CK$2,VLOOKUP(F54,Mark,15,0),IF($P$3='Data Entry'!$CK$3,VLOOKUP(F54,Mark,24,0),IF($P$3='Data Entry'!$CK$4,VLOOKUP(F54,Mark,33,0),IF($P$3='Data Entry'!$CK$5,VLOOKUP(F54,Mark,42,0),IF($P$3='Data Entry'!$CK$6,VLOOKUP(F54,Mark,51,0),"")))))))</f>
        <v/>
      </c>
      <c r="I54" s="106" t="str">
        <f>IF(AND(B54="",D54="",F54="",G54=""),"",IF($P$3='Data Entry'!$CK$1,VLOOKUP(F54,Mark,7,0),IF($P$3='Data Entry'!$CK$2,VLOOKUP(F54,Mark,16,0),IF($P$3='Data Entry'!$CK$3,VLOOKUP(F54,Mark,25,0),IF($P$3='Data Entry'!$CK$4,VLOOKUP(F54,Mark,34,0),IF($P$3='Data Entry'!$CK$5,VLOOKUP(F54,Mark,43,0),IF($P$3='Data Entry'!$CK$6,VLOOKUP(F54,Mark,52,0),"")))))))</f>
        <v/>
      </c>
      <c r="J54" s="106" t="str">
        <f>IF(AND(B54="",D54="",F54="",G54=""),"",IF($P$3='Data Entry'!$CK$1,VLOOKUP(F54,Mark,8,0),IF($P$3='Data Entry'!$CK$2,VLOOKUP(F54,Mark,17,0),IF($P$3='Data Entry'!$CK$3,VLOOKUP(F54,Mark,26,0),IF($P$3='Data Entry'!$CK$4,VLOOKUP(F54,Mark,35,0),IF($P$3='Data Entry'!$CK$5,VLOOKUP(F54,Mark,44,0),IF($P$3='Data Entry'!$CK$6,VLOOKUP(F54,Mark,53,0),"")))))))</f>
        <v/>
      </c>
      <c r="K54" s="34" t="str">
        <f>IF(AND(B54="",D54="",F54="",G54=""),"",IF($P$3='Data Entry'!$CK$1,VLOOKUP(F54,Mark,9,0),IF($P$3='Data Entry'!$CK$2,VLOOKUP(F54,Mark,18,0),IF($P$3='Data Entry'!$CK$3,VLOOKUP(F54,Mark,27,0),IF($P$3='Data Entry'!$CK$4,VLOOKUP(F54,Mark,36,0),IF($P$3='Data Entry'!$CK$5,VLOOKUP(F54,Mark,45,0),IF($P$3='Data Entry'!$CK$6,VLOOKUP(F54,Mark,54,0),"")))))))</f>
        <v/>
      </c>
      <c r="L54" s="34" t="str">
        <f>IF(AND(B54="",D54="",F54="",G54=""),"",IF($P$3='Data Entry'!$CK$1,VLOOKUP(F54,Mark,10,0),IF($P$3='Data Entry'!$CK$2,VLOOKUP(F54,Mark,19,0),IF($P$3='Data Entry'!$CK$3,VLOOKUP(F54,Mark,28,0),IF($P$3='Data Entry'!$CK$4,VLOOKUP(F54,Mark,37,0),IF($P$3='Data Entry'!$CK$5,VLOOKUP(F54,Mark,46,0),IF($P$3='Data Entry'!$CK$6,VLOOKUP(F54,Mark,55,0),"")))))))</f>
        <v/>
      </c>
      <c r="M54" s="34" t="str">
        <f>IF(AND(B54="",D54="",F54="",G54=""),"",IF($P$3='Data Entry'!$CK$1,VLOOKUP(F54,Mark,11,0),IF($P$3='Data Entry'!$CK$2,VLOOKUP(F54,Mark,20,0),IF($P$3='Data Entry'!$CK$3,VLOOKUP(F54,Mark,29,0),IF($P$3='Data Entry'!$CK$4,VLOOKUP(F54,Mark,38,0),IF($P$3='Data Entry'!$CK$5,VLOOKUP(F54,Mark,47,0),IF($P$3='Data Entry'!$CK$6,VLOOKUP(F54,Mark,56,0),"")))))))</f>
        <v/>
      </c>
      <c r="N54" s="35" t="str">
        <f>IF(AND(B54="",D54="",F54="",G54=""),"",IF($P$3='Data Entry'!$CK$1,VLOOKUP(F54,Mark,12,0),IF($P$3='Data Entry'!$CK$2,VLOOKUP(F54,Mark,21,0),IF($P$3='Data Entry'!$CK$3,VLOOKUP(F54,Mark,30,0),IF($P$3='Data Entry'!$CK$4,VLOOKUP(F54,Mark,39,0),IF($P$3='Data Entry'!$CK$5,VLOOKUP(F54,Mark,48,0),IF($P$3='Data Entry'!$CK$6,VLOOKUP(F54,Mark,57,0),"")))))))</f>
        <v/>
      </c>
      <c r="O54" s="35" t="str">
        <f>IF(AND(B54="",D54="",F54="",G54=""),"",IF($P$3='Data Entry'!$CK$1,VLOOKUP(F54,Mark,13,0),IF($P$3='Data Entry'!$CK$2,VLOOKUP(F54,Mark,22,0),IF($P$3='Data Entry'!$CK$3,VLOOKUP(F54,Mark,31,0),IF($P$3='Data Entry'!$CK$4,VLOOKUP(F54,Mark,40,0),IF($P$3='Data Entry'!$CK$5,VLOOKUP(F54,Mark,49,0),IF($P$3='Data Entry'!$CK$6,VLOOKUP(F54,Mark,58,0),"")))))))</f>
        <v/>
      </c>
      <c r="P54" s="35" t="str">
        <f>IF(AND(B54="",D54="",F54="",G54=""),"",IF($P$3='Data Entry'!$CK$1,VLOOKUP(F54,Mark,14,0),IF($P$3='Data Entry'!$CK$2,VLOOKUP(F54,Mark,23,0),IF($P$3='Data Entry'!$CK$3,VLOOKUP(F54,Mark,32,0),IF($P$3='Data Entry'!$CK$4,VLOOKUP(F54,Mark,41,0),IF($P$3='Data Entry'!$CK$5,VLOOKUP(F54,Mark,50,0),IF($P$3='Data Entry'!$CK$6,VLOOKUP(F54,Mark,59,0),"")))))))</f>
        <v/>
      </c>
      <c r="Q54" s="36" t="str">
        <f t="shared" si="7"/>
        <v/>
      </c>
      <c r="R54" s="108" t="str">
        <f t="shared" si="8"/>
        <v/>
      </c>
      <c r="S54" s="108" t="str">
        <f t="shared" si="16"/>
        <v/>
      </c>
      <c r="T54" s="109" t="str">
        <f t="shared" si="9"/>
        <v/>
      </c>
      <c r="U54" s="10" t="str">
        <f>IFERROR(IF(OR(Q54="",#REF!="",D54=""),"",IF($Q$6=100,ROUNDUP(Q54*20%,0),IF($Q$6=86,ROUNDUP((Q54/$Q$6)*$U$6,0),IF($Q$6=66,ROUNDUP((Q54/$Q$6)*$U$6,0),"")))),"")</f>
        <v/>
      </c>
    </row>
    <row r="55" spans="1:21" ht="21.95" customHeight="1">
      <c r="A55" s="7">
        <v>49</v>
      </c>
      <c r="B55" s="32" t="str">
        <f t="shared" si="10"/>
        <v/>
      </c>
      <c r="C55" s="54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106" t="str">
        <f>IF(AND(B55="",D55="",F55="",G55=""),"",IF($P$3='Data Entry'!$CK$1,VLOOKUP(F55,Mark,6,0),IF($P$3='Data Entry'!$CK$2,VLOOKUP(F55,Mark,15,0),IF($P$3='Data Entry'!$CK$3,VLOOKUP(F55,Mark,24,0),IF($P$3='Data Entry'!$CK$4,VLOOKUP(F55,Mark,33,0),IF($P$3='Data Entry'!$CK$5,VLOOKUP(F55,Mark,42,0),IF($P$3='Data Entry'!$CK$6,VLOOKUP(F55,Mark,51,0),"")))))))</f>
        <v/>
      </c>
      <c r="I55" s="106" t="str">
        <f>IF(AND(B55="",D55="",F55="",G55=""),"",IF($P$3='Data Entry'!$CK$1,VLOOKUP(F55,Mark,7,0),IF($P$3='Data Entry'!$CK$2,VLOOKUP(F55,Mark,16,0),IF($P$3='Data Entry'!$CK$3,VLOOKUP(F55,Mark,25,0),IF($P$3='Data Entry'!$CK$4,VLOOKUP(F55,Mark,34,0),IF($P$3='Data Entry'!$CK$5,VLOOKUP(F55,Mark,43,0),IF($P$3='Data Entry'!$CK$6,VLOOKUP(F55,Mark,52,0),"")))))))</f>
        <v/>
      </c>
      <c r="J55" s="106" t="str">
        <f>IF(AND(B55="",D55="",F55="",G55=""),"",IF($P$3='Data Entry'!$CK$1,VLOOKUP(F55,Mark,8,0),IF($P$3='Data Entry'!$CK$2,VLOOKUP(F55,Mark,17,0),IF($P$3='Data Entry'!$CK$3,VLOOKUP(F55,Mark,26,0),IF($P$3='Data Entry'!$CK$4,VLOOKUP(F55,Mark,35,0),IF($P$3='Data Entry'!$CK$5,VLOOKUP(F55,Mark,44,0),IF($P$3='Data Entry'!$CK$6,VLOOKUP(F55,Mark,53,0),"")))))))</f>
        <v/>
      </c>
      <c r="K55" s="34" t="str">
        <f>IF(AND(B55="",D55="",F55="",G55=""),"",IF($P$3='Data Entry'!$CK$1,VLOOKUP(F55,Mark,9,0),IF($P$3='Data Entry'!$CK$2,VLOOKUP(F55,Mark,18,0),IF($P$3='Data Entry'!$CK$3,VLOOKUP(F55,Mark,27,0),IF($P$3='Data Entry'!$CK$4,VLOOKUP(F55,Mark,36,0),IF($P$3='Data Entry'!$CK$5,VLOOKUP(F55,Mark,45,0),IF($P$3='Data Entry'!$CK$6,VLOOKUP(F55,Mark,54,0),"")))))))</f>
        <v/>
      </c>
      <c r="L55" s="34" t="str">
        <f>IF(AND(B55="",D55="",F55="",G55=""),"",IF($P$3='Data Entry'!$CK$1,VLOOKUP(F55,Mark,10,0),IF($P$3='Data Entry'!$CK$2,VLOOKUP(F55,Mark,19,0),IF($P$3='Data Entry'!$CK$3,VLOOKUP(F55,Mark,28,0),IF($P$3='Data Entry'!$CK$4,VLOOKUP(F55,Mark,37,0),IF($P$3='Data Entry'!$CK$5,VLOOKUP(F55,Mark,46,0),IF($P$3='Data Entry'!$CK$6,VLOOKUP(F55,Mark,55,0),"")))))))</f>
        <v/>
      </c>
      <c r="M55" s="34" t="str">
        <f>IF(AND(B55="",D55="",F55="",G55=""),"",IF($P$3='Data Entry'!$CK$1,VLOOKUP(F55,Mark,11,0),IF($P$3='Data Entry'!$CK$2,VLOOKUP(F55,Mark,20,0),IF($P$3='Data Entry'!$CK$3,VLOOKUP(F55,Mark,29,0),IF($P$3='Data Entry'!$CK$4,VLOOKUP(F55,Mark,38,0),IF($P$3='Data Entry'!$CK$5,VLOOKUP(F55,Mark,47,0),IF($P$3='Data Entry'!$CK$6,VLOOKUP(F55,Mark,56,0),"")))))))</f>
        <v/>
      </c>
      <c r="N55" s="35" t="str">
        <f>IF(AND(B55="",D55="",F55="",G55=""),"",IF($P$3='Data Entry'!$CK$1,VLOOKUP(F55,Mark,12,0),IF($P$3='Data Entry'!$CK$2,VLOOKUP(F55,Mark,21,0),IF($P$3='Data Entry'!$CK$3,VLOOKUP(F55,Mark,30,0),IF($P$3='Data Entry'!$CK$4,VLOOKUP(F55,Mark,39,0),IF($P$3='Data Entry'!$CK$5,VLOOKUP(F55,Mark,48,0),IF($P$3='Data Entry'!$CK$6,VLOOKUP(F55,Mark,57,0),"")))))))</f>
        <v/>
      </c>
      <c r="O55" s="35" t="str">
        <f>IF(AND(B55="",D55="",F55="",G55=""),"",IF($P$3='Data Entry'!$CK$1,VLOOKUP(F55,Mark,13,0),IF($P$3='Data Entry'!$CK$2,VLOOKUP(F55,Mark,22,0),IF($P$3='Data Entry'!$CK$3,VLOOKUP(F55,Mark,31,0),IF($P$3='Data Entry'!$CK$4,VLOOKUP(F55,Mark,40,0),IF($P$3='Data Entry'!$CK$5,VLOOKUP(F55,Mark,49,0),IF($P$3='Data Entry'!$CK$6,VLOOKUP(F55,Mark,58,0),"")))))))</f>
        <v/>
      </c>
      <c r="P55" s="35" t="str">
        <f>IF(AND(B55="",D55="",F55="",G55=""),"",IF($P$3='Data Entry'!$CK$1,VLOOKUP(F55,Mark,14,0),IF($P$3='Data Entry'!$CK$2,VLOOKUP(F55,Mark,23,0),IF($P$3='Data Entry'!$CK$3,VLOOKUP(F55,Mark,32,0),IF($P$3='Data Entry'!$CK$4,VLOOKUP(F55,Mark,41,0),IF($P$3='Data Entry'!$CK$5,VLOOKUP(F55,Mark,50,0),IF($P$3='Data Entry'!$CK$6,VLOOKUP(F55,Mark,59,0),"")))))))</f>
        <v/>
      </c>
      <c r="Q55" s="36" t="str">
        <f t="shared" si="7"/>
        <v/>
      </c>
      <c r="R55" s="108" t="str">
        <f t="shared" si="8"/>
        <v/>
      </c>
      <c r="S55" s="108" t="str">
        <f t="shared" si="16"/>
        <v/>
      </c>
      <c r="T55" s="109" t="str">
        <f t="shared" si="9"/>
        <v/>
      </c>
      <c r="U55" s="10" t="str">
        <f>IFERROR(IF(OR(Q55="",#REF!="",D55=""),"",IF($Q$6=100,ROUNDUP(Q55*20%,0),IF($Q$6=86,ROUNDUP((Q55/$Q$6)*$U$6,0),IF($Q$6=66,ROUNDUP((Q55/$Q$6)*$U$6,0),"")))),"")</f>
        <v/>
      </c>
    </row>
    <row r="56" spans="1:21" ht="21.95" customHeight="1">
      <c r="A56" s="7">
        <v>50</v>
      </c>
      <c r="B56" s="32" t="str">
        <f t="shared" si="10"/>
        <v/>
      </c>
      <c r="C56" s="54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106" t="str">
        <f>IF(AND(B56="",D56="",F56="",G56=""),"",IF($P$3='Data Entry'!$CK$1,VLOOKUP(F56,Mark,6,0),IF($P$3='Data Entry'!$CK$2,VLOOKUP(F56,Mark,15,0),IF($P$3='Data Entry'!$CK$3,VLOOKUP(F56,Mark,24,0),IF($P$3='Data Entry'!$CK$4,VLOOKUP(F56,Mark,33,0),IF($P$3='Data Entry'!$CK$5,VLOOKUP(F56,Mark,42,0),IF($P$3='Data Entry'!$CK$6,VLOOKUP(F56,Mark,51,0),"")))))))</f>
        <v/>
      </c>
      <c r="I56" s="106" t="str">
        <f>IF(AND(B56="",D56="",F56="",G56=""),"",IF($P$3='Data Entry'!$CK$1,VLOOKUP(F56,Mark,7,0),IF($P$3='Data Entry'!$CK$2,VLOOKUP(F56,Mark,16,0),IF($P$3='Data Entry'!$CK$3,VLOOKUP(F56,Mark,25,0),IF($P$3='Data Entry'!$CK$4,VLOOKUP(F56,Mark,34,0),IF($P$3='Data Entry'!$CK$5,VLOOKUP(F56,Mark,43,0),IF($P$3='Data Entry'!$CK$6,VLOOKUP(F56,Mark,52,0),"")))))))</f>
        <v/>
      </c>
      <c r="J56" s="106" t="str">
        <f>IF(AND(B56="",D56="",F56="",G56=""),"",IF($P$3='Data Entry'!$CK$1,VLOOKUP(F56,Mark,8,0),IF($P$3='Data Entry'!$CK$2,VLOOKUP(F56,Mark,17,0),IF($P$3='Data Entry'!$CK$3,VLOOKUP(F56,Mark,26,0),IF($P$3='Data Entry'!$CK$4,VLOOKUP(F56,Mark,35,0),IF($P$3='Data Entry'!$CK$5,VLOOKUP(F56,Mark,44,0),IF($P$3='Data Entry'!$CK$6,VLOOKUP(F56,Mark,53,0),"")))))))</f>
        <v/>
      </c>
      <c r="K56" s="34" t="str">
        <f>IF(AND(B56="",D56="",F56="",G56=""),"",IF($P$3='Data Entry'!$CK$1,VLOOKUP(F56,Mark,9,0),IF($P$3='Data Entry'!$CK$2,VLOOKUP(F56,Mark,18,0),IF($P$3='Data Entry'!$CK$3,VLOOKUP(F56,Mark,27,0),IF($P$3='Data Entry'!$CK$4,VLOOKUP(F56,Mark,36,0),IF($P$3='Data Entry'!$CK$5,VLOOKUP(F56,Mark,45,0),IF($P$3='Data Entry'!$CK$6,VLOOKUP(F56,Mark,54,0),"")))))))</f>
        <v/>
      </c>
      <c r="L56" s="34" t="str">
        <f>IF(AND(B56="",D56="",F56="",G56=""),"",IF($P$3='Data Entry'!$CK$1,VLOOKUP(F56,Mark,10,0),IF($P$3='Data Entry'!$CK$2,VLOOKUP(F56,Mark,19,0),IF($P$3='Data Entry'!$CK$3,VLOOKUP(F56,Mark,28,0),IF($P$3='Data Entry'!$CK$4,VLOOKUP(F56,Mark,37,0),IF($P$3='Data Entry'!$CK$5,VLOOKUP(F56,Mark,46,0),IF($P$3='Data Entry'!$CK$6,VLOOKUP(F56,Mark,55,0),"")))))))</f>
        <v/>
      </c>
      <c r="M56" s="34" t="str">
        <f>IF(AND(B56="",D56="",F56="",G56=""),"",IF($P$3='Data Entry'!$CK$1,VLOOKUP(F56,Mark,11,0),IF($P$3='Data Entry'!$CK$2,VLOOKUP(F56,Mark,20,0),IF($P$3='Data Entry'!$CK$3,VLOOKUP(F56,Mark,29,0),IF($P$3='Data Entry'!$CK$4,VLOOKUP(F56,Mark,38,0),IF($P$3='Data Entry'!$CK$5,VLOOKUP(F56,Mark,47,0),IF($P$3='Data Entry'!$CK$6,VLOOKUP(F56,Mark,56,0),"")))))))</f>
        <v/>
      </c>
      <c r="N56" s="35" t="str">
        <f>IF(AND(B56="",D56="",F56="",G56=""),"",IF($P$3='Data Entry'!$CK$1,VLOOKUP(F56,Mark,12,0),IF($P$3='Data Entry'!$CK$2,VLOOKUP(F56,Mark,21,0),IF($P$3='Data Entry'!$CK$3,VLOOKUP(F56,Mark,30,0),IF($P$3='Data Entry'!$CK$4,VLOOKUP(F56,Mark,39,0),IF($P$3='Data Entry'!$CK$5,VLOOKUP(F56,Mark,48,0),IF($P$3='Data Entry'!$CK$6,VLOOKUP(F56,Mark,57,0),"")))))))</f>
        <v/>
      </c>
      <c r="O56" s="35" t="str">
        <f>IF(AND(B56="",D56="",F56="",G56=""),"",IF($P$3='Data Entry'!$CK$1,VLOOKUP(F56,Mark,13,0),IF($P$3='Data Entry'!$CK$2,VLOOKUP(F56,Mark,22,0),IF($P$3='Data Entry'!$CK$3,VLOOKUP(F56,Mark,31,0),IF($P$3='Data Entry'!$CK$4,VLOOKUP(F56,Mark,40,0),IF($P$3='Data Entry'!$CK$5,VLOOKUP(F56,Mark,49,0),IF($P$3='Data Entry'!$CK$6,VLOOKUP(F56,Mark,58,0),"")))))))</f>
        <v/>
      </c>
      <c r="P56" s="35" t="str">
        <f>IF(AND(B56="",D56="",F56="",G56=""),"",IF($P$3='Data Entry'!$CK$1,VLOOKUP(F56,Mark,14,0),IF($P$3='Data Entry'!$CK$2,VLOOKUP(F56,Mark,23,0),IF($P$3='Data Entry'!$CK$3,VLOOKUP(F56,Mark,32,0),IF($P$3='Data Entry'!$CK$4,VLOOKUP(F56,Mark,41,0),IF($P$3='Data Entry'!$CK$5,VLOOKUP(F56,Mark,50,0),IF($P$3='Data Entry'!$CK$6,VLOOKUP(F56,Mark,59,0),"")))))))</f>
        <v/>
      </c>
      <c r="Q56" s="36" t="str">
        <f t="shared" si="7"/>
        <v/>
      </c>
      <c r="R56" s="108" t="str">
        <f t="shared" si="8"/>
        <v/>
      </c>
      <c r="S56" s="108" t="str">
        <f t="shared" si="16"/>
        <v/>
      </c>
      <c r="T56" s="109" t="str">
        <f t="shared" si="9"/>
        <v/>
      </c>
      <c r="U56" s="10" t="str">
        <f>IFERROR(IF(OR(Q56="",#REF!="",D56=""),"",IF($Q$6=100,ROUNDUP(Q56*20%,0),IF($Q$6=86,ROUNDUP((Q56/$Q$6)*$U$6,0),IF($Q$6=66,ROUNDUP((Q56/$Q$6)*$U$6,0),"")))),"")</f>
        <v/>
      </c>
    </row>
    <row r="57" spans="1:21" ht="21.95" customHeight="1">
      <c r="A57" s="7">
        <v>51</v>
      </c>
      <c r="B57" s="32" t="str">
        <f t="shared" si="10"/>
        <v/>
      </c>
      <c r="C57" s="54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106" t="str">
        <f>IF(AND(B57="",D57="",F57="",G57=""),"",IF($P$3='Data Entry'!$CK$1,VLOOKUP(F57,Mark,6,0),IF($P$3='Data Entry'!$CK$2,VLOOKUP(F57,Mark,15,0),IF($P$3='Data Entry'!$CK$3,VLOOKUP(F57,Mark,24,0),IF($P$3='Data Entry'!$CK$4,VLOOKUP(F57,Mark,33,0),IF($P$3='Data Entry'!$CK$5,VLOOKUP(F57,Mark,42,0),IF($P$3='Data Entry'!$CK$6,VLOOKUP(F57,Mark,51,0),"")))))))</f>
        <v/>
      </c>
      <c r="I57" s="106" t="str">
        <f>IF(AND(B57="",D57="",F57="",G57=""),"",IF($P$3='Data Entry'!$CK$1,VLOOKUP(F57,Mark,7,0),IF($P$3='Data Entry'!$CK$2,VLOOKUP(F57,Mark,16,0),IF($P$3='Data Entry'!$CK$3,VLOOKUP(F57,Mark,25,0),IF($P$3='Data Entry'!$CK$4,VLOOKUP(F57,Mark,34,0),IF($P$3='Data Entry'!$CK$5,VLOOKUP(F57,Mark,43,0),IF($P$3='Data Entry'!$CK$6,VLOOKUP(F57,Mark,52,0),"")))))))</f>
        <v/>
      </c>
      <c r="J57" s="106" t="str">
        <f>IF(AND(B57="",D57="",F57="",G57=""),"",IF($P$3='Data Entry'!$CK$1,VLOOKUP(F57,Mark,8,0),IF($P$3='Data Entry'!$CK$2,VLOOKUP(F57,Mark,17,0),IF($P$3='Data Entry'!$CK$3,VLOOKUP(F57,Mark,26,0),IF($P$3='Data Entry'!$CK$4,VLOOKUP(F57,Mark,35,0),IF($P$3='Data Entry'!$CK$5,VLOOKUP(F57,Mark,44,0),IF($P$3='Data Entry'!$CK$6,VLOOKUP(F57,Mark,53,0),"")))))))</f>
        <v/>
      </c>
      <c r="K57" s="34" t="str">
        <f>IF(AND(B57="",D57="",F57="",G57=""),"",IF($P$3='Data Entry'!$CK$1,VLOOKUP(F57,Mark,9,0),IF($P$3='Data Entry'!$CK$2,VLOOKUP(F57,Mark,18,0),IF($P$3='Data Entry'!$CK$3,VLOOKUP(F57,Mark,27,0),IF($P$3='Data Entry'!$CK$4,VLOOKUP(F57,Mark,36,0),IF($P$3='Data Entry'!$CK$5,VLOOKUP(F57,Mark,45,0),IF($P$3='Data Entry'!$CK$6,VLOOKUP(F57,Mark,54,0),"")))))))</f>
        <v/>
      </c>
      <c r="L57" s="34" t="str">
        <f>IF(AND(B57="",D57="",F57="",G57=""),"",IF($P$3='Data Entry'!$CK$1,VLOOKUP(F57,Mark,10,0),IF($P$3='Data Entry'!$CK$2,VLOOKUP(F57,Mark,19,0),IF($P$3='Data Entry'!$CK$3,VLOOKUP(F57,Mark,28,0),IF($P$3='Data Entry'!$CK$4,VLOOKUP(F57,Mark,37,0),IF($P$3='Data Entry'!$CK$5,VLOOKUP(F57,Mark,46,0),IF($P$3='Data Entry'!$CK$6,VLOOKUP(F57,Mark,55,0),"")))))))</f>
        <v/>
      </c>
      <c r="M57" s="34" t="str">
        <f>IF(AND(B57="",D57="",F57="",G57=""),"",IF($P$3='Data Entry'!$CK$1,VLOOKUP(F57,Mark,11,0),IF($P$3='Data Entry'!$CK$2,VLOOKUP(F57,Mark,20,0),IF($P$3='Data Entry'!$CK$3,VLOOKUP(F57,Mark,29,0),IF($P$3='Data Entry'!$CK$4,VLOOKUP(F57,Mark,38,0),IF($P$3='Data Entry'!$CK$5,VLOOKUP(F57,Mark,47,0),IF($P$3='Data Entry'!$CK$6,VLOOKUP(F57,Mark,56,0),"")))))))</f>
        <v/>
      </c>
      <c r="N57" s="35" t="str">
        <f>IF(AND(B57="",D57="",F57="",G57=""),"",IF($P$3='Data Entry'!$CK$1,VLOOKUP(F57,Mark,12,0),IF($P$3='Data Entry'!$CK$2,VLOOKUP(F57,Mark,21,0),IF($P$3='Data Entry'!$CK$3,VLOOKUP(F57,Mark,30,0),IF($P$3='Data Entry'!$CK$4,VLOOKUP(F57,Mark,39,0),IF($P$3='Data Entry'!$CK$5,VLOOKUP(F57,Mark,48,0),IF($P$3='Data Entry'!$CK$6,VLOOKUP(F57,Mark,57,0),"")))))))</f>
        <v/>
      </c>
      <c r="O57" s="35" t="str">
        <f>IF(AND(B57="",D57="",F57="",G57=""),"",IF($P$3='Data Entry'!$CK$1,VLOOKUP(F57,Mark,13,0),IF($P$3='Data Entry'!$CK$2,VLOOKUP(F57,Mark,22,0),IF($P$3='Data Entry'!$CK$3,VLOOKUP(F57,Mark,31,0),IF($P$3='Data Entry'!$CK$4,VLOOKUP(F57,Mark,40,0),IF($P$3='Data Entry'!$CK$5,VLOOKUP(F57,Mark,49,0),IF($P$3='Data Entry'!$CK$6,VLOOKUP(F57,Mark,58,0),"")))))))</f>
        <v/>
      </c>
      <c r="P57" s="35" t="str">
        <f>IF(AND(B57="",D57="",F57="",G57=""),"",IF($P$3='Data Entry'!$CK$1,VLOOKUP(F57,Mark,14,0),IF($P$3='Data Entry'!$CK$2,VLOOKUP(F57,Mark,23,0),IF($P$3='Data Entry'!$CK$3,VLOOKUP(F57,Mark,32,0),IF($P$3='Data Entry'!$CK$4,VLOOKUP(F57,Mark,41,0),IF($P$3='Data Entry'!$CK$5,VLOOKUP(F57,Mark,50,0),IF($P$3='Data Entry'!$CK$6,VLOOKUP(F57,Mark,59,0),"")))))))</f>
        <v/>
      </c>
      <c r="Q57" s="36" t="str">
        <f t="shared" si="7"/>
        <v/>
      </c>
      <c r="R57" s="108" t="str">
        <f t="shared" si="8"/>
        <v/>
      </c>
      <c r="S57" s="108" t="str">
        <f t="shared" si="16"/>
        <v/>
      </c>
      <c r="T57" s="109" t="str">
        <f t="shared" si="9"/>
        <v/>
      </c>
      <c r="U57" s="10" t="str">
        <f>IFERROR(IF(OR(Q57="",#REF!="",D57=""),"",IF($Q$6=100,ROUNDUP(Q57*20%,0),IF($Q$6=86,ROUNDUP((Q57/$Q$6)*$U$6,0),IF($Q$6=66,ROUNDUP((Q57/$Q$6)*$U$6,0),"")))),"")</f>
        <v/>
      </c>
    </row>
    <row r="58" spans="1:21" ht="21.95" customHeight="1">
      <c r="A58" s="7">
        <v>52</v>
      </c>
      <c r="B58" s="32" t="str">
        <f t="shared" si="10"/>
        <v/>
      </c>
      <c r="C58" s="54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106" t="str">
        <f>IF(AND(B58="",D58="",F58="",G58=""),"",IF($P$3='Data Entry'!$CK$1,VLOOKUP(F58,Mark,6,0),IF($P$3='Data Entry'!$CK$2,VLOOKUP(F58,Mark,15,0),IF($P$3='Data Entry'!$CK$3,VLOOKUP(F58,Mark,24,0),IF($P$3='Data Entry'!$CK$4,VLOOKUP(F58,Mark,33,0),IF($P$3='Data Entry'!$CK$5,VLOOKUP(F58,Mark,42,0),IF($P$3='Data Entry'!$CK$6,VLOOKUP(F58,Mark,51,0),"")))))))</f>
        <v/>
      </c>
      <c r="I58" s="106" t="str">
        <f>IF(AND(B58="",D58="",F58="",G58=""),"",IF($P$3='Data Entry'!$CK$1,VLOOKUP(F58,Mark,7,0),IF($P$3='Data Entry'!$CK$2,VLOOKUP(F58,Mark,16,0),IF($P$3='Data Entry'!$CK$3,VLOOKUP(F58,Mark,25,0),IF($P$3='Data Entry'!$CK$4,VLOOKUP(F58,Mark,34,0),IF($P$3='Data Entry'!$CK$5,VLOOKUP(F58,Mark,43,0),IF($P$3='Data Entry'!$CK$6,VLOOKUP(F58,Mark,52,0),"")))))))</f>
        <v/>
      </c>
      <c r="J58" s="106" t="str">
        <f>IF(AND(B58="",D58="",F58="",G58=""),"",IF($P$3='Data Entry'!$CK$1,VLOOKUP(F58,Mark,8,0),IF($P$3='Data Entry'!$CK$2,VLOOKUP(F58,Mark,17,0),IF($P$3='Data Entry'!$CK$3,VLOOKUP(F58,Mark,26,0),IF($P$3='Data Entry'!$CK$4,VLOOKUP(F58,Mark,35,0),IF($P$3='Data Entry'!$CK$5,VLOOKUP(F58,Mark,44,0),IF($P$3='Data Entry'!$CK$6,VLOOKUP(F58,Mark,53,0),"")))))))</f>
        <v/>
      </c>
      <c r="K58" s="34" t="str">
        <f>IF(AND(B58="",D58="",F58="",G58=""),"",IF($P$3='Data Entry'!$CK$1,VLOOKUP(F58,Mark,9,0),IF($P$3='Data Entry'!$CK$2,VLOOKUP(F58,Mark,18,0),IF($P$3='Data Entry'!$CK$3,VLOOKUP(F58,Mark,27,0),IF($P$3='Data Entry'!$CK$4,VLOOKUP(F58,Mark,36,0),IF($P$3='Data Entry'!$CK$5,VLOOKUP(F58,Mark,45,0),IF($P$3='Data Entry'!$CK$6,VLOOKUP(F58,Mark,54,0),"")))))))</f>
        <v/>
      </c>
      <c r="L58" s="34" t="str">
        <f>IF(AND(B58="",D58="",F58="",G58=""),"",IF($P$3='Data Entry'!$CK$1,VLOOKUP(F58,Mark,10,0),IF($P$3='Data Entry'!$CK$2,VLOOKUP(F58,Mark,19,0),IF($P$3='Data Entry'!$CK$3,VLOOKUP(F58,Mark,28,0),IF($P$3='Data Entry'!$CK$4,VLOOKUP(F58,Mark,37,0),IF($P$3='Data Entry'!$CK$5,VLOOKUP(F58,Mark,46,0),IF($P$3='Data Entry'!$CK$6,VLOOKUP(F58,Mark,55,0),"")))))))</f>
        <v/>
      </c>
      <c r="M58" s="34" t="str">
        <f>IF(AND(B58="",D58="",F58="",G58=""),"",IF($P$3='Data Entry'!$CK$1,VLOOKUP(F58,Mark,11,0),IF($P$3='Data Entry'!$CK$2,VLOOKUP(F58,Mark,20,0),IF($P$3='Data Entry'!$CK$3,VLOOKUP(F58,Mark,29,0),IF($P$3='Data Entry'!$CK$4,VLOOKUP(F58,Mark,38,0),IF($P$3='Data Entry'!$CK$5,VLOOKUP(F58,Mark,47,0),IF($P$3='Data Entry'!$CK$6,VLOOKUP(F58,Mark,56,0),"")))))))</f>
        <v/>
      </c>
      <c r="N58" s="35" t="str">
        <f>IF(AND(B58="",D58="",F58="",G58=""),"",IF($P$3='Data Entry'!$CK$1,VLOOKUP(F58,Mark,12,0),IF($P$3='Data Entry'!$CK$2,VLOOKUP(F58,Mark,21,0),IF($P$3='Data Entry'!$CK$3,VLOOKUP(F58,Mark,30,0),IF($P$3='Data Entry'!$CK$4,VLOOKUP(F58,Mark,39,0),IF($P$3='Data Entry'!$CK$5,VLOOKUP(F58,Mark,48,0),IF($P$3='Data Entry'!$CK$6,VLOOKUP(F58,Mark,57,0),"")))))))</f>
        <v/>
      </c>
      <c r="O58" s="35" t="str">
        <f>IF(AND(B58="",D58="",F58="",G58=""),"",IF($P$3='Data Entry'!$CK$1,VLOOKUP(F58,Mark,13,0),IF($P$3='Data Entry'!$CK$2,VLOOKUP(F58,Mark,22,0),IF($P$3='Data Entry'!$CK$3,VLOOKUP(F58,Mark,31,0),IF($P$3='Data Entry'!$CK$4,VLOOKUP(F58,Mark,40,0),IF($P$3='Data Entry'!$CK$5,VLOOKUP(F58,Mark,49,0),IF($P$3='Data Entry'!$CK$6,VLOOKUP(F58,Mark,58,0),"")))))))</f>
        <v/>
      </c>
      <c r="P58" s="35" t="str">
        <f>IF(AND(B58="",D58="",F58="",G58=""),"",IF($P$3='Data Entry'!$CK$1,VLOOKUP(F58,Mark,14,0),IF($P$3='Data Entry'!$CK$2,VLOOKUP(F58,Mark,23,0),IF($P$3='Data Entry'!$CK$3,VLOOKUP(F58,Mark,32,0),IF($P$3='Data Entry'!$CK$4,VLOOKUP(F58,Mark,41,0),IF($P$3='Data Entry'!$CK$5,VLOOKUP(F58,Mark,50,0),IF($P$3='Data Entry'!$CK$6,VLOOKUP(F58,Mark,59,0),"")))))))</f>
        <v/>
      </c>
      <c r="Q58" s="36" t="str">
        <f t="shared" si="7"/>
        <v/>
      </c>
      <c r="R58" s="108" t="str">
        <f t="shared" si="8"/>
        <v/>
      </c>
      <c r="S58" s="108" t="str">
        <f t="shared" si="16"/>
        <v/>
      </c>
      <c r="T58" s="109" t="str">
        <f t="shared" si="9"/>
        <v/>
      </c>
      <c r="U58" s="10" t="str">
        <f>IFERROR(IF(OR(Q58="",#REF!="",D58=""),"",IF($Q$6=100,ROUNDUP(Q58*20%,0),IF($Q$6=86,ROUNDUP((Q58/$Q$6)*$U$6,0),IF($Q$6=66,ROUNDUP((Q58/$Q$6)*$U$6,0),"")))),"")</f>
        <v/>
      </c>
    </row>
    <row r="59" spans="1:21" ht="21.95" customHeight="1">
      <c r="A59" s="7">
        <v>53</v>
      </c>
      <c r="B59" s="32" t="str">
        <f t="shared" si="10"/>
        <v/>
      </c>
      <c r="C59" s="54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106" t="str">
        <f>IF(AND(B59="",D59="",F59="",G59=""),"",IF($P$3='Data Entry'!$CK$1,VLOOKUP(F59,Mark,6,0),IF($P$3='Data Entry'!$CK$2,VLOOKUP(F59,Mark,15,0),IF($P$3='Data Entry'!$CK$3,VLOOKUP(F59,Mark,24,0),IF($P$3='Data Entry'!$CK$4,VLOOKUP(F59,Mark,33,0),IF($P$3='Data Entry'!$CK$5,VLOOKUP(F59,Mark,42,0),IF($P$3='Data Entry'!$CK$6,VLOOKUP(F59,Mark,51,0),"")))))))</f>
        <v/>
      </c>
      <c r="I59" s="106" t="str">
        <f>IF(AND(B59="",D59="",F59="",G59=""),"",IF($P$3='Data Entry'!$CK$1,VLOOKUP(F59,Mark,7,0),IF($P$3='Data Entry'!$CK$2,VLOOKUP(F59,Mark,16,0),IF($P$3='Data Entry'!$CK$3,VLOOKUP(F59,Mark,25,0),IF($P$3='Data Entry'!$CK$4,VLOOKUP(F59,Mark,34,0),IF($P$3='Data Entry'!$CK$5,VLOOKUP(F59,Mark,43,0),IF($P$3='Data Entry'!$CK$6,VLOOKUP(F59,Mark,52,0),"")))))))</f>
        <v/>
      </c>
      <c r="J59" s="106" t="str">
        <f>IF(AND(B59="",D59="",F59="",G59=""),"",IF($P$3='Data Entry'!$CK$1,VLOOKUP(F59,Mark,8,0),IF($P$3='Data Entry'!$CK$2,VLOOKUP(F59,Mark,17,0),IF($P$3='Data Entry'!$CK$3,VLOOKUP(F59,Mark,26,0),IF($P$3='Data Entry'!$CK$4,VLOOKUP(F59,Mark,35,0),IF($P$3='Data Entry'!$CK$5,VLOOKUP(F59,Mark,44,0),IF($P$3='Data Entry'!$CK$6,VLOOKUP(F59,Mark,53,0),"")))))))</f>
        <v/>
      </c>
      <c r="K59" s="34" t="str">
        <f>IF(AND(B59="",D59="",F59="",G59=""),"",IF($P$3='Data Entry'!$CK$1,VLOOKUP(F59,Mark,9,0),IF($P$3='Data Entry'!$CK$2,VLOOKUP(F59,Mark,18,0),IF($P$3='Data Entry'!$CK$3,VLOOKUP(F59,Mark,27,0),IF($P$3='Data Entry'!$CK$4,VLOOKUP(F59,Mark,36,0),IF($P$3='Data Entry'!$CK$5,VLOOKUP(F59,Mark,45,0),IF($P$3='Data Entry'!$CK$6,VLOOKUP(F59,Mark,54,0),"")))))))</f>
        <v/>
      </c>
      <c r="L59" s="34" t="str">
        <f>IF(AND(B59="",D59="",F59="",G59=""),"",IF($P$3='Data Entry'!$CK$1,VLOOKUP(F59,Mark,10,0),IF($P$3='Data Entry'!$CK$2,VLOOKUP(F59,Mark,19,0),IF($P$3='Data Entry'!$CK$3,VLOOKUP(F59,Mark,28,0),IF($P$3='Data Entry'!$CK$4,VLOOKUP(F59,Mark,37,0),IF($P$3='Data Entry'!$CK$5,VLOOKUP(F59,Mark,46,0),IF($P$3='Data Entry'!$CK$6,VLOOKUP(F59,Mark,55,0),"")))))))</f>
        <v/>
      </c>
      <c r="M59" s="34" t="str">
        <f>IF(AND(B59="",D59="",F59="",G59=""),"",IF($P$3='Data Entry'!$CK$1,VLOOKUP(F59,Mark,11,0),IF($P$3='Data Entry'!$CK$2,VLOOKUP(F59,Mark,20,0),IF($P$3='Data Entry'!$CK$3,VLOOKUP(F59,Mark,29,0),IF($P$3='Data Entry'!$CK$4,VLOOKUP(F59,Mark,38,0),IF($P$3='Data Entry'!$CK$5,VLOOKUP(F59,Mark,47,0),IF($P$3='Data Entry'!$CK$6,VLOOKUP(F59,Mark,56,0),"")))))))</f>
        <v/>
      </c>
      <c r="N59" s="35" t="str">
        <f>IF(AND(B59="",D59="",F59="",G59=""),"",IF($P$3='Data Entry'!$CK$1,VLOOKUP(F59,Mark,12,0),IF($P$3='Data Entry'!$CK$2,VLOOKUP(F59,Mark,21,0),IF($P$3='Data Entry'!$CK$3,VLOOKUP(F59,Mark,30,0),IF($P$3='Data Entry'!$CK$4,VLOOKUP(F59,Mark,39,0),IF($P$3='Data Entry'!$CK$5,VLOOKUP(F59,Mark,48,0),IF($P$3='Data Entry'!$CK$6,VLOOKUP(F59,Mark,57,0),"")))))))</f>
        <v/>
      </c>
      <c r="O59" s="35" t="str">
        <f>IF(AND(B59="",D59="",F59="",G59=""),"",IF($P$3='Data Entry'!$CK$1,VLOOKUP(F59,Mark,13,0),IF($P$3='Data Entry'!$CK$2,VLOOKUP(F59,Mark,22,0),IF($P$3='Data Entry'!$CK$3,VLOOKUP(F59,Mark,31,0),IF($P$3='Data Entry'!$CK$4,VLOOKUP(F59,Mark,40,0),IF($P$3='Data Entry'!$CK$5,VLOOKUP(F59,Mark,49,0),IF($P$3='Data Entry'!$CK$6,VLOOKUP(F59,Mark,58,0),"")))))))</f>
        <v/>
      </c>
      <c r="P59" s="35" t="str">
        <f>IF(AND(B59="",D59="",F59="",G59=""),"",IF($P$3='Data Entry'!$CK$1,VLOOKUP(F59,Mark,14,0),IF($P$3='Data Entry'!$CK$2,VLOOKUP(F59,Mark,23,0),IF($P$3='Data Entry'!$CK$3,VLOOKUP(F59,Mark,32,0),IF($P$3='Data Entry'!$CK$4,VLOOKUP(F59,Mark,41,0),IF($P$3='Data Entry'!$CK$5,VLOOKUP(F59,Mark,50,0),IF($P$3='Data Entry'!$CK$6,VLOOKUP(F59,Mark,59,0),"")))))))</f>
        <v/>
      </c>
      <c r="Q59" s="36" t="str">
        <f t="shared" si="7"/>
        <v/>
      </c>
      <c r="R59" s="108" t="str">
        <f t="shared" si="8"/>
        <v/>
      </c>
      <c r="S59" s="108" t="str">
        <f t="shared" si="16"/>
        <v/>
      </c>
      <c r="T59" s="109" t="str">
        <f t="shared" si="9"/>
        <v/>
      </c>
      <c r="U59" s="10" t="str">
        <f>IFERROR(IF(OR(Q59="",#REF!="",D59=""),"",IF($Q$6=100,ROUNDUP(Q59*20%,0),IF($Q$6=86,ROUNDUP((Q59/$Q$6)*$U$6,0),IF($Q$6=66,ROUNDUP((Q59/$Q$6)*$U$6,0),"")))),"")</f>
        <v/>
      </c>
    </row>
    <row r="60" spans="1:21" ht="21.95" customHeight="1">
      <c r="A60" s="7">
        <v>54</v>
      </c>
      <c r="B60" s="32" t="str">
        <f t="shared" si="10"/>
        <v/>
      </c>
      <c r="C60" s="54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106" t="str">
        <f>IF(AND(B60="",D60="",F60="",G60=""),"",IF($P$3='Data Entry'!$CK$1,VLOOKUP(F60,Mark,6,0),IF($P$3='Data Entry'!$CK$2,VLOOKUP(F60,Mark,15,0),IF($P$3='Data Entry'!$CK$3,VLOOKUP(F60,Mark,24,0),IF($P$3='Data Entry'!$CK$4,VLOOKUP(F60,Mark,33,0),IF($P$3='Data Entry'!$CK$5,VLOOKUP(F60,Mark,42,0),IF($P$3='Data Entry'!$CK$6,VLOOKUP(F60,Mark,51,0),"")))))))</f>
        <v/>
      </c>
      <c r="I60" s="106" t="str">
        <f>IF(AND(B60="",D60="",F60="",G60=""),"",IF($P$3='Data Entry'!$CK$1,VLOOKUP(F60,Mark,7,0),IF($P$3='Data Entry'!$CK$2,VLOOKUP(F60,Mark,16,0),IF($P$3='Data Entry'!$CK$3,VLOOKUP(F60,Mark,25,0),IF($P$3='Data Entry'!$CK$4,VLOOKUP(F60,Mark,34,0),IF($P$3='Data Entry'!$CK$5,VLOOKUP(F60,Mark,43,0),IF($P$3='Data Entry'!$CK$6,VLOOKUP(F60,Mark,52,0),"")))))))</f>
        <v/>
      </c>
      <c r="J60" s="106" t="str">
        <f>IF(AND(B60="",D60="",F60="",G60=""),"",IF($P$3='Data Entry'!$CK$1,VLOOKUP(F60,Mark,8,0),IF($P$3='Data Entry'!$CK$2,VLOOKUP(F60,Mark,17,0),IF($P$3='Data Entry'!$CK$3,VLOOKUP(F60,Mark,26,0),IF($P$3='Data Entry'!$CK$4,VLOOKUP(F60,Mark,35,0),IF($P$3='Data Entry'!$CK$5,VLOOKUP(F60,Mark,44,0),IF($P$3='Data Entry'!$CK$6,VLOOKUP(F60,Mark,53,0),"")))))))</f>
        <v/>
      </c>
      <c r="K60" s="34" t="str">
        <f>IF(AND(B60="",D60="",F60="",G60=""),"",IF($P$3='Data Entry'!$CK$1,VLOOKUP(F60,Mark,9,0),IF($P$3='Data Entry'!$CK$2,VLOOKUP(F60,Mark,18,0),IF($P$3='Data Entry'!$CK$3,VLOOKUP(F60,Mark,27,0),IF($P$3='Data Entry'!$CK$4,VLOOKUP(F60,Mark,36,0),IF($P$3='Data Entry'!$CK$5,VLOOKUP(F60,Mark,45,0),IF($P$3='Data Entry'!$CK$6,VLOOKUP(F60,Mark,54,0),"")))))))</f>
        <v/>
      </c>
      <c r="L60" s="34" t="str">
        <f>IF(AND(B60="",D60="",F60="",G60=""),"",IF($P$3='Data Entry'!$CK$1,VLOOKUP(F60,Mark,10,0),IF($P$3='Data Entry'!$CK$2,VLOOKUP(F60,Mark,19,0),IF($P$3='Data Entry'!$CK$3,VLOOKUP(F60,Mark,28,0),IF($P$3='Data Entry'!$CK$4,VLOOKUP(F60,Mark,37,0),IF($P$3='Data Entry'!$CK$5,VLOOKUP(F60,Mark,46,0),IF($P$3='Data Entry'!$CK$6,VLOOKUP(F60,Mark,55,0),"")))))))</f>
        <v/>
      </c>
      <c r="M60" s="34" t="str">
        <f>IF(AND(B60="",D60="",F60="",G60=""),"",IF($P$3='Data Entry'!$CK$1,VLOOKUP(F60,Mark,11,0),IF($P$3='Data Entry'!$CK$2,VLOOKUP(F60,Mark,20,0),IF($P$3='Data Entry'!$CK$3,VLOOKUP(F60,Mark,29,0),IF($P$3='Data Entry'!$CK$4,VLOOKUP(F60,Mark,38,0),IF($P$3='Data Entry'!$CK$5,VLOOKUP(F60,Mark,47,0),IF($P$3='Data Entry'!$CK$6,VLOOKUP(F60,Mark,56,0),"")))))))</f>
        <v/>
      </c>
      <c r="N60" s="35" t="str">
        <f>IF(AND(B60="",D60="",F60="",G60=""),"",IF($P$3='Data Entry'!$CK$1,VLOOKUP(F60,Mark,12,0),IF($P$3='Data Entry'!$CK$2,VLOOKUP(F60,Mark,21,0),IF($P$3='Data Entry'!$CK$3,VLOOKUP(F60,Mark,30,0),IF($P$3='Data Entry'!$CK$4,VLOOKUP(F60,Mark,39,0),IF($P$3='Data Entry'!$CK$5,VLOOKUP(F60,Mark,48,0),IF($P$3='Data Entry'!$CK$6,VLOOKUP(F60,Mark,57,0),"")))))))</f>
        <v/>
      </c>
      <c r="O60" s="35" t="str">
        <f>IF(AND(B60="",D60="",F60="",G60=""),"",IF($P$3='Data Entry'!$CK$1,VLOOKUP(F60,Mark,13,0),IF($P$3='Data Entry'!$CK$2,VLOOKUP(F60,Mark,22,0),IF($P$3='Data Entry'!$CK$3,VLOOKUP(F60,Mark,31,0),IF($P$3='Data Entry'!$CK$4,VLOOKUP(F60,Mark,40,0),IF($P$3='Data Entry'!$CK$5,VLOOKUP(F60,Mark,49,0),IF($P$3='Data Entry'!$CK$6,VLOOKUP(F60,Mark,58,0),"")))))))</f>
        <v/>
      </c>
      <c r="P60" s="35" t="str">
        <f>IF(AND(B60="",D60="",F60="",G60=""),"",IF($P$3='Data Entry'!$CK$1,VLOOKUP(F60,Mark,14,0),IF($P$3='Data Entry'!$CK$2,VLOOKUP(F60,Mark,23,0),IF($P$3='Data Entry'!$CK$3,VLOOKUP(F60,Mark,32,0),IF($P$3='Data Entry'!$CK$4,VLOOKUP(F60,Mark,41,0),IF($P$3='Data Entry'!$CK$5,VLOOKUP(F60,Mark,50,0),IF($P$3='Data Entry'!$CK$6,VLOOKUP(F60,Mark,59,0),"")))))))</f>
        <v/>
      </c>
      <c r="Q60" s="36" t="str">
        <f t="shared" si="7"/>
        <v/>
      </c>
      <c r="R60" s="108" t="str">
        <f t="shared" si="8"/>
        <v/>
      </c>
      <c r="S60" s="108" t="str">
        <f t="shared" si="16"/>
        <v/>
      </c>
      <c r="T60" s="109" t="str">
        <f t="shared" si="9"/>
        <v/>
      </c>
      <c r="U60" s="10" t="str">
        <f>IFERROR(IF(OR(Q60="",#REF!="",D60=""),"",IF($Q$6=100,ROUNDUP(Q60*20%,0),IF($Q$6=86,ROUNDUP((Q60/$Q$6)*$U$6,0),IF($Q$6=66,ROUNDUP((Q60/$Q$6)*$U$6,0),"")))),"")</f>
        <v/>
      </c>
    </row>
    <row r="61" spans="1:21" ht="21.95" customHeight="1">
      <c r="A61" s="7">
        <v>55</v>
      </c>
      <c r="B61" s="32" t="str">
        <f t="shared" si="10"/>
        <v/>
      </c>
      <c r="C61" s="54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106" t="str">
        <f>IF(AND(B61="",D61="",F61="",G61=""),"",IF($P$3='Data Entry'!$CK$1,VLOOKUP(F61,Mark,6,0),IF($P$3='Data Entry'!$CK$2,VLOOKUP(F61,Mark,15,0),IF($P$3='Data Entry'!$CK$3,VLOOKUP(F61,Mark,24,0),IF($P$3='Data Entry'!$CK$4,VLOOKUP(F61,Mark,33,0),IF($P$3='Data Entry'!$CK$5,VLOOKUP(F61,Mark,42,0),IF($P$3='Data Entry'!$CK$6,VLOOKUP(F61,Mark,51,0),"")))))))</f>
        <v/>
      </c>
      <c r="I61" s="106" t="str">
        <f>IF(AND(B61="",D61="",F61="",G61=""),"",IF($P$3='Data Entry'!$CK$1,VLOOKUP(F61,Mark,7,0),IF($P$3='Data Entry'!$CK$2,VLOOKUP(F61,Mark,16,0),IF($P$3='Data Entry'!$CK$3,VLOOKUP(F61,Mark,25,0),IF($P$3='Data Entry'!$CK$4,VLOOKUP(F61,Mark,34,0),IF($P$3='Data Entry'!$CK$5,VLOOKUP(F61,Mark,43,0),IF($P$3='Data Entry'!$CK$6,VLOOKUP(F61,Mark,52,0),"")))))))</f>
        <v/>
      </c>
      <c r="J61" s="106" t="str">
        <f>IF(AND(B61="",D61="",F61="",G61=""),"",IF($P$3='Data Entry'!$CK$1,VLOOKUP(F61,Mark,8,0),IF($P$3='Data Entry'!$CK$2,VLOOKUP(F61,Mark,17,0),IF($P$3='Data Entry'!$CK$3,VLOOKUP(F61,Mark,26,0),IF($P$3='Data Entry'!$CK$4,VLOOKUP(F61,Mark,35,0),IF($P$3='Data Entry'!$CK$5,VLOOKUP(F61,Mark,44,0),IF($P$3='Data Entry'!$CK$6,VLOOKUP(F61,Mark,53,0),"")))))))</f>
        <v/>
      </c>
      <c r="K61" s="34" t="str">
        <f>IF(AND(B61="",D61="",F61="",G61=""),"",IF($P$3='Data Entry'!$CK$1,VLOOKUP(F61,Mark,9,0),IF($P$3='Data Entry'!$CK$2,VLOOKUP(F61,Mark,18,0),IF($P$3='Data Entry'!$CK$3,VLOOKUP(F61,Mark,27,0),IF($P$3='Data Entry'!$CK$4,VLOOKUP(F61,Mark,36,0),IF($P$3='Data Entry'!$CK$5,VLOOKUP(F61,Mark,45,0),IF($P$3='Data Entry'!$CK$6,VLOOKUP(F61,Mark,54,0),"")))))))</f>
        <v/>
      </c>
      <c r="L61" s="34" t="str">
        <f>IF(AND(B61="",D61="",F61="",G61=""),"",IF($P$3='Data Entry'!$CK$1,VLOOKUP(F61,Mark,10,0),IF($P$3='Data Entry'!$CK$2,VLOOKUP(F61,Mark,19,0),IF($P$3='Data Entry'!$CK$3,VLOOKUP(F61,Mark,28,0),IF($P$3='Data Entry'!$CK$4,VLOOKUP(F61,Mark,37,0),IF($P$3='Data Entry'!$CK$5,VLOOKUP(F61,Mark,46,0),IF($P$3='Data Entry'!$CK$6,VLOOKUP(F61,Mark,55,0),"")))))))</f>
        <v/>
      </c>
      <c r="M61" s="34" t="str">
        <f>IF(AND(B61="",D61="",F61="",G61=""),"",IF($P$3='Data Entry'!$CK$1,VLOOKUP(F61,Mark,11,0),IF($P$3='Data Entry'!$CK$2,VLOOKUP(F61,Mark,20,0),IF($P$3='Data Entry'!$CK$3,VLOOKUP(F61,Mark,29,0),IF($P$3='Data Entry'!$CK$4,VLOOKUP(F61,Mark,38,0),IF($P$3='Data Entry'!$CK$5,VLOOKUP(F61,Mark,47,0),IF($P$3='Data Entry'!$CK$6,VLOOKUP(F61,Mark,56,0),"")))))))</f>
        <v/>
      </c>
      <c r="N61" s="35" t="str">
        <f>IF(AND(B61="",D61="",F61="",G61=""),"",IF($P$3='Data Entry'!$CK$1,VLOOKUP(F61,Mark,12,0),IF($P$3='Data Entry'!$CK$2,VLOOKUP(F61,Mark,21,0),IF($P$3='Data Entry'!$CK$3,VLOOKUP(F61,Mark,30,0),IF($P$3='Data Entry'!$CK$4,VLOOKUP(F61,Mark,39,0),IF($P$3='Data Entry'!$CK$5,VLOOKUP(F61,Mark,48,0),IF($P$3='Data Entry'!$CK$6,VLOOKUP(F61,Mark,57,0),"")))))))</f>
        <v/>
      </c>
      <c r="O61" s="35" t="str">
        <f>IF(AND(B61="",D61="",F61="",G61=""),"",IF($P$3='Data Entry'!$CK$1,VLOOKUP(F61,Mark,13,0),IF($P$3='Data Entry'!$CK$2,VLOOKUP(F61,Mark,22,0),IF($P$3='Data Entry'!$CK$3,VLOOKUP(F61,Mark,31,0),IF($P$3='Data Entry'!$CK$4,VLOOKUP(F61,Mark,40,0),IF($P$3='Data Entry'!$CK$5,VLOOKUP(F61,Mark,49,0),IF($P$3='Data Entry'!$CK$6,VLOOKUP(F61,Mark,58,0),"")))))))</f>
        <v/>
      </c>
      <c r="P61" s="35" t="str">
        <f>IF(AND(B61="",D61="",F61="",G61=""),"",IF($P$3='Data Entry'!$CK$1,VLOOKUP(F61,Mark,14,0),IF($P$3='Data Entry'!$CK$2,VLOOKUP(F61,Mark,23,0),IF($P$3='Data Entry'!$CK$3,VLOOKUP(F61,Mark,32,0),IF($P$3='Data Entry'!$CK$4,VLOOKUP(F61,Mark,41,0),IF($P$3='Data Entry'!$CK$5,VLOOKUP(F61,Mark,50,0),IF($P$3='Data Entry'!$CK$6,VLOOKUP(F61,Mark,59,0),"")))))))</f>
        <v/>
      </c>
      <c r="Q61" s="36" t="str">
        <f t="shared" si="7"/>
        <v/>
      </c>
      <c r="R61" s="108" t="str">
        <f t="shared" si="8"/>
        <v/>
      </c>
      <c r="S61" s="108" t="str">
        <f t="shared" si="16"/>
        <v/>
      </c>
      <c r="T61" s="109" t="str">
        <f t="shared" si="9"/>
        <v/>
      </c>
      <c r="U61" s="10" t="str">
        <f>IFERROR(IF(OR(Q61="",#REF!="",D61=""),"",IF($Q$6=100,ROUNDUP(Q61*20%,0),IF($Q$6=86,ROUNDUP((Q61/$Q$6)*$U$6,0),IF($Q$6=66,ROUNDUP((Q61/$Q$6)*$U$6,0),"")))),"")</f>
        <v/>
      </c>
    </row>
    <row r="62" spans="1:21" ht="21.95" customHeight="1">
      <c r="A62" s="7">
        <v>56</v>
      </c>
      <c r="B62" s="32" t="str">
        <f t="shared" si="10"/>
        <v/>
      </c>
      <c r="C62" s="54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106" t="str">
        <f>IF(AND(B62="",D62="",F62="",G62=""),"",IF($P$3='Data Entry'!$CK$1,VLOOKUP(F62,Mark,6,0),IF($P$3='Data Entry'!$CK$2,VLOOKUP(F62,Mark,15,0),IF($P$3='Data Entry'!$CK$3,VLOOKUP(F62,Mark,24,0),IF($P$3='Data Entry'!$CK$4,VLOOKUP(F62,Mark,33,0),IF($P$3='Data Entry'!$CK$5,VLOOKUP(F62,Mark,42,0),IF($P$3='Data Entry'!$CK$6,VLOOKUP(F62,Mark,51,0),"")))))))</f>
        <v/>
      </c>
      <c r="I62" s="106" t="str">
        <f>IF(AND(B62="",D62="",F62="",G62=""),"",IF($P$3='Data Entry'!$CK$1,VLOOKUP(F62,Mark,7,0),IF($P$3='Data Entry'!$CK$2,VLOOKUP(F62,Mark,16,0),IF($P$3='Data Entry'!$CK$3,VLOOKUP(F62,Mark,25,0),IF($P$3='Data Entry'!$CK$4,VLOOKUP(F62,Mark,34,0),IF($P$3='Data Entry'!$CK$5,VLOOKUP(F62,Mark,43,0),IF($P$3='Data Entry'!$CK$6,VLOOKUP(F62,Mark,52,0),"")))))))</f>
        <v/>
      </c>
      <c r="J62" s="106" t="str">
        <f>IF(AND(B62="",D62="",F62="",G62=""),"",IF($P$3='Data Entry'!$CK$1,VLOOKUP(F62,Mark,8,0),IF($P$3='Data Entry'!$CK$2,VLOOKUP(F62,Mark,17,0),IF($P$3='Data Entry'!$CK$3,VLOOKUP(F62,Mark,26,0),IF($P$3='Data Entry'!$CK$4,VLOOKUP(F62,Mark,35,0),IF($P$3='Data Entry'!$CK$5,VLOOKUP(F62,Mark,44,0),IF($P$3='Data Entry'!$CK$6,VLOOKUP(F62,Mark,53,0),"")))))))</f>
        <v/>
      </c>
      <c r="K62" s="34" t="str">
        <f>IF(AND(B62="",D62="",F62="",G62=""),"",IF($P$3='Data Entry'!$CK$1,VLOOKUP(F62,Mark,9,0),IF($P$3='Data Entry'!$CK$2,VLOOKUP(F62,Mark,18,0),IF($P$3='Data Entry'!$CK$3,VLOOKUP(F62,Mark,27,0),IF($P$3='Data Entry'!$CK$4,VLOOKUP(F62,Mark,36,0),IF($P$3='Data Entry'!$CK$5,VLOOKUP(F62,Mark,45,0),IF($P$3='Data Entry'!$CK$6,VLOOKUP(F62,Mark,54,0),"")))))))</f>
        <v/>
      </c>
      <c r="L62" s="34" t="str">
        <f>IF(AND(B62="",D62="",F62="",G62=""),"",IF($P$3='Data Entry'!$CK$1,VLOOKUP(F62,Mark,10,0),IF($P$3='Data Entry'!$CK$2,VLOOKUP(F62,Mark,19,0),IF($P$3='Data Entry'!$CK$3,VLOOKUP(F62,Mark,28,0),IF($P$3='Data Entry'!$CK$4,VLOOKUP(F62,Mark,37,0),IF($P$3='Data Entry'!$CK$5,VLOOKUP(F62,Mark,46,0),IF($P$3='Data Entry'!$CK$6,VLOOKUP(F62,Mark,55,0),"")))))))</f>
        <v/>
      </c>
      <c r="M62" s="34" t="str">
        <f>IF(AND(B62="",D62="",F62="",G62=""),"",IF($P$3='Data Entry'!$CK$1,VLOOKUP(F62,Mark,11,0),IF($P$3='Data Entry'!$CK$2,VLOOKUP(F62,Mark,20,0),IF($P$3='Data Entry'!$CK$3,VLOOKUP(F62,Mark,29,0),IF($P$3='Data Entry'!$CK$4,VLOOKUP(F62,Mark,38,0),IF($P$3='Data Entry'!$CK$5,VLOOKUP(F62,Mark,47,0),IF($P$3='Data Entry'!$CK$6,VLOOKUP(F62,Mark,56,0),"")))))))</f>
        <v/>
      </c>
      <c r="N62" s="35" t="str">
        <f>IF(AND(B62="",D62="",F62="",G62=""),"",IF($P$3='Data Entry'!$CK$1,VLOOKUP(F62,Mark,12,0),IF($P$3='Data Entry'!$CK$2,VLOOKUP(F62,Mark,21,0),IF($P$3='Data Entry'!$CK$3,VLOOKUP(F62,Mark,30,0),IF($P$3='Data Entry'!$CK$4,VLOOKUP(F62,Mark,39,0),IF($P$3='Data Entry'!$CK$5,VLOOKUP(F62,Mark,48,0),IF($P$3='Data Entry'!$CK$6,VLOOKUP(F62,Mark,57,0),"")))))))</f>
        <v/>
      </c>
      <c r="O62" s="35" t="str">
        <f>IF(AND(B62="",D62="",F62="",G62=""),"",IF($P$3='Data Entry'!$CK$1,VLOOKUP(F62,Mark,13,0),IF($P$3='Data Entry'!$CK$2,VLOOKUP(F62,Mark,22,0),IF($P$3='Data Entry'!$CK$3,VLOOKUP(F62,Mark,31,0),IF($P$3='Data Entry'!$CK$4,VLOOKUP(F62,Mark,40,0),IF($P$3='Data Entry'!$CK$5,VLOOKUP(F62,Mark,49,0),IF($P$3='Data Entry'!$CK$6,VLOOKUP(F62,Mark,58,0),"")))))))</f>
        <v/>
      </c>
      <c r="P62" s="35" t="str">
        <f>IF(AND(B62="",D62="",F62="",G62=""),"",IF($P$3='Data Entry'!$CK$1,VLOOKUP(F62,Mark,14,0),IF($P$3='Data Entry'!$CK$2,VLOOKUP(F62,Mark,23,0),IF($P$3='Data Entry'!$CK$3,VLOOKUP(F62,Mark,32,0),IF($P$3='Data Entry'!$CK$4,VLOOKUP(F62,Mark,41,0),IF($P$3='Data Entry'!$CK$5,VLOOKUP(F62,Mark,50,0),IF($P$3='Data Entry'!$CK$6,VLOOKUP(F62,Mark,59,0),"")))))))</f>
        <v/>
      </c>
      <c r="Q62" s="36" t="str">
        <f t="shared" si="7"/>
        <v/>
      </c>
      <c r="R62" s="108" t="str">
        <f t="shared" si="8"/>
        <v/>
      </c>
      <c r="S62" s="108" t="str">
        <f t="shared" si="16"/>
        <v/>
      </c>
      <c r="T62" s="109" t="str">
        <f t="shared" si="9"/>
        <v/>
      </c>
      <c r="U62" s="10" t="str">
        <f>IFERROR(IF(OR(Q62="",#REF!="",D62=""),"",IF($Q$6=100,ROUNDUP(Q62*20%,0),IF($Q$6=86,ROUNDUP((Q62/$Q$6)*$U$6,0),IF($Q$6=66,ROUNDUP((Q62/$Q$6)*$U$6,0),"")))),"")</f>
        <v/>
      </c>
    </row>
    <row r="63" spans="1:21" ht="21.95" customHeight="1">
      <c r="A63" s="7">
        <v>57</v>
      </c>
      <c r="B63" s="32" t="str">
        <f t="shared" si="10"/>
        <v/>
      </c>
      <c r="C63" s="54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106" t="str">
        <f>IF(AND(B63="",D63="",F63="",G63=""),"",IF($P$3='Data Entry'!$CK$1,VLOOKUP(F63,Mark,6,0),IF($P$3='Data Entry'!$CK$2,VLOOKUP(F63,Mark,15,0),IF($P$3='Data Entry'!$CK$3,VLOOKUP(F63,Mark,24,0),IF($P$3='Data Entry'!$CK$4,VLOOKUP(F63,Mark,33,0),IF($P$3='Data Entry'!$CK$5,VLOOKUP(F63,Mark,42,0),IF($P$3='Data Entry'!$CK$6,VLOOKUP(F63,Mark,51,0),"")))))))</f>
        <v/>
      </c>
      <c r="I63" s="106" t="str">
        <f>IF(AND(B63="",D63="",F63="",G63=""),"",IF($P$3='Data Entry'!$CK$1,VLOOKUP(F63,Mark,7,0),IF($P$3='Data Entry'!$CK$2,VLOOKUP(F63,Mark,16,0),IF($P$3='Data Entry'!$CK$3,VLOOKUP(F63,Mark,25,0),IF($P$3='Data Entry'!$CK$4,VLOOKUP(F63,Mark,34,0),IF($P$3='Data Entry'!$CK$5,VLOOKUP(F63,Mark,43,0),IF($P$3='Data Entry'!$CK$6,VLOOKUP(F63,Mark,52,0),"")))))))</f>
        <v/>
      </c>
      <c r="J63" s="106" t="str">
        <f>IF(AND(B63="",D63="",F63="",G63=""),"",IF($P$3='Data Entry'!$CK$1,VLOOKUP(F63,Mark,8,0),IF($P$3='Data Entry'!$CK$2,VLOOKUP(F63,Mark,17,0),IF($P$3='Data Entry'!$CK$3,VLOOKUP(F63,Mark,26,0),IF($P$3='Data Entry'!$CK$4,VLOOKUP(F63,Mark,35,0),IF($P$3='Data Entry'!$CK$5,VLOOKUP(F63,Mark,44,0),IF($P$3='Data Entry'!$CK$6,VLOOKUP(F63,Mark,53,0),"")))))))</f>
        <v/>
      </c>
      <c r="K63" s="34" t="str">
        <f>IF(AND(B63="",D63="",F63="",G63=""),"",IF($P$3='Data Entry'!$CK$1,VLOOKUP(F63,Mark,9,0),IF($P$3='Data Entry'!$CK$2,VLOOKUP(F63,Mark,18,0),IF($P$3='Data Entry'!$CK$3,VLOOKUP(F63,Mark,27,0),IF($P$3='Data Entry'!$CK$4,VLOOKUP(F63,Mark,36,0),IF($P$3='Data Entry'!$CK$5,VLOOKUP(F63,Mark,45,0),IF($P$3='Data Entry'!$CK$6,VLOOKUP(F63,Mark,54,0),"")))))))</f>
        <v/>
      </c>
      <c r="L63" s="34" t="str">
        <f>IF(AND(B63="",D63="",F63="",G63=""),"",IF($P$3='Data Entry'!$CK$1,VLOOKUP(F63,Mark,10,0),IF($P$3='Data Entry'!$CK$2,VLOOKUP(F63,Mark,19,0),IF($P$3='Data Entry'!$CK$3,VLOOKUP(F63,Mark,28,0),IF($P$3='Data Entry'!$CK$4,VLOOKUP(F63,Mark,37,0),IF($P$3='Data Entry'!$CK$5,VLOOKUP(F63,Mark,46,0),IF($P$3='Data Entry'!$CK$6,VLOOKUP(F63,Mark,55,0),"")))))))</f>
        <v/>
      </c>
      <c r="M63" s="34" t="str">
        <f>IF(AND(B63="",D63="",F63="",G63=""),"",IF($P$3='Data Entry'!$CK$1,VLOOKUP(F63,Mark,11,0),IF($P$3='Data Entry'!$CK$2,VLOOKUP(F63,Mark,20,0),IF($P$3='Data Entry'!$CK$3,VLOOKUP(F63,Mark,29,0),IF($P$3='Data Entry'!$CK$4,VLOOKUP(F63,Mark,38,0),IF($P$3='Data Entry'!$CK$5,VLOOKUP(F63,Mark,47,0),IF($P$3='Data Entry'!$CK$6,VLOOKUP(F63,Mark,56,0),"")))))))</f>
        <v/>
      </c>
      <c r="N63" s="35" t="str">
        <f>IF(AND(B63="",D63="",F63="",G63=""),"",IF($P$3='Data Entry'!$CK$1,VLOOKUP(F63,Mark,12,0),IF($P$3='Data Entry'!$CK$2,VLOOKUP(F63,Mark,21,0),IF($P$3='Data Entry'!$CK$3,VLOOKUP(F63,Mark,30,0),IF($P$3='Data Entry'!$CK$4,VLOOKUP(F63,Mark,39,0),IF($P$3='Data Entry'!$CK$5,VLOOKUP(F63,Mark,48,0),IF($P$3='Data Entry'!$CK$6,VLOOKUP(F63,Mark,57,0),"")))))))</f>
        <v/>
      </c>
      <c r="O63" s="35" t="str">
        <f>IF(AND(B63="",D63="",F63="",G63=""),"",IF($P$3='Data Entry'!$CK$1,VLOOKUP(F63,Mark,13,0),IF($P$3='Data Entry'!$CK$2,VLOOKUP(F63,Mark,22,0),IF($P$3='Data Entry'!$CK$3,VLOOKUP(F63,Mark,31,0),IF($P$3='Data Entry'!$CK$4,VLOOKUP(F63,Mark,40,0),IF($P$3='Data Entry'!$CK$5,VLOOKUP(F63,Mark,49,0),IF($P$3='Data Entry'!$CK$6,VLOOKUP(F63,Mark,58,0),"")))))))</f>
        <v/>
      </c>
      <c r="P63" s="35" t="str">
        <f>IF(AND(B63="",D63="",F63="",G63=""),"",IF($P$3='Data Entry'!$CK$1,VLOOKUP(F63,Mark,14,0),IF($P$3='Data Entry'!$CK$2,VLOOKUP(F63,Mark,23,0),IF($P$3='Data Entry'!$CK$3,VLOOKUP(F63,Mark,32,0),IF($P$3='Data Entry'!$CK$4,VLOOKUP(F63,Mark,41,0),IF($P$3='Data Entry'!$CK$5,VLOOKUP(F63,Mark,50,0),IF($P$3='Data Entry'!$CK$6,VLOOKUP(F63,Mark,59,0),"")))))))</f>
        <v/>
      </c>
      <c r="Q63" s="36" t="str">
        <f t="shared" si="7"/>
        <v/>
      </c>
      <c r="R63" s="108" t="str">
        <f t="shared" si="8"/>
        <v/>
      </c>
      <c r="S63" s="108" t="str">
        <f t="shared" si="16"/>
        <v/>
      </c>
      <c r="T63" s="109" t="str">
        <f t="shared" si="9"/>
        <v/>
      </c>
      <c r="U63" s="10" t="str">
        <f>IFERROR(IF(OR(Q63="",#REF!="",D63=""),"",IF($Q$6=100,ROUNDUP(Q63*20%,0),IF($Q$6=86,ROUNDUP((Q63/$Q$6)*$U$6,0),IF($Q$6=66,ROUNDUP((Q63/$Q$6)*$U$6,0),"")))),"")</f>
        <v/>
      </c>
    </row>
    <row r="64" spans="1:21" ht="21.95" customHeight="1">
      <c r="A64" s="7">
        <v>58</v>
      </c>
      <c r="B64" s="32" t="str">
        <f t="shared" si="10"/>
        <v/>
      </c>
      <c r="C64" s="54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106" t="str">
        <f>IF(AND(B64="",D64="",F64="",G64=""),"",IF($P$3='Data Entry'!$CK$1,VLOOKUP(F64,Mark,6,0),IF($P$3='Data Entry'!$CK$2,VLOOKUP(F64,Mark,15,0),IF($P$3='Data Entry'!$CK$3,VLOOKUP(F64,Mark,24,0),IF($P$3='Data Entry'!$CK$4,VLOOKUP(F64,Mark,33,0),IF($P$3='Data Entry'!$CK$5,VLOOKUP(F64,Mark,42,0),IF($P$3='Data Entry'!$CK$6,VLOOKUP(F64,Mark,51,0),"")))))))</f>
        <v/>
      </c>
      <c r="I64" s="106" t="str">
        <f>IF(AND(B64="",D64="",F64="",G64=""),"",IF($P$3='Data Entry'!$CK$1,VLOOKUP(F64,Mark,7,0),IF($P$3='Data Entry'!$CK$2,VLOOKUP(F64,Mark,16,0),IF($P$3='Data Entry'!$CK$3,VLOOKUP(F64,Mark,25,0),IF($P$3='Data Entry'!$CK$4,VLOOKUP(F64,Mark,34,0),IF($P$3='Data Entry'!$CK$5,VLOOKUP(F64,Mark,43,0),IF($P$3='Data Entry'!$CK$6,VLOOKUP(F64,Mark,52,0),"")))))))</f>
        <v/>
      </c>
      <c r="J64" s="106" t="str">
        <f>IF(AND(B64="",D64="",F64="",G64=""),"",IF($P$3='Data Entry'!$CK$1,VLOOKUP(F64,Mark,8,0),IF($P$3='Data Entry'!$CK$2,VLOOKUP(F64,Mark,17,0),IF($P$3='Data Entry'!$CK$3,VLOOKUP(F64,Mark,26,0),IF($P$3='Data Entry'!$CK$4,VLOOKUP(F64,Mark,35,0),IF($P$3='Data Entry'!$CK$5,VLOOKUP(F64,Mark,44,0),IF($P$3='Data Entry'!$CK$6,VLOOKUP(F64,Mark,53,0),"")))))))</f>
        <v/>
      </c>
      <c r="K64" s="34" t="str">
        <f>IF(AND(B64="",D64="",F64="",G64=""),"",IF($P$3='Data Entry'!$CK$1,VLOOKUP(F64,Mark,9,0),IF($P$3='Data Entry'!$CK$2,VLOOKUP(F64,Mark,18,0),IF($P$3='Data Entry'!$CK$3,VLOOKUP(F64,Mark,27,0),IF($P$3='Data Entry'!$CK$4,VLOOKUP(F64,Mark,36,0),IF($P$3='Data Entry'!$CK$5,VLOOKUP(F64,Mark,45,0),IF($P$3='Data Entry'!$CK$6,VLOOKUP(F64,Mark,54,0),"")))))))</f>
        <v/>
      </c>
      <c r="L64" s="34" t="str">
        <f>IF(AND(B64="",D64="",F64="",G64=""),"",IF($P$3='Data Entry'!$CK$1,VLOOKUP(F64,Mark,10,0),IF($P$3='Data Entry'!$CK$2,VLOOKUP(F64,Mark,19,0),IF($P$3='Data Entry'!$CK$3,VLOOKUP(F64,Mark,28,0),IF($P$3='Data Entry'!$CK$4,VLOOKUP(F64,Mark,37,0),IF($P$3='Data Entry'!$CK$5,VLOOKUP(F64,Mark,46,0),IF($P$3='Data Entry'!$CK$6,VLOOKUP(F64,Mark,55,0),"")))))))</f>
        <v/>
      </c>
      <c r="M64" s="34" t="str">
        <f>IF(AND(B64="",D64="",F64="",G64=""),"",IF($P$3='Data Entry'!$CK$1,VLOOKUP(F64,Mark,11,0),IF($P$3='Data Entry'!$CK$2,VLOOKUP(F64,Mark,20,0),IF($P$3='Data Entry'!$CK$3,VLOOKUP(F64,Mark,29,0),IF($P$3='Data Entry'!$CK$4,VLOOKUP(F64,Mark,38,0),IF($P$3='Data Entry'!$CK$5,VLOOKUP(F64,Mark,47,0),IF($P$3='Data Entry'!$CK$6,VLOOKUP(F64,Mark,56,0),"")))))))</f>
        <v/>
      </c>
      <c r="N64" s="35" t="str">
        <f>IF(AND(B64="",D64="",F64="",G64=""),"",IF($P$3='Data Entry'!$CK$1,VLOOKUP(F64,Mark,12,0),IF($P$3='Data Entry'!$CK$2,VLOOKUP(F64,Mark,21,0),IF($P$3='Data Entry'!$CK$3,VLOOKUP(F64,Mark,30,0),IF($P$3='Data Entry'!$CK$4,VLOOKUP(F64,Mark,39,0),IF($P$3='Data Entry'!$CK$5,VLOOKUP(F64,Mark,48,0),IF($P$3='Data Entry'!$CK$6,VLOOKUP(F64,Mark,57,0),"")))))))</f>
        <v/>
      </c>
      <c r="O64" s="35" t="str">
        <f>IF(AND(B64="",D64="",F64="",G64=""),"",IF($P$3='Data Entry'!$CK$1,VLOOKUP(F64,Mark,13,0),IF($P$3='Data Entry'!$CK$2,VLOOKUP(F64,Mark,22,0),IF($P$3='Data Entry'!$CK$3,VLOOKUP(F64,Mark,31,0),IF($P$3='Data Entry'!$CK$4,VLOOKUP(F64,Mark,40,0),IF($P$3='Data Entry'!$CK$5,VLOOKUP(F64,Mark,49,0),IF($P$3='Data Entry'!$CK$6,VLOOKUP(F64,Mark,58,0),"")))))))</f>
        <v/>
      </c>
      <c r="P64" s="35" t="str">
        <f>IF(AND(B64="",D64="",F64="",G64=""),"",IF($P$3='Data Entry'!$CK$1,VLOOKUP(F64,Mark,14,0),IF($P$3='Data Entry'!$CK$2,VLOOKUP(F64,Mark,23,0),IF($P$3='Data Entry'!$CK$3,VLOOKUP(F64,Mark,32,0),IF($P$3='Data Entry'!$CK$4,VLOOKUP(F64,Mark,41,0),IF($P$3='Data Entry'!$CK$5,VLOOKUP(F64,Mark,50,0),IF($P$3='Data Entry'!$CK$6,VLOOKUP(F64,Mark,59,0),"")))))))</f>
        <v/>
      </c>
      <c r="Q64" s="36" t="str">
        <f t="shared" si="7"/>
        <v/>
      </c>
      <c r="R64" s="108" t="str">
        <f t="shared" si="8"/>
        <v/>
      </c>
      <c r="S64" s="108" t="str">
        <f t="shared" si="16"/>
        <v/>
      </c>
      <c r="T64" s="109" t="str">
        <f t="shared" si="9"/>
        <v/>
      </c>
      <c r="U64" s="10" t="str">
        <f>IFERROR(IF(OR(Q64="",#REF!="",D64=""),"",IF($Q$6=100,ROUNDUP(Q64*20%,0),IF($Q$6=86,ROUNDUP((Q64/$Q$6)*$U$6,0),IF($Q$6=66,ROUNDUP((Q64/$Q$6)*$U$6,0),"")))),"")</f>
        <v/>
      </c>
    </row>
    <row r="65" spans="1:21" ht="21.95" customHeight="1">
      <c r="A65" s="7">
        <v>59</v>
      </c>
      <c r="B65" s="32" t="str">
        <f t="shared" si="10"/>
        <v/>
      </c>
      <c r="C65" s="54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106" t="str">
        <f>IF(AND(B65="",D65="",F65="",G65=""),"",IF($P$3='Data Entry'!$CK$1,VLOOKUP(F65,Mark,6,0),IF($P$3='Data Entry'!$CK$2,VLOOKUP(F65,Mark,15,0),IF($P$3='Data Entry'!$CK$3,VLOOKUP(F65,Mark,24,0),IF($P$3='Data Entry'!$CK$4,VLOOKUP(F65,Mark,33,0),IF($P$3='Data Entry'!$CK$5,VLOOKUP(F65,Mark,42,0),IF($P$3='Data Entry'!$CK$6,VLOOKUP(F65,Mark,51,0),"")))))))</f>
        <v/>
      </c>
      <c r="I65" s="106" t="str">
        <f>IF(AND(B65="",D65="",F65="",G65=""),"",IF($P$3='Data Entry'!$CK$1,VLOOKUP(F65,Mark,7,0),IF($P$3='Data Entry'!$CK$2,VLOOKUP(F65,Mark,16,0),IF($P$3='Data Entry'!$CK$3,VLOOKUP(F65,Mark,25,0),IF($P$3='Data Entry'!$CK$4,VLOOKUP(F65,Mark,34,0),IF($P$3='Data Entry'!$CK$5,VLOOKUP(F65,Mark,43,0),IF($P$3='Data Entry'!$CK$6,VLOOKUP(F65,Mark,52,0),"")))))))</f>
        <v/>
      </c>
      <c r="J65" s="106" t="str">
        <f>IF(AND(B65="",D65="",F65="",G65=""),"",IF($P$3='Data Entry'!$CK$1,VLOOKUP(F65,Mark,8,0),IF($P$3='Data Entry'!$CK$2,VLOOKUP(F65,Mark,17,0),IF($P$3='Data Entry'!$CK$3,VLOOKUP(F65,Mark,26,0),IF($P$3='Data Entry'!$CK$4,VLOOKUP(F65,Mark,35,0),IF($P$3='Data Entry'!$CK$5,VLOOKUP(F65,Mark,44,0),IF($P$3='Data Entry'!$CK$6,VLOOKUP(F65,Mark,53,0),"")))))))</f>
        <v/>
      </c>
      <c r="K65" s="34" t="str">
        <f>IF(AND(B65="",D65="",F65="",G65=""),"",IF($P$3='Data Entry'!$CK$1,VLOOKUP(F65,Mark,9,0),IF($P$3='Data Entry'!$CK$2,VLOOKUP(F65,Mark,18,0),IF($P$3='Data Entry'!$CK$3,VLOOKUP(F65,Mark,27,0),IF($P$3='Data Entry'!$CK$4,VLOOKUP(F65,Mark,36,0),IF($P$3='Data Entry'!$CK$5,VLOOKUP(F65,Mark,45,0),IF($P$3='Data Entry'!$CK$6,VLOOKUP(F65,Mark,54,0),"")))))))</f>
        <v/>
      </c>
      <c r="L65" s="34" t="str">
        <f>IF(AND(B65="",D65="",F65="",G65=""),"",IF($P$3='Data Entry'!$CK$1,VLOOKUP(F65,Mark,10,0),IF($P$3='Data Entry'!$CK$2,VLOOKUP(F65,Mark,19,0),IF($P$3='Data Entry'!$CK$3,VLOOKUP(F65,Mark,28,0),IF($P$3='Data Entry'!$CK$4,VLOOKUP(F65,Mark,37,0),IF($P$3='Data Entry'!$CK$5,VLOOKUP(F65,Mark,46,0),IF($P$3='Data Entry'!$CK$6,VLOOKUP(F65,Mark,55,0),"")))))))</f>
        <v/>
      </c>
      <c r="M65" s="34" t="str">
        <f>IF(AND(B65="",D65="",F65="",G65=""),"",IF($P$3='Data Entry'!$CK$1,VLOOKUP(F65,Mark,11,0),IF($P$3='Data Entry'!$CK$2,VLOOKUP(F65,Mark,20,0),IF($P$3='Data Entry'!$CK$3,VLOOKUP(F65,Mark,29,0),IF($P$3='Data Entry'!$CK$4,VLOOKUP(F65,Mark,38,0),IF($P$3='Data Entry'!$CK$5,VLOOKUP(F65,Mark,47,0),IF($P$3='Data Entry'!$CK$6,VLOOKUP(F65,Mark,56,0),"")))))))</f>
        <v/>
      </c>
      <c r="N65" s="35" t="str">
        <f>IF(AND(B65="",D65="",F65="",G65=""),"",IF($P$3='Data Entry'!$CK$1,VLOOKUP(F65,Mark,12,0),IF($P$3='Data Entry'!$CK$2,VLOOKUP(F65,Mark,21,0),IF($P$3='Data Entry'!$CK$3,VLOOKUP(F65,Mark,30,0),IF($P$3='Data Entry'!$CK$4,VLOOKUP(F65,Mark,39,0),IF($P$3='Data Entry'!$CK$5,VLOOKUP(F65,Mark,48,0),IF($P$3='Data Entry'!$CK$6,VLOOKUP(F65,Mark,57,0),"")))))))</f>
        <v/>
      </c>
      <c r="O65" s="35" t="str">
        <f>IF(AND(B65="",D65="",F65="",G65=""),"",IF($P$3='Data Entry'!$CK$1,VLOOKUP(F65,Mark,13,0),IF($P$3='Data Entry'!$CK$2,VLOOKUP(F65,Mark,22,0),IF($P$3='Data Entry'!$CK$3,VLOOKUP(F65,Mark,31,0),IF($P$3='Data Entry'!$CK$4,VLOOKUP(F65,Mark,40,0),IF($P$3='Data Entry'!$CK$5,VLOOKUP(F65,Mark,49,0),IF($P$3='Data Entry'!$CK$6,VLOOKUP(F65,Mark,58,0),"")))))))</f>
        <v/>
      </c>
      <c r="P65" s="35" t="str">
        <f>IF(AND(B65="",D65="",F65="",G65=""),"",IF($P$3='Data Entry'!$CK$1,VLOOKUP(F65,Mark,14,0),IF($P$3='Data Entry'!$CK$2,VLOOKUP(F65,Mark,23,0),IF($P$3='Data Entry'!$CK$3,VLOOKUP(F65,Mark,32,0),IF($P$3='Data Entry'!$CK$4,VLOOKUP(F65,Mark,41,0),IF($P$3='Data Entry'!$CK$5,VLOOKUP(F65,Mark,50,0),IF($P$3='Data Entry'!$CK$6,VLOOKUP(F65,Mark,59,0),"")))))))</f>
        <v/>
      </c>
      <c r="Q65" s="36" t="str">
        <f t="shared" si="7"/>
        <v/>
      </c>
      <c r="R65" s="108" t="str">
        <f t="shared" si="8"/>
        <v/>
      </c>
      <c r="S65" s="108" t="str">
        <f t="shared" si="16"/>
        <v/>
      </c>
      <c r="T65" s="109" t="str">
        <f t="shared" si="9"/>
        <v/>
      </c>
      <c r="U65" s="10" t="str">
        <f>IFERROR(IF(OR(Q65="",#REF!="",D65=""),"",IF($Q$6=100,ROUNDUP(Q65*20%,0),IF($Q$6=86,ROUNDUP((Q65/$Q$6)*$U$6,0),IF($Q$6=66,ROUNDUP((Q65/$Q$6)*$U$6,0),"")))),"")</f>
        <v/>
      </c>
    </row>
    <row r="66" spans="1:21" ht="21.95" customHeight="1">
      <c r="A66" s="7">
        <v>60</v>
      </c>
      <c r="B66" s="32" t="str">
        <f t="shared" si="10"/>
        <v/>
      </c>
      <c r="C66" s="54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106" t="str">
        <f>IF(AND(B66="",D66="",F66="",G66=""),"",IF($P$3='Data Entry'!$CK$1,VLOOKUP(F66,Mark,6,0),IF($P$3='Data Entry'!$CK$2,VLOOKUP(F66,Mark,15,0),IF($P$3='Data Entry'!$CK$3,VLOOKUP(F66,Mark,24,0),IF($P$3='Data Entry'!$CK$4,VLOOKUP(F66,Mark,33,0),IF($P$3='Data Entry'!$CK$5,VLOOKUP(F66,Mark,42,0),IF($P$3='Data Entry'!$CK$6,VLOOKUP(F66,Mark,51,0),"")))))))</f>
        <v/>
      </c>
      <c r="I66" s="106" t="str">
        <f>IF(AND(B66="",D66="",F66="",G66=""),"",IF($P$3='Data Entry'!$CK$1,VLOOKUP(F66,Mark,7,0),IF($P$3='Data Entry'!$CK$2,VLOOKUP(F66,Mark,16,0),IF($P$3='Data Entry'!$CK$3,VLOOKUP(F66,Mark,25,0),IF($P$3='Data Entry'!$CK$4,VLOOKUP(F66,Mark,34,0),IF($P$3='Data Entry'!$CK$5,VLOOKUP(F66,Mark,43,0),IF($P$3='Data Entry'!$CK$6,VLOOKUP(F66,Mark,52,0),"")))))))</f>
        <v/>
      </c>
      <c r="J66" s="106" t="str">
        <f>IF(AND(B66="",D66="",F66="",G66=""),"",IF($P$3='Data Entry'!$CK$1,VLOOKUP(F66,Mark,8,0),IF($P$3='Data Entry'!$CK$2,VLOOKUP(F66,Mark,17,0),IF($P$3='Data Entry'!$CK$3,VLOOKUP(F66,Mark,26,0),IF($P$3='Data Entry'!$CK$4,VLOOKUP(F66,Mark,35,0),IF($P$3='Data Entry'!$CK$5,VLOOKUP(F66,Mark,44,0),IF($P$3='Data Entry'!$CK$6,VLOOKUP(F66,Mark,53,0),"")))))))</f>
        <v/>
      </c>
      <c r="K66" s="34" t="str">
        <f>IF(AND(B66="",D66="",F66="",G66=""),"",IF($P$3='Data Entry'!$CK$1,VLOOKUP(F66,Mark,9,0),IF($P$3='Data Entry'!$CK$2,VLOOKUP(F66,Mark,18,0),IF($P$3='Data Entry'!$CK$3,VLOOKUP(F66,Mark,27,0),IF($P$3='Data Entry'!$CK$4,VLOOKUP(F66,Mark,36,0),IF($P$3='Data Entry'!$CK$5,VLOOKUP(F66,Mark,45,0),IF($P$3='Data Entry'!$CK$6,VLOOKUP(F66,Mark,54,0),"")))))))</f>
        <v/>
      </c>
      <c r="L66" s="34" t="str">
        <f>IF(AND(B66="",D66="",F66="",G66=""),"",IF($P$3='Data Entry'!$CK$1,VLOOKUP(F66,Mark,10,0),IF($P$3='Data Entry'!$CK$2,VLOOKUP(F66,Mark,19,0),IF($P$3='Data Entry'!$CK$3,VLOOKUP(F66,Mark,28,0),IF($P$3='Data Entry'!$CK$4,VLOOKUP(F66,Mark,37,0),IF($P$3='Data Entry'!$CK$5,VLOOKUP(F66,Mark,46,0),IF($P$3='Data Entry'!$CK$6,VLOOKUP(F66,Mark,55,0),"")))))))</f>
        <v/>
      </c>
      <c r="M66" s="34" t="str">
        <f>IF(AND(B66="",D66="",F66="",G66=""),"",IF($P$3='Data Entry'!$CK$1,VLOOKUP(F66,Mark,11,0),IF($P$3='Data Entry'!$CK$2,VLOOKUP(F66,Mark,20,0),IF($P$3='Data Entry'!$CK$3,VLOOKUP(F66,Mark,29,0),IF($P$3='Data Entry'!$CK$4,VLOOKUP(F66,Mark,38,0),IF($P$3='Data Entry'!$CK$5,VLOOKUP(F66,Mark,47,0),IF($P$3='Data Entry'!$CK$6,VLOOKUP(F66,Mark,56,0),"")))))))</f>
        <v/>
      </c>
      <c r="N66" s="35" t="str">
        <f>IF(AND(B66="",D66="",F66="",G66=""),"",IF($P$3='Data Entry'!$CK$1,VLOOKUP(F66,Mark,12,0),IF($P$3='Data Entry'!$CK$2,VLOOKUP(F66,Mark,21,0),IF($P$3='Data Entry'!$CK$3,VLOOKUP(F66,Mark,30,0),IF($P$3='Data Entry'!$CK$4,VLOOKUP(F66,Mark,39,0),IF($P$3='Data Entry'!$CK$5,VLOOKUP(F66,Mark,48,0),IF($P$3='Data Entry'!$CK$6,VLOOKUP(F66,Mark,57,0),"")))))))</f>
        <v/>
      </c>
      <c r="O66" s="35" t="str">
        <f>IF(AND(B66="",D66="",F66="",G66=""),"",IF($P$3='Data Entry'!$CK$1,VLOOKUP(F66,Mark,13,0),IF($P$3='Data Entry'!$CK$2,VLOOKUP(F66,Mark,22,0),IF($P$3='Data Entry'!$CK$3,VLOOKUP(F66,Mark,31,0),IF($P$3='Data Entry'!$CK$4,VLOOKUP(F66,Mark,40,0),IF($P$3='Data Entry'!$CK$5,VLOOKUP(F66,Mark,49,0),IF($P$3='Data Entry'!$CK$6,VLOOKUP(F66,Mark,58,0),"")))))))</f>
        <v/>
      </c>
      <c r="P66" s="35" t="str">
        <f>IF(AND(B66="",D66="",F66="",G66=""),"",IF($P$3='Data Entry'!$CK$1,VLOOKUP(F66,Mark,14,0),IF($P$3='Data Entry'!$CK$2,VLOOKUP(F66,Mark,23,0),IF($P$3='Data Entry'!$CK$3,VLOOKUP(F66,Mark,32,0),IF($P$3='Data Entry'!$CK$4,VLOOKUP(F66,Mark,41,0),IF($P$3='Data Entry'!$CK$5,VLOOKUP(F66,Mark,50,0),IF($P$3='Data Entry'!$CK$6,VLOOKUP(F66,Mark,59,0),"")))))))</f>
        <v/>
      </c>
      <c r="Q66" s="36" t="str">
        <f t="shared" si="7"/>
        <v/>
      </c>
      <c r="R66" s="108" t="str">
        <f t="shared" si="8"/>
        <v/>
      </c>
      <c r="S66" s="108" t="str">
        <f t="shared" si="16"/>
        <v/>
      </c>
      <c r="T66" s="109" t="str">
        <f t="shared" si="9"/>
        <v/>
      </c>
      <c r="U66" s="10" t="str">
        <f>IFERROR(IF(OR(Q66="",#REF!="",D66=""),"",IF($Q$6=100,ROUNDUP(Q66*20%,0),IF($Q$6=86,ROUNDUP((Q66/$Q$6)*$U$6,0),IF($Q$6=66,ROUNDUP((Q66/$Q$6)*$U$6,0),"")))),"")</f>
        <v/>
      </c>
    </row>
    <row r="67" spans="1:21" ht="21.95" customHeight="1">
      <c r="A67" s="7">
        <v>61</v>
      </c>
      <c r="B67" s="32" t="str">
        <f t="shared" si="10"/>
        <v/>
      </c>
      <c r="C67" s="54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106" t="str">
        <f>IF(AND(B67="",D67="",F67="",G67=""),"",IF($P$3='Data Entry'!$CK$1,VLOOKUP(F67,Mark,6,0),IF($P$3='Data Entry'!$CK$2,VLOOKUP(F67,Mark,15,0),IF($P$3='Data Entry'!$CK$3,VLOOKUP(F67,Mark,24,0),IF($P$3='Data Entry'!$CK$4,VLOOKUP(F67,Mark,33,0),IF($P$3='Data Entry'!$CK$5,VLOOKUP(F67,Mark,42,0),IF($P$3='Data Entry'!$CK$6,VLOOKUP(F67,Mark,51,0),"")))))))</f>
        <v/>
      </c>
      <c r="I67" s="106" t="str">
        <f>IF(AND(B67="",D67="",F67="",G67=""),"",IF($P$3='Data Entry'!$CK$1,VLOOKUP(F67,Mark,7,0),IF($P$3='Data Entry'!$CK$2,VLOOKUP(F67,Mark,16,0),IF($P$3='Data Entry'!$CK$3,VLOOKUP(F67,Mark,25,0),IF($P$3='Data Entry'!$CK$4,VLOOKUP(F67,Mark,34,0),IF($P$3='Data Entry'!$CK$5,VLOOKUP(F67,Mark,43,0),IF($P$3='Data Entry'!$CK$6,VLOOKUP(F67,Mark,52,0),"")))))))</f>
        <v/>
      </c>
      <c r="J67" s="106" t="str">
        <f>IF(AND(B67="",D67="",F67="",G67=""),"",IF($P$3='Data Entry'!$CK$1,VLOOKUP(F67,Mark,8,0),IF($P$3='Data Entry'!$CK$2,VLOOKUP(F67,Mark,17,0),IF($P$3='Data Entry'!$CK$3,VLOOKUP(F67,Mark,26,0),IF($P$3='Data Entry'!$CK$4,VLOOKUP(F67,Mark,35,0),IF($P$3='Data Entry'!$CK$5,VLOOKUP(F67,Mark,44,0),IF($P$3='Data Entry'!$CK$6,VLOOKUP(F67,Mark,53,0),"")))))))</f>
        <v/>
      </c>
      <c r="K67" s="34" t="str">
        <f>IF(AND(B67="",D67="",F67="",G67=""),"",IF($P$3='Data Entry'!$CK$1,VLOOKUP(F67,Mark,9,0),IF($P$3='Data Entry'!$CK$2,VLOOKUP(F67,Mark,18,0),IF($P$3='Data Entry'!$CK$3,VLOOKUP(F67,Mark,27,0),IF($P$3='Data Entry'!$CK$4,VLOOKUP(F67,Mark,36,0),IF($P$3='Data Entry'!$CK$5,VLOOKUP(F67,Mark,45,0),IF($P$3='Data Entry'!$CK$6,VLOOKUP(F67,Mark,54,0),"")))))))</f>
        <v/>
      </c>
      <c r="L67" s="34" t="str">
        <f>IF(AND(B67="",D67="",F67="",G67=""),"",IF($P$3='Data Entry'!$CK$1,VLOOKUP(F67,Mark,10,0),IF($P$3='Data Entry'!$CK$2,VLOOKUP(F67,Mark,19,0),IF($P$3='Data Entry'!$CK$3,VLOOKUP(F67,Mark,28,0),IF($P$3='Data Entry'!$CK$4,VLOOKUP(F67,Mark,37,0),IF($P$3='Data Entry'!$CK$5,VLOOKUP(F67,Mark,46,0),IF($P$3='Data Entry'!$CK$6,VLOOKUP(F67,Mark,55,0),"")))))))</f>
        <v/>
      </c>
      <c r="M67" s="34" t="str">
        <f>IF(AND(B67="",D67="",F67="",G67=""),"",IF($P$3='Data Entry'!$CK$1,VLOOKUP(F67,Mark,11,0),IF($P$3='Data Entry'!$CK$2,VLOOKUP(F67,Mark,20,0),IF($P$3='Data Entry'!$CK$3,VLOOKUP(F67,Mark,29,0),IF($P$3='Data Entry'!$CK$4,VLOOKUP(F67,Mark,38,0),IF($P$3='Data Entry'!$CK$5,VLOOKUP(F67,Mark,47,0),IF($P$3='Data Entry'!$CK$6,VLOOKUP(F67,Mark,56,0),"")))))))</f>
        <v/>
      </c>
      <c r="N67" s="35" t="str">
        <f>IF(AND(B67="",D67="",F67="",G67=""),"",IF($P$3='Data Entry'!$CK$1,VLOOKUP(F67,Mark,12,0),IF($P$3='Data Entry'!$CK$2,VLOOKUP(F67,Mark,21,0),IF($P$3='Data Entry'!$CK$3,VLOOKUP(F67,Mark,30,0),IF($P$3='Data Entry'!$CK$4,VLOOKUP(F67,Mark,39,0),IF($P$3='Data Entry'!$CK$5,VLOOKUP(F67,Mark,48,0),IF($P$3='Data Entry'!$CK$6,VLOOKUP(F67,Mark,57,0),"")))))))</f>
        <v/>
      </c>
      <c r="O67" s="35" t="str">
        <f>IF(AND(B67="",D67="",F67="",G67=""),"",IF($P$3='Data Entry'!$CK$1,VLOOKUP(F67,Mark,13,0),IF($P$3='Data Entry'!$CK$2,VLOOKUP(F67,Mark,22,0),IF($P$3='Data Entry'!$CK$3,VLOOKUP(F67,Mark,31,0),IF($P$3='Data Entry'!$CK$4,VLOOKUP(F67,Mark,40,0),IF($P$3='Data Entry'!$CK$5,VLOOKUP(F67,Mark,49,0),IF($P$3='Data Entry'!$CK$6,VLOOKUP(F67,Mark,58,0),"")))))))</f>
        <v/>
      </c>
      <c r="P67" s="35" t="str">
        <f>IF(AND(B67="",D67="",F67="",G67=""),"",IF($P$3='Data Entry'!$CK$1,VLOOKUP(F67,Mark,14,0),IF($P$3='Data Entry'!$CK$2,VLOOKUP(F67,Mark,23,0),IF($P$3='Data Entry'!$CK$3,VLOOKUP(F67,Mark,32,0),IF($P$3='Data Entry'!$CK$4,VLOOKUP(F67,Mark,41,0),IF($P$3='Data Entry'!$CK$5,VLOOKUP(F67,Mark,50,0),IF($P$3='Data Entry'!$CK$6,VLOOKUP(F67,Mark,59,0),"")))))))</f>
        <v/>
      </c>
      <c r="Q67" s="36" t="str">
        <f t="shared" si="7"/>
        <v/>
      </c>
      <c r="R67" s="108" t="str">
        <f t="shared" si="8"/>
        <v/>
      </c>
      <c r="S67" s="108" t="str">
        <f t="shared" si="16"/>
        <v/>
      </c>
      <c r="T67" s="109" t="str">
        <f t="shared" si="9"/>
        <v/>
      </c>
      <c r="U67" s="10" t="str">
        <f>IFERROR(IF(OR(Q67="",#REF!="",D67=""),"",IF($Q$6=100,ROUNDUP(Q67*20%,0),IF($Q$6=86,ROUNDUP((Q67/$Q$6)*$U$6,0),IF($Q$6=66,ROUNDUP((Q67/$Q$6)*$U$6,0),"")))),"")</f>
        <v/>
      </c>
    </row>
    <row r="68" spans="1:21" ht="21.95" customHeight="1">
      <c r="A68" s="7">
        <v>62</v>
      </c>
      <c r="B68" s="32" t="str">
        <f t="shared" si="10"/>
        <v/>
      </c>
      <c r="C68" s="54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106" t="str">
        <f>IF(AND(B68="",D68="",F68="",G68=""),"",IF($P$3='Data Entry'!$CK$1,VLOOKUP(F68,Mark,6,0),IF($P$3='Data Entry'!$CK$2,VLOOKUP(F68,Mark,15,0),IF($P$3='Data Entry'!$CK$3,VLOOKUP(F68,Mark,24,0),IF($P$3='Data Entry'!$CK$4,VLOOKUP(F68,Mark,33,0),IF($P$3='Data Entry'!$CK$5,VLOOKUP(F68,Mark,42,0),IF($P$3='Data Entry'!$CK$6,VLOOKUP(F68,Mark,51,0),"")))))))</f>
        <v/>
      </c>
      <c r="I68" s="106" t="str">
        <f>IF(AND(B68="",D68="",F68="",G68=""),"",IF($P$3='Data Entry'!$CK$1,VLOOKUP(F68,Mark,7,0),IF($P$3='Data Entry'!$CK$2,VLOOKUP(F68,Mark,16,0),IF($P$3='Data Entry'!$CK$3,VLOOKUP(F68,Mark,25,0),IF($P$3='Data Entry'!$CK$4,VLOOKUP(F68,Mark,34,0),IF($P$3='Data Entry'!$CK$5,VLOOKUP(F68,Mark,43,0),IF($P$3='Data Entry'!$CK$6,VLOOKUP(F68,Mark,52,0),"")))))))</f>
        <v/>
      </c>
      <c r="J68" s="106" t="str">
        <f>IF(AND(B68="",D68="",F68="",G68=""),"",IF($P$3='Data Entry'!$CK$1,VLOOKUP(F68,Mark,8,0),IF($P$3='Data Entry'!$CK$2,VLOOKUP(F68,Mark,17,0),IF($P$3='Data Entry'!$CK$3,VLOOKUP(F68,Mark,26,0),IF($P$3='Data Entry'!$CK$4,VLOOKUP(F68,Mark,35,0),IF($P$3='Data Entry'!$CK$5,VLOOKUP(F68,Mark,44,0),IF($P$3='Data Entry'!$CK$6,VLOOKUP(F68,Mark,53,0),"")))))))</f>
        <v/>
      </c>
      <c r="K68" s="34" t="str">
        <f>IF(AND(B68="",D68="",F68="",G68=""),"",IF($P$3='Data Entry'!$CK$1,VLOOKUP(F68,Mark,9,0),IF($P$3='Data Entry'!$CK$2,VLOOKUP(F68,Mark,18,0),IF($P$3='Data Entry'!$CK$3,VLOOKUP(F68,Mark,27,0),IF($P$3='Data Entry'!$CK$4,VLOOKUP(F68,Mark,36,0),IF($P$3='Data Entry'!$CK$5,VLOOKUP(F68,Mark,45,0),IF($P$3='Data Entry'!$CK$6,VLOOKUP(F68,Mark,54,0),"")))))))</f>
        <v/>
      </c>
      <c r="L68" s="34" t="str">
        <f>IF(AND(B68="",D68="",F68="",G68=""),"",IF($P$3='Data Entry'!$CK$1,VLOOKUP(F68,Mark,10,0),IF($P$3='Data Entry'!$CK$2,VLOOKUP(F68,Mark,19,0),IF($P$3='Data Entry'!$CK$3,VLOOKUP(F68,Mark,28,0),IF($P$3='Data Entry'!$CK$4,VLOOKUP(F68,Mark,37,0),IF($P$3='Data Entry'!$CK$5,VLOOKUP(F68,Mark,46,0),IF($P$3='Data Entry'!$CK$6,VLOOKUP(F68,Mark,55,0),"")))))))</f>
        <v/>
      </c>
      <c r="M68" s="34" t="str">
        <f>IF(AND(B68="",D68="",F68="",G68=""),"",IF($P$3='Data Entry'!$CK$1,VLOOKUP(F68,Mark,11,0),IF($P$3='Data Entry'!$CK$2,VLOOKUP(F68,Mark,20,0),IF($P$3='Data Entry'!$CK$3,VLOOKUP(F68,Mark,29,0),IF($P$3='Data Entry'!$CK$4,VLOOKUP(F68,Mark,38,0),IF($P$3='Data Entry'!$CK$5,VLOOKUP(F68,Mark,47,0),IF($P$3='Data Entry'!$CK$6,VLOOKUP(F68,Mark,56,0),"")))))))</f>
        <v/>
      </c>
      <c r="N68" s="35" t="str">
        <f>IF(AND(B68="",D68="",F68="",G68=""),"",IF($P$3='Data Entry'!$CK$1,VLOOKUP(F68,Mark,12,0),IF($P$3='Data Entry'!$CK$2,VLOOKUP(F68,Mark,21,0),IF($P$3='Data Entry'!$CK$3,VLOOKUP(F68,Mark,30,0),IF($P$3='Data Entry'!$CK$4,VLOOKUP(F68,Mark,39,0),IF($P$3='Data Entry'!$CK$5,VLOOKUP(F68,Mark,48,0),IF($P$3='Data Entry'!$CK$6,VLOOKUP(F68,Mark,57,0),"")))))))</f>
        <v/>
      </c>
      <c r="O68" s="35" t="str">
        <f>IF(AND(B68="",D68="",F68="",G68=""),"",IF($P$3='Data Entry'!$CK$1,VLOOKUP(F68,Mark,13,0),IF($P$3='Data Entry'!$CK$2,VLOOKUP(F68,Mark,22,0),IF($P$3='Data Entry'!$CK$3,VLOOKUP(F68,Mark,31,0),IF($P$3='Data Entry'!$CK$4,VLOOKUP(F68,Mark,40,0),IF($P$3='Data Entry'!$CK$5,VLOOKUP(F68,Mark,49,0),IF($P$3='Data Entry'!$CK$6,VLOOKUP(F68,Mark,58,0),"")))))))</f>
        <v/>
      </c>
      <c r="P68" s="35" t="str">
        <f>IF(AND(B68="",D68="",F68="",G68=""),"",IF($P$3='Data Entry'!$CK$1,VLOOKUP(F68,Mark,14,0),IF($P$3='Data Entry'!$CK$2,VLOOKUP(F68,Mark,23,0),IF($P$3='Data Entry'!$CK$3,VLOOKUP(F68,Mark,32,0),IF($P$3='Data Entry'!$CK$4,VLOOKUP(F68,Mark,41,0),IF($P$3='Data Entry'!$CK$5,VLOOKUP(F68,Mark,50,0),IF($P$3='Data Entry'!$CK$6,VLOOKUP(F68,Mark,59,0),"")))))))</f>
        <v/>
      </c>
      <c r="Q68" s="36" t="str">
        <f t="shared" si="7"/>
        <v/>
      </c>
      <c r="R68" s="108" t="str">
        <f t="shared" si="8"/>
        <v/>
      </c>
      <c r="S68" s="108" t="str">
        <f t="shared" si="16"/>
        <v/>
      </c>
      <c r="T68" s="109" t="str">
        <f t="shared" si="9"/>
        <v/>
      </c>
      <c r="U68" s="10" t="str">
        <f>IFERROR(IF(OR(Q68="",#REF!="",D68=""),"",IF($Q$6=100,ROUNDUP(Q68*20%,0),IF($Q$6=86,ROUNDUP((Q68/$Q$6)*$U$6,0),IF($Q$6=66,ROUNDUP((Q68/$Q$6)*$U$6,0),"")))),"")</f>
        <v/>
      </c>
    </row>
    <row r="69" spans="1:21" ht="21.95" customHeight="1">
      <c r="A69" s="7">
        <v>63</v>
      </c>
      <c r="B69" s="32" t="str">
        <f t="shared" si="10"/>
        <v/>
      </c>
      <c r="C69" s="54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106" t="str">
        <f>IF(AND(B69="",D69="",F69="",G69=""),"",IF($P$3='Data Entry'!$CK$1,VLOOKUP(F69,Mark,6,0),IF($P$3='Data Entry'!$CK$2,VLOOKUP(F69,Mark,15,0),IF($P$3='Data Entry'!$CK$3,VLOOKUP(F69,Mark,24,0),IF($P$3='Data Entry'!$CK$4,VLOOKUP(F69,Mark,33,0),IF($P$3='Data Entry'!$CK$5,VLOOKUP(F69,Mark,42,0),IF($P$3='Data Entry'!$CK$6,VLOOKUP(F69,Mark,51,0),"")))))))</f>
        <v/>
      </c>
      <c r="I69" s="106" t="str">
        <f>IF(AND(B69="",D69="",F69="",G69=""),"",IF($P$3='Data Entry'!$CK$1,VLOOKUP(F69,Mark,7,0),IF($P$3='Data Entry'!$CK$2,VLOOKUP(F69,Mark,16,0),IF($P$3='Data Entry'!$CK$3,VLOOKUP(F69,Mark,25,0),IF($P$3='Data Entry'!$CK$4,VLOOKUP(F69,Mark,34,0),IF($P$3='Data Entry'!$CK$5,VLOOKUP(F69,Mark,43,0),IF($P$3='Data Entry'!$CK$6,VLOOKUP(F69,Mark,52,0),"")))))))</f>
        <v/>
      </c>
      <c r="J69" s="106" t="str">
        <f>IF(AND(B69="",D69="",F69="",G69=""),"",IF($P$3='Data Entry'!$CK$1,VLOOKUP(F69,Mark,8,0),IF($P$3='Data Entry'!$CK$2,VLOOKUP(F69,Mark,17,0),IF($P$3='Data Entry'!$CK$3,VLOOKUP(F69,Mark,26,0),IF($P$3='Data Entry'!$CK$4,VLOOKUP(F69,Mark,35,0),IF($P$3='Data Entry'!$CK$5,VLOOKUP(F69,Mark,44,0),IF($P$3='Data Entry'!$CK$6,VLOOKUP(F69,Mark,53,0),"")))))))</f>
        <v/>
      </c>
      <c r="K69" s="34" t="str">
        <f>IF(AND(B69="",D69="",F69="",G69=""),"",IF($P$3='Data Entry'!$CK$1,VLOOKUP(F69,Mark,9,0),IF($P$3='Data Entry'!$CK$2,VLOOKUP(F69,Mark,18,0),IF($P$3='Data Entry'!$CK$3,VLOOKUP(F69,Mark,27,0),IF($P$3='Data Entry'!$CK$4,VLOOKUP(F69,Mark,36,0),IF($P$3='Data Entry'!$CK$5,VLOOKUP(F69,Mark,45,0),IF($P$3='Data Entry'!$CK$6,VLOOKUP(F69,Mark,54,0),"")))))))</f>
        <v/>
      </c>
      <c r="L69" s="34" t="str">
        <f>IF(AND(B69="",D69="",F69="",G69=""),"",IF($P$3='Data Entry'!$CK$1,VLOOKUP(F69,Mark,10,0),IF($P$3='Data Entry'!$CK$2,VLOOKUP(F69,Mark,19,0),IF($P$3='Data Entry'!$CK$3,VLOOKUP(F69,Mark,28,0),IF($P$3='Data Entry'!$CK$4,VLOOKUP(F69,Mark,37,0),IF($P$3='Data Entry'!$CK$5,VLOOKUP(F69,Mark,46,0),IF($P$3='Data Entry'!$CK$6,VLOOKUP(F69,Mark,55,0),"")))))))</f>
        <v/>
      </c>
      <c r="M69" s="34" t="str">
        <f>IF(AND(B69="",D69="",F69="",G69=""),"",IF($P$3='Data Entry'!$CK$1,VLOOKUP(F69,Mark,11,0),IF($P$3='Data Entry'!$CK$2,VLOOKUP(F69,Mark,20,0),IF($P$3='Data Entry'!$CK$3,VLOOKUP(F69,Mark,29,0),IF($P$3='Data Entry'!$CK$4,VLOOKUP(F69,Mark,38,0),IF($P$3='Data Entry'!$CK$5,VLOOKUP(F69,Mark,47,0),IF($P$3='Data Entry'!$CK$6,VLOOKUP(F69,Mark,56,0),"")))))))</f>
        <v/>
      </c>
      <c r="N69" s="35" t="str">
        <f>IF(AND(B69="",D69="",F69="",G69=""),"",IF($P$3='Data Entry'!$CK$1,VLOOKUP(F69,Mark,12,0),IF($P$3='Data Entry'!$CK$2,VLOOKUP(F69,Mark,21,0),IF($P$3='Data Entry'!$CK$3,VLOOKUP(F69,Mark,30,0),IF($P$3='Data Entry'!$CK$4,VLOOKUP(F69,Mark,39,0),IF($P$3='Data Entry'!$CK$5,VLOOKUP(F69,Mark,48,0),IF($P$3='Data Entry'!$CK$6,VLOOKUP(F69,Mark,57,0),"")))))))</f>
        <v/>
      </c>
      <c r="O69" s="35" t="str">
        <f>IF(AND(B69="",D69="",F69="",G69=""),"",IF($P$3='Data Entry'!$CK$1,VLOOKUP(F69,Mark,13,0),IF($P$3='Data Entry'!$CK$2,VLOOKUP(F69,Mark,22,0),IF($P$3='Data Entry'!$CK$3,VLOOKUP(F69,Mark,31,0),IF($P$3='Data Entry'!$CK$4,VLOOKUP(F69,Mark,40,0),IF($P$3='Data Entry'!$CK$5,VLOOKUP(F69,Mark,49,0),IF($P$3='Data Entry'!$CK$6,VLOOKUP(F69,Mark,58,0),"")))))))</f>
        <v/>
      </c>
      <c r="P69" s="35" t="str">
        <f>IF(AND(B69="",D69="",F69="",G69=""),"",IF($P$3='Data Entry'!$CK$1,VLOOKUP(F69,Mark,14,0),IF($P$3='Data Entry'!$CK$2,VLOOKUP(F69,Mark,23,0),IF($P$3='Data Entry'!$CK$3,VLOOKUP(F69,Mark,32,0),IF($P$3='Data Entry'!$CK$4,VLOOKUP(F69,Mark,41,0),IF($P$3='Data Entry'!$CK$5,VLOOKUP(F69,Mark,50,0),IF($P$3='Data Entry'!$CK$6,VLOOKUP(F69,Mark,59,0),"")))))))</f>
        <v/>
      </c>
      <c r="Q69" s="36" t="str">
        <f t="shared" si="7"/>
        <v/>
      </c>
      <c r="R69" s="108" t="str">
        <f t="shared" si="8"/>
        <v/>
      </c>
      <c r="S69" s="108" t="str">
        <f t="shared" si="16"/>
        <v/>
      </c>
      <c r="T69" s="109" t="str">
        <f t="shared" si="9"/>
        <v/>
      </c>
      <c r="U69" s="10" t="str">
        <f>IFERROR(IF(OR(Q69="",#REF!="",D69=""),"",IF($Q$6=100,ROUNDUP(Q69*20%,0),IF($Q$6=86,ROUNDUP((Q69/$Q$6)*$U$6,0),IF($Q$6=66,ROUNDUP((Q69/$Q$6)*$U$6,0),"")))),"")</f>
        <v/>
      </c>
    </row>
    <row r="70" spans="1:21" ht="21.95" customHeight="1">
      <c r="A70" s="7">
        <v>64</v>
      </c>
      <c r="B70" s="32" t="str">
        <f t="shared" si="10"/>
        <v/>
      </c>
      <c r="C70" s="54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106" t="str">
        <f>IF(AND(B70="",D70="",F70="",G70=""),"",IF($P$3='Data Entry'!$CK$1,VLOOKUP(F70,Mark,6,0),IF($P$3='Data Entry'!$CK$2,VLOOKUP(F70,Mark,15,0),IF($P$3='Data Entry'!$CK$3,VLOOKUP(F70,Mark,24,0),IF($P$3='Data Entry'!$CK$4,VLOOKUP(F70,Mark,33,0),IF($P$3='Data Entry'!$CK$5,VLOOKUP(F70,Mark,42,0),IF($P$3='Data Entry'!$CK$6,VLOOKUP(F70,Mark,51,0),"")))))))</f>
        <v/>
      </c>
      <c r="I70" s="106" t="str">
        <f>IF(AND(B70="",D70="",F70="",G70=""),"",IF($P$3='Data Entry'!$CK$1,VLOOKUP(F70,Mark,7,0),IF($P$3='Data Entry'!$CK$2,VLOOKUP(F70,Mark,16,0),IF($P$3='Data Entry'!$CK$3,VLOOKUP(F70,Mark,25,0),IF($P$3='Data Entry'!$CK$4,VLOOKUP(F70,Mark,34,0),IF($P$3='Data Entry'!$CK$5,VLOOKUP(F70,Mark,43,0),IF($P$3='Data Entry'!$CK$6,VLOOKUP(F70,Mark,52,0),"")))))))</f>
        <v/>
      </c>
      <c r="J70" s="106" t="str">
        <f>IF(AND(B70="",D70="",F70="",G70=""),"",IF($P$3='Data Entry'!$CK$1,VLOOKUP(F70,Mark,8,0),IF($P$3='Data Entry'!$CK$2,VLOOKUP(F70,Mark,17,0),IF($P$3='Data Entry'!$CK$3,VLOOKUP(F70,Mark,26,0),IF($P$3='Data Entry'!$CK$4,VLOOKUP(F70,Mark,35,0),IF($P$3='Data Entry'!$CK$5,VLOOKUP(F70,Mark,44,0),IF($P$3='Data Entry'!$CK$6,VLOOKUP(F70,Mark,53,0),"")))))))</f>
        <v/>
      </c>
      <c r="K70" s="34" t="str">
        <f>IF(AND(B70="",D70="",F70="",G70=""),"",IF($P$3='Data Entry'!$CK$1,VLOOKUP(F70,Mark,9,0),IF($P$3='Data Entry'!$CK$2,VLOOKUP(F70,Mark,18,0),IF($P$3='Data Entry'!$CK$3,VLOOKUP(F70,Mark,27,0),IF($P$3='Data Entry'!$CK$4,VLOOKUP(F70,Mark,36,0),IF($P$3='Data Entry'!$CK$5,VLOOKUP(F70,Mark,45,0),IF($P$3='Data Entry'!$CK$6,VLOOKUP(F70,Mark,54,0),"")))))))</f>
        <v/>
      </c>
      <c r="L70" s="34" t="str">
        <f>IF(AND(B70="",D70="",F70="",G70=""),"",IF($P$3='Data Entry'!$CK$1,VLOOKUP(F70,Mark,10,0),IF($P$3='Data Entry'!$CK$2,VLOOKUP(F70,Mark,19,0),IF($P$3='Data Entry'!$CK$3,VLOOKUP(F70,Mark,28,0),IF($P$3='Data Entry'!$CK$4,VLOOKUP(F70,Mark,37,0),IF($P$3='Data Entry'!$CK$5,VLOOKUP(F70,Mark,46,0),IF($P$3='Data Entry'!$CK$6,VLOOKUP(F70,Mark,55,0),"")))))))</f>
        <v/>
      </c>
      <c r="M70" s="34" t="str">
        <f>IF(AND(B70="",D70="",F70="",G70=""),"",IF($P$3='Data Entry'!$CK$1,VLOOKUP(F70,Mark,11,0),IF($P$3='Data Entry'!$CK$2,VLOOKUP(F70,Mark,20,0),IF($P$3='Data Entry'!$CK$3,VLOOKUP(F70,Mark,29,0),IF($P$3='Data Entry'!$CK$4,VLOOKUP(F70,Mark,38,0),IF($P$3='Data Entry'!$CK$5,VLOOKUP(F70,Mark,47,0),IF($P$3='Data Entry'!$CK$6,VLOOKUP(F70,Mark,56,0),"")))))))</f>
        <v/>
      </c>
      <c r="N70" s="35" t="str">
        <f>IF(AND(B70="",D70="",F70="",G70=""),"",IF($P$3='Data Entry'!$CK$1,VLOOKUP(F70,Mark,12,0),IF($P$3='Data Entry'!$CK$2,VLOOKUP(F70,Mark,21,0),IF($P$3='Data Entry'!$CK$3,VLOOKUP(F70,Mark,30,0),IF($P$3='Data Entry'!$CK$4,VLOOKUP(F70,Mark,39,0),IF($P$3='Data Entry'!$CK$5,VLOOKUP(F70,Mark,48,0),IF($P$3='Data Entry'!$CK$6,VLOOKUP(F70,Mark,57,0),"")))))))</f>
        <v/>
      </c>
      <c r="O70" s="35" t="str">
        <f>IF(AND(B70="",D70="",F70="",G70=""),"",IF($P$3='Data Entry'!$CK$1,VLOOKUP(F70,Mark,13,0),IF($P$3='Data Entry'!$CK$2,VLOOKUP(F70,Mark,22,0),IF($P$3='Data Entry'!$CK$3,VLOOKUP(F70,Mark,31,0),IF($P$3='Data Entry'!$CK$4,VLOOKUP(F70,Mark,40,0),IF($P$3='Data Entry'!$CK$5,VLOOKUP(F70,Mark,49,0),IF($P$3='Data Entry'!$CK$6,VLOOKUP(F70,Mark,58,0),"")))))))</f>
        <v/>
      </c>
      <c r="P70" s="35" t="str">
        <f>IF(AND(B70="",D70="",F70="",G70=""),"",IF($P$3='Data Entry'!$CK$1,VLOOKUP(F70,Mark,14,0),IF($P$3='Data Entry'!$CK$2,VLOOKUP(F70,Mark,23,0),IF($P$3='Data Entry'!$CK$3,VLOOKUP(F70,Mark,32,0),IF($P$3='Data Entry'!$CK$4,VLOOKUP(F70,Mark,41,0),IF($P$3='Data Entry'!$CK$5,VLOOKUP(F70,Mark,50,0),IF($P$3='Data Entry'!$CK$6,VLOOKUP(F70,Mark,59,0),"")))))))</f>
        <v/>
      </c>
      <c r="Q70" s="36" t="str">
        <f t="shared" si="7"/>
        <v/>
      </c>
      <c r="R70" s="108" t="str">
        <f t="shared" si="8"/>
        <v/>
      </c>
      <c r="S70" s="108" t="str">
        <f t="shared" si="16"/>
        <v/>
      </c>
      <c r="T70" s="109" t="str">
        <f t="shared" si="9"/>
        <v/>
      </c>
      <c r="U70" s="10" t="str">
        <f>IFERROR(IF(OR(Q70="",#REF!="",D70=""),"",IF($Q$6=100,ROUNDUP(Q70*20%,0),IF($Q$6=86,ROUNDUP((Q70/$Q$6)*$U$6,0),IF($Q$6=66,ROUNDUP((Q70/$Q$6)*$U$6,0),"")))),"")</f>
        <v/>
      </c>
    </row>
    <row r="71" spans="1:21" ht="21.95" customHeight="1">
      <c r="A71" s="7">
        <v>65</v>
      </c>
      <c r="B71" s="32" t="str">
        <f t="shared" ref="B71:B102" si="17">IFERROR(IF($C$3="","",VLOOKUP(A71,NAME,4,0)),"")</f>
        <v/>
      </c>
      <c r="C71" s="54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106" t="str">
        <f>IF(AND(B71="",D71="",F71="",G71=""),"",IF($P$3='Data Entry'!$CK$1,VLOOKUP(F71,Mark,6,0),IF($P$3='Data Entry'!$CK$2,VLOOKUP(F71,Mark,15,0),IF($P$3='Data Entry'!$CK$3,VLOOKUP(F71,Mark,24,0),IF($P$3='Data Entry'!$CK$4,VLOOKUP(F71,Mark,33,0),IF($P$3='Data Entry'!$CK$5,VLOOKUP(F71,Mark,42,0),IF($P$3='Data Entry'!$CK$6,VLOOKUP(F71,Mark,51,0),"")))))))</f>
        <v/>
      </c>
      <c r="I71" s="106" t="str">
        <f>IF(AND(B71="",D71="",F71="",G71=""),"",IF($P$3='Data Entry'!$CK$1,VLOOKUP(F71,Mark,7,0),IF($P$3='Data Entry'!$CK$2,VLOOKUP(F71,Mark,16,0),IF($P$3='Data Entry'!$CK$3,VLOOKUP(F71,Mark,25,0),IF($P$3='Data Entry'!$CK$4,VLOOKUP(F71,Mark,34,0),IF($P$3='Data Entry'!$CK$5,VLOOKUP(F71,Mark,43,0),IF($P$3='Data Entry'!$CK$6,VLOOKUP(F71,Mark,52,0),"")))))))</f>
        <v/>
      </c>
      <c r="J71" s="106" t="str">
        <f>IF(AND(B71="",D71="",F71="",G71=""),"",IF($P$3='Data Entry'!$CK$1,VLOOKUP(F71,Mark,8,0),IF($P$3='Data Entry'!$CK$2,VLOOKUP(F71,Mark,17,0),IF($P$3='Data Entry'!$CK$3,VLOOKUP(F71,Mark,26,0),IF($P$3='Data Entry'!$CK$4,VLOOKUP(F71,Mark,35,0),IF($P$3='Data Entry'!$CK$5,VLOOKUP(F71,Mark,44,0),IF($P$3='Data Entry'!$CK$6,VLOOKUP(F71,Mark,53,0),"")))))))</f>
        <v/>
      </c>
      <c r="K71" s="34" t="str">
        <f>IF(AND(B71="",D71="",F71="",G71=""),"",IF($P$3='Data Entry'!$CK$1,VLOOKUP(F71,Mark,9,0),IF($P$3='Data Entry'!$CK$2,VLOOKUP(F71,Mark,18,0),IF($P$3='Data Entry'!$CK$3,VLOOKUP(F71,Mark,27,0),IF($P$3='Data Entry'!$CK$4,VLOOKUP(F71,Mark,36,0),IF($P$3='Data Entry'!$CK$5,VLOOKUP(F71,Mark,45,0),IF($P$3='Data Entry'!$CK$6,VLOOKUP(F71,Mark,54,0),"")))))))</f>
        <v/>
      </c>
      <c r="L71" s="34" t="str">
        <f>IF(AND(B71="",D71="",F71="",G71=""),"",IF($P$3='Data Entry'!$CK$1,VLOOKUP(F71,Mark,10,0),IF($P$3='Data Entry'!$CK$2,VLOOKUP(F71,Mark,19,0),IF($P$3='Data Entry'!$CK$3,VLOOKUP(F71,Mark,28,0),IF($P$3='Data Entry'!$CK$4,VLOOKUP(F71,Mark,37,0),IF($P$3='Data Entry'!$CK$5,VLOOKUP(F71,Mark,46,0),IF($P$3='Data Entry'!$CK$6,VLOOKUP(F71,Mark,55,0),"")))))))</f>
        <v/>
      </c>
      <c r="M71" s="34" t="str">
        <f>IF(AND(B71="",D71="",F71="",G71=""),"",IF($P$3='Data Entry'!$CK$1,VLOOKUP(F71,Mark,11,0),IF($P$3='Data Entry'!$CK$2,VLOOKUP(F71,Mark,20,0),IF($P$3='Data Entry'!$CK$3,VLOOKUP(F71,Mark,29,0),IF($P$3='Data Entry'!$CK$4,VLOOKUP(F71,Mark,38,0),IF($P$3='Data Entry'!$CK$5,VLOOKUP(F71,Mark,47,0),IF($P$3='Data Entry'!$CK$6,VLOOKUP(F71,Mark,56,0),"")))))))</f>
        <v/>
      </c>
      <c r="N71" s="35" t="str">
        <f>IF(AND(B71="",D71="",F71="",G71=""),"",IF($P$3='Data Entry'!$CK$1,VLOOKUP(F71,Mark,12,0),IF($P$3='Data Entry'!$CK$2,VLOOKUP(F71,Mark,21,0),IF($P$3='Data Entry'!$CK$3,VLOOKUP(F71,Mark,30,0),IF($P$3='Data Entry'!$CK$4,VLOOKUP(F71,Mark,39,0),IF($P$3='Data Entry'!$CK$5,VLOOKUP(F71,Mark,48,0),IF($P$3='Data Entry'!$CK$6,VLOOKUP(F71,Mark,57,0),"")))))))</f>
        <v/>
      </c>
      <c r="O71" s="35" t="str">
        <f>IF(AND(B71="",D71="",F71="",G71=""),"",IF($P$3='Data Entry'!$CK$1,VLOOKUP(F71,Mark,13,0),IF($P$3='Data Entry'!$CK$2,VLOOKUP(F71,Mark,22,0),IF($P$3='Data Entry'!$CK$3,VLOOKUP(F71,Mark,31,0),IF($P$3='Data Entry'!$CK$4,VLOOKUP(F71,Mark,40,0),IF($P$3='Data Entry'!$CK$5,VLOOKUP(F71,Mark,49,0),IF($P$3='Data Entry'!$CK$6,VLOOKUP(F71,Mark,58,0),"")))))))</f>
        <v/>
      </c>
      <c r="P71" s="35" t="str">
        <f>IF(AND(B71="",D71="",F71="",G71=""),"",IF($P$3='Data Entry'!$CK$1,VLOOKUP(F71,Mark,14,0),IF($P$3='Data Entry'!$CK$2,VLOOKUP(F71,Mark,23,0),IF($P$3='Data Entry'!$CK$3,VLOOKUP(F71,Mark,32,0),IF($P$3='Data Entry'!$CK$4,VLOOKUP(F71,Mark,41,0),IF($P$3='Data Entry'!$CK$5,VLOOKUP(F71,Mark,50,0),IF($P$3='Data Entry'!$CK$6,VLOOKUP(F71,Mark,59,0),"")))))))</f>
        <v/>
      </c>
      <c r="Q71" s="36" t="str">
        <f t="shared" si="7"/>
        <v/>
      </c>
      <c r="R71" s="108" t="str">
        <f t="shared" si="8"/>
        <v/>
      </c>
      <c r="S71" s="108" t="str">
        <f t="shared" ref="S71:S102" si="23">IFERROR(IF(AND($P$3=""),"",IF(AND(Q71=""),"",IF(AND(F71=""),"",IF(AND(VLOOKUP(F71,Mark,5,0)&gt;85),5,IF(AND(VLOOKUP(F71,Mark,5,0)&gt;75),4,IF(AND(VLOOKUP(F71,Mark,5,0)&gt;=65),3,0)))))),"")</f>
        <v/>
      </c>
      <c r="T71" s="109" t="str">
        <f t="shared" si="9"/>
        <v/>
      </c>
      <c r="U71" s="10" t="str">
        <f>IFERROR(IF(OR(Q71="",#REF!="",D71=""),"",IF($Q$6=100,ROUNDUP(Q71*20%,0),IF($Q$6=86,ROUNDUP((Q71/$Q$6)*$U$6,0),IF($Q$6=66,ROUNDUP((Q71/$Q$6)*$U$6,0),"")))),"")</f>
        <v/>
      </c>
    </row>
    <row r="72" spans="1:21" ht="21.95" customHeight="1">
      <c r="A72" s="7">
        <v>66</v>
      </c>
      <c r="B72" s="32" t="str">
        <f t="shared" si="17"/>
        <v/>
      </c>
      <c r="C72" s="54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106" t="str">
        <f>IF(AND(B72="",D72="",F72="",G72=""),"",IF($P$3='Data Entry'!$CK$1,VLOOKUP(F72,Mark,6,0),IF($P$3='Data Entry'!$CK$2,VLOOKUP(F72,Mark,15,0),IF($P$3='Data Entry'!$CK$3,VLOOKUP(F72,Mark,24,0),IF($P$3='Data Entry'!$CK$4,VLOOKUP(F72,Mark,33,0),IF($P$3='Data Entry'!$CK$5,VLOOKUP(F72,Mark,42,0),IF($P$3='Data Entry'!$CK$6,VLOOKUP(F72,Mark,51,0),"")))))))</f>
        <v/>
      </c>
      <c r="I72" s="106" t="str">
        <f>IF(AND(B72="",D72="",F72="",G72=""),"",IF($P$3='Data Entry'!$CK$1,VLOOKUP(F72,Mark,7,0),IF($P$3='Data Entry'!$CK$2,VLOOKUP(F72,Mark,16,0),IF($P$3='Data Entry'!$CK$3,VLOOKUP(F72,Mark,25,0),IF($P$3='Data Entry'!$CK$4,VLOOKUP(F72,Mark,34,0),IF($P$3='Data Entry'!$CK$5,VLOOKUP(F72,Mark,43,0),IF($P$3='Data Entry'!$CK$6,VLOOKUP(F72,Mark,52,0),"")))))))</f>
        <v/>
      </c>
      <c r="J72" s="106" t="str">
        <f>IF(AND(B72="",D72="",F72="",G72=""),"",IF($P$3='Data Entry'!$CK$1,VLOOKUP(F72,Mark,8,0),IF($P$3='Data Entry'!$CK$2,VLOOKUP(F72,Mark,17,0),IF($P$3='Data Entry'!$CK$3,VLOOKUP(F72,Mark,26,0),IF($P$3='Data Entry'!$CK$4,VLOOKUP(F72,Mark,35,0),IF($P$3='Data Entry'!$CK$5,VLOOKUP(F72,Mark,44,0),IF($P$3='Data Entry'!$CK$6,VLOOKUP(F72,Mark,53,0),"")))))))</f>
        <v/>
      </c>
      <c r="K72" s="34" t="str">
        <f>IF(AND(B72="",D72="",F72="",G72=""),"",IF($P$3='Data Entry'!$CK$1,VLOOKUP(F72,Mark,9,0),IF($P$3='Data Entry'!$CK$2,VLOOKUP(F72,Mark,18,0),IF($P$3='Data Entry'!$CK$3,VLOOKUP(F72,Mark,27,0),IF($P$3='Data Entry'!$CK$4,VLOOKUP(F72,Mark,36,0),IF($P$3='Data Entry'!$CK$5,VLOOKUP(F72,Mark,45,0),IF($P$3='Data Entry'!$CK$6,VLOOKUP(F72,Mark,54,0),"")))))))</f>
        <v/>
      </c>
      <c r="L72" s="34" t="str">
        <f>IF(AND(B72="",D72="",F72="",G72=""),"",IF($P$3='Data Entry'!$CK$1,VLOOKUP(F72,Mark,10,0),IF($P$3='Data Entry'!$CK$2,VLOOKUP(F72,Mark,19,0),IF($P$3='Data Entry'!$CK$3,VLOOKUP(F72,Mark,28,0),IF($P$3='Data Entry'!$CK$4,VLOOKUP(F72,Mark,37,0),IF($P$3='Data Entry'!$CK$5,VLOOKUP(F72,Mark,46,0),IF($P$3='Data Entry'!$CK$6,VLOOKUP(F72,Mark,55,0),"")))))))</f>
        <v/>
      </c>
      <c r="M72" s="34" t="str">
        <f>IF(AND(B72="",D72="",F72="",G72=""),"",IF($P$3='Data Entry'!$CK$1,VLOOKUP(F72,Mark,11,0),IF($P$3='Data Entry'!$CK$2,VLOOKUP(F72,Mark,20,0),IF($P$3='Data Entry'!$CK$3,VLOOKUP(F72,Mark,29,0),IF($P$3='Data Entry'!$CK$4,VLOOKUP(F72,Mark,38,0),IF($P$3='Data Entry'!$CK$5,VLOOKUP(F72,Mark,47,0),IF($P$3='Data Entry'!$CK$6,VLOOKUP(F72,Mark,56,0),"")))))))</f>
        <v/>
      </c>
      <c r="N72" s="35" t="str">
        <f>IF(AND(B72="",D72="",F72="",G72=""),"",IF($P$3='Data Entry'!$CK$1,VLOOKUP(F72,Mark,12,0),IF($P$3='Data Entry'!$CK$2,VLOOKUP(F72,Mark,21,0),IF($P$3='Data Entry'!$CK$3,VLOOKUP(F72,Mark,30,0),IF($P$3='Data Entry'!$CK$4,VLOOKUP(F72,Mark,39,0),IF($P$3='Data Entry'!$CK$5,VLOOKUP(F72,Mark,48,0),IF($P$3='Data Entry'!$CK$6,VLOOKUP(F72,Mark,57,0),"")))))))</f>
        <v/>
      </c>
      <c r="O72" s="35" t="str">
        <f>IF(AND(B72="",D72="",F72="",G72=""),"",IF($P$3='Data Entry'!$CK$1,VLOOKUP(F72,Mark,13,0),IF($P$3='Data Entry'!$CK$2,VLOOKUP(F72,Mark,22,0),IF($P$3='Data Entry'!$CK$3,VLOOKUP(F72,Mark,31,0),IF($P$3='Data Entry'!$CK$4,VLOOKUP(F72,Mark,40,0),IF($P$3='Data Entry'!$CK$5,VLOOKUP(F72,Mark,49,0),IF($P$3='Data Entry'!$CK$6,VLOOKUP(F72,Mark,58,0),"")))))))</f>
        <v/>
      </c>
      <c r="P72" s="35" t="str">
        <f>IF(AND(B72="",D72="",F72="",G72=""),"",IF($P$3='Data Entry'!$CK$1,VLOOKUP(F72,Mark,14,0),IF($P$3='Data Entry'!$CK$2,VLOOKUP(F72,Mark,23,0),IF($P$3='Data Entry'!$CK$3,VLOOKUP(F72,Mark,32,0),IF($P$3='Data Entry'!$CK$4,VLOOKUP(F72,Mark,41,0),IF($P$3='Data Entry'!$CK$5,VLOOKUP(F72,Mark,50,0),IF($P$3='Data Entry'!$CK$6,VLOOKUP(F72,Mark,59,0),"")))))))</f>
        <v/>
      </c>
      <c r="Q72" s="36" t="str">
        <f t="shared" ref="Q72:Q135" si="24">IF(AND(B72="",D72="",F72="",G72=""),"",IF($P$3="","",SUM(H72,I72,J72,K72,L72,M72,N72,O72,P72)))</f>
        <v/>
      </c>
      <c r="R72" s="108" t="str">
        <f t="shared" ref="R72:R135" si="25">IFERROR(IF(OR(Q72="",$P$3="",D72=""),"",ROUNDUP(Q72*$R$6%,0)),"")</f>
        <v/>
      </c>
      <c r="S72" s="108" t="str">
        <f t="shared" si="23"/>
        <v/>
      </c>
      <c r="T72" s="109" t="str">
        <f t="shared" ref="T72:T135" si="26">IFERROR(IF(F72="","",IF(Q72="","",IF(R72="","",IF(S72="","",SUM(R72:S72))))),"")</f>
        <v/>
      </c>
      <c r="U72" s="10" t="str">
        <f>IFERROR(IF(OR(Q72="",#REF!="",D72=""),"",IF($Q$6=100,ROUNDUP(Q72*20%,0),IF($Q$6=86,ROUNDUP((Q72/$Q$6)*$U$6,0),IF($Q$6=66,ROUNDUP((Q72/$Q$6)*$U$6,0),"")))),"")</f>
        <v/>
      </c>
    </row>
    <row r="73" spans="1:21" ht="21.95" customHeight="1">
      <c r="A73" s="7">
        <v>67</v>
      </c>
      <c r="B73" s="32" t="str">
        <f t="shared" si="17"/>
        <v/>
      </c>
      <c r="C73" s="54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106" t="str">
        <f>IF(AND(B73="",D73="",F73="",G73=""),"",IF($P$3='Data Entry'!$CK$1,VLOOKUP(F73,Mark,6,0),IF($P$3='Data Entry'!$CK$2,VLOOKUP(F73,Mark,15,0),IF($P$3='Data Entry'!$CK$3,VLOOKUP(F73,Mark,24,0),IF($P$3='Data Entry'!$CK$4,VLOOKUP(F73,Mark,33,0),IF($P$3='Data Entry'!$CK$5,VLOOKUP(F73,Mark,42,0),IF($P$3='Data Entry'!$CK$6,VLOOKUP(F73,Mark,51,0),"")))))))</f>
        <v/>
      </c>
      <c r="I73" s="106" t="str">
        <f>IF(AND(B73="",D73="",F73="",G73=""),"",IF($P$3='Data Entry'!$CK$1,VLOOKUP(F73,Mark,7,0),IF($P$3='Data Entry'!$CK$2,VLOOKUP(F73,Mark,16,0),IF($P$3='Data Entry'!$CK$3,VLOOKUP(F73,Mark,25,0),IF($P$3='Data Entry'!$CK$4,VLOOKUP(F73,Mark,34,0),IF($P$3='Data Entry'!$CK$5,VLOOKUP(F73,Mark,43,0),IF($P$3='Data Entry'!$CK$6,VLOOKUP(F73,Mark,52,0),"")))))))</f>
        <v/>
      </c>
      <c r="J73" s="106" t="str">
        <f>IF(AND(B73="",D73="",F73="",G73=""),"",IF($P$3='Data Entry'!$CK$1,VLOOKUP(F73,Mark,8,0),IF($P$3='Data Entry'!$CK$2,VLOOKUP(F73,Mark,17,0),IF($P$3='Data Entry'!$CK$3,VLOOKUP(F73,Mark,26,0),IF($P$3='Data Entry'!$CK$4,VLOOKUP(F73,Mark,35,0),IF($P$3='Data Entry'!$CK$5,VLOOKUP(F73,Mark,44,0),IF($P$3='Data Entry'!$CK$6,VLOOKUP(F73,Mark,53,0),"")))))))</f>
        <v/>
      </c>
      <c r="K73" s="34" t="str">
        <f>IF(AND(B73="",D73="",F73="",G73=""),"",IF($P$3='Data Entry'!$CK$1,VLOOKUP(F73,Mark,9,0),IF($P$3='Data Entry'!$CK$2,VLOOKUP(F73,Mark,18,0),IF($P$3='Data Entry'!$CK$3,VLOOKUP(F73,Mark,27,0),IF($P$3='Data Entry'!$CK$4,VLOOKUP(F73,Mark,36,0),IF($P$3='Data Entry'!$CK$5,VLOOKUP(F73,Mark,45,0),IF($P$3='Data Entry'!$CK$6,VLOOKUP(F73,Mark,54,0),"")))))))</f>
        <v/>
      </c>
      <c r="L73" s="34" t="str">
        <f>IF(AND(B73="",D73="",F73="",G73=""),"",IF($P$3='Data Entry'!$CK$1,VLOOKUP(F73,Mark,10,0),IF($P$3='Data Entry'!$CK$2,VLOOKUP(F73,Mark,19,0),IF($P$3='Data Entry'!$CK$3,VLOOKUP(F73,Mark,28,0),IF($P$3='Data Entry'!$CK$4,VLOOKUP(F73,Mark,37,0),IF($P$3='Data Entry'!$CK$5,VLOOKUP(F73,Mark,46,0),IF($P$3='Data Entry'!$CK$6,VLOOKUP(F73,Mark,55,0),"")))))))</f>
        <v/>
      </c>
      <c r="M73" s="34" t="str">
        <f>IF(AND(B73="",D73="",F73="",G73=""),"",IF($P$3='Data Entry'!$CK$1,VLOOKUP(F73,Mark,11,0),IF($P$3='Data Entry'!$CK$2,VLOOKUP(F73,Mark,20,0),IF($P$3='Data Entry'!$CK$3,VLOOKUP(F73,Mark,29,0),IF($P$3='Data Entry'!$CK$4,VLOOKUP(F73,Mark,38,0),IF($P$3='Data Entry'!$CK$5,VLOOKUP(F73,Mark,47,0),IF($P$3='Data Entry'!$CK$6,VLOOKUP(F73,Mark,56,0),"")))))))</f>
        <v/>
      </c>
      <c r="N73" s="35" t="str">
        <f>IF(AND(B73="",D73="",F73="",G73=""),"",IF($P$3='Data Entry'!$CK$1,VLOOKUP(F73,Mark,12,0),IF($P$3='Data Entry'!$CK$2,VLOOKUP(F73,Mark,21,0),IF($P$3='Data Entry'!$CK$3,VLOOKUP(F73,Mark,30,0),IF($P$3='Data Entry'!$CK$4,VLOOKUP(F73,Mark,39,0),IF($P$3='Data Entry'!$CK$5,VLOOKUP(F73,Mark,48,0),IF($P$3='Data Entry'!$CK$6,VLOOKUP(F73,Mark,57,0),"")))))))</f>
        <v/>
      </c>
      <c r="O73" s="35" t="str">
        <f>IF(AND(B73="",D73="",F73="",G73=""),"",IF($P$3='Data Entry'!$CK$1,VLOOKUP(F73,Mark,13,0),IF($P$3='Data Entry'!$CK$2,VLOOKUP(F73,Mark,22,0),IF($P$3='Data Entry'!$CK$3,VLOOKUP(F73,Mark,31,0),IF($P$3='Data Entry'!$CK$4,VLOOKUP(F73,Mark,40,0),IF($P$3='Data Entry'!$CK$5,VLOOKUP(F73,Mark,49,0),IF($P$3='Data Entry'!$CK$6,VLOOKUP(F73,Mark,58,0),"")))))))</f>
        <v/>
      </c>
      <c r="P73" s="35" t="str">
        <f>IF(AND(B73="",D73="",F73="",G73=""),"",IF($P$3='Data Entry'!$CK$1,VLOOKUP(F73,Mark,14,0),IF($P$3='Data Entry'!$CK$2,VLOOKUP(F73,Mark,23,0),IF($P$3='Data Entry'!$CK$3,VLOOKUP(F73,Mark,32,0),IF($P$3='Data Entry'!$CK$4,VLOOKUP(F73,Mark,41,0),IF($P$3='Data Entry'!$CK$5,VLOOKUP(F73,Mark,50,0),IF($P$3='Data Entry'!$CK$6,VLOOKUP(F73,Mark,59,0),"")))))))</f>
        <v/>
      </c>
      <c r="Q73" s="36" t="str">
        <f t="shared" si="24"/>
        <v/>
      </c>
      <c r="R73" s="108" t="str">
        <f t="shared" si="25"/>
        <v/>
      </c>
      <c r="S73" s="108" t="str">
        <f t="shared" si="23"/>
        <v/>
      </c>
      <c r="T73" s="109" t="str">
        <f t="shared" si="26"/>
        <v/>
      </c>
      <c r="U73" s="10" t="str">
        <f>IFERROR(IF(OR(Q73="",#REF!="",D73=""),"",IF($Q$6=100,ROUNDUP(Q73*20%,0),IF($Q$6=86,ROUNDUP((Q73/$Q$6)*$U$6,0),IF($Q$6=66,ROUNDUP((Q73/$Q$6)*$U$6,0),"")))),"")</f>
        <v/>
      </c>
    </row>
    <row r="74" spans="1:21" ht="21.95" customHeight="1">
      <c r="A74" s="7">
        <v>68</v>
      </c>
      <c r="B74" s="32" t="str">
        <f t="shared" si="17"/>
        <v/>
      </c>
      <c r="C74" s="54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106" t="str">
        <f>IF(AND(B74="",D74="",F74="",G74=""),"",IF($P$3='Data Entry'!$CK$1,VLOOKUP(F74,Mark,6,0),IF($P$3='Data Entry'!$CK$2,VLOOKUP(F74,Mark,15,0),IF($P$3='Data Entry'!$CK$3,VLOOKUP(F74,Mark,24,0),IF($P$3='Data Entry'!$CK$4,VLOOKUP(F74,Mark,33,0),IF($P$3='Data Entry'!$CK$5,VLOOKUP(F74,Mark,42,0),IF($P$3='Data Entry'!$CK$6,VLOOKUP(F74,Mark,51,0),"")))))))</f>
        <v/>
      </c>
      <c r="I74" s="106" t="str">
        <f>IF(AND(B74="",D74="",F74="",G74=""),"",IF($P$3='Data Entry'!$CK$1,VLOOKUP(F74,Mark,7,0),IF($P$3='Data Entry'!$CK$2,VLOOKUP(F74,Mark,16,0),IF($P$3='Data Entry'!$CK$3,VLOOKUP(F74,Mark,25,0),IF($P$3='Data Entry'!$CK$4,VLOOKUP(F74,Mark,34,0),IF($P$3='Data Entry'!$CK$5,VLOOKUP(F74,Mark,43,0),IF($P$3='Data Entry'!$CK$6,VLOOKUP(F74,Mark,52,0),"")))))))</f>
        <v/>
      </c>
      <c r="J74" s="106" t="str">
        <f>IF(AND(B74="",D74="",F74="",G74=""),"",IF($P$3='Data Entry'!$CK$1,VLOOKUP(F74,Mark,8,0),IF($P$3='Data Entry'!$CK$2,VLOOKUP(F74,Mark,17,0),IF($P$3='Data Entry'!$CK$3,VLOOKUP(F74,Mark,26,0),IF($P$3='Data Entry'!$CK$4,VLOOKUP(F74,Mark,35,0),IF($P$3='Data Entry'!$CK$5,VLOOKUP(F74,Mark,44,0),IF($P$3='Data Entry'!$CK$6,VLOOKUP(F74,Mark,53,0),"")))))))</f>
        <v/>
      </c>
      <c r="K74" s="34" t="str">
        <f>IF(AND(B74="",D74="",F74="",G74=""),"",IF($P$3='Data Entry'!$CK$1,VLOOKUP(F74,Mark,9,0),IF($P$3='Data Entry'!$CK$2,VLOOKUP(F74,Mark,18,0),IF($P$3='Data Entry'!$CK$3,VLOOKUP(F74,Mark,27,0),IF($P$3='Data Entry'!$CK$4,VLOOKUP(F74,Mark,36,0),IF($P$3='Data Entry'!$CK$5,VLOOKUP(F74,Mark,45,0),IF($P$3='Data Entry'!$CK$6,VLOOKUP(F74,Mark,54,0),"")))))))</f>
        <v/>
      </c>
      <c r="L74" s="34" t="str">
        <f>IF(AND(B74="",D74="",F74="",G74=""),"",IF($P$3='Data Entry'!$CK$1,VLOOKUP(F74,Mark,10,0),IF($P$3='Data Entry'!$CK$2,VLOOKUP(F74,Mark,19,0),IF($P$3='Data Entry'!$CK$3,VLOOKUP(F74,Mark,28,0),IF($P$3='Data Entry'!$CK$4,VLOOKUP(F74,Mark,37,0),IF($P$3='Data Entry'!$CK$5,VLOOKUP(F74,Mark,46,0),IF($P$3='Data Entry'!$CK$6,VLOOKUP(F74,Mark,55,0),"")))))))</f>
        <v/>
      </c>
      <c r="M74" s="34" t="str">
        <f>IF(AND(B74="",D74="",F74="",G74=""),"",IF($P$3='Data Entry'!$CK$1,VLOOKUP(F74,Mark,11,0),IF($P$3='Data Entry'!$CK$2,VLOOKUP(F74,Mark,20,0),IF($P$3='Data Entry'!$CK$3,VLOOKUP(F74,Mark,29,0),IF($P$3='Data Entry'!$CK$4,VLOOKUP(F74,Mark,38,0),IF($P$3='Data Entry'!$CK$5,VLOOKUP(F74,Mark,47,0),IF($P$3='Data Entry'!$CK$6,VLOOKUP(F74,Mark,56,0),"")))))))</f>
        <v/>
      </c>
      <c r="N74" s="35" t="str">
        <f>IF(AND(B74="",D74="",F74="",G74=""),"",IF($P$3='Data Entry'!$CK$1,VLOOKUP(F74,Mark,12,0),IF($P$3='Data Entry'!$CK$2,VLOOKUP(F74,Mark,21,0),IF($P$3='Data Entry'!$CK$3,VLOOKUP(F74,Mark,30,0),IF($P$3='Data Entry'!$CK$4,VLOOKUP(F74,Mark,39,0),IF($P$3='Data Entry'!$CK$5,VLOOKUP(F74,Mark,48,0),IF($P$3='Data Entry'!$CK$6,VLOOKUP(F74,Mark,57,0),"")))))))</f>
        <v/>
      </c>
      <c r="O74" s="35" t="str">
        <f>IF(AND(B74="",D74="",F74="",G74=""),"",IF($P$3='Data Entry'!$CK$1,VLOOKUP(F74,Mark,13,0),IF($P$3='Data Entry'!$CK$2,VLOOKUP(F74,Mark,22,0),IF($P$3='Data Entry'!$CK$3,VLOOKUP(F74,Mark,31,0),IF($P$3='Data Entry'!$CK$4,VLOOKUP(F74,Mark,40,0),IF($P$3='Data Entry'!$CK$5,VLOOKUP(F74,Mark,49,0),IF($P$3='Data Entry'!$CK$6,VLOOKUP(F74,Mark,58,0),"")))))))</f>
        <v/>
      </c>
      <c r="P74" s="35" t="str">
        <f>IF(AND(B74="",D74="",F74="",G74=""),"",IF($P$3='Data Entry'!$CK$1,VLOOKUP(F74,Mark,14,0),IF($P$3='Data Entry'!$CK$2,VLOOKUP(F74,Mark,23,0),IF($P$3='Data Entry'!$CK$3,VLOOKUP(F74,Mark,32,0),IF($P$3='Data Entry'!$CK$4,VLOOKUP(F74,Mark,41,0),IF($P$3='Data Entry'!$CK$5,VLOOKUP(F74,Mark,50,0),IF($P$3='Data Entry'!$CK$6,VLOOKUP(F74,Mark,59,0),"")))))))</f>
        <v/>
      </c>
      <c r="Q74" s="36" t="str">
        <f t="shared" si="24"/>
        <v/>
      </c>
      <c r="R74" s="108" t="str">
        <f t="shared" si="25"/>
        <v/>
      </c>
      <c r="S74" s="108" t="str">
        <f t="shared" si="23"/>
        <v/>
      </c>
      <c r="T74" s="109" t="str">
        <f t="shared" si="26"/>
        <v/>
      </c>
      <c r="U74" s="10" t="str">
        <f>IFERROR(IF(OR(Q74="",#REF!="",D74=""),"",IF($Q$6=100,ROUNDUP(Q74*20%,0),IF($Q$6=86,ROUNDUP((Q74/$Q$6)*$U$6,0),IF($Q$6=66,ROUNDUP((Q74/$Q$6)*$U$6,0),"")))),"")</f>
        <v/>
      </c>
    </row>
    <row r="75" spans="1:21" ht="21.95" customHeight="1">
      <c r="A75" s="7">
        <v>69</v>
      </c>
      <c r="B75" s="32" t="str">
        <f t="shared" si="17"/>
        <v/>
      </c>
      <c r="C75" s="54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106" t="str">
        <f>IF(AND(B75="",D75="",F75="",G75=""),"",IF($P$3='Data Entry'!$CK$1,VLOOKUP(F75,Mark,6,0),IF($P$3='Data Entry'!$CK$2,VLOOKUP(F75,Mark,15,0),IF($P$3='Data Entry'!$CK$3,VLOOKUP(F75,Mark,24,0),IF($P$3='Data Entry'!$CK$4,VLOOKUP(F75,Mark,33,0),IF($P$3='Data Entry'!$CK$5,VLOOKUP(F75,Mark,42,0),IF($P$3='Data Entry'!$CK$6,VLOOKUP(F75,Mark,51,0),"")))))))</f>
        <v/>
      </c>
      <c r="I75" s="106" t="str">
        <f>IF(AND(B75="",D75="",F75="",G75=""),"",IF($P$3='Data Entry'!$CK$1,VLOOKUP(F75,Mark,7,0),IF($P$3='Data Entry'!$CK$2,VLOOKUP(F75,Mark,16,0),IF($P$3='Data Entry'!$CK$3,VLOOKUP(F75,Mark,25,0),IF($P$3='Data Entry'!$CK$4,VLOOKUP(F75,Mark,34,0),IF($P$3='Data Entry'!$CK$5,VLOOKUP(F75,Mark,43,0),IF($P$3='Data Entry'!$CK$6,VLOOKUP(F75,Mark,52,0),"")))))))</f>
        <v/>
      </c>
      <c r="J75" s="106" t="str">
        <f>IF(AND(B75="",D75="",F75="",G75=""),"",IF($P$3='Data Entry'!$CK$1,VLOOKUP(F75,Mark,8,0),IF($P$3='Data Entry'!$CK$2,VLOOKUP(F75,Mark,17,0),IF($P$3='Data Entry'!$CK$3,VLOOKUP(F75,Mark,26,0),IF($P$3='Data Entry'!$CK$4,VLOOKUP(F75,Mark,35,0),IF($P$3='Data Entry'!$CK$5,VLOOKUP(F75,Mark,44,0),IF($P$3='Data Entry'!$CK$6,VLOOKUP(F75,Mark,53,0),"")))))))</f>
        <v/>
      </c>
      <c r="K75" s="34" t="str">
        <f>IF(AND(B75="",D75="",F75="",G75=""),"",IF($P$3='Data Entry'!$CK$1,VLOOKUP(F75,Mark,9,0),IF($P$3='Data Entry'!$CK$2,VLOOKUP(F75,Mark,18,0),IF($P$3='Data Entry'!$CK$3,VLOOKUP(F75,Mark,27,0),IF($P$3='Data Entry'!$CK$4,VLOOKUP(F75,Mark,36,0),IF($P$3='Data Entry'!$CK$5,VLOOKUP(F75,Mark,45,0),IF($P$3='Data Entry'!$CK$6,VLOOKUP(F75,Mark,54,0),"")))))))</f>
        <v/>
      </c>
      <c r="L75" s="34" t="str">
        <f>IF(AND(B75="",D75="",F75="",G75=""),"",IF($P$3='Data Entry'!$CK$1,VLOOKUP(F75,Mark,10,0),IF($P$3='Data Entry'!$CK$2,VLOOKUP(F75,Mark,19,0),IF($P$3='Data Entry'!$CK$3,VLOOKUP(F75,Mark,28,0),IF($P$3='Data Entry'!$CK$4,VLOOKUP(F75,Mark,37,0),IF($P$3='Data Entry'!$CK$5,VLOOKUP(F75,Mark,46,0),IF($P$3='Data Entry'!$CK$6,VLOOKUP(F75,Mark,55,0),"")))))))</f>
        <v/>
      </c>
      <c r="M75" s="34" t="str">
        <f>IF(AND(B75="",D75="",F75="",G75=""),"",IF($P$3='Data Entry'!$CK$1,VLOOKUP(F75,Mark,11,0),IF($P$3='Data Entry'!$CK$2,VLOOKUP(F75,Mark,20,0),IF($P$3='Data Entry'!$CK$3,VLOOKUP(F75,Mark,29,0),IF($P$3='Data Entry'!$CK$4,VLOOKUP(F75,Mark,38,0),IF($P$3='Data Entry'!$CK$5,VLOOKUP(F75,Mark,47,0),IF($P$3='Data Entry'!$CK$6,VLOOKUP(F75,Mark,56,0),"")))))))</f>
        <v/>
      </c>
      <c r="N75" s="35" t="str">
        <f>IF(AND(B75="",D75="",F75="",G75=""),"",IF($P$3='Data Entry'!$CK$1,VLOOKUP(F75,Mark,12,0),IF($P$3='Data Entry'!$CK$2,VLOOKUP(F75,Mark,21,0),IF($P$3='Data Entry'!$CK$3,VLOOKUP(F75,Mark,30,0),IF($P$3='Data Entry'!$CK$4,VLOOKUP(F75,Mark,39,0),IF($P$3='Data Entry'!$CK$5,VLOOKUP(F75,Mark,48,0),IF($P$3='Data Entry'!$CK$6,VLOOKUP(F75,Mark,57,0),"")))))))</f>
        <v/>
      </c>
      <c r="O75" s="35" t="str">
        <f>IF(AND(B75="",D75="",F75="",G75=""),"",IF($P$3='Data Entry'!$CK$1,VLOOKUP(F75,Mark,13,0),IF($P$3='Data Entry'!$CK$2,VLOOKUP(F75,Mark,22,0),IF($P$3='Data Entry'!$CK$3,VLOOKUP(F75,Mark,31,0),IF($P$3='Data Entry'!$CK$4,VLOOKUP(F75,Mark,40,0),IF($P$3='Data Entry'!$CK$5,VLOOKUP(F75,Mark,49,0),IF($P$3='Data Entry'!$CK$6,VLOOKUP(F75,Mark,58,0),"")))))))</f>
        <v/>
      </c>
      <c r="P75" s="35" t="str">
        <f>IF(AND(B75="",D75="",F75="",G75=""),"",IF($P$3='Data Entry'!$CK$1,VLOOKUP(F75,Mark,14,0),IF($P$3='Data Entry'!$CK$2,VLOOKUP(F75,Mark,23,0),IF($P$3='Data Entry'!$CK$3,VLOOKUP(F75,Mark,32,0),IF($P$3='Data Entry'!$CK$4,VLOOKUP(F75,Mark,41,0),IF($P$3='Data Entry'!$CK$5,VLOOKUP(F75,Mark,50,0),IF($P$3='Data Entry'!$CK$6,VLOOKUP(F75,Mark,59,0),"")))))))</f>
        <v/>
      </c>
      <c r="Q75" s="36" t="str">
        <f t="shared" si="24"/>
        <v/>
      </c>
      <c r="R75" s="108" t="str">
        <f t="shared" si="25"/>
        <v/>
      </c>
      <c r="S75" s="108" t="str">
        <f t="shared" si="23"/>
        <v/>
      </c>
      <c r="T75" s="109" t="str">
        <f t="shared" si="26"/>
        <v/>
      </c>
      <c r="U75" s="10" t="str">
        <f>IFERROR(IF(OR(Q75="",#REF!="",D75=""),"",IF($Q$6=100,ROUNDUP(Q75*20%,0),IF($Q$6=86,ROUNDUP((Q75/$Q$6)*$U$6,0),IF($Q$6=66,ROUNDUP((Q75/$Q$6)*$U$6,0),"")))),"")</f>
        <v/>
      </c>
    </row>
    <row r="76" spans="1:21" ht="21.95" customHeight="1">
      <c r="A76" s="7">
        <v>70</v>
      </c>
      <c r="B76" s="32" t="str">
        <f t="shared" si="17"/>
        <v/>
      </c>
      <c r="C76" s="54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106" t="str">
        <f>IF(AND(B76="",D76="",F76="",G76=""),"",IF($P$3='Data Entry'!$CK$1,VLOOKUP(F76,Mark,6,0),IF($P$3='Data Entry'!$CK$2,VLOOKUP(F76,Mark,15,0),IF($P$3='Data Entry'!$CK$3,VLOOKUP(F76,Mark,24,0),IF($P$3='Data Entry'!$CK$4,VLOOKUP(F76,Mark,33,0),IF($P$3='Data Entry'!$CK$5,VLOOKUP(F76,Mark,42,0),IF($P$3='Data Entry'!$CK$6,VLOOKUP(F76,Mark,51,0),"")))))))</f>
        <v/>
      </c>
      <c r="I76" s="106" t="str">
        <f>IF(AND(B76="",D76="",F76="",G76=""),"",IF($P$3='Data Entry'!$CK$1,VLOOKUP(F76,Mark,7,0),IF($P$3='Data Entry'!$CK$2,VLOOKUP(F76,Mark,16,0),IF($P$3='Data Entry'!$CK$3,VLOOKUP(F76,Mark,25,0),IF($P$3='Data Entry'!$CK$4,VLOOKUP(F76,Mark,34,0),IF($P$3='Data Entry'!$CK$5,VLOOKUP(F76,Mark,43,0),IF($P$3='Data Entry'!$CK$6,VLOOKUP(F76,Mark,52,0),"")))))))</f>
        <v/>
      </c>
      <c r="J76" s="106" t="str">
        <f>IF(AND(B76="",D76="",F76="",G76=""),"",IF($P$3='Data Entry'!$CK$1,VLOOKUP(F76,Mark,8,0),IF($P$3='Data Entry'!$CK$2,VLOOKUP(F76,Mark,17,0),IF($P$3='Data Entry'!$CK$3,VLOOKUP(F76,Mark,26,0),IF($P$3='Data Entry'!$CK$4,VLOOKUP(F76,Mark,35,0),IF($P$3='Data Entry'!$CK$5,VLOOKUP(F76,Mark,44,0),IF($P$3='Data Entry'!$CK$6,VLOOKUP(F76,Mark,53,0),"")))))))</f>
        <v/>
      </c>
      <c r="K76" s="34" t="str">
        <f>IF(AND(B76="",D76="",F76="",G76=""),"",IF($P$3='Data Entry'!$CK$1,VLOOKUP(F76,Mark,9,0),IF($P$3='Data Entry'!$CK$2,VLOOKUP(F76,Mark,18,0),IF($P$3='Data Entry'!$CK$3,VLOOKUP(F76,Mark,27,0),IF($P$3='Data Entry'!$CK$4,VLOOKUP(F76,Mark,36,0),IF($P$3='Data Entry'!$CK$5,VLOOKUP(F76,Mark,45,0),IF($P$3='Data Entry'!$CK$6,VLOOKUP(F76,Mark,54,0),"")))))))</f>
        <v/>
      </c>
      <c r="L76" s="34" t="str">
        <f>IF(AND(B76="",D76="",F76="",G76=""),"",IF($P$3='Data Entry'!$CK$1,VLOOKUP(F76,Mark,10,0),IF($P$3='Data Entry'!$CK$2,VLOOKUP(F76,Mark,19,0),IF($P$3='Data Entry'!$CK$3,VLOOKUP(F76,Mark,28,0),IF($P$3='Data Entry'!$CK$4,VLOOKUP(F76,Mark,37,0),IF($P$3='Data Entry'!$CK$5,VLOOKUP(F76,Mark,46,0),IF($P$3='Data Entry'!$CK$6,VLOOKUP(F76,Mark,55,0),"")))))))</f>
        <v/>
      </c>
      <c r="M76" s="34" t="str">
        <f>IF(AND(B76="",D76="",F76="",G76=""),"",IF($P$3='Data Entry'!$CK$1,VLOOKUP(F76,Mark,11,0),IF($P$3='Data Entry'!$CK$2,VLOOKUP(F76,Mark,20,0),IF($P$3='Data Entry'!$CK$3,VLOOKUP(F76,Mark,29,0),IF($P$3='Data Entry'!$CK$4,VLOOKUP(F76,Mark,38,0),IF($P$3='Data Entry'!$CK$5,VLOOKUP(F76,Mark,47,0),IF($P$3='Data Entry'!$CK$6,VLOOKUP(F76,Mark,56,0),"")))))))</f>
        <v/>
      </c>
      <c r="N76" s="35" t="str">
        <f>IF(AND(B76="",D76="",F76="",G76=""),"",IF($P$3='Data Entry'!$CK$1,VLOOKUP(F76,Mark,12,0),IF($P$3='Data Entry'!$CK$2,VLOOKUP(F76,Mark,21,0),IF($P$3='Data Entry'!$CK$3,VLOOKUP(F76,Mark,30,0),IF($P$3='Data Entry'!$CK$4,VLOOKUP(F76,Mark,39,0),IF($P$3='Data Entry'!$CK$5,VLOOKUP(F76,Mark,48,0),IF($P$3='Data Entry'!$CK$6,VLOOKUP(F76,Mark,57,0),"")))))))</f>
        <v/>
      </c>
      <c r="O76" s="35" t="str">
        <f>IF(AND(B76="",D76="",F76="",G76=""),"",IF($P$3='Data Entry'!$CK$1,VLOOKUP(F76,Mark,13,0),IF($P$3='Data Entry'!$CK$2,VLOOKUP(F76,Mark,22,0),IF($P$3='Data Entry'!$CK$3,VLOOKUP(F76,Mark,31,0),IF($P$3='Data Entry'!$CK$4,VLOOKUP(F76,Mark,40,0),IF($P$3='Data Entry'!$CK$5,VLOOKUP(F76,Mark,49,0),IF($P$3='Data Entry'!$CK$6,VLOOKUP(F76,Mark,58,0),"")))))))</f>
        <v/>
      </c>
      <c r="P76" s="35" t="str">
        <f>IF(AND(B76="",D76="",F76="",G76=""),"",IF($P$3='Data Entry'!$CK$1,VLOOKUP(F76,Mark,14,0),IF($P$3='Data Entry'!$CK$2,VLOOKUP(F76,Mark,23,0),IF($P$3='Data Entry'!$CK$3,VLOOKUP(F76,Mark,32,0),IF($P$3='Data Entry'!$CK$4,VLOOKUP(F76,Mark,41,0),IF($P$3='Data Entry'!$CK$5,VLOOKUP(F76,Mark,50,0),IF($P$3='Data Entry'!$CK$6,VLOOKUP(F76,Mark,59,0),"")))))))</f>
        <v/>
      </c>
      <c r="Q76" s="36" t="str">
        <f t="shared" si="24"/>
        <v/>
      </c>
      <c r="R76" s="108" t="str">
        <f t="shared" si="25"/>
        <v/>
      </c>
      <c r="S76" s="108" t="str">
        <f t="shared" si="23"/>
        <v/>
      </c>
      <c r="T76" s="109" t="str">
        <f t="shared" si="26"/>
        <v/>
      </c>
      <c r="U76" s="10" t="str">
        <f>IFERROR(IF(OR(Q76="",#REF!="",D76=""),"",IF($Q$6=100,ROUNDUP(Q76*20%,0),IF($Q$6=86,ROUNDUP((Q76/$Q$6)*$U$6,0),IF($Q$6=66,ROUNDUP((Q76/$Q$6)*$U$6,0),"")))),"")</f>
        <v/>
      </c>
    </row>
    <row r="77" spans="1:21" ht="21.95" customHeight="1">
      <c r="A77" s="7">
        <v>71</v>
      </c>
      <c r="B77" s="32" t="str">
        <f t="shared" si="17"/>
        <v/>
      </c>
      <c r="C77" s="54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106" t="str">
        <f>IF(AND(B77="",D77="",F77="",G77=""),"",IF($P$3='Data Entry'!$CK$1,VLOOKUP(F77,Mark,6,0),IF($P$3='Data Entry'!$CK$2,VLOOKUP(F77,Mark,15,0),IF($P$3='Data Entry'!$CK$3,VLOOKUP(F77,Mark,24,0),IF($P$3='Data Entry'!$CK$4,VLOOKUP(F77,Mark,33,0),IF($P$3='Data Entry'!$CK$5,VLOOKUP(F77,Mark,42,0),IF($P$3='Data Entry'!$CK$6,VLOOKUP(F77,Mark,51,0),"")))))))</f>
        <v/>
      </c>
      <c r="I77" s="106" t="str">
        <f>IF(AND(B77="",D77="",F77="",G77=""),"",IF($P$3='Data Entry'!$CK$1,VLOOKUP(F77,Mark,7,0),IF($P$3='Data Entry'!$CK$2,VLOOKUP(F77,Mark,16,0),IF($P$3='Data Entry'!$CK$3,VLOOKUP(F77,Mark,25,0),IF($P$3='Data Entry'!$CK$4,VLOOKUP(F77,Mark,34,0),IF($P$3='Data Entry'!$CK$5,VLOOKUP(F77,Mark,43,0),IF($P$3='Data Entry'!$CK$6,VLOOKUP(F77,Mark,52,0),"")))))))</f>
        <v/>
      </c>
      <c r="J77" s="106" t="str">
        <f>IF(AND(B77="",D77="",F77="",G77=""),"",IF($P$3='Data Entry'!$CK$1,VLOOKUP(F77,Mark,8,0),IF($P$3='Data Entry'!$CK$2,VLOOKUP(F77,Mark,17,0),IF($P$3='Data Entry'!$CK$3,VLOOKUP(F77,Mark,26,0),IF($P$3='Data Entry'!$CK$4,VLOOKUP(F77,Mark,35,0),IF($P$3='Data Entry'!$CK$5,VLOOKUP(F77,Mark,44,0),IF($P$3='Data Entry'!$CK$6,VLOOKUP(F77,Mark,53,0),"")))))))</f>
        <v/>
      </c>
      <c r="K77" s="34" t="str">
        <f>IF(AND(B77="",D77="",F77="",G77=""),"",IF($P$3='Data Entry'!$CK$1,VLOOKUP(F77,Mark,9,0),IF($P$3='Data Entry'!$CK$2,VLOOKUP(F77,Mark,18,0),IF($P$3='Data Entry'!$CK$3,VLOOKUP(F77,Mark,27,0),IF($P$3='Data Entry'!$CK$4,VLOOKUP(F77,Mark,36,0),IF($P$3='Data Entry'!$CK$5,VLOOKUP(F77,Mark,45,0),IF($P$3='Data Entry'!$CK$6,VLOOKUP(F77,Mark,54,0),"")))))))</f>
        <v/>
      </c>
      <c r="L77" s="34" t="str">
        <f>IF(AND(B77="",D77="",F77="",G77=""),"",IF($P$3='Data Entry'!$CK$1,VLOOKUP(F77,Mark,10,0),IF($P$3='Data Entry'!$CK$2,VLOOKUP(F77,Mark,19,0),IF($P$3='Data Entry'!$CK$3,VLOOKUP(F77,Mark,28,0),IF($P$3='Data Entry'!$CK$4,VLOOKUP(F77,Mark,37,0),IF($P$3='Data Entry'!$CK$5,VLOOKUP(F77,Mark,46,0),IF($P$3='Data Entry'!$CK$6,VLOOKUP(F77,Mark,55,0),"")))))))</f>
        <v/>
      </c>
      <c r="M77" s="34" t="str">
        <f>IF(AND(B77="",D77="",F77="",G77=""),"",IF($P$3='Data Entry'!$CK$1,VLOOKUP(F77,Mark,11,0),IF($P$3='Data Entry'!$CK$2,VLOOKUP(F77,Mark,20,0),IF($P$3='Data Entry'!$CK$3,VLOOKUP(F77,Mark,29,0),IF($P$3='Data Entry'!$CK$4,VLOOKUP(F77,Mark,38,0),IF($P$3='Data Entry'!$CK$5,VLOOKUP(F77,Mark,47,0),IF($P$3='Data Entry'!$CK$6,VLOOKUP(F77,Mark,56,0),"")))))))</f>
        <v/>
      </c>
      <c r="N77" s="35" t="str">
        <f>IF(AND(B77="",D77="",F77="",G77=""),"",IF($P$3='Data Entry'!$CK$1,VLOOKUP(F77,Mark,12,0),IF($P$3='Data Entry'!$CK$2,VLOOKUP(F77,Mark,21,0),IF($P$3='Data Entry'!$CK$3,VLOOKUP(F77,Mark,30,0),IF($P$3='Data Entry'!$CK$4,VLOOKUP(F77,Mark,39,0),IF($P$3='Data Entry'!$CK$5,VLOOKUP(F77,Mark,48,0),IF($P$3='Data Entry'!$CK$6,VLOOKUP(F77,Mark,57,0),"")))))))</f>
        <v/>
      </c>
      <c r="O77" s="35" t="str">
        <f>IF(AND(B77="",D77="",F77="",G77=""),"",IF($P$3='Data Entry'!$CK$1,VLOOKUP(F77,Mark,13,0),IF($P$3='Data Entry'!$CK$2,VLOOKUP(F77,Mark,22,0),IF($P$3='Data Entry'!$CK$3,VLOOKUP(F77,Mark,31,0),IF($P$3='Data Entry'!$CK$4,VLOOKUP(F77,Mark,40,0),IF($P$3='Data Entry'!$CK$5,VLOOKUP(F77,Mark,49,0),IF($P$3='Data Entry'!$CK$6,VLOOKUP(F77,Mark,58,0),"")))))))</f>
        <v/>
      </c>
      <c r="P77" s="35" t="str">
        <f>IF(AND(B77="",D77="",F77="",G77=""),"",IF($P$3='Data Entry'!$CK$1,VLOOKUP(F77,Mark,14,0),IF($P$3='Data Entry'!$CK$2,VLOOKUP(F77,Mark,23,0),IF($P$3='Data Entry'!$CK$3,VLOOKUP(F77,Mark,32,0),IF($P$3='Data Entry'!$CK$4,VLOOKUP(F77,Mark,41,0),IF($P$3='Data Entry'!$CK$5,VLOOKUP(F77,Mark,50,0),IF($P$3='Data Entry'!$CK$6,VLOOKUP(F77,Mark,59,0),"")))))))</f>
        <v/>
      </c>
      <c r="Q77" s="36" t="str">
        <f t="shared" si="24"/>
        <v/>
      </c>
      <c r="R77" s="108" t="str">
        <f t="shared" si="25"/>
        <v/>
      </c>
      <c r="S77" s="108" t="str">
        <f t="shared" si="23"/>
        <v/>
      </c>
      <c r="T77" s="109" t="str">
        <f t="shared" si="26"/>
        <v/>
      </c>
      <c r="U77" s="10" t="str">
        <f>IFERROR(IF(OR(Q77="",#REF!="",D77=""),"",IF($Q$6=100,ROUNDUP(Q77*20%,0),IF($Q$6=86,ROUNDUP((Q77/$Q$6)*$U$6,0),IF($Q$6=66,ROUNDUP((Q77/$Q$6)*$U$6,0),"")))),"")</f>
        <v/>
      </c>
    </row>
    <row r="78" spans="1:21" ht="21.95" customHeight="1">
      <c r="A78" s="7">
        <v>72</v>
      </c>
      <c r="B78" s="32" t="str">
        <f t="shared" si="17"/>
        <v/>
      </c>
      <c r="C78" s="54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106" t="str">
        <f>IF(AND(B78="",D78="",F78="",G78=""),"",IF($P$3='Data Entry'!$CK$1,VLOOKUP(F78,Mark,6,0),IF($P$3='Data Entry'!$CK$2,VLOOKUP(F78,Mark,15,0),IF($P$3='Data Entry'!$CK$3,VLOOKUP(F78,Mark,24,0),IF($P$3='Data Entry'!$CK$4,VLOOKUP(F78,Mark,33,0),IF($P$3='Data Entry'!$CK$5,VLOOKUP(F78,Mark,42,0),IF($P$3='Data Entry'!$CK$6,VLOOKUP(F78,Mark,51,0),"")))))))</f>
        <v/>
      </c>
      <c r="I78" s="106" t="str">
        <f>IF(AND(B78="",D78="",F78="",G78=""),"",IF($P$3='Data Entry'!$CK$1,VLOOKUP(F78,Mark,7,0),IF($P$3='Data Entry'!$CK$2,VLOOKUP(F78,Mark,16,0),IF($P$3='Data Entry'!$CK$3,VLOOKUP(F78,Mark,25,0),IF($P$3='Data Entry'!$CK$4,VLOOKUP(F78,Mark,34,0),IF($P$3='Data Entry'!$CK$5,VLOOKUP(F78,Mark,43,0),IF($P$3='Data Entry'!$CK$6,VLOOKUP(F78,Mark,52,0),"")))))))</f>
        <v/>
      </c>
      <c r="J78" s="106" t="str">
        <f>IF(AND(B78="",D78="",F78="",G78=""),"",IF($P$3='Data Entry'!$CK$1,VLOOKUP(F78,Mark,8,0),IF($P$3='Data Entry'!$CK$2,VLOOKUP(F78,Mark,17,0),IF($P$3='Data Entry'!$CK$3,VLOOKUP(F78,Mark,26,0),IF($P$3='Data Entry'!$CK$4,VLOOKUP(F78,Mark,35,0),IF($P$3='Data Entry'!$CK$5,VLOOKUP(F78,Mark,44,0),IF($P$3='Data Entry'!$CK$6,VLOOKUP(F78,Mark,53,0),"")))))))</f>
        <v/>
      </c>
      <c r="K78" s="34" t="str">
        <f>IF(AND(B78="",D78="",F78="",G78=""),"",IF($P$3='Data Entry'!$CK$1,VLOOKUP(F78,Mark,9,0),IF($P$3='Data Entry'!$CK$2,VLOOKUP(F78,Mark,18,0),IF($P$3='Data Entry'!$CK$3,VLOOKUP(F78,Mark,27,0),IF($P$3='Data Entry'!$CK$4,VLOOKUP(F78,Mark,36,0),IF($P$3='Data Entry'!$CK$5,VLOOKUP(F78,Mark,45,0),IF($P$3='Data Entry'!$CK$6,VLOOKUP(F78,Mark,54,0),"")))))))</f>
        <v/>
      </c>
      <c r="L78" s="34" t="str">
        <f>IF(AND(B78="",D78="",F78="",G78=""),"",IF($P$3='Data Entry'!$CK$1,VLOOKUP(F78,Mark,10,0),IF($P$3='Data Entry'!$CK$2,VLOOKUP(F78,Mark,19,0),IF($P$3='Data Entry'!$CK$3,VLOOKUP(F78,Mark,28,0),IF($P$3='Data Entry'!$CK$4,VLOOKUP(F78,Mark,37,0),IF($P$3='Data Entry'!$CK$5,VLOOKUP(F78,Mark,46,0),IF($P$3='Data Entry'!$CK$6,VLOOKUP(F78,Mark,55,0),"")))))))</f>
        <v/>
      </c>
      <c r="M78" s="34" t="str">
        <f>IF(AND(B78="",D78="",F78="",G78=""),"",IF($P$3='Data Entry'!$CK$1,VLOOKUP(F78,Mark,11,0),IF($P$3='Data Entry'!$CK$2,VLOOKUP(F78,Mark,20,0),IF($P$3='Data Entry'!$CK$3,VLOOKUP(F78,Mark,29,0),IF($P$3='Data Entry'!$CK$4,VLOOKUP(F78,Mark,38,0),IF($P$3='Data Entry'!$CK$5,VLOOKUP(F78,Mark,47,0),IF($P$3='Data Entry'!$CK$6,VLOOKUP(F78,Mark,56,0),"")))))))</f>
        <v/>
      </c>
      <c r="N78" s="35" t="str">
        <f>IF(AND(B78="",D78="",F78="",G78=""),"",IF($P$3='Data Entry'!$CK$1,VLOOKUP(F78,Mark,12,0),IF($P$3='Data Entry'!$CK$2,VLOOKUP(F78,Mark,21,0),IF($P$3='Data Entry'!$CK$3,VLOOKUP(F78,Mark,30,0),IF($P$3='Data Entry'!$CK$4,VLOOKUP(F78,Mark,39,0),IF($P$3='Data Entry'!$CK$5,VLOOKUP(F78,Mark,48,0),IF($P$3='Data Entry'!$CK$6,VLOOKUP(F78,Mark,57,0),"")))))))</f>
        <v/>
      </c>
      <c r="O78" s="35" t="str">
        <f>IF(AND(B78="",D78="",F78="",G78=""),"",IF($P$3='Data Entry'!$CK$1,VLOOKUP(F78,Mark,13,0),IF($P$3='Data Entry'!$CK$2,VLOOKUP(F78,Mark,22,0),IF($P$3='Data Entry'!$CK$3,VLOOKUP(F78,Mark,31,0),IF($P$3='Data Entry'!$CK$4,VLOOKUP(F78,Mark,40,0),IF($P$3='Data Entry'!$CK$5,VLOOKUP(F78,Mark,49,0),IF($P$3='Data Entry'!$CK$6,VLOOKUP(F78,Mark,58,0),"")))))))</f>
        <v/>
      </c>
      <c r="P78" s="35" t="str">
        <f>IF(AND(B78="",D78="",F78="",G78=""),"",IF($P$3='Data Entry'!$CK$1,VLOOKUP(F78,Mark,14,0),IF($P$3='Data Entry'!$CK$2,VLOOKUP(F78,Mark,23,0),IF($P$3='Data Entry'!$CK$3,VLOOKUP(F78,Mark,32,0),IF($P$3='Data Entry'!$CK$4,VLOOKUP(F78,Mark,41,0),IF($P$3='Data Entry'!$CK$5,VLOOKUP(F78,Mark,50,0),IF($P$3='Data Entry'!$CK$6,VLOOKUP(F78,Mark,59,0),"")))))))</f>
        <v/>
      </c>
      <c r="Q78" s="36" t="str">
        <f t="shared" si="24"/>
        <v/>
      </c>
      <c r="R78" s="108" t="str">
        <f t="shared" si="25"/>
        <v/>
      </c>
      <c r="S78" s="108" t="str">
        <f t="shared" si="23"/>
        <v/>
      </c>
      <c r="T78" s="109" t="str">
        <f t="shared" si="26"/>
        <v/>
      </c>
      <c r="U78" s="10" t="str">
        <f>IFERROR(IF(OR(Q78="",#REF!="",D78=""),"",IF($Q$6=100,ROUNDUP(Q78*20%,0),IF($Q$6=86,ROUNDUP((Q78/$Q$6)*$U$6,0),IF($Q$6=66,ROUNDUP((Q78/$Q$6)*$U$6,0),"")))),"")</f>
        <v/>
      </c>
    </row>
    <row r="79" spans="1:21" ht="21.95" customHeight="1">
      <c r="A79" s="7">
        <v>73</v>
      </c>
      <c r="B79" s="32" t="str">
        <f t="shared" si="17"/>
        <v/>
      </c>
      <c r="C79" s="54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106" t="str">
        <f>IF(AND(B79="",D79="",F79="",G79=""),"",IF($P$3='Data Entry'!$CK$1,VLOOKUP(F79,Mark,6,0),IF($P$3='Data Entry'!$CK$2,VLOOKUP(F79,Mark,15,0),IF($P$3='Data Entry'!$CK$3,VLOOKUP(F79,Mark,24,0),IF($P$3='Data Entry'!$CK$4,VLOOKUP(F79,Mark,33,0),IF($P$3='Data Entry'!$CK$5,VLOOKUP(F79,Mark,42,0),IF($P$3='Data Entry'!$CK$6,VLOOKUP(F79,Mark,51,0),"")))))))</f>
        <v/>
      </c>
      <c r="I79" s="106" t="str">
        <f>IF(AND(B79="",D79="",F79="",G79=""),"",IF($P$3='Data Entry'!$CK$1,VLOOKUP(F79,Mark,7,0),IF($P$3='Data Entry'!$CK$2,VLOOKUP(F79,Mark,16,0),IF($P$3='Data Entry'!$CK$3,VLOOKUP(F79,Mark,25,0),IF($P$3='Data Entry'!$CK$4,VLOOKUP(F79,Mark,34,0),IF($P$3='Data Entry'!$CK$5,VLOOKUP(F79,Mark,43,0),IF($P$3='Data Entry'!$CK$6,VLOOKUP(F79,Mark,52,0),"")))))))</f>
        <v/>
      </c>
      <c r="J79" s="106" t="str">
        <f>IF(AND(B79="",D79="",F79="",G79=""),"",IF($P$3='Data Entry'!$CK$1,VLOOKUP(F79,Mark,8,0),IF($P$3='Data Entry'!$CK$2,VLOOKUP(F79,Mark,17,0),IF($P$3='Data Entry'!$CK$3,VLOOKUP(F79,Mark,26,0),IF($P$3='Data Entry'!$CK$4,VLOOKUP(F79,Mark,35,0),IF($P$3='Data Entry'!$CK$5,VLOOKUP(F79,Mark,44,0),IF($P$3='Data Entry'!$CK$6,VLOOKUP(F79,Mark,53,0),"")))))))</f>
        <v/>
      </c>
      <c r="K79" s="34" t="str">
        <f>IF(AND(B79="",D79="",F79="",G79=""),"",IF($P$3='Data Entry'!$CK$1,VLOOKUP(F79,Mark,9,0),IF($P$3='Data Entry'!$CK$2,VLOOKUP(F79,Mark,18,0),IF($P$3='Data Entry'!$CK$3,VLOOKUP(F79,Mark,27,0),IF($P$3='Data Entry'!$CK$4,VLOOKUP(F79,Mark,36,0),IF($P$3='Data Entry'!$CK$5,VLOOKUP(F79,Mark,45,0),IF($P$3='Data Entry'!$CK$6,VLOOKUP(F79,Mark,54,0),"")))))))</f>
        <v/>
      </c>
      <c r="L79" s="34" t="str">
        <f>IF(AND(B79="",D79="",F79="",G79=""),"",IF($P$3='Data Entry'!$CK$1,VLOOKUP(F79,Mark,10,0),IF($P$3='Data Entry'!$CK$2,VLOOKUP(F79,Mark,19,0),IF($P$3='Data Entry'!$CK$3,VLOOKUP(F79,Mark,28,0),IF($P$3='Data Entry'!$CK$4,VLOOKUP(F79,Mark,37,0),IF($P$3='Data Entry'!$CK$5,VLOOKUP(F79,Mark,46,0),IF($P$3='Data Entry'!$CK$6,VLOOKUP(F79,Mark,55,0),"")))))))</f>
        <v/>
      </c>
      <c r="M79" s="34" t="str">
        <f>IF(AND(B79="",D79="",F79="",G79=""),"",IF($P$3='Data Entry'!$CK$1,VLOOKUP(F79,Mark,11,0),IF($P$3='Data Entry'!$CK$2,VLOOKUP(F79,Mark,20,0),IF($P$3='Data Entry'!$CK$3,VLOOKUP(F79,Mark,29,0),IF($P$3='Data Entry'!$CK$4,VLOOKUP(F79,Mark,38,0),IF($P$3='Data Entry'!$CK$5,VLOOKUP(F79,Mark,47,0),IF($P$3='Data Entry'!$CK$6,VLOOKUP(F79,Mark,56,0),"")))))))</f>
        <v/>
      </c>
      <c r="N79" s="35" t="str">
        <f>IF(AND(B79="",D79="",F79="",G79=""),"",IF($P$3='Data Entry'!$CK$1,VLOOKUP(F79,Mark,12,0),IF($P$3='Data Entry'!$CK$2,VLOOKUP(F79,Mark,21,0),IF($P$3='Data Entry'!$CK$3,VLOOKUP(F79,Mark,30,0),IF($P$3='Data Entry'!$CK$4,VLOOKUP(F79,Mark,39,0),IF($P$3='Data Entry'!$CK$5,VLOOKUP(F79,Mark,48,0),IF($P$3='Data Entry'!$CK$6,VLOOKUP(F79,Mark,57,0),"")))))))</f>
        <v/>
      </c>
      <c r="O79" s="35" t="str">
        <f>IF(AND(B79="",D79="",F79="",G79=""),"",IF($P$3='Data Entry'!$CK$1,VLOOKUP(F79,Mark,13,0),IF($P$3='Data Entry'!$CK$2,VLOOKUP(F79,Mark,22,0),IF($P$3='Data Entry'!$CK$3,VLOOKUP(F79,Mark,31,0),IF($P$3='Data Entry'!$CK$4,VLOOKUP(F79,Mark,40,0),IF($P$3='Data Entry'!$CK$5,VLOOKUP(F79,Mark,49,0),IF($P$3='Data Entry'!$CK$6,VLOOKUP(F79,Mark,58,0),"")))))))</f>
        <v/>
      </c>
      <c r="P79" s="35" t="str">
        <f>IF(AND(B79="",D79="",F79="",G79=""),"",IF($P$3='Data Entry'!$CK$1,VLOOKUP(F79,Mark,14,0),IF($P$3='Data Entry'!$CK$2,VLOOKUP(F79,Mark,23,0),IF($P$3='Data Entry'!$CK$3,VLOOKUP(F79,Mark,32,0),IF($P$3='Data Entry'!$CK$4,VLOOKUP(F79,Mark,41,0),IF($P$3='Data Entry'!$CK$5,VLOOKUP(F79,Mark,50,0),IF($P$3='Data Entry'!$CK$6,VLOOKUP(F79,Mark,59,0),"")))))))</f>
        <v/>
      </c>
      <c r="Q79" s="36" t="str">
        <f t="shared" si="24"/>
        <v/>
      </c>
      <c r="R79" s="108" t="str">
        <f t="shared" si="25"/>
        <v/>
      </c>
      <c r="S79" s="108" t="str">
        <f t="shared" si="23"/>
        <v/>
      </c>
      <c r="T79" s="109" t="str">
        <f t="shared" si="26"/>
        <v/>
      </c>
      <c r="U79" s="10" t="str">
        <f>IFERROR(IF(OR(Q79="",#REF!="",D79=""),"",IF($Q$6=100,ROUNDUP(Q79*20%,0),IF($Q$6=86,ROUNDUP((Q79/$Q$6)*$U$6,0),IF($Q$6=66,ROUNDUP((Q79/$Q$6)*$U$6,0),"")))),"")</f>
        <v/>
      </c>
    </row>
    <row r="80" spans="1:21" ht="21.95" customHeight="1">
      <c r="A80" s="7">
        <v>74</v>
      </c>
      <c r="B80" s="32" t="str">
        <f t="shared" si="17"/>
        <v/>
      </c>
      <c r="C80" s="54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106" t="str">
        <f>IF(AND(B80="",D80="",F80="",G80=""),"",IF($P$3='Data Entry'!$CK$1,VLOOKUP(F80,Mark,6,0),IF($P$3='Data Entry'!$CK$2,VLOOKUP(F80,Mark,15,0),IF($P$3='Data Entry'!$CK$3,VLOOKUP(F80,Mark,24,0),IF($P$3='Data Entry'!$CK$4,VLOOKUP(F80,Mark,33,0),IF($P$3='Data Entry'!$CK$5,VLOOKUP(F80,Mark,42,0),IF($P$3='Data Entry'!$CK$6,VLOOKUP(F80,Mark,51,0),"")))))))</f>
        <v/>
      </c>
      <c r="I80" s="106" t="str">
        <f>IF(AND(B80="",D80="",F80="",G80=""),"",IF($P$3='Data Entry'!$CK$1,VLOOKUP(F80,Mark,7,0),IF($P$3='Data Entry'!$CK$2,VLOOKUP(F80,Mark,16,0),IF($P$3='Data Entry'!$CK$3,VLOOKUP(F80,Mark,25,0),IF($P$3='Data Entry'!$CK$4,VLOOKUP(F80,Mark,34,0),IF($P$3='Data Entry'!$CK$5,VLOOKUP(F80,Mark,43,0),IF($P$3='Data Entry'!$CK$6,VLOOKUP(F80,Mark,52,0),"")))))))</f>
        <v/>
      </c>
      <c r="J80" s="106" t="str">
        <f>IF(AND(B80="",D80="",F80="",G80=""),"",IF($P$3='Data Entry'!$CK$1,VLOOKUP(F80,Mark,8,0),IF($P$3='Data Entry'!$CK$2,VLOOKUP(F80,Mark,17,0),IF($P$3='Data Entry'!$CK$3,VLOOKUP(F80,Mark,26,0),IF($P$3='Data Entry'!$CK$4,VLOOKUP(F80,Mark,35,0),IF($P$3='Data Entry'!$CK$5,VLOOKUP(F80,Mark,44,0),IF($P$3='Data Entry'!$CK$6,VLOOKUP(F80,Mark,53,0),"")))))))</f>
        <v/>
      </c>
      <c r="K80" s="34" t="str">
        <f>IF(AND(B80="",D80="",F80="",G80=""),"",IF($P$3='Data Entry'!$CK$1,VLOOKUP(F80,Mark,9,0),IF($P$3='Data Entry'!$CK$2,VLOOKUP(F80,Mark,18,0),IF($P$3='Data Entry'!$CK$3,VLOOKUP(F80,Mark,27,0),IF($P$3='Data Entry'!$CK$4,VLOOKUP(F80,Mark,36,0),IF($P$3='Data Entry'!$CK$5,VLOOKUP(F80,Mark,45,0),IF($P$3='Data Entry'!$CK$6,VLOOKUP(F80,Mark,54,0),"")))))))</f>
        <v/>
      </c>
      <c r="L80" s="34" t="str">
        <f>IF(AND(B80="",D80="",F80="",G80=""),"",IF($P$3='Data Entry'!$CK$1,VLOOKUP(F80,Mark,10,0),IF($P$3='Data Entry'!$CK$2,VLOOKUP(F80,Mark,19,0),IF($P$3='Data Entry'!$CK$3,VLOOKUP(F80,Mark,28,0),IF($P$3='Data Entry'!$CK$4,VLOOKUP(F80,Mark,37,0),IF($P$3='Data Entry'!$CK$5,VLOOKUP(F80,Mark,46,0),IF($P$3='Data Entry'!$CK$6,VLOOKUP(F80,Mark,55,0),"")))))))</f>
        <v/>
      </c>
      <c r="M80" s="34" t="str">
        <f>IF(AND(B80="",D80="",F80="",G80=""),"",IF($P$3='Data Entry'!$CK$1,VLOOKUP(F80,Mark,11,0),IF($P$3='Data Entry'!$CK$2,VLOOKUP(F80,Mark,20,0),IF($P$3='Data Entry'!$CK$3,VLOOKUP(F80,Mark,29,0),IF($P$3='Data Entry'!$CK$4,VLOOKUP(F80,Mark,38,0),IF($P$3='Data Entry'!$CK$5,VLOOKUP(F80,Mark,47,0),IF($P$3='Data Entry'!$CK$6,VLOOKUP(F80,Mark,56,0),"")))))))</f>
        <v/>
      </c>
      <c r="N80" s="35" t="str">
        <f>IF(AND(B80="",D80="",F80="",G80=""),"",IF($P$3='Data Entry'!$CK$1,VLOOKUP(F80,Mark,12,0),IF($P$3='Data Entry'!$CK$2,VLOOKUP(F80,Mark,21,0),IF($P$3='Data Entry'!$CK$3,VLOOKUP(F80,Mark,30,0),IF($P$3='Data Entry'!$CK$4,VLOOKUP(F80,Mark,39,0),IF($P$3='Data Entry'!$CK$5,VLOOKUP(F80,Mark,48,0),IF($P$3='Data Entry'!$CK$6,VLOOKUP(F80,Mark,57,0),"")))))))</f>
        <v/>
      </c>
      <c r="O80" s="35" t="str">
        <f>IF(AND(B80="",D80="",F80="",G80=""),"",IF($P$3='Data Entry'!$CK$1,VLOOKUP(F80,Mark,13,0),IF($P$3='Data Entry'!$CK$2,VLOOKUP(F80,Mark,22,0),IF($P$3='Data Entry'!$CK$3,VLOOKUP(F80,Mark,31,0),IF($P$3='Data Entry'!$CK$4,VLOOKUP(F80,Mark,40,0),IF($P$3='Data Entry'!$CK$5,VLOOKUP(F80,Mark,49,0),IF($P$3='Data Entry'!$CK$6,VLOOKUP(F80,Mark,58,0),"")))))))</f>
        <v/>
      </c>
      <c r="P80" s="35" t="str">
        <f>IF(AND(B80="",D80="",F80="",G80=""),"",IF($P$3='Data Entry'!$CK$1,VLOOKUP(F80,Mark,14,0),IF($P$3='Data Entry'!$CK$2,VLOOKUP(F80,Mark,23,0),IF($P$3='Data Entry'!$CK$3,VLOOKUP(F80,Mark,32,0),IF($P$3='Data Entry'!$CK$4,VLOOKUP(F80,Mark,41,0),IF($P$3='Data Entry'!$CK$5,VLOOKUP(F80,Mark,50,0),IF($P$3='Data Entry'!$CK$6,VLOOKUP(F80,Mark,59,0),"")))))))</f>
        <v/>
      </c>
      <c r="Q80" s="36" t="str">
        <f t="shared" si="24"/>
        <v/>
      </c>
      <c r="R80" s="108" t="str">
        <f t="shared" si="25"/>
        <v/>
      </c>
      <c r="S80" s="108" t="str">
        <f t="shared" si="23"/>
        <v/>
      </c>
      <c r="T80" s="109" t="str">
        <f t="shared" si="26"/>
        <v/>
      </c>
      <c r="U80" s="10" t="str">
        <f>IFERROR(IF(OR(Q80="",#REF!="",D80=""),"",IF($Q$6=100,ROUNDUP(Q80*20%,0),IF($Q$6=86,ROUNDUP((Q80/$Q$6)*$U$6,0),IF($Q$6=66,ROUNDUP((Q80/$Q$6)*$U$6,0),"")))),"")</f>
        <v/>
      </c>
    </row>
    <row r="81" spans="1:21" ht="21.95" customHeight="1">
      <c r="A81" s="7">
        <v>75</v>
      </c>
      <c r="B81" s="32" t="str">
        <f t="shared" si="17"/>
        <v/>
      </c>
      <c r="C81" s="54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106" t="str">
        <f>IF(AND(B81="",D81="",F81="",G81=""),"",IF($P$3='Data Entry'!$CK$1,VLOOKUP(F81,Mark,6,0),IF($P$3='Data Entry'!$CK$2,VLOOKUP(F81,Mark,15,0),IF($P$3='Data Entry'!$CK$3,VLOOKUP(F81,Mark,24,0),IF($P$3='Data Entry'!$CK$4,VLOOKUP(F81,Mark,33,0),IF($P$3='Data Entry'!$CK$5,VLOOKUP(F81,Mark,42,0),IF($P$3='Data Entry'!$CK$6,VLOOKUP(F81,Mark,51,0),"")))))))</f>
        <v/>
      </c>
      <c r="I81" s="106" t="str">
        <f>IF(AND(B81="",D81="",F81="",G81=""),"",IF($P$3='Data Entry'!$CK$1,VLOOKUP(F81,Mark,7,0),IF($P$3='Data Entry'!$CK$2,VLOOKUP(F81,Mark,16,0),IF($P$3='Data Entry'!$CK$3,VLOOKUP(F81,Mark,25,0),IF($P$3='Data Entry'!$CK$4,VLOOKUP(F81,Mark,34,0),IF($P$3='Data Entry'!$CK$5,VLOOKUP(F81,Mark,43,0),IF($P$3='Data Entry'!$CK$6,VLOOKUP(F81,Mark,52,0),"")))))))</f>
        <v/>
      </c>
      <c r="J81" s="106" t="str">
        <f>IF(AND(B81="",D81="",F81="",G81=""),"",IF($P$3='Data Entry'!$CK$1,VLOOKUP(F81,Mark,8,0),IF($P$3='Data Entry'!$CK$2,VLOOKUP(F81,Mark,17,0),IF($P$3='Data Entry'!$CK$3,VLOOKUP(F81,Mark,26,0),IF($P$3='Data Entry'!$CK$4,VLOOKUP(F81,Mark,35,0),IF($P$3='Data Entry'!$CK$5,VLOOKUP(F81,Mark,44,0),IF($P$3='Data Entry'!$CK$6,VLOOKUP(F81,Mark,53,0),"")))))))</f>
        <v/>
      </c>
      <c r="K81" s="34" t="str">
        <f>IF(AND(B81="",D81="",F81="",G81=""),"",IF($P$3='Data Entry'!$CK$1,VLOOKUP(F81,Mark,9,0),IF($P$3='Data Entry'!$CK$2,VLOOKUP(F81,Mark,18,0),IF($P$3='Data Entry'!$CK$3,VLOOKUP(F81,Mark,27,0),IF($P$3='Data Entry'!$CK$4,VLOOKUP(F81,Mark,36,0),IF($P$3='Data Entry'!$CK$5,VLOOKUP(F81,Mark,45,0),IF($P$3='Data Entry'!$CK$6,VLOOKUP(F81,Mark,54,0),"")))))))</f>
        <v/>
      </c>
      <c r="L81" s="34" t="str">
        <f>IF(AND(B81="",D81="",F81="",G81=""),"",IF($P$3='Data Entry'!$CK$1,VLOOKUP(F81,Mark,10,0),IF($P$3='Data Entry'!$CK$2,VLOOKUP(F81,Mark,19,0),IF($P$3='Data Entry'!$CK$3,VLOOKUP(F81,Mark,28,0),IF($P$3='Data Entry'!$CK$4,VLOOKUP(F81,Mark,37,0),IF($P$3='Data Entry'!$CK$5,VLOOKUP(F81,Mark,46,0),IF($P$3='Data Entry'!$CK$6,VLOOKUP(F81,Mark,55,0),"")))))))</f>
        <v/>
      </c>
      <c r="M81" s="34" t="str">
        <f>IF(AND(B81="",D81="",F81="",G81=""),"",IF($P$3='Data Entry'!$CK$1,VLOOKUP(F81,Mark,11,0),IF($P$3='Data Entry'!$CK$2,VLOOKUP(F81,Mark,20,0),IF($P$3='Data Entry'!$CK$3,VLOOKUP(F81,Mark,29,0),IF($P$3='Data Entry'!$CK$4,VLOOKUP(F81,Mark,38,0),IF($P$3='Data Entry'!$CK$5,VLOOKUP(F81,Mark,47,0),IF($P$3='Data Entry'!$CK$6,VLOOKUP(F81,Mark,56,0),"")))))))</f>
        <v/>
      </c>
      <c r="N81" s="35" t="str">
        <f>IF(AND(B81="",D81="",F81="",G81=""),"",IF($P$3='Data Entry'!$CK$1,VLOOKUP(F81,Mark,12,0),IF($P$3='Data Entry'!$CK$2,VLOOKUP(F81,Mark,21,0),IF($P$3='Data Entry'!$CK$3,VLOOKUP(F81,Mark,30,0),IF($P$3='Data Entry'!$CK$4,VLOOKUP(F81,Mark,39,0),IF($P$3='Data Entry'!$CK$5,VLOOKUP(F81,Mark,48,0),IF($P$3='Data Entry'!$CK$6,VLOOKUP(F81,Mark,57,0),"")))))))</f>
        <v/>
      </c>
      <c r="O81" s="35" t="str">
        <f>IF(AND(B81="",D81="",F81="",G81=""),"",IF($P$3='Data Entry'!$CK$1,VLOOKUP(F81,Mark,13,0),IF($P$3='Data Entry'!$CK$2,VLOOKUP(F81,Mark,22,0),IF($P$3='Data Entry'!$CK$3,VLOOKUP(F81,Mark,31,0),IF($P$3='Data Entry'!$CK$4,VLOOKUP(F81,Mark,40,0),IF($P$3='Data Entry'!$CK$5,VLOOKUP(F81,Mark,49,0),IF($P$3='Data Entry'!$CK$6,VLOOKUP(F81,Mark,58,0),"")))))))</f>
        <v/>
      </c>
      <c r="P81" s="35" t="str">
        <f>IF(AND(B81="",D81="",F81="",G81=""),"",IF($P$3='Data Entry'!$CK$1,VLOOKUP(F81,Mark,14,0),IF($P$3='Data Entry'!$CK$2,VLOOKUP(F81,Mark,23,0),IF($P$3='Data Entry'!$CK$3,VLOOKUP(F81,Mark,32,0),IF($P$3='Data Entry'!$CK$4,VLOOKUP(F81,Mark,41,0),IF($P$3='Data Entry'!$CK$5,VLOOKUP(F81,Mark,50,0),IF($P$3='Data Entry'!$CK$6,VLOOKUP(F81,Mark,59,0),"")))))))</f>
        <v/>
      </c>
      <c r="Q81" s="36" t="str">
        <f t="shared" si="24"/>
        <v/>
      </c>
      <c r="R81" s="108" t="str">
        <f t="shared" si="25"/>
        <v/>
      </c>
      <c r="S81" s="108" t="str">
        <f t="shared" si="23"/>
        <v/>
      </c>
      <c r="T81" s="109" t="str">
        <f t="shared" si="26"/>
        <v/>
      </c>
      <c r="U81" s="10" t="str">
        <f>IFERROR(IF(OR(Q81="",#REF!="",D81=""),"",IF($Q$6=100,ROUNDUP(Q81*20%,0),IF($Q$6=86,ROUNDUP((Q81/$Q$6)*$U$6,0),IF($Q$6=66,ROUNDUP((Q81/$Q$6)*$U$6,0),"")))),"")</f>
        <v/>
      </c>
    </row>
    <row r="82" spans="1:21" ht="21.95" customHeight="1">
      <c r="A82" s="7">
        <v>76</v>
      </c>
      <c r="B82" s="32" t="str">
        <f t="shared" si="17"/>
        <v/>
      </c>
      <c r="C82" s="54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106" t="str">
        <f>IF(AND(B82="",D82="",F82="",G82=""),"",IF($P$3='Data Entry'!$CK$1,VLOOKUP(F82,Mark,6,0),IF($P$3='Data Entry'!$CK$2,VLOOKUP(F82,Mark,15,0),IF($P$3='Data Entry'!$CK$3,VLOOKUP(F82,Mark,24,0),IF($P$3='Data Entry'!$CK$4,VLOOKUP(F82,Mark,33,0),IF($P$3='Data Entry'!$CK$5,VLOOKUP(F82,Mark,42,0),IF($P$3='Data Entry'!$CK$6,VLOOKUP(F82,Mark,51,0),"")))))))</f>
        <v/>
      </c>
      <c r="I82" s="106" t="str">
        <f>IF(AND(B82="",D82="",F82="",G82=""),"",IF($P$3='Data Entry'!$CK$1,VLOOKUP(F82,Mark,7,0),IF($P$3='Data Entry'!$CK$2,VLOOKUP(F82,Mark,16,0),IF($P$3='Data Entry'!$CK$3,VLOOKUP(F82,Mark,25,0),IF($P$3='Data Entry'!$CK$4,VLOOKUP(F82,Mark,34,0),IF($P$3='Data Entry'!$CK$5,VLOOKUP(F82,Mark,43,0),IF($P$3='Data Entry'!$CK$6,VLOOKUP(F82,Mark,52,0),"")))))))</f>
        <v/>
      </c>
      <c r="J82" s="106" t="str">
        <f>IF(AND(B82="",D82="",F82="",G82=""),"",IF($P$3='Data Entry'!$CK$1,VLOOKUP(F82,Mark,8,0),IF($P$3='Data Entry'!$CK$2,VLOOKUP(F82,Mark,17,0),IF($P$3='Data Entry'!$CK$3,VLOOKUP(F82,Mark,26,0),IF($P$3='Data Entry'!$CK$4,VLOOKUP(F82,Mark,35,0),IF($P$3='Data Entry'!$CK$5,VLOOKUP(F82,Mark,44,0),IF($P$3='Data Entry'!$CK$6,VLOOKUP(F82,Mark,53,0),"")))))))</f>
        <v/>
      </c>
      <c r="K82" s="34" t="str">
        <f>IF(AND(B82="",D82="",F82="",G82=""),"",IF($P$3='Data Entry'!$CK$1,VLOOKUP(F82,Mark,9,0),IF($P$3='Data Entry'!$CK$2,VLOOKUP(F82,Mark,18,0),IF($P$3='Data Entry'!$CK$3,VLOOKUP(F82,Mark,27,0),IF($P$3='Data Entry'!$CK$4,VLOOKUP(F82,Mark,36,0),IF($P$3='Data Entry'!$CK$5,VLOOKUP(F82,Mark,45,0),IF($P$3='Data Entry'!$CK$6,VLOOKUP(F82,Mark,54,0),"")))))))</f>
        <v/>
      </c>
      <c r="L82" s="34" t="str">
        <f>IF(AND(B82="",D82="",F82="",G82=""),"",IF($P$3='Data Entry'!$CK$1,VLOOKUP(F82,Mark,10,0),IF($P$3='Data Entry'!$CK$2,VLOOKUP(F82,Mark,19,0),IF($P$3='Data Entry'!$CK$3,VLOOKUP(F82,Mark,28,0),IF($P$3='Data Entry'!$CK$4,VLOOKUP(F82,Mark,37,0),IF($P$3='Data Entry'!$CK$5,VLOOKUP(F82,Mark,46,0),IF($P$3='Data Entry'!$CK$6,VLOOKUP(F82,Mark,55,0),"")))))))</f>
        <v/>
      </c>
      <c r="M82" s="34" t="str">
        <f>IF(AND(B82="",D82="",F82="",G82=""),"",IF($P$3='Data Entry'!$CK$1,VLOOKUP(F82,Mark,11,0),IF($P$3='Data Entry'!$CK$2,VLOOKUP(F82,Mark,20,0),IF($P$3='Data Entry'!$CK$3,VLOOKUP(F82,Mark,29,0),IF($P$3='Data Entry'!$CK$4,VLOOKUP(F82,Mark,38,0),IF($P$3='Data Entry'!$CK$5,VLOOKUP(F82,Mark,47,0),IF($P$3='Data Entry'!$CK$6,VLOOKUP(F82,Mark,56,0),"")))))))</f>
        <v/>
      </c>
      <c r="N82" s="35" t="str">
        <f>IF(AND(B82="",D82="",F82="",G82=""),"",IF($P$3='Data Entry'!$CK$1,VLOOKUP(F82,Mark,12,0),IF($P$3='Data Entry'!$CK$2,VLOOKUP(F82,Mark,21,0),IF($P$3='Data Entry'!$CK$3,VLOOKUP(F82,Mark,30,0),IF($P$3='Data Entry'!$CK$4,VLOOKUP(F82,Mark,39,0),IF($P$3='Data Entry'!$CK$5,VLOOKUP(F82,Mark,48,0),IF($P$3='Data Entry'!$CK$6,VLOOKUP(F82,Mark,57,0),"")))))))</f>
        <v/>
      </c>
      <c r="O82" s="35" t="str">
        <f>IF(AND(B82="",D82="",F82="",G82=""),"",IF($P$3='Data Entry'!$CK$1,VLOOKUP(F82,Mark,13,0),IF($P$3='Data Entry'!$CK$2,VLOOKUP(F82,Mark,22,0),IF($P$3='Data Entry'!$CK$3,VLOOKUP(F82,Mark,31,0),IF($P$3='Data Entry'!$CK$4,VLOOKUP(F82,Mark,40,0),IF($P$3='Data Entry'!$CK$5,VLOOKUP(F82,Mark,49,0),IF($P$3='Data Entry'!$CK$6,VLOOKUP(F82,Mark,58,0),"")))))))</f>
        <v/>
      </c>
      <c r="P82" s="35" t="str">
        <f>IF(AND(B82="",D82="",F82="",G82=""),"",IF($P$3='Data Entry'!$CK$1,VLOOKUP(F82,Mark,14,0),IF($P$3='Data Entry'!$CK$2,VLOOKUP(F82,Mark,23,0),IF($P$3='Data Entry'!$CK$3,VLOOKUP(F82,Mark,32,0),IF($P$3='Data Entry'!$CK$4,VLOOKUP(F82,Mark,41,0),IF($P$3='Data Entry'!$CK$5,VLOOKUP(F82,Mark,50,0),IF($P$3='Data Entry'!$CK$6,VLOOKUP(F82,Mark,59,0),"")))))))</f>
        <v/>
      </c>
      <c r="Q82" s="36" t="str">
        <f t="shared" si="24"/>
        <v/>
      </c>
      <c r="R82" s="108" t="str">
        <f t="shared" si="25"/>
        <v/>
      </c>
      <c r="S82" s="108" t="str">
        <f t="shared" si="23"/>
        <v/>
      </c>
      <c r="T82" s="109" t="str">
        <f t="shared" si="26"/>
        <v/>
      </c>
      <c r="U82" s="10" t="str">
        <f>IFERROR(IF(OR(Q82="",#REF!="",D82=""),"",IF($Q$6=100,ROUNDUP(Q82*20%,0),IF($Q$6=86,ROUNDUP((Q82/$Q$6)*$U$6,0),IF($Q$6=66,ROUNDUP((Q82/$Q$6)*$U$6,0),"")))),"")</f>
        <v/>
      </c>
    </row>
    <row r="83" spans="1:21" ht="21.95" customHeight="1">
      <c r="A83" s="7">
        <v>77</v>
      </c>
      <c r="B83" s="32" t="str">
        <f t="shared" si="17"/>
        <v/>
      </c>
      <c r="C83" s="54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106" t="str">
        <f>IF(AND(B83="",D83="",F83="",G83=""),"",IF($P$3='Data Entry'!$CK$1,VLOOKUP(F83,Mark,6,0),IF($P$3='Data Entry'!$CK$2,VLOOKUP(F83,Mark,15,0),IF($P$3='Data Entry'!$CK$3,VLOOKUP(F83,Mark,24,0),IF($P$3='Data Entry'!$CK$4,VLOOKUP(F83,Mark,33,0),IF($P$3='Data Entry'!$CK$5,VLOOKUP(F83,Mark,42,0),IF($P$3='Data Entry'!$CK$6,VLOOKUP(F83,Mark,51,0),"")))))))</f>
        <v/>
      </c>
      <c r="I83" s="106" t="str">
        <f>IF(AND(B83="",D83="",F83="",G83=""),"",IF($P$3='Data Entry'!$CK$1,VLOOKUP(F83,Mark,7,0),IF($P$3='Data Entry'!$CK$2,VLOOKUP(F83,Mark,16,0),IF($P$3='Data Entry'!$CK$3,VLOOKUP(F83,Mark,25,0),IF($P$3='Data Entry'!$CK$4,VLOOKUP(F83,Mark,34,0),IF($P$3='Data Entry'!$CK$5,VLOOKUP(F83,Mark,43,0),IF($P$3='Data Entry'!$CK$6,VLOOKUP(F83,Mark,52,0),"")))))))</f>
        <v/>
      </c>
      <c r="J83" s="106" t="str">
        <f>IF(AND(B83="",D83="",F83="",G83=""),"",IF($P$3='Data Entry'!$CK$1,VLOOKUP(F83,Mark,8,0),IF($P$3='Data Entry'!$CK$2,VLOOKUP(F83,Mark,17,0),IF($P$3='Data Entry'!$CK$3,VLOOKUP(F83,Mark,26,0),IF($P$3='Data Entry'!$CK$4,VLOOKUP(F83,Mark,35,0),IF($P$3='Data Entry'!$CK$5,VLOOKUP(F83,Mark,44,0),IF($P$3='Data Entry'!$CK$6,VLOOKUP(F83,Mark,53,0),"")))))))</f>
        <v/>
      </c>
      <c r="K83" s="34" t="str">
        <f>IF(AND(B83="",D83="",F83="",G83=""),"",IF($P$3='Data Entry'!$CK$1,VLOOKUP(F83,Mark,9,0),IF($P$3='Data Entry'!$CK$2,VLOOKUP(F83,Mark,18,0),IF($P$3='Data Entry'!$CK$3,VLOOKUP(F83,Mark,27,0),IF($P$3='Data Entry'!$CK$4,VLOOKUP(F83,Mark,36,0),IF($P$3='Data Entry'!$CK$5,VLOOKUP(F83,Mark,45,0),IF($P$3='Data Entry'!$CK$6,VLOOKUP(F83,Mark,54,0),"")))))))</f>
        <v/>
      </c>
      <c r="L83" s="34" t="str">
        <f>IF(AND(B83="",D83="",F83="",G83=""),"",IF($P$3='Data Entry'!$CK$1,VLOOKUP(F83,Mark,10,0),IF($P$3='Data Entry'!$CK$2,VLOOKUP(F83,Mark,19,0),IF($P$3='Data Entry'!$CK$3,VLOOKUP(F83,Mark,28,0),IF($P$3='Data Entry'!$CK$4,VLOOKUP(F83,Mark,37,0),IF($P$3='Data Entry'!$CK$5,VLOOKUP(F83,Mark,46,0),IF($P$3='Data Entry'!$CK$6,VLOOKUP(F83,Mark,55,0),"")))))))</f>
        <v/>
      </c>
      <c r="M83" s="34" t="str">
        <f>IF(AND(B83="",D83="",F83="",G83=""),"",IF($P$3='Data Entry'!$CK$1,VLOOKUP(F83,Mark,11,0),IF($P$3='Data Entry'!$CK$2,VLOOKUP(F83,Mark,20,0),IF($P$3='Data Entry'!$CK$3,VLOOKUP(F83,Mark,29,0),IF($P$3='Data Entry'!$CK$4,VLOOKUP(F83,Mark,38,0),IF($P$3='Data Entry'!$CK$5,VLOOKUP(F83,Mark,47,0),IF($P$3='Data Entry'!$CK$6,VLOOKUP(F83,Mark,56,0),"")))))))</f>
        <v/>
      </c>
      <c r="N83" s="35" t="str">
        <f>IF(AND(B83="",D83="",F83="",G83=""),"",IF($P$3='Data Entry'!$CK$1,VLOOKUP(F83,Mark,12,0),IF($P$3='Data Entry'!$CK$2,VLOOKUP(F83,Mark,21,0),IF($P$3='Data Entry'!$CK$3,VLOOKUP(F83,Mark,30,0),IF($P$3='Data Entry'!$CK$4,VLOOKUP(F83,Mark,39,0),IF($P$3='Data Entry'!$CK$5,VLOOKUP(F83,Mark,48,0),IF($P$3='Data Entry'!$CK$6,VLOOKUP(F83,Mark,57,0),"")))))))</f>
        <v/>
      </c>
      <c r="O83" s="35" t="str">
        <f>IF(AND(B83="",D83="",F83="",G83=""),"",IF($P$3='Data Entry'!$CK$1,VLOOKUP(F83,Mark,13,0),IF($P$3='Data Entry'!$CK$2,VLOOKUP(F83,Mark,22,0),IF($P$3='Data Entry'!$CK$3,VLOOKUP(F83,Mark,31,0),IF($P$3='Data Entry'!$CK$4,VLOOKUP(F83,Mark,40,0),IF($P$3='Data Entry'!$CK$5,VLOOKUP(F83,Mark,49,0),IF($P$3='Data Entry'!$CK$6,VLOOKUP(F83,Mark,58,0),"")))))))</f>
        <v/>
      </c>
      <c r="P83" s="35" t="str">
        <f>IF(AND(B83="",D83="",F83="",G83=""),"",IF($P$3='Data Entry'!$CK$1,VLOOKUP(F83,Mark,14,0),IF($P$3='Data Entry'!$CK$2,VLOOKUP(F83,Mark,23,0),IF($P$3='Data Entry'!$CK$3,VLOOKUP(F83,Mark,32,0),IF($P$3='Data Entry'!$CK$4,VLOOKUP(F83,Mark,41,0),IF($P$3='Data Entry'!$CK$5,VLOOKUP(F83,Mark,50,0),IF($P$3='Data Entry'!$CK$6,VLOOKUP(F83,Mark,59,0),"")))))))</f>
        <v/>
      </c>
      <c r="Q83" s="36" t="str">
        <f t="shared" si="24"/>
        <v/>
      </c>
      <c r="R83" s="108" t="str">
        <f t="shared" si="25"/>
        <v/>
      </c>
      <c r="S83" s="108" t="str">
        <f t="shared" si="23"/>
        <v/>
      </c>
      <c r="T83" s="109" t="str">
        <f t="shared" si="26"/>
        <v/>
      </c>
      <c r="U83" s="10" t="str">
        <f>IFERROR(IF(OR(Q83="",#REF!="",D83=""),"",IF($Q$6=100,ROUNDUP(Q83*20%,0),IF($Q$6=86,ROUNDUP((Q83/$Q$6)*$U$6,0),IF($Q$6=66,ROUNDUP((Q83/$Q$6)*$U$6,0),"")))),"")</f>
        <v/>
      </c>
    </row>
    <row r="84" spans="1:21" ht="21.95" customHeight="1">
      <c r="A84" s="7">
        <v>78</v>
      </c>
      <c r="B84" s="32" t="str">
        <f t="shared" si="17"/>
        <v/>
      </c>
      <c r="C84" s="54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106" t="str">
        <f>IF(AND(B84="",D84="",F84="",G84=""),"",IF($P$3='Data Entry'!$CK$1,VLOOKUP(F84,Mark,6,0),IF($P$3='Data Entry'!$CK$2,VLOOKUP(F84,Mark,15,0),IF($P$3='Data Entry'!$CK$3,VLOOKUP(F84,Mark,24,0),IF($P$3='Data Entry'!$CK$4,VLOOKUP(F84,Mark,33,0),IF($P$3='Data Entry'!$CK$5,VLOOKUP(F84,Mark,42,0),IF($P$3='Data Entry'!$CK$6,VLOOKUP(F84,Mark,51,0),"")))))))</f>
        <v/>
      </c>
      <c r="I84" s="106" t="str">
        <f>IF(AND(B84="",D84="",F84="",G84=""),"",IF($P$3='Data Entry'!$CK$1,VLOOKUP(F84,Mark,7,0),IF($P$3='Data Entry'!$CK$2,VLOOKUP(F84,Mark,16,0),IF($P$3='Data Entry'!$CK$3,VLOOKUP(F84,Mark,25,0),IF($P$3='Data Entry'!$CK$4,VLOOKUP(F84,Mark,34,0),IF($P$3='Data Entry'!$CK$5,VLOOKUP(F84,Mark,43,0),IF($P$3='Data Entry'!$CK$6,VLOOKUP(F84,Mark,52,0),"")))))))</f>
        <v/>
      </c>
      <c r="J84" s="106" t="str">
        <f>IF(AND(B84="",D84="",F84="",G84=""),"",IF($P$3='Data Entry'!$CK$1,VLOOKUP(F84,Mark,8,0),IF($P$3='Data Entry'!$CK$2,VLOOKUP(F84,Mark,17,0),IF($P$3='Data Entry'!$CK$3,VLOOKUP(F84,Mark,26,0),IF($P$3='Data Entry'!$CK$4,VLOOKUP(F84,Mark,35,0),IF($P$3='Data Entry'!$CK$5,VLOOKUP(F84,Mark,44,0),IF($P$3='Data Entry'!$CK$6,VLOOKUP(F84,Mark,53,0),"")))))))</f>
        <v/>
      </c>
      <c r="K84" s="34" t="str">
        <f>IF(AND(B84="",D84="",F84="",G84=""),"",IF($P$3='Data Entry'!$CK$1,VLOOKUP(F84,Mark,9,0),IF($P$3='Data Entry'!$CK$2,VLOOKUP(F84,Mark,18,0),IF($P$3='Data Entry'!$CK$3,VLOOKUP(F84,Mark,27,0),IF($P$3='Data Entry'!$CK$4,VLOOKUP(F84,Mark,36,0),IF($P$3='Data Entry'!$CK$5,VLOOKUP(F84,Mark,45,0),IF($P$3='Data Entry'!$CK$6,VLOOKUP(F84,Mark,54,0),"")))))))</f>
        <v/>
      </c>
      <c r="L84" s="34" t="str">
        <f>IF(AND(B84="",D84="",F84="",G84=""),"",IF($P$3='Data Entry'!$CK$1,VLOOKUP(F84,Mark,10,0),IF($P$3='Data Entry'!$CK$2,VLOOKUP(F84,Mark,19,0),IF($P$3='Data Entry'!$CK$3,VLOOKUP(F84,Mark,28,0),IF($P$3='Data Entry'!$CK$4,VLOOKUP(F84,Mark,37,0),IF($P$3='Data Entry'!$CK$5,VLOOKUP(F84,Mark,46,0),IF($P$3='Data Entry'!$CK$6,VLOOKUP(F84,Mark,55,0),"")))))))</f>
        <v/>
      </c>
      <c r="M84" s="34" t="str">
        <f>IF(AND(B84="",D84="",F84="",G84=""),"",IF($P$3='Data Entry'!$CK$1,VLOOKUP(F84,Mark,11,0),IF($P$3='Data Entry'!$CK$2,VLOOKUP(F84,Mark,20,0),IF($P$3='Data Entry'!$CK$3,VLOOKUP(F84,Mark,29,0),IF($P$3='Data Entry'!$CK$4,VLOOKUP(F84,Mark,38,0),IF($P$3='Data Entry'!$CK$5,VLOOKUP(F84,Mark,47,0),IF($P$3='Data Entry'!$CK$6,VLOOKUP(F84,Mark,56,0),"")))))))</f>
        <v/>
      </c>
      <c r="N84" s="35" t="str">
        <f>IF(AND(B84="",D84="",F84="",G84=""),"",IF($P$3='Data Entry'!$CK$1,VLOOKUP(F84,Mark,12,0),IF($P$3='Data Entry'!$CK$2,VLOOKUP(F84,Mark,21,0),IF($P$3='Data Entry'!$CK$3,VLOOKUP(F84,Mark,30,0),IF($P$3='Data Entry'!$CK$4,VLOOKUP(F84,Mark,39,0),IF($P$3='Data Entry'!$CK$5,VLOOKUP(F84,Mark,48,0),IF($P$3='Data Entry'!$CK$6,VLOOKUP(F84,Mark,57,0),"")))))))</f>
        <v/>
      </c>
      <c r="O84" s="35" t="str">
        <f>IF(AND(B84="",D84="",F84="",G84=""),"",IF($P$3='Data Entry'!$CK$1,VLOOKUP(F84,Mark,13,0),IF($P$3='Data Entry'!$CK$2,VLOOKUP(F84,Mark,22,0),IF($P$3='Data Entry'!$CK$3,VLOOKUP(F84,Mark,31,0),IF($P$3='Data Entry'!$CK$4,VLOOKUP(F84,Mark,40,0),IF($P$3='Data Entry'!$CK$5,VLOOKUP(F84,Mark,49,0),IF($P$3='Data Entry'!$CK$6,VLOOKUP(F84,Mark,58,0),"")))))))</f>
        <v/>
      </c>
      <c r="P84" s="35" t="str">
        <f>IF(AND(B84="",D84="",F84="",G84=""),"",IF($P$3='Data Entry'!$CK$1,VLOOKUP(F84,Mark,14,0),IF($P$3='Data Entry'!$CK$2,VLOOKUP(F84,Mark,23,0),IF($P$3='Data Entry'!$CK$3,VLOOKUP(F84,Mark,32,0),IF($P$3='Data Entry'!$CK$4,VLOOKUP(F84,Mark,41,0),IF($P$3='Data Entry'!$CK$5,VLOOKUP(F84,Mark,50,0),IF($P$3='Data Entry'!$CK$6,VLOOKUP(F84,Mark,59,0),"")))))))</f>
        <v/>
      </c>
      <c r="Q84" s="36" t="str">
        <f t="shared" si="24"/>
        <v/>
      </c>
      <c r="R84" s="108" t="str">
        <f t="shared" si="25"/>
        <v/>
      </c>
      <c r="S84" s="108" t="str">
        <f t="shared" si="23"/>
        <v/>
      </c>
      <c r="T84" s="109" t="str">
        <f t="shared" si="26"/>
        <v/>
      </c>
      <c r="U84" s="10" t="str">
        <f>IFERROR(IF(OR(Q84="",#REF!="",D84=""),"",IF($Q$6=100,ROUNDUP(Q84*20%,0),IF($Q$6=86,ROUNDUP((Q84/$Q$6)*$U$6,0),IF($Q$6=66,ROUNDUP((Q84/$Q$6)*$U$6,0),"")))),"")</f>
        <v/>
      </c>
    </row>
    <row r="85" spans="1:21" ht="21.95" customHeight="1">
      <c r="A85" s="7">
        <v>79</v>
      </c>
      <c r="B85" s="32" t="str">
        <f t="shared" si="17"/>
        <v/>
      </c>
      <c r="C85" s="54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106" t="str">
        <f>IF(AND(B85="",D85="",F85="",G85=""),"",IF($P$3='Data Entry'!$CK$1,VLOOKUP(F85,Mark,6,0),IF($P$3='Data Entry'!$CK$2,VLOOKUP(F85,Mark,15,0),IF($P$3='Data Entry'!$CK$3,VLOOKUP(F85,Mark,24,0),IF($P$3='Data Entry'!$CK$4,VLOOKUP(F85,Mark,33,0),IF($P$3='Data Entry'!$CK$5,VLOOKUP(F85,Mark,42,0),IF($P$3='Data Entry'!$CK$6,VLOOKUP(F85,Mark,51,0),"")))))))</f>
        <v/>
      </c>
      <c r="I85" s="106" t="str">
        <f>IF(AND(B85="",D85="",F85="",G85=""),"",IF($P$3='Data Entry'!$CK$1,VLOOKUP(F85,Mark,7,0),IF($P$3='Data Entry'!$CK$2,VLOOKUP(F85,Mark,16,0),IF($P$3='Data Entry'!$CK$3,VLOOKUP(F85,Mark,25,0),IF($P$3='Data Entry'!$CK$4,VLOOKUP(F85,Mark,34,0),IF($P$3='Data Entry'!$CK$5,VLOOKUP(F85,Mark,43,0),IF($P$3='Data Entry'!$CK$6,VLOOKUP(F85,Mark,52,0),"")))))))</f>
        <v/>
      </c>
      <c r="J85" s="106" t="str">
        <f>IF(AND(B85="",D85="",F85="",G85=""),"",IF($P$3='Data Entry'!$CK$1,VLOOKUP(F85,Mark,8,0),IF($P$3='Data Entry'!$CK$2,VLOOKUP(F85,Mark,17,0),IF($P$3='Data Entry'!$CK$3,VLOOKUP(F85,Mark,26,0),IF($P$3='Data Entry'!$CK$4,VLOOKUP(F85,Mark,35,0),IF($P$3='Data Entry'!$CK$5,VLOOKUP(F85,Mark,44,0),IF($P$3='Data Entry'!$CK$6,VLOOKUP(F85,Mark,53,0),"")))))))</f>
        <v/>
      </c>
      <c r="K85" s="34" t="str">
        <f>IF(AND(B85="",D85="",F85="",G85=""),"",IF($P$3='Data Entry'!$CK$1,VLOOKUP(F85,Mark,9,0),IF($P$3='Data Entry'!$CK$2,VLOOKUP(F85,Mark,18,0),IF($P$3='Data Entry'!$CK$3,VLOOKUP(F85,Mark,27,0),IF($P$3='Data Entry'!$CK$4,VLOOKUP(F85,Mark,36,0),IF($P$3='Data Entry'!$CK$5,VLOOKUP(F85,Mark,45,0),IF($P$3='Data Entry'!$CK$6,VLOOKUP(F85,Mark,54,0),"")))))))</f>
        <v/>
      </c>
      <c r="L85" s="34" t="str">
        <f>IF(AND(B85="",D85="",F85="",G85=""),"",IF($P$3='Data Entry'!$CK$1,VLOOKUP(F85,Mark,10,0),IF($P$3='Data Entry'!$CK$2,VLOOKUP(F85,Mark,19,0),IF($P$3='Data Entry'!$CK$3,VLOOKUP(F85,Mark,28,0),IF($P$3='Data Entry'!$CK$4,VLOOKUP(F85,Mark,37,0),IF($P$3='Data Entry'!$CK$5,VLOOKUP(F85,Mark,46,0),IF($P$3='Data Entry'!$CK$6,VLOOKUP(F85,Mark,55,0),"")))))))</f>
        <v/>
      </c>
      <c r="M85" s="34" t="str">
        <f>IF(AND(B85="",D85="",F85="",G85=""),"",IF($P$3='Data Entry'!$CK$1,VLOOKUP(F85,Mark,11,0),IF($P$3='Data Entry'!$CK$2,VLOOKUP(F85,Mark,20,0),IF($P$3='Data Entry'!$CK$3,VLOOKUP(F85,Mark,29,0),IF($P$3='Data Entry'!$CK$4,VLOOKUP(F85,Mark,38,0),IF($P$3='Data Entry'!$CK$5,VLOOKUP(F85,Mark,47,0),IF($P$3='Data Entry'!$CK$6,VLOOKUP(F85,Mark,56,0),"")))))))</f>
        <v/>
      </c>
      <c r="N85" s="35" t="str">
        <f>IF(AND(B85="",D85="",F85="",G85=""),"",IF($P$3='Data Entry'!$CK$1,VLOOKUP(F85,Mark,12,0),IF($P$3='Data Entry'!$CK$2,VLOOKUP(F85,Mark,21,0),IF($P$3='Data Entry'!$CK$3,VLOOKUP(F85,Mark,30,0),IF($P$3='Data Entry'!$CK$4,VLOOKUP(F85,Mark,39,0),IF($P$3='Data Entry'!$CK$5,VLOOKUP(F85,Mark,48,0),IF($P$3='Data Entry'!$CK$6,VLOOKUP(F85,Mark,57,0),"")))))))</f>
        <v/>
      </c>
      <c r="O85" s="35" t="str">
        <f>IF(AND(B85="",D85="",F85="",G85=""),"",IF($P$3='Data Entry'!$CK$1,VLOOKUP(F85,Mark,13,0),IF($P$3='Data Entry'!$CK$2,VLOOKUP(F85,Mark,22,0),IF($P$3='Data Entry'!$CK$3,VLOOKUP(F85,Mark,31,0),IF($P$3='Data Entry'!$CK$4,VLOOKUP(F85,Mark,40,0),IF($P$3='Data Entry'!$CK$5,VLOOKUP(F85,Mark,49,0),IF($P$3='Data Entry'!$CK$6,VLOOKUP(F85,Mark,58,0),"")))))))</f>
        <v/>
      </c>
      <c r="P85" s="35" t="str">
        <f>IF(AND(B85="",D85="",F85="",G85=""),"",IF($P$3='Data Entry'!$CK$1,VLOOKUP(F85,Mark,14,0),IF($P$3='Data Entry'!$CK$2,VLOOKUP(F85,Mark,23,0),IF($P$3='Data Entry'!$CK$3,VLOOKUP(F85,Mark,32,0),IF($P$3='Data Entry'!$CK$4,VLOOKUP(F85,Mark,41,0),IF($P$3='Data Entry'!$CK$5,VLOOKUP(F85,Mark,50,0),IF($P$3='Data Entry'!$CK$6,VLOOKUP(F85,Mark,59,0),"")))))))</f>
        <v/>
      </c>
      <c r="Q85" s="36" t="str">
        <f t="shared" si="24"/>
        <v/>
      </c>
      <c r="R85" s="108" t="str">
        <f t="shared" si="25"/>
        <v/>
      </c>
      <c r="S85" s="108" t="str">
        <f t="shared" si="23"/>
        <v/>
      </c>
      <c r="T85" s="109" t="str">
        <f t="shared" si="26"/>
        <v/>
      </c>
      <c r="U85" s="10" t="str">
        <f>IFERROR(IF(OR(Q85="",#REF!="",D85=""),"",IF($Q$6=100,ROUNDUP(Q85*20%,0),IF($Q$6=86,ROUNDUP((Q85/$Q$6)*$U$6,0),IF($Q$6=66,ROUNDUP((Q85/$Q$6)*$U$6,0),"")))),"")</f>
        <v/>
      </c>
    </row>
    <row r="86" spans="1:21" ht="21.95" customHeight="1">
      <c r="A86" s="7">
        <v>80</v>
      </c>
      <c r="B86" s="32" t="str">
        <f t="shared" si="17"/>
        <v/>
      </c>
      <c r="C86" s="54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106" t="str">
        <f>IF(AND(B86="",D86="",F86="",G86=""),"",IF($P$3='Data Entry'!$CK$1,VLOOKUP(F86,Mark,6,0),IF($P$3='Data Entry'!$CK$2,VLOOKUP(F86,Mark,15,0),IF($P$3='Data Entry'!$CK$3,VLOOKUP(F86,Mark,24,0),IF($P$3='Data Entry'!$CK$4,VLOOKUP(F86,Mark,33,0),IF($P$3='Data Entry'!$CK$5,VLOOKUP(F86,Mark,42,0),IF($P$3='Data Entry'!$CK$6,VLOOKUP(F86,Mark,51,0),"")))))))</f>
        <v/>
      </c>
      <c r="I86" s="106" t="str">
        <f>IF(AND(B86="",D86="",F86="",G86=""),"",IF($P$3='Data Entry'!$CK$1,VLOOKUP(F86,Mark,7,0),IF($P$3='Data Entry'!$CK$2,VLOOKUP(F86,Mark,16,0),IF($P$3='Data Entry'!$CK$3,VLOOKUP(F86,Mark,25,0),IF($P$3='Data Entry'!$CK$4,VLOOKUP(F86,Mark,34,0),IF($P$3='Data Entry'!$CK$5,VLOOKUP(F86,Mark,43,0),IF($P$3='Data Entry'!$CK$6,VLOOKUP(F86,Mark,52,0),"")))))))</f>
        <v/>
      </c>
      <c r="J86" s="106" t="str">
        <f>IF(AND(B86="",D86="",F86="",G86=""),"",IF($P$3='Data Entry'!$CK$1,VLOOKUP(F86,Mark,8,0),IF($P$3='Data Entry'!$CK$2,VLOOKUP(F86,Mark,17,0),IF($P$3='Data Entry'!$CK$3,VLOOKUP(F86,Mark,26,0),IF($P$3='Data Entry'!$CK$4,VLOOKUP(F86,Mark,35,0),IF($P$3='Data Entry'!$CK$5,VLOOKUP(F86,Mark,44,0),IF($P$3='Data Entry'!$CK$6,VLOOKUP(F86,Mark,53,0),"")))))))</f>
        <v/>
      </c>
      <c r="K86" s="34" t="str">
        <f>IF(AND(B86="",D86="",F86="",G86=""),"",IF($P$3='Data Entry'!$CK$1,VLOOKUP(F86,Mark,9,0),IF($P$3='Data Entry'!$CK$2,VLOOKUP(F86,Mark,18,0),IF($P$3='Data Entry'!$CK$3,VLOOKUP(F86,Mark,27,0),IF($P$3='Data Entry'!$CK$4,VLOOKUP(F86,Mark,36,0),IF($P$3='Data Entry'!$CK$5,VLOOKUP(F86,Mark,45,0),IF($P$3='Data Entry'!$CK$6,VLOOKUP(F86,Mark,54,0),"")))))))</f>
        <v/>
      </c>
      <c r="L86" s="34" t="str">
        <f>IF(AND(B86="",D86="",F86="",G86=""),"",IF($P$3='Data Entry'!$CK$1,VLOOKUP(F86,Mark,10,0),IF($P$3='Data Entry'!$CK$2,VLOOKUP(F86,Mark,19,0),IF($P$3='Data Entry'!$CK$3,VLOOKUP(F86,Mark,28,0),IF($P$3='Data Entry'!$CK$4,VLOOKUP(F86,Mark,37,0),IF($P$3='Data Entry'!$CK$5,VLOOKUP(F86,Mark,46,0),IF($P$3='Data Entry'!$CK$6,VLOOKUP(F86,Mark,55,0),"")))))))</f>
        <v/>
      </c>
      <c r="M86" s="34" t="str">
        <f>IF(AND(B86="",D86="",F86="",G86=""),"",IF($P$3='Data Entry'!$CK$1,VLOOKUP(F86,Mark,11,0),IF($P$3='Data Entry'!$CK$2,VLOOKUP(F86,Mark,20,0),IF($P$3='Data Entry'!$CK$3,VLOOKUP(F86,Mark,29,0),IF($P$3='Data Entry'!$CK$4,VLOOKUP(F86,Mark,38,0),IF($P$3='Data Entry'!$CK$5,VLOOKUP(F86,Mark,47,0),IF($P$3='Data Entry'!$CK$6,VLOOKUP(F86,Mark,56,0),"")))))))</f>
        <v/>
      </c>
      <c r="N86" s="35" t="str">
        <f>IF(AND(B86="",D86="",F86="",G86=""),"",IF($P$3='Data Entry'!$CK$1,VLOOKUP(F86,Mark,12,0),IF($P$3='Data Entry'!$CK$2,VLOOKUP(F86,Mark,21,0),IF($P$3='Data Entry'!$CK$3,VLOOKUP(F86,Mark,30,0),IF($P$3='Data Entry'!$CK$4,VLOOKUP(F86,Mark,39,0),IF($P$3='Data Entry'!$CK$5,VLOOKUP(F86,Mark,48,0),IF($P$3='Data Entry'!$CK$6,VLOOKUP(F86,Mark,57,0),"")))))))</f>
        <v/>
      </c>
      <c r="O86" s="35" t="str">
        <f>IF(AND(B86="",D86="",F86="",G86=""),"",IF($P$3='Data Entry'!$CK$1,VLOOKUP(F86,Mark,13,0),IF($P$3='Data Entry'!$CK$2,VLOOKUP(F86,Mark,22,0),IF($P$3='Data Entry'!$CK$3,VLOOKUP(F86,Mark,31,0),IF($P$3='Data Entry'!$CK$4,VLOOKUP(F86,Mark,40,0),IF($P$3='Data Entry'!$CK$5,VLOOKUP(F86,Mark,49,0),IF($P$3='Data Entry'!$CK$6,VLOOKUP(F86,Mark,58,0),"")))))))</f>
        <v/>
      </c>
      <c r="P86" s="35" t="str">
        <f>IF(AND(B86="",D86="",F86="",G86=""),"",IF($P$3='Data Entry'!$CK$1,VLOOKUP(F86,Mark,14,0),IF($P$3='Data Entry'!$CK$2,VLOOKUP(F86,Mark,23,0),IF($P$3='Data Entry'!$CK$3,VLOOKUP(F86,Mark,32,0),IF($P$3='Data Entry'!$CK$4,VLOOKUP(F86,Mark,41,0),IF($P$3='Data Entry'!$CK$5,VLOOKUP(F86,Mark,50,0),IF($P$3='Data Entry'!$CK$6,VLOOKUP(F86,Mark,59,0),"")))))))</f>
        <v/>
      </c>
      <c r="Q86" s="36" t="str">
        <f t="shared" si="24"/>
        <v/>
      </c>
      <c r="R86" s="108" t="str">
        <f t="shared" si="25"/>
        <v/>
      </c>
      <c r="S86" s="108" t="str">
        <f t="shared" si="23"/>
        <v/>
      </c>
      <c r="T86" s="109" t="str">
        <f t="shared" si="26"/>
        <v/>
      </c>
      <c r="U86" s="10" t="str">
        <f>IFERROR(IF(OR(Q86="",#REF!="",D86=""),"",IF($Q$6=100,ROUNDUP(Q86*20%,0),IF($Q$6=86,ROUNDUP((Q86/$Q$6)*$U$6,0),IF($Q$6=66,ROUNDUP((Q86/$Q$6)*$U$6,0),"")))),"")</f>
        <v/>
      </c>
    </row>
    <row r="87" spans="1:21" ht="21.95" customHeight="1">
      <c r="A87" s="7">
        <v>81</v>
      </c>
      <c r="B87" s="32" t="str">
        <f t="shared" si="17"/>
        <v/>
      </c>
      <c r="C87" s="54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106" t="str">
        <f>IF(AND(B87="",D87="",F87="",G87=""),"",IF($P$3='Data Entry'!$CK$1,VLOOKUP(F87,Mark,6,0),IF($P$3='Data Entry'!$CK$2,VLOOKUP(F87,Mark,15,0),IF($P$3='Data Entry'!$CK$3,VLOOKUP(F87,Mark,24,0),IF($P$3='Data Entry'!$CK$4,VLOOKUP(F87,Mark,33,0),IF($P$3='Data Entry'!$CK$5,VLOOKUP(F87,Mark,42,0),IF($P$3='Data Entry'!$CK$6,VLOOKUP(F87,Mark,51,0),"")))))))</f>
        <v/>
      </c>
      <c r="I87" s="106" t="str">
        <f>IF(AND(B87="",D87="",F87="",G87=""),"",IF($P$3='Data Entry'!$CK$1,VLOOKUP(F87,Mark,7,0),IF($P$3='Data Entry'!$CK$2,VLOOKUP(F87,Mark,16,0),IF($P$3='Data Entry'!$CK$3,VLOOKUP(F87,Mark,25,0),IF($P$3='Data Entry'!$CK$4,VLOOKUP(F87,Mark,34,0),IF($P$3='Data Entry'!$CK$5,VLOOKUP(F87,Mark,43,0),IF($P$3='Data Entry'!$CK$6,VLOOKUP(F87,Mark,52,0),"")))))))</f>
        <v/>
      </c>
      <c r="J87" s="106" t="str">
        <f>IF(AND(B87="",D87="",F87="",G87=""),"",IF($P$3='Data Entry'!$CK$1,VLOOKUP(F87,Mark,8,0),IF($P$3='Data Entry'!$CK$2,VLOOKUP(F87,Mark,17,0),IF($P$3='Data Entry'!$CK$3,VLOOKUP(F87,Mark,26,0),IF($P$3='Data Entry'!$CK$4,VLOOKUP(F87,Mark,35,0),IF($P$3='Data Entry'!$CK$5,VLOOKUP(F87,Mark,44,0),IF($P$3='Data Entry'!$CK$6,VLOOKUP(F87,Mark,53,0),"")))))))</f>
        <v/>
      </c>
      <c r="K87" s="34" t="str">
        <f>IF(AND(B87="",D87="",F87="",G87=""),"",IF($P$3='Data Entry'!$CK$1,VLOOKUP(F87,Mark,9,0),IF($P$3='Data Entry'!$CK$2,VLOOKUP(F87,Mark,18,0),IF($P$3='Data Entry'!$CK$3,VLOOKUP(F87,Mark,27,0),IF($P$3='Data Entry'!$CK$4,VLOOKUP(F87,Mark,36,0),IF($P$3='Data Entry'!$CK$5,VLOOKUP(F87,Mark,45,0),IF($P$3='Data Entry'!$CK$6,VLOOKUP(F87,Mark,54,0),"")))))))</f>
        <v/>
      </c>
      <c r="L87" s="34" t="str">
        <f>IF(AND(B87="",D87="",F87="",G87=""),"",IF($P$3='Data Entry'!$CK$1,VLOOKUP(F87,Mark,10,0),IF($P$3='Data Entry'!$CK$2,VLOOKUP(F87,Mark,19,0),IF($P$3='Data Entry'!$CK$3,VLOOKUP(F87,Mark,28,0),IF($P$3='Data Entry'!$CK$4,VLOOKUP(F87,Mark,37,0),IF($P$3='Data Entry'!$CK$5,VLOOKUP(F87,Mark,46,0),IF($P$3='Data Entry'!$CK$6,VLOOKUP(F87,Mark,55,0),"")))))))</f>
        <v/>
      </c>
      <c r="M87" s="34" t="str">
        <f>IF(AND(B87="",D87="",F87="",G87=""),"",IF($P$3='Data Entry'!$CK$1,VLOOKUP(F87,Mark,11,0),IF($P$3='Data Entry'!$CK$2,VLOOKUP(F87,Mark,20,0),IF($P$3='Data Entry'!$CK$3,VLOOKUP(F87,Mark,29,0),IF($P$3='Data Entry'!$CK$4,VLOOKUP(F87,Mark,38,0),IF($P$3='Data Entry'!$CK$5,VLOOKUP(F87,Mark,47,0),IF($P$3='Data Entry'!$CK$6,VLOOKUP(F87,Mark,56,0),"")))))))</f>
        <v/>
      </c>
      <c r="N87" s="35" t="str">
        <f>IF(AND(B87="",D87="",F87="",G87=""),"",IF($P$3='Data Entry'!$CK$1,VLOOKUP(F87,Mark,12,0),IF($P$3='Data Entry'!$CK$2,VLOOKUP(F87,Mark,21,0),IF($P$3='Data Entry'!$CK$3,VLOOKUP(F87,Mark,30,0),IF($P$3='Data Entry'!$CK$4,VLOOKUP(F87,Mark,39,0),IF($P$3='Data Entry'!$CK$5,VLOOKUP(F87,Mark,48,0),IF($P$3='Data Entry'!$CK$6,VLOOKUP(F87,Mark,57,0),"")))))))</f>
        <v/>
      </c>
      <c r="O87" s="35" t="str">
        <f>IF(AND(B87="",D87="",F87="",G87=""),"",IF($P$3='Data Entry'!$CK$1,VLOOKUP(F87,Mark,13,0),IF($P$3='Data Entry'!$CK$2,VLOOKUP(F87,Mark,22,0),IF($P$3='Data Entry'!$CK$3,VLOOKUP(F87,Mark,31,0),IF($P$3='Data Entry'!$CK$4,VLOOKUP(F87,Mark,40,0),IF($P$3='Data Entry'!$CK$5,VLOOKUP(F87,Mark,49,0),IF($P$3='Data Entry'!$CK$6,VLOOKUP(F87,Mark,58,0),"")))))))</f>
        <v/>
      </c>
      <c r="P87" s="35" t="str">
        <f>IF(AND(B87="",D87="",F87="",G87=""),"",IF($P$3='Data Entry'!$CK$1,VLOOKUP(F87,Mark,14,0),IF($P$3='Data Entry'!$CK$2,VLOOKUP(F87,Mark,23,0),IF($P$3='Data Entry'!$CK$3,VLOOKUP(F87,Mark,32,0),IF($P$3='Data Entry'!$CK$4,VLOOKUP(F87,Mark,41,0),IF($P$3='Data Entry'!$CK$5,VLOOKUP(F87,Mark,50,0),IF($P$3='Data Entry'!$CK$6,VLOOKUP(F87,Mark,59,0),"")))))))</f>
        <v/>
      </c>
      <c r="Q87" s="36" t="str">
        <f t="shared" si="24"/>
        <v/>
      </c>
      <c r="R87" s="108" t="str">
        <f t="shared" si="25"/>
        <v/>
      </c>
      <c r="S87" s="108" t="str">
        <f t="shared" si="23"/>
        <v/>
      </c>
      <c r="T87" s="109" t="str">
        <f t="shared" si="26"/>
        <v/>
      </c>
      <c r="U87" s="10" t="str">
        <f>IFERROR(IF(OR(Q87="",#REF!="",D87=""),"",IF($Q$6=100,ROUNDUP(Q87*20%,0),IF($Q$6=86,ROUNDUP((Q87/$Q$6)*$U$6,0),IF($Q$6=66,ROUNDUP((Q87/$Q$6)*$U$6,0),"")))),"")</f>
        <v/>
      </c>
    </row>
    <row r="88" spans="1:21" ht="21.95" customHeight="1">
      <c r="A88" s="7">
        <v>82</v>
      </c>
      <c r="B88" s="32" t="str">
        <f t="shared" si="17"/>
        <v/>
      </c>
      <c r="C88" s="54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106" t="str">
        <f>IF(AND(B88="",D88="",F88="",G88=""),"",IF($P$3='Data Entry'!$CK$1,VLOOKUP(F88,Mark,6,0),IF($P$3='Data Entry'!$CK$2,VLOOKUP(F88,Mark,15,0),IF($P$3='Data Entry'!$CK$3,VLOOKUP(F88,Mark,24,0),IF($P$3='Data Entry'!$CK$4,VLOOKUP(F88,Mark,33,0),IF($P$3='Data Entry'!$CK$5,VLOOKUP(F88,Mark,42,0),IF($P$3='Data Entry'!$CK$6,VLOOKUP(F88,Mark,51,0),"")))))))</f>
        <v/>
      </c>
      <c r="I88" s="106" t="str">
        <f>IF(AND(B88="",D88="",F88="",G88=""),"",IF($P$3='Data Entry'!$CK$1,VLOOKUP(F88,Mark,7,0),IF($P$3='Data Entry'!$CK$2,VLOOKUP(F88,Mark,16,0),IF($P$3='Data Entry'!$CK$3,VLOOKUP(F88,Mark,25,0),IF($P$3='Data Entry'!$CK$4,VLOOKUP(F88,Mark,34,0),IF($P$3='Data Entry'!$CK$5,VLOOKUP(F88,Mark,43,0),IF($P$3='Data Entry'!$CK$6,VLOOKUP(F88,Mark,52,0),"")))))))</f>
        <v/>
      </c>
      <c r="J88" s="106" t="str">
        <f>IF(AND(B88="",D88="",F88="",G88=""),"",IF($P$3='Data Entry'!$CK$1,VLOOKUP(F88,Mark,8,0),IF($P$3='Data Entry'!$CK$2,VLOOKUP(F88,Mark,17,0),IF($P$3='Data Entry'!$CK$3,VLOOKUP(F88,Mark,26,0),IF($P$3='Data Entry'!$CK$4,VLOOKUP(F88,Mark,35,0),IF($P$3='Data Entry'!$CK$5,VLOOKUP(F88,Mark,44,0),IF($P$3='Data Entry'!$CK$6,VLOOKUP(F88,Mark,53,0),"")))))))</f>
        <v/>
      </c>
      <c r="K88" s="34" t="str">
        <f>IF(AND(B88="",D88="",F88="",G88=""),"",IF($P$3='Data Entry'!$CK$1,VLOOKUP(F88,Mark,9,0),IF($P$3='Data Entry'!$CK$2,VLOOKUP(F88,Mark,18,0),IF($P$3='Data Entry'!$CK$3,VLOOKUP(F88,Mark,27,0),IF($P$3='Data Entry'!$CK$4,VLOOKUP(F88,Mark,36,0),IF($P$3='Data Entry'!$CK$5,VLOOKUP(F88,Mark,45,0),IF($P$3='Data Entry'!$CK$6,VLOOKUP(F88,Mark,54,0),"")))))))</f>
        <v/>
      </c>
      <c r="L88" s="34" t="str">
        <f>IF(AND(B88="",D88="",F88="",G88=""),"",IF($P$3='Data Entry'!$CK$1,VLOOKUP(F88,Mark,10,0),IF($P$3='Data Entry'!$CK$2,VLOOKUP(F88,Mark,19,0),IF($P$3='Data Entry'!$CK$3,VLOOKUP(F88,Mark,28,0),IF($P$3='Data Entry'!$CK$4,VLOOKUP(F88,Mark,37,0),IF($P$3='Data Entry'!$CK$5,VLOOKUP(F88,Mark,46,0),IF($P$3='Data Entry'!$CK$6,VLOOKUP(F88,Mark,55,0),"")))))))</f>
        <v/>
      </c>
      <c r="M88" s="34" t="str">
        <f>IF(AND(B88="",D88="",F88="",G88=""),"",IF($P$3='Data Entry'!$CK$1,VLOOKUP(F88,Mark,11,0),IF($P$3='Data Entry'!$CK$2,VLOOKUP(F88,Mark,20,0),IF($P$3='Data Entry'!$CK$3,VLOOKUP(F88,Mark,29,0),IF($P$3='Data Entry'!$CK$4,VLOOKUP(F88,Mark,38,0),IF($P$3='Data Entry'!$CK$5,VLOOKUP(F88,Mark,47,0),IF($P$3='Data Entry'!$CK$6,VLOOKUP(F88,Mark,56,0),"")))))))</f>
        <v/>
      </c>
      <c r="N88" s="35" t="str">
        <f>IF(AND(B88="",D88="",F88="",G88=""),"",IF($P$3='Data Entry'!$CK$1,VLOOKUP(F88,Mark,12,0),IF($P$3='Data Entry'!$CK$2,VLOOKUP(F88,Mark,21,0),IF($P$3='Data Entry'!$CK$3,VLOOKUP(F88,Mark,30,0),IF($P$3='Data Entry'!$CK$4,VLOOKUP(F88,Mark,39,0),IF($P$3='Data Entry'!$CK$5,VLOOKUP(F88,Mark,48,0),IF($P$3='Data Entry'!$CK$6,VLOOKUP(F88,Mark,57,0),"")))))))</f>
        <v/>
      </c>
      <c r="O88" s="35" t="str">
        <f>IF(AND(B88="",D88="",F88="",G88=""),"",IF($P$3='Data Entry'!$CK$1,VLOOKUP(F88,Mark,13,0),IF($P$3='Data Entry'!$CK$2,VLOOKUP(F88,Mark,22,0),IF($P$3='Data Entry'!$CK$3,VLOOKUP(F88,Mark,31,0),IF($P$3='Data Entry'!$CK$4,VLOOKUP(F88,Mark,40,0),IF($P$3='Data Entry'!$CK$5,VLOOKUP(F88,Mark,49,0),IF($P$3='Data Entry'!$CK$6,VLOOKUP(F88,Mark,58,0),"")))))))</f>
        <v/>
      </c>
      <c r="P88" s="35" t="str">
        <f>IF(AND(B88="",D88="",F88="",G88=""),"",IF($P$3='Data Entry'!$CK$1,VLOOKUP(F88,Mark,14,0),IF($P$3='Data Entry'!$CK$2,VLOOKUP(F88,Mark,23,0),IF($P$3='Data Entry'!$CK$3,VLOOKUP(F88,Mark,32,0),IF($P$3='Data Entry'!$CK$4,VLOOKUP(F88,Mark,41,0),IF($P$3='Data Entry'!$CK$5,VLOOKUP(F88,Mark,50,0),IF($P$3='Data Entry'!$CK$6,VLOOKUP(F88,Mark,59,0),"")))))))</f>
        <v/>
      </c>
      <c r="Q88" s="36" t="str">
        <f t="shared" si="24"/>
        <v/>
      </c>
      <c r="R88" s="108" t="str">
        <f t="shared" si="25"/>
        <v/>
      </c>
      <c r="S88" s="108" t="str">
        <f t="shared" si="23"/>
        <v/>
      </c>
      <c r="T88" s="109" t="str">
        <f t="shared" si="26"/>
        <v/>
      </c>
      <c r="U88" s="10" t="str">
        <f>IFERROR(IF(OR(Q88="",#REF!="",D88=""),"",IF($Q$6=100,ROUNDUP(Q88*20%,0),IF($Q$6=86,ROUNDUP((Q88/$Q$6)*$U$6,0),IF($Q$6=66,ROUNDUP((Q88/$Q$6)*$U$6,0),"")))),"")</f>
        <v/>
      </c>
    </row>
    <row r="89" spans="1:21" ht="21.95" customHeight="1">
      <c r="A89" s="7">
        <v>83</v>
      </c>
      <c r="B89" s="32" t="str">
        <f t="shared" si="17"/>
        <v/>
      </c>
      <c r="C89" s="54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106" t="str">
        <f>IF(AND(B89="",D89="",F89="",G89=""),"",IF($P$3='Data Entry'!$CK$1,VLOOKUP(F89,Mark,6,0),IF($P$3='Data Entry'!$CK$2,VLOOKUP(F89,Mark,15,0),IF($P$3='Data Entry'!$CK$3,VLOOKUP(F89,Mark,24,0),IF($P$3='Data Entry'!$CK$4,VLOOKUP(F89,Mark,33,0),IF($P$3='Data Entry'!$CK$5,VLOOKUP(F89,Mark,42,0),IF($P$3='Data Entry'!$CK$6,VLOOKUP(F89,Mark,51,0),"")))))))</f>
        <v/>
      </c>
      <c r="I89" s="106" t="str">
        <f>IF(AND(B89="",D89="",F89="",G89=""),"",IF($P$3='Data Entry'!$CK$1,VLOOKUP(F89,Mark,7,0),IF($P$3='Data Entry'!$CK$2,VLOOKUP(F89,Mark,16,0),IF($P$3='Data Entry'!$CK$3,VLOOKUP(F89,Mark,25,0),IF($P$3='Data Entry'!$CK$4,VLOOKUP(F89,Mark,34,0),IF($P$3='Data Entry'!$CK$5,VLOOKUP(F89,Mark,43,0),IF($P$3='Data Entry'!$CK$6,VLOOKUP(F89,Mark,52,0),"")))))))</f>
        <v/>
      </c>
      <c r="J89" s="106" t="str">
        <f>IF(AND(B89="",D89="",F89="",G89=""),"",IF($P$3='Data Entry'!$CK$1,VLOOKUP(F89,Mark,8,0),IF($P$3='Data Entry'!$CK$2,VLOOKUP(F89,Mark,17,0),IF($P$3='Data Entry'!$CK$3,VLOOKUP(F89,Mark,26,0),IF($P$3='Data Entry'!$CK$4,VLOOKUP(F89,Mark,35,0),IF($P$3='Data Entry'!$CK$5,VLOOKUP(F89,Mark,44,0),IF($P$3='Data Entry'!$CK$6,VLOOKUP(F89,Mark,53,0),"")))))))</f>
        <v/>
      </c>
      <c r="K89" s="34" t="str">
        <f>IF(AND(B89="",D89="",F89="",G89=""),"",IF($P$3='Data Entry'!$CK$1,VLOOKUP(F89,Mark,9,0),IF($P$3='Data Entry'!$CK$2,VLOOKUP(F89,Mark,18,0),IF($P$3='Data Entry'!$CK$3,VLOOKUP(F89,Mark,27,0),IF($P$3='Data Entry'!$CK$4,VLOOKUP(F89,Mark,36,0),IF($P$3='Data Entry'!$CK$5,VLOOKUP(F89,Mark,45,0),IF($P$3='Data Entry'!$CK$6,VLOOKUP(F89,Mark,54,0),"")))))))</f>
        <v/>
      </c>
      <c r="L89" s="34" t="str">
        <f>IF(AND(B89="",D89="",F89="",G89=""),"",IF($P$3='Data Entry'!$CK$1,VLOOKUP(F89,Mark,10,0),IF($P$3='Data Entry'!$CK$2,VLOOKUP(F89,Mark,19,0),IF($P$3='Data Entry'!$CK$3,VLOOKUP(F89,Mark,28,0),IF($P$3='Data Entry'!$CK$4,VLOOKUP(F89,Mark,37,0),IF($P$3='Data Entry'!$CK$5,VLOOKUP(F89,Mark,46,0),IF($P$3='Data Entry'!$CK$6,VLOOKUP(F89,Mark,55,0),"")))))))</f>
        <v/>
      </c>
      <c r="M89" s="34" t="str">
        <f>IF(AND(B89="",D89="",F89="",G89=""),"",IF($P$3='Data Entry'!$CK$1,VLOOKUP(F89,Mark,11,0),IF($P$3='Data Entry'!$CK$2,VLOOKUP(F89,Mark,20,0),IF($P$3='Data Entry'!$CK$3,VLOOKUP(F89,Mark,29,0),IF($P$3='Data Entry'!$CK$4,VLOOKUP(F89,Mark,38,0),IF($P$3='Data Entry'!$CK$5,VLOOKUP(F89,Mark,47,0),IF($P$3='Data Entry'!$CK$6,VLOOKUP(F89,Mark,56,0),"")))))))</f>
        <v/>
      </c>
      <c r="N89" s="35" t="str">
        <f>IF(AND(B89="",D89="",F89="",G89=""),"",IF($P$3='Data Entry'!$CK$1,VLOOKUP(F89,Mark,12,0),IF($P$3='Data Entry'!$CK$2,VLOOKUP(F89,Mark,21,0),IF($P$3='Data Entry'!$CK$3,VLOOKUP(F89,Mark,30,0),IF($P$3='Data Entry'!$CK$4,VLOOKUP(F89,Mark,39,0),IF($P$3='Data Entry'!$CK$5,VLOOKUP(F89,Mark,48,0),IF($P$3='Data Entry'!$CK$6,VLOOKUP(F89,Mark,57,0),"")))))))</f>
        <v/>
      </c>
      <c r="O89" s="35" t="str">
        <f>IF(AND(B89="",D89="",F89="",G89=""),"",IF($P$3='Data Entry'!$CK$1,VLOOKUP(F89,Mark,13,0),IF($P$3='Data Entry'!$CK$2,VLOOKUP(F89,Mark,22,0),IF($P$3='Data Entry'!$CK$3,VLOOKUP(F89,Mark,31,0),IF($P$3='Data Entry'!$CK$4,VLOOKUP(F89,Mark,40,0),IF($P$3='Data Entry'!$CK$5,VLOOKUP(F89,Mark,49,0),IF($P$3='Data Entry'!$CK$6,VLOOKUP(F89,Mark,58,0),"")))))))</f>
        <v/>
      </c>
      <c r="P89" s="35" t="str">
        <f>IF(AND(B89="",D89="",F89="",G89=""),"",IF($P$3='Data Entry'!$CK$1,VLOOKUP(F89,Mark,14,0),IF($P$3='Data Entry'!$CK$2,VLOOKUP(F89,Mark,23,0),IF($P$3='Data Entry'!$CK$3,VLOOKUP(F89,Mark,32,0),IF($P$3='Data Entry'!$CK$4,VLOOKUP(F89,Mark,41,0),IF($P$3='Data Entry'!$CK$5,VLOOKUP(F89,Mark,50,0),IF($P$3='Data Entry'!$CK$6,VLOOKUP(F89,Mark,59,0),"")))))))</f>
        <v/>
      </c>
      <c r="Q89" s="36" t="str">
        <f t="shared" si="24"/>
        <v/>
      </c>
      <c r="R89" s="108" t="str">
        <f t="shared" si="25"/>
        <v/>
      </c>
      <c r="S89" s="108" t="str">
        <f t="shared" si="23"/>
        <v/>
      </c>
      <c r="T89" s="109" t="str">
        <f t="shared" si="26"/>
        <v/>
      </c>
      <c r="U89" s="10" t="str">
        <f>IFERROR(IF(OR(Q89="",#REF!="",D89=""),"",IF($Q$6=100,ROUNDUP(Q89*20%,0),IF($Q$6=86,ROUNDUP((Q89/$Q$6)*$U$6,0),IF($Q$6=66,ROUNDUP((Q89/$Q$6)*$U$6,0),"")))),"")</f>
        <v/>
      </c>
    </row>
    <row r="90" spans="1:21" ht="21.95" customHeight="1">
      <c r="A90" s="7">
        <v>84</v>
      </c>
      <c r="B90" s="32" t="str">
        <f t="shared" si="17"/>
        <v/>
      </c>
      <c r="C90" s="54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106" t="str">
        <f>IF(AND(B90="",D90="",F90="",G90=""),"",IF($P$3='Data Entry'!$CK$1,VLOOKUP(F90,Mark,6,0),IF($P$3='Data Entry'!$CK$2,VLOOKUP(F90,Mark,15,0),IF($P$3='Data Entry'!$CK$3,VLOOKUP(F90,Mark,24,0),IF($P$3='Data Entry'!$CK$4,VLOOKUP(F90,Mark,33,0),IF($P$3='Data Entry'!$CK$5,VLOOKUP(F90,Mark,42,0),IF($P$3='Data Entry'!$CK$6,VLOOKUP(F90,Mark,51,0),"")))))))</f>
        <v/>
      </c>
      <c r="I90" s="106" t="str">
        <f>IF(AND(B90="",D90="",F90="",G90=""),"",IF($P$3='Data Entry'!$CK$1,VLOOKUP(F90,Mark,7,0),IF($P$3='Data Entry'!$CK$2,VLOOKUP(F90,Mark,16,0),IF($P$3='Data Entry'!$CK$3,VLOOKUP(F90,Mark,25,0),IF($P$3='Data Entry'!$CK$4,VLOOKUP(F90,Mark,34,0),IF($P$3='Data Entry'!$CK$5,VLOOKUP(F90,Mark,43,0),IF($P$3='Data Entry'!$CK$6,VLOOKUP(F90,Mark,52,0),"")))))))</f>
        <v/>
      </c>
      <c r="J90" s="106" t="str">
        <f>IF(AND(B90="",D90="",F90="",G90=""),"",IF($P$3='Data Entry'!$CK$1,VLOOKUP(F90,Mark,8,0),IF($P$3='Data Entry'!$CK$2,VLOOKUP(F90,Mark,17,0),IF($P$3='Data Entry'!$CK$3,VLOOKUP(F90,Mark,26,0),IF($P$3='Data Entry'!$CK$4,VLOOKUP(F90,Mark,35,0),IF($P$3='Data Entry'!$CK$5,VLOOKUP(F90,Mark,44,0),IF($P$3='Data Entry'!$CK$6,VLOOKUP(F90,Mark,53,0),"")))))))</f>
        <v/>
      </c>
      <c r="K90" s="34" t="str">
        <f>IF(AND(B90="",D90="",F90="",G90=""),"",IF($P$3='Data Entry'!$CK$1,VLOOKUP(F90,Mark,9,0),IF($P$3='Data Entry'!$CK$2,VLOOKUP(F90,Mark,18,0),IF($P$3='Data Entry'!$CK$3,VLOOKUP(F90,Mark,27,0),IF($P$3='Data Entry'!$CK$4,VLOOKUP(F90,Mark,36,0),IF($P$3='Data Entry'!$CK$5,VLOOKUP(F90,Mark,45,0),IF($P$3='Data Entry'!$CK$6,VLOOKUP(F90,Mark,54,0),"")))))))</f>
        <v/>
      </c>
      <c r="L90" s="34" t="str">
        <f>IF(AND(B90="",D90="",F90="",G90=""),"",IF($P$3='Data Entry'!$CK$1,VLOOKUP(F90,Mark,10,0),IF($P$3='Data Entry'!$CK$2,VLOOKUP(F90,Mark,19,0),IF($P$3='Data Entry'!$CK$3,VLOOKUP(F90,Mark,28,0),IF($P$3='Data Entry'!$CK$4,VLOOKUP(F90,Mark,37,0),IF($P$3='Data Entry'!$CK$5,VLOOKUP(F90,Mark,46,0),IF($P$3='Data Entry'!$CK$6,VLOOKUP(F90,Mark,55,0),"")))))))</f>
        <v/>
      </c>
      <c r="M90" s="34" t="str">
        <f>IF(AND(B90="",D90="",F90="",G90=""),"",IF($P$3='Data Entry'!$CK$1,VLOOKUP(F90,Mark,11,0),IF($P$3='Data Entry'!$CK$2,VLOOKUP(F90,Mark,20,0),IF($P$3='Data Entry'!$CK$3,VLOOKUP(F90,Mark,29,0),IF($P$3='Data Entry'!$CK$4,VLOOKUP(F90,Mark,38,0),IF($P$3='Data Entry'!$CK$5,VLOOKUP(F90,Mark,47,0),IF($P$3='Data Entry'!$CK$6,VLOOKUP(F90,Mark,56,0),"")))))))</f>
        <v/>
      </c>
      <c r="N90" s="35" t="str">
        <f>IF(AND(B90="",D90="",F90="",G90=""),"",IF($P$3='Data Entry'!$CK$1,VLOOKUP(F90,Mark,12,0),IF($P$3='Data Entry'!$CK$2,VLOOKUP(F90,Mark,21,0),IF($P$3='Data Entry'!$CK$3,VLOOKUP(F90,Mark,30,0),IF($P$3='Data Entry'!$CK$4,VLOOKUP(F90,Mark,39,0),IF($P$3='Data Entry'!$CK$5,VLOOKUP(F90,Mark,48,0),IF($P$3='Data Entry'!$CK$6,VLOOKUP(F90,Mark,57,0),"")))))))</f>
        <v/>
      </c>
      <c r="O90" s="35" t="str">
        <f>IF(AND(B90="",D90="",F90="",G90=""),"",IF($P$3='Data Entry'!$CK$1,VLOOKUP(F90,Mark,13,0),IF($P$3='Data Entry'!$CK$2,VLOOKUP(F90,Mark,22,0),IF($P$3='Data Entry'!$CK$3,VLOOKUP(F90,Mark,31,0),IF($P$3='Data Entry'!$CK$4,VLOOKUP(F90,Mark,40,0),IF($P$3='Data Entry'!$CK$5,VLOOKUP(F90,Mark,49,0),IF($P$3='Data Entry'!$CK$6,VLOOKUP(F90,Mark,58,0),"")))))))</f>
        <v/>
      </c>
      <c r="P90" s="35" t="str">
        <f>IF(AND(B90="",D90="",F90="",G90=""),"",IF($P$3='Data Entry'!$CK$1,VLOOKUP(F90,Mark,14,0),IF($P$3='Data Entry'!$CK$2,VLOOKUP(F90,Mark,23,0),IF($P$3='Data Entry'!$CK$3,VLOOKUP(F90,Mark,32,0),IF($P$3='Data Entry'!$CK$4,VLOOKUP(F90,Mark,41,0),IF($P$3='Data Entry'!$CK$5,VLOOKUP(F90,Mark,50,0),IF($P$3='Data Entry'!$CK$6,VLOOKUP(F90,Mark,59,0),"")))))))</f>
        <v/>
      </c>
      <c r="Q90" s="36" t="str">
        <f t="shared" si="24"/>
        <v/>
      </c>
      <c r="R90" s="108" t="str">
        <f t="shared" si="25"/>
        <v/>
      </c>
      <c r="S90" s="108" t="str">
        <f t="shared" si="23"/>
        <v/>
      </c>
      <c r="T90" s="109" t="str">
        <f t="shared" si="26"/>
        <v/>
      </c>
      <c r="U90" s="10" t="str">
        <f>IFERROR(IF(OR(Q90="",#REF!="",D90=""),"",IF($Q$6=100,ROUNDUP(Q90*20%,0),IF($Q$6=86,ROUNDUP((Q90/$Q$6)*$U$6,0),IF($Q$6=66,ROUNDUP((Q90/$Q$6)*$U$6,0),"")))),"")</f>
        <v/>
      </c>
    </row>
    <row r="91" spans="1:21" ht="21.95" customHeight="1">
      <c r="A91" s="7">
        <v>85</v>
      </c>
      <c r="B91" s="32" t="str">
        <f t="shared" si="17"/>
        <v/>
      </c>
      <c r="C91" s="54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106" t="str">
        <f>IF(AND(B91="",D91="",F91="",G91=""),"",IF($P$3='Data Entry'!$CK$1,VLOOKUP(F91,Mark,6,0),IF($P$3='Data Entry'!$CK$2,VLOOKUP(F91,Mark,15,0),IF($P$3='Data Entry'!$CK$3,VLOOKUP(F91,Mark,24,0),IF($P$3='Data Entry'!$CK$4,VLOOKUP(F91,Mark,33,0),IF($P$3='Data Entry'!$CK$5,VLOOKUP(F91,Mark,42,0),IF($P$3='Data Entry'!$CK$6,VLOOKUP(F91,Mark,51,0),"")))))))</f>
        <v/>
      </c>
      <c r="I91" s="106" t="str">
        <f>IF(AND(B91="",D91="",F91="",G91=""),"",IF($P$3='Data Entry'!$CK$1,VLOOKUP(F91,Mark,7,0),IF($P$3='Data Entry'!$CK$2,VLOOKUP(F91,Mark,16,0),IF($P$3='Data Entry'!$CK$3,VLOOKUP(F91,Mark,25,0),IF($P$3='Data Entry'!$CK$4,VLOOKUP(F91,Mark,34,0),IF($P$3='Data Entry'!$CK$5,VLOOKUP(F91,Mark,43,0),IF($P$3='Data Entry'!$CK$6,VLOOKUP(F91,Mark,52,0),"")))))))</f>
        <v/>
      </c>
      <c r="J91" s="106" t="str">
        <f>IF(AND(B91="",D91="",F91="",G91=""),"",IF($P$3='Data Entry'!$CK$1,VLOOKUP(F91,Mark,8,0),IF($P$3='Data Entry'!$CK$2,VLOOKUP(F91,Mark,17,0),IF($P$3='Data Entry'!$CK$3,VLOOKUP(F91,Mark,26,0),IF($P$3='Data Entry'!$CK$4,VLOOKUP(F91,Mark,35,0),IF($P$3='Data Entry'!$CK$5,VLOOKUP(F91,Mark,44,0),IF($P$3='Data Entry'!$CK$6,VLOOKUP(F91,Mark,53,0),"")))))))</f>
        <v/>
      </c>
      <c r="K91" s="34" t="str">
        <f>IF(AND(B91="",D91="",F91="",G91=""),"",IF($P$3='Data Entry'!$CK$1,VLOOKUP(F91,Mark,9,0),IF($P$3='Data Entry'!$CK$2,VLOOKUP(F91,Mark,18,0),IF($P$3='Data Entry'!$CK$3,VLOOKUP(F91,Mark,27,0),IF($P$3='Data Entry'!$CK$4,VLOOKUP(F91,Mark,36,0),IF($P$3='Data Entry'!$CK$5,VLOOKUP(F91,Mark,45,0),IF($P$3='Data Entry'!$CK$6,VLOOKUP(F91,Mark,54,0),"")))))))</f>
        <v/>
      </c>
      <c r="L91" s="34" t="str">
        <f>IF(AND(B91="",D91="",F91="",G91=""),"",IF($P$3='Data Entry'!$CK$1,VLOOKUP(F91,Mark,10,0),IF($P$3='Data Entry'!$CK$2,VLOOKUP(F91,Mark,19,0),IF($P$3='Data Entry'!$CK$3,VLOOKUP(F91,Mark,28,0),IF($P$3='Data Entry'!$CK$4,VLOOKUP(F91,Mark,37,0),IF($P$3='Data Entry'!$CK$5,VLOOKUP(F91,Mark,46,0),IF($P$3='Data Entry'!$CK$6,VLOOKUP(F91,Mark,55,0),"")))))))</f>
        <v/>
      </c>
      <c r="M91" s="34" t="str">
        <f>IF(AND(B91="",D91="",F91="",G91=""),"",IF($P$3='Data Entry'!$CK$1,VLOOKUP(F91,Mark,11,0),IF($P$3='Data Entry'!$CK$2,VLOOKUP(F91,Mark,20,0),IF($P$3='Data Entry'!$CK$3,VLOOKUP(F91,Mark,29,0),IF($P$3='Data Entry'!$CK$4,VLOOKUP(F91,Mark,38,0),IF($P$3='Data Entry'!$CK$5,VLOOKUP(F91,Mark,47,0),IF($P$3='Data Entry'!$CK$6,VLOOKUP(F91,Mark,56,0),"")))))))</f>
        <v/>
      </c>
      <c r="N91" s="35" t="str">
        <f>IF(AND(B91="",D91="",F91="",G91=""),"",IF($P$3='Data Entry'!$CK$1,VLOOKUP(F91,Mark,12,0),IF($P$3='Data Entry'!$CK$2,VLOOKUP(F91,Mark,21,0),IF($P$3='Data Entry'!$CK$3,VLOOKUP(F91,Mark,30,0),IF($P$3='Data Entry'!$CK$4,VLOOKUP(F91,Mark,39,0),IF($P$3='Data Entry'!$CK$5,VLOOKUP(F91,Mark,48,0),IF($P$3='Data Entry'!$CK$6,VLOOKUP(F91,Mark,57,0),"")))))))</f>
        <v/>
      </c>
      <c r="O91" s="35" t="str">
        <f>IF(AND(B91="",D91="",F91="",G91=""),"",IF($P$3='Data Entry'!$CK$1,VLOOKUP(F91,Mark,13,0),IF($P$3='Data Entry'!$CK$2,VLOOKUP(F91,Mark,22,0),IF($P$3='Data Entry'!$CK$3,VLOOKUP(F91,Mark,31,0),IF($P$3='Data Entry'!$CK$4,VLOOKUP(F91,Mark,40,0),IF($P$3='Data Entry'!$CK$5,VLOOKUP(F91,Mark,49,0),IF($P$3='Data Entry'!$CK$6,VLOOKUP(F91,Mark,58,0),"")))))))</f>
        <v/>
      </c>
      <c r="P91" s="35" t="str">
        <f>IF(AND(B91="",D91="",F91="",G91=""),"",IF($P$3='Data Entry'!$CK$1,VLOOKUP(F91,Mark,14,0),IF($P$3='Data Entry'!$CK$2,VLOOKUP(F91,Mark,23,0),IF($P$3='Data Entry'!$CK$3,VLOOKUP(F91,Mark,32,0),IF($P$3='Data Entry'!$CK$4,VLOOKUP(F91,Mark,41,0),IF($P$3='Data Entry'!$CK$5,VLOOKUP(F91,Mark,50,0),IF($P$3='Data Entry'!$CK$6,VLOOKUP(F91,Mark,59,0),"")))))))</f>
        <v/>
      </c>
      <c r="Q91" s="36" t="str">
        <f t="shared" si="24"/>
        <v/>
      </c>
      <c r="R91" s="108" t="str">
        <f t="shared" si="25"/>
        <v/>
      </c>
      <c r="S91" s="108" t="str">
        <f t="shared" si="23"/>
        <v/>
      </c>
      <c r="T91" s="109" t="str">
        <f t="shared" si="26"/>
        <v/>
      </c>
      <c r="U91" s="10" t="str">
        <f>IFERROR(IF(OR(Q91="",#REF!="",D91=""),"",IF($Q$6=100,ROUNDUP(Q91*20%,0),IF($Q$6=86,ROUNDUP((Q91/$Q$6)*$U$6,0),IF($Q$6=66,ROUNDUP((Q91/$Q$6)*$U$6,0),"")))),"")</f>
        <v/>
      </c>
    </row>
    <row r="92" spans="1:21" ht="21.95" customHeight="1">
      <c r="A92" s="7">
        <v>86</v>
      </c>
      <c r="B92" s="32" t="str">
        <f t="shared" si="17"/>
        <v/>
      </c>
      <c r="C92" s="54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106" t="str">
        <f>IF(AND(B92="",D92="",F92="",G92=""),"",IF($P$3='Data Entry'!$CK$1,VLOOKUP(F92,Mark,6,0),IF($P$3='Data Entry'!$CK$2,VLOOKUP(F92,Mark,15,0),IF($P$3='Data Entry'!$CK$3,VLOOKUP(F92,Mark,24,0),IF($P$3='Data Entry'!$CK$4,VLOOKUP(F92,Mark,33,0),IF($P$3='Data Entry'!$CK$5,VLOOKUP(F92,Mark,42,0),IF($P$3='Data Entry'!$CK$6,VLOOKUP(F92,Mark,51,0),"")))))))</f>
        <v/>
      </c>
      <c r="I92" s="106" t="str">
        <f>IF(AND(B92="",D92="",F92="",G92=""),"",IF($P$3='Data Entry'!$CK$1,VLOOKUP(F92,Mark,7,0),IF($P$3='Data Entry'!$CK$2,VLOOKUP(F92,Mark,16,0),IF($P$3='Data Entry'!$CK$3,VLOOKUP(F92,Mark,25,0),IF($P$3='Data Entry'!$CK$4,VLOOKUP(F92,Mark,34,0),IF($P$3='Data Entry'!$CK$5,VLOOKUP(F92,Mark,43,0),IF($P$3='Data Entry'!$CK$6,VLOOKUP(F92,Mark,52,0),"")))))))</f>
        <v/>
      </c>
      <c r="J92" s="106" t="str">
        <f>IF(AND(B92="",D92="",F92="",G92=""),"",IF($P$3='Data Entry'!$CK$1,VLOOKUP(F92,Mark,8,0),IF($P$3='Data Entry'!$CK$2,VLOOKUP(F92,Mark,17,0),IF($P$3='Data Entry'!$CK$3,VLOOKUP(F92,Mark,26,0),IF($P$3='Data Entry'!$CK$4,VLOOKUP(F92,Mark,35,0),IF($P$3='Data Entry'!$CK$5,VLOOKUP(F92,Mark,44,0),IF($P$3='Data Entry'!$CK$6,VLOOKUP(F92,Mark,53,0),"")))))))</f>
        <v/>
      </c>
      <c r="K92" s="34" t="str">
        <f>IF(AND(B92="",D92="",F92="",G92=""),"",IF($P$3='Data Entry'!$CK$1,VLOOKUP(F92,Mark,9,0),IF($P$3='Data Entry'!$CK$2,VLOOKUP(F92,Mark,18,0),IF($P$3='Data Entry'!$CK$3,VLOOKUP(F92,Mark,27,0),IF($P$3='Data Entry'!$CK$4,VLOOKUP(F92,Mark,36,0),IF($P$3='Data Entry'!$CK$5,VLOOKUP(F92,Mark,45,0),IF($P$3='Data Entry'!$CK$6,VLOOKUP(F92,Mark,54,0),"")))))))</f>
        <v/>
      </c>
      <c r="L92" s="34" t="str">
        <f>IF(AND(B92="",D92="",F92="",G92=""),"",IF($P$3='Data Entry'!$CK$1,VLOOKUP(F92,Mark,10,0),IF($P$3='Data Entry'!$CK$2,VLOOKUP(F92,Mark,19,0),IF($P$3='Data Entry'!$CK$3,VLOOKUP(F92,Mark,28,0),IF($P$3='Data Entry'!$CK$4,VLOOKUP(F92,Mark,37,0),IF($P$3='Data Entry'!$CK$5,VLOOKUP(F92,Mark,46,0),IF($P$3='Data Entry'!$CK$6,VLOOKUP(F92,Mark,55,0),"")))))))</f>
        <v/>
      </c>
      <c r="M92" s="34" t="str">
        <f>IF(AND(B92="",D92="",F92="",G92=""),"",IF($P$3='Data Entry'!$CK$1,VLOOKUP(F92,Mark,11,0),IF($P$3='Data Entry'!$CK$2,VLOOKUP(F92,Mark,20,0),IF($P$3='Data Entry'!$CK$3,VLOOKUP(F92,Mark,29,0),IF($P$3='Data Entry'!$CK$4,VLOOKUP(F92,Mark,38,0),IF($P$3='Data Entry'!$CK$5,VLOOKUP(F92,Mark,47,0),IF($P$3='Data Entry'!$CK$6,VLOOKUP(F92,Mark,56,0),"")))))))</f>
        <v/>
      </c>
      <c r="N92" s="35" t="str">
        <f>IF(AND(B92="",D92="",F92="",G92=""),"",IF($P$3='Data Entry'!$CK$1,VLOOKUP(F92,Mark,12,0),IF($P$3='Data Entry'!$CK$2,VLOOKUP(F92,Mark,21,0),IF($P$3='Data Entry'!$CK$3,VLOOKUP(F92,Mark,30,0),IF($P$3='Data Entry'!$CK$4,VLOOKUP(F92,Mark,39,0),IF($P$3='Data Entry'!$CK$5,VLOOKUP(F92,Mark,48,0),IF($P$3='Data Entry'!$CK$6,VLOOKUP(F92,Mark,57,0),"")))))))</f>
        <v/>
      </c>
      <c r="O92" s="35" t="str">
        <f>IF(AND(B92="",D92="",F92="",G92=""),"",IF($P$3='Data Entry'!$CK$1,VLOOKUP(F92,Mark,13,0),IF($P$3='Data Entry'!$CK$2,VLOOKUP(F92,Mark,22,0),IF($P$3='Data Entry'!$CK$3,VLOOKUP(F92,Mark,31,0),IF($P$3='Data Entry'!$CK$4,VLOOKUP(F92,Mark,40,0),IF($P$3='Data Entry'!$CK$5,VLOOKUP(F92,Mark,49,0),IF($P$3='Data Entry'!$CK$6,VLOOKUP(F92,Mark,58,0),"")))))))</f>
        <v/>
      </c>
      <c r="P92" s="35" t="str">
        <f>IF(AND(B92="",D92="",F92="",G92=""),"",IF($P$3='Data Entry'!$CK$1,VLOOKUP(F92,Mark,14,0),IF($P$3='Data Entry'!$CK$2,VLOOKUP(F92,Mark,23,0),IF($P$3='Data Entry'!$CK$3,VLOOKUP(F92,Mark,32,0),IF($P$3='Data Entry'!$CK$4,VLOOKUP(F92,Mark,41,0),IF($P$3='Data Entry'!$CK$5,VLOOKUP(F92,Mark,50,0),IF($P$3='Data Entry'!$CK$6,VLOOKUP(F92,Mark,59,0),"")))))))</f>
        <v/>
      </c>
      <c r="Q92" s="36" t="str">
        <f t="shared" si="24"/>
        <v/>
      </c>
      <c r="R92" s="108" t="str">
        <f t="shared" si="25"/>
        <v/>
      </c>
      <c r="S92" s="108" t="str">
        <f t="shared" si="23"/>
        <v/>
      </c>
      <c r="T92" s="109" t="str">
        <f t="shared" si="26"/>
        <v/>
      </c>
      <c r="U92" s="10" t="str">
        <f>IFERROR(IF(OR(Q92="",#REF!="",D92=""),"",IF($Q$6=100,ROUNDUP(Q92*20%,0),IF($Q$6=86,ROUNDUP((Q92/$Q$6)*$U$6,0),IF($Q$6=66,ROUNDUP((Q92/$Q$6)*$U$6,0),"")))),"")</f>
        <v/>
      </c>
    </row>
    <row r="93" spans="1:21" ht="21.95" customHeight="1">
      <c r="A93" s="7">
        <v>87</v>
      </c>
      <c r="B93" s="32" t="str">
        <f t="shared" si="17"/>
        <v/>
      </c>
      <c r="C93" s="54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106" t="str">
        <f>IF(AND(B93="",D93="",F93="",G93=""),"",IF($P$3='Data Entry'!$CK$1,VLOOKUP(F93,Mark,6,0),IF($P$3='Data Entry'!$CK$2,VLOOKUP(F93,Mark,15,0),IF($P$3='Data Entry'!$CK$3,VLOOKUP(F93,Mark,24,0),IF($P$3='Data Entry'!$CK$4,VLOOKUP(F93,Mark,33,0),IF($P$3='Data Entry'!$CK$5,VLOOKUP(F93,Mark,42,0),IF($P$3='Data Entry'!$CK$6,VLOOKUP(F93,Mark,51,0),"")))))))</f>
        <v/>
      </c>
      <c r="I93" s="106" t="str">
        <f>IF(AND(B93="",D93="",F93="",G93=""),"",IF($P$3='Data Entry'!$CK$1,VLOOKUP(F93,Mark,7,0),IF($P$3='Data Entry'!$CK$2,VLOOKUP(F93,Mark,16,0),IF($P$3='Data Entry'!$CK$3,VLOOKUP(F93,Mark,25,0),IF($P$3='Data Entry'!$CK$4,VLOOKUP(F93,Mark,34,0),IF($P$3='Data Entry'!$CK$5,VLOOKUP(F93,Mark,43,0),IF($P$3='Data Entry'!$CK$6,VLOOKUP(F93,Mark,52,0),"")))))))</f>
        <v/>
      </c>
      <c r="J93" s="106" t="str">
        <f>IF(AND(B93="",D93="",F93="",G93=""),"",IF($P$3='Data Entry'!$CK$1,VLOOKUP(F93,Mark,8,0),IF($P$3='Data Entry'!$CK$2,VLOOKUP(F93,Mark,17,0),IF($P$3='Data Entry'!$CK$3,VLOOKUP(F93,Mark,26,0),IF($P$3='Data Entry'!$CK$4,VLOOKUP(F93,Mark,35,0),IF($P$3='Data Entry'!$CK$5,VLOOKUP(F93,Mark,44,0),IF($P$3='Data Entry'!$CK$6,VLOOKUP(F93,Mark,53,0),"")))))))</f>
        <v/>
      </c>
      <c r="K93" s="34" t="str">
        <f>IF(AND(B93="",D93="",F93="",G93=""),"",IF($P$3='Data Entry'!$CK$1,VLOOKUP(F93,Mark,9,0),IF($P$3='Data Entry'!$CK$2,VLOOKUP(F93,Mark,18,0),IF($P$3='Data Entry'!$CK$3,VLOOKUP(F93,Mark,27,0),IF($P$3='Data Entry'!$CK$4,VLOOKUP(F93,Mark,36,0),IF($P$3='Data Entry'!$CK$5,VLOOKUP(F93,Mark,45,0),IF($P$3='Data Entry'!$CK$6,VLOOKUP(F93,Mark,54,0),"")))))))</f>
        <v/>
      </c>
      <c r="L93" s="34" t="str">
        <f>IF(AND(B93="",D93="",F93="",G93=""),"",IF($P$3='Data Entry'!$CK$1,VLOOKUP(F93,Mark,10,0),IF($P$3='Data Entry'!$CK$2,VLOOKUP(F93,Mark,19,0),IF($P$3='Data Entry'!$CK$3,VLOOKUP(F93,Mark,28,0),IF($P$3='Data Entry'!$CK$4,VLOOKUP(F93,Mark,37,0),IF($P$3='Data Entry'!$CK$5,VLOOKUP(F93,Mark,46,0),IF($P$3='Data Entry'!$CK$6,VLOOKUP(F93,Mark,55,0),"")))))))</f>
        <v/>
      </c>
      <c r="M93" s="34" t="str">
        <f>IF(AND(B93="",D93="",F93="",G93=""),"",IF($P$3='Data Entry'!$CK$1,VLOOKUP(F93,Mark,11,0),IF($P$3='Data Entry'!$CK$2,VLOOKUP(F93,Mark,20,0),IF($P$3='Data Entry'!$CK$3,VLOOKUP(F93,Mark,29,0),IF($P$3='Data Entry'!$CK$4,VLOOKUP(F93,Mark,38,0),IF($P$3='Data Entry'!$CK$5,VLOOKUP(F93,Mark,47,0),IF($P$3='Data Entry'!$CK$6,VLOOKUP(F93,Mark,56,0),"")))))))</f>
        <v/>
      </c>
      <c r="N93" s="35" t="str">
        <f>IF(AND(B93="",D93="",F93="",G93=""),"",IF($P$3='Data Entry'!$CK$1,VLOOKUP(F93,Mark,12,0),IF($P$3='Data Entry'!$CK$2,VLOOKUP(F93,Mark,21,0),IF($P$3='Data Entry'!$CK$3,VLOOKUP(F93,Mark,30,0),IF($P$3='Data Entry'!$CK$4,VLOOKUP(F93,Mark,39,0),IF($P$3='Data Entry'!$CK$5,VLOOKUP(F93,Mark,48,0),IF($P$3='Data Entry'!$CK$6,VLOOKUP(F93,Mark,57,0),"")))))))</f>
        <v/>
      </c>
      <c r="O93" s="35" t="str">
        <f>IF(AND(B93="",D93="",F93="",G93=""),"",IF($P$3='Data Entry'!$CK$1,VLOOKUP(F93,Mark,13,0),IF($P$3='Data Entry'!$CK$2,VLOOKUP(F93,Mark,22,0),IF($P$3='Data Entry'!$CK$3,VLOOKUP(F93,Mark,31,0),IF($P$3='Data Entry'!$CK$4,VLOOKUP(F93,Mark,40,0),IF($P$3='Data Entry'!$CK$5,VLOOKUP(F93,Mark,49,0),IF($P$3='Data Entry'!$CK$6,VLOOKUP(F93,Mark,58,0),"")))))))</f>
        <v/>
      </c>
      <c r="P93" s="35" t="str">
        <f>IF(AND(B93="",D93="",F93="",G93=""),"",IF($P$3='Data Entry'!$CK$1,VLOOKUP(F93,Mark,14,0),IF($P$3='Data Entry'!$CK$2,VLOOKUP(F93,Mark,23,0),IF($P$3='Data Entry'!$CK$3,VLOOKUP(F93,Mark,32,0),IF($P$3='Data Entry'!$CK$4,VLOOKUP(F93,Mark,41,0),IF($P$3='Data Entry'!$CK$5,VLOOKUP(F93,Mark,50,0),IF($P$3='Data Entry'!$CK$6,VLOOKUP(F93,Mark,59,0),"")))))))</f>
        <v/>
      </c>
      <c r="Q93" s="36" t="str">
        <f t="shared" si="24"/>
        <v/>
      </c>
      <c r="R93" s="108" t="str">
        <f t="shared" si="25"/>
        <v/>
      </c>
      <c r="S93" s="108" t="str">
        <f t="shared" si="23"/>
        <v/>
      </c>
      <c r="T93" s="109" t="str">
        <f t="shared" si="26"/>
        <v/>
      </c>
      <c r="U93" s="10" t="str">
        <f>IFERROR(IF(OR(Q93="",#REF!="",D93=""),"",IF($Q$6=100,ROUNDUP(Q93*20%,0),IF($Q$6=86,ROUNDUP((Q93/$Q$6)*$U$6,0),IF($Q$6=66,ROUNDUP((Q93/$Q$6)*$U$6,0),"")))),"")</f>
        <v/>
      </c>
    </row>
    <row r="94" spans="1:21" ht="21.95" customHeight="1">
      <c r="A94" s="7">
        <v>88</v>
      </c>
      <c r="B94" s="32" t="str">
        <f t="shared" si="17"/>
        <v/>
      </c>
      <c r="C94" s="54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106" t="str">
        <f>IF(AND(B94="",D94="",F94="",G94=""),"",IF($P$3='Data Entry'!$CK$1,VLOOKUP(F94,Mark,6,0),IF($P$3='Data Entry'!$CK$2,VLOOKUP(F94,Mark,15,0),IF($P$3='Data Entry'!$CK$3,VLOOKUP(F94,Mark,24,0),IF($P$3='Data Entry'!$CK$4,VLOOKUP(F94,Mark,33,0),IF($P$3='Data Entry'!$CK$5,VLOOKUP(F94,Mark,42,0),IF($P$3='Data Entry'!$CK$6,VLOOKUP(F94,Mark,51,0),"")))))))</f>
        <v/>
      </c>
      <c r="I94" s="106" t="str">
        <f>IF(AND(B94="",D94="",F94="",G94=""),"",IF($P$3='Data Entry'!$CK$1,VLOOKUP(F94,Mark,7,0),IF($P$3='Data Entry'!$CK$2,VLOOKUP(F94,Mark,16,0),IF($P$3='Data Entry'!$CK$3,VLOOKUP(F94,Mark,25,0),IF($P$3='Data Entry'!$CK$4,VLOOKUP(F94,Mark,34,0),IF($P$3='Data Entry'!$CK$5,VLOOKUP(F94,Mark,43,0),IF($P$3='Data Entry'!$CK$6,VLOOKUP(F94,Mark,52,0),"")))))))</f>
        <v/>
      </c>
      <c r="J94" s="106" t="str">
        <f>IF(AND(B94="",D94="",F94="",G94=""),"",IF($P$3='Data Entry'!$CK$1,VLOOKUP(F94,Mark,8,0),IF($P$3='Data Entry'!$CK$2,VLOOKUP(F94,Mark,17,0),IF($P$3='Data Entry'!$CK$3,VLOOKUP(F94,Mark,26,0),IF($P$3='Data Entry'!$CK$4,VLOOKUP(F94,Mark,35,0),IF($P$3='Data Entry'!$CK$5,VLOOKUP(F94,Mark,44,0),IF($P$3='Data Entry'!$CK$6,VLOOKUP(F94,Mark,53,0),"")))))))</f>
        <v/>
      </c>
      <c r="K94" s="34" t="str">
        <f>IF(AND(B94="",D94="",F94="",G94=""),"",IF($P$3='Data Entry'!$CK$1,VLOOKUP(F94,Mark,9,0),IF($P$3='Data Entry'!$CK$2,VLOOKUP(F94,Mark,18,0),IF($P$3='Data Entry'!$CK$3,VLOOKUP(F94,Mark,27,0),IF($P$3='Data Entry'!$CK$4,VLOOKUP(F94,Mark,36,0),IF($P$3='Data Entry'!$CK$5,VLOOKUP(F94,Mark,45,0),IF($P$3='Data Entry'!$CK$6,VLOOKUP(F94,Mark,54,0),"")))))))</f>
        <v/>
      </c>
      <c r="L94" s="34" t="str">
        <f>IF(AND(B94="",D94="",F94="",G94=""),"",IF($P$3='Data Entry'!$CK$1,VLOOKUP(F94,Mark,10,0),IF($P$3='Data Entry'!$CK$2,VLOOKUP(F94,Mark,19,0),IF($P$3='Data Entry'!$CK$3,VLOOKUP(F94,Mark,28,0),IF($P$3='Data Entry'!$CK$4,VLOOKUP(F94,Mark,37,0),IF($P$3='Data Entry'!$CK$5,VLOOKUP(F94,Mark,46,0),IF($P$3='Data Entry'!$CK$6,VLOOKUP(F94,Mark,55,0),"")))))))</f>
        <v/>
      </c>
      <c r="M94" s="34" t="str">
        <f>IF(AND(B94="",D94="",F94="",G94=""),"",IF($P$3='Data Entry'!$CK$1,VLOOKUP(F94,Mark,11,0),IF($P$3='Data Entry'!$CK$2,VLOOKUP(F94,Mark,20,0),IF($P$3='Data Entry'!$CK$3,VLOOKUP(F94,Mark,29,0),IF($P$3='Data Entry'!$CK$4,VLOOKUP(F94,Mark,38,0),IF($P$3='Data Entry'!$CK$5,VLOOKUP(F94,Mark,47,0),IF($P$3='Data Entry'!$CK$6,VLOOKUP(F94,Mark,56,0),"")))))))</f>
        <v/>
      </c>
      <c r="N94" s="35" t="str">
        <f>IF(AND(B94="",D94="",F94="",G94=""),"",IF($P$3='Data Entry'!$CK$1,VLOOKUP(F94,Mark,12,0),IF($P$3='Data Entry'!$CK$2,VLOOKUP(F94,Mark,21,0),IF($P$3='Data Entry'!$CK$3,VLOOKUP(F94,Mark,30,0),IF($P$3='Data Entry'!$CK$4,VLOOKUP(F94,Mark,39,0),IF($P$3='Data Entry'!$CK$5,VLOOKUP(F94,Mark,48,0),IF($P$3='Data Entry'!$CK$6,VLOOKUP(F94,Mark,57,0),"")))))))</f>
        <v/>
      </c>
      <c r="O94" s="35" t="str">
        <f>IF(AND(B94="",D94="",F94="",G94=""),"",IF($P$3='Data Entry'!$CK$1,VLOOKUP(F94,Mark,13,0),IF($P$3='Data Entry'!$CK$2,VLOOKUP(F94,Mark,22,0),IF($P$3='Data Entry'!$CK$3,VLOOKUP(F94,Mark,31,0),IF($P$3='Data Entry'!$CK$4,VLOOKUP(F94,Mark,40,0),IF($P$3='Data Entry'!$CK$5,VLOOKUP(F94,Mark,49,0),IF($P$3='Data Entry'!$CK$6,VLOOKUP(F94,Mark,58,0),"")))))))</f>
        <v/>
      </c>
      <c r="P94" s="35" t="str">
        <f>IF(AND(B94="",D94="",F94="",G94=""),"",IF($P$3='Data Entry'!$CK$1,VLOOKUP(F94,Mark,14,0),IF($P$3='Data Entry'!$CK$2,VLOOKUP(F94,Mark,23,0),IF($P$3='Data Entry'!$CK$3,VLOOKUP(F94,Mark,32,0),IF($P$3='Data Entry'!$CK$4,VLOOKUP(F94,Mark,41,0),IF($P$3='Data Entry'!$CK$5,VLOOKUP(F94,Mark,50,0),IF($P$3='Data Entry'!$CK$6,VLOOKUP(F94,Mark,59,0),"")))))))</f>
        <v/>
      </c>
      <c r="Q94" s="36" t="str">
        <f t="shared" si="24"/>
        <v/>
      </c>
      <c r="R94" s="108" t="str">
        <f t="shared" si="25"/>
        <v/>
      </c>
      <c r="S94" s="108" t="str">
        <f t="shared" si="23"/>
        <v/>
      </c>
      <c r="T94" s="109" t="str">
        <f t="shared" si="26"/>
        <v/>
      </c>
      <c r="U94" s="10" t="str">
        <f>IFERROR(IF(OR(Q94="",#REF!="",D94=""),"",IF($Q$6=100,ROUNDUP(Q94*20%,0),IF($Q$6=86,ROUNDUP((Q94/$Q$6)*$U$6,0),IF($Q$6=66,ROUNDUP((Q94/$Q$6)*$U$6,0),"")))),"")</f>
        <v/>
      </c>
    </row>
    <row r="95" spans="1:21" ht="21.95" customHeight="1">
      <c r="A95" s="7">
        <v>89</v>
      </c>
      <c r="B95" s="32" t="str">
        <f t="shared" si="17"/>
        <v/>
      </c>
      <c r="C95" s="54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106" t="str">
        <f>IF(AND(B95="",D95="",F95="",G95=""),"",IF($P$3='Data Entry'!$CK$1,VLOOKUP(F95,Mark,6,0),IF($P$3='Data Entry'!$CK$2,VLOOKUP(F95,Mark,15,0),IF($P$3='Data Entry'!$CK$3,VLOOKUP(F95,Mark,24,0),IF($P$3='Data Entry'!$CK$4,VLOOKUP(F95,Mark,33,0),IF($P$3='Data Entry'!$CK$5,VLOOKUP(F95,Mark,42,0),IF($P$3='Data Entry'!$CK$6,VLOOKUP(F95,Mark,51,0),"")))))))</f>
        <v/>
      </c>
      <c r="I95" s="106" t="str">
        <f>IF(AND(B95="",D95="",F95="",G95=""),"",IF($P$3='Data Entry'!$CK$1,VLOOKUP(F95,Mark,7,0),IF($P$3='Data Entry'!$CK$2,VLOOKUP(F95,Mark,16,0),IF($P$3='Data Entry'!$CK$3,VLOOKUP(F95,Mark,25,0),IF($P$3='Data Entry'!$CK$4,VLOOKUP(F95,Mark,34,0),IF($P$3='Data Entry'!$CK$5,VLOOKUP(F95,Mark,43,0),IF($P$3='Data Entry'!$CK$6,VLOOKUP(F95,Mark,52,0),"")))))))</f>
        <v/>
      </c>
      <c r="J95" s="106" t="str">
        <f>IF(AND(B95="",D95="",F95="",G95=""),"",IF($P$3='Data Entry'!$CK$1,VLOOKUP(F95,Mark,8,0),IF($P$3='Data Entry'!$CK$2,VLOOKUP(F95,Mark,17,0),IF($P$3='Data Entry'!$CK$3,VLOOKUP(F95,Mark,26,0),IF($P$3='Data Entry'!$CK$4,VLOOKUP(F95,Mark,35,0),IF($P$3='Data Entry'!$CK$5,VLOOKUP(F95,Mark,44,0),IF($P$3='Data Entry'!$CK$6,VLOOKUP(F95,Mark,53,0),"")))))))</f>
        <v/>
      </c>
      <c r="K95" s="34" t="str">
        <f>IF(AND(B95="",D95="",F95="",G95=""),"",IF($P$3='Data Entry'!$CK$1,VLOOKUP(F95,Mark,9,0),IF($P$3='Data Entry'!$CK$2,VLOOKUP(F95,Mark,18,0),IF($P$3='Data Entry'!$CK$3,VLOOKUP(F95,Mark,27,0),IF($P$3='Data Entry'!$CK$4,VLOOKUP(F95,Mark,36,0),IF($P$3='Data Entry'!$CK$5,VLOOKUP(F95,Mark,45,0),IF($P$3='Data Entry'!$CK$6,VLOOKUP(F95,Mark,54,0),"")))))))</f>
        <v/>
      </c>
      <c r="L95" s="34" t="str">
        <f>IF(AND(B95="",D95="",F95="",G95=""),"",IF($P$3='Data Entry'!$CK$1,VLOOKUP(F95,Mark,10,0),IF($P$3='Data Entry'!$CK$2,VLOOKUP(F95,Mark,19,0),IF($P$3='Data Entry'!$CK$3,VLOOKUP(F95,Mark,28,0),IF($P$3='Data Entry'!$CK$4,VLOOKUP(F95,Mark,37,0),IF($P$3='Data Entry'!$CK$5,VLOOKUP(F95,Mark,46,0),IF($P$3='Data Entry'!$CK$6,VLOOKUP(F95,Mark,55,0),"")))))))</f>
        <v/>
      </c>
      <c r="M95" s="34" t="str">
        <f>IF(AND(B95="",D95="",F95="",G95=""),"",IF($P$3='Data Entry'!$CK$1,VLOOKUP(F95,Mark,11,0),IF($P$3='Data Entry'!$CK$2,VLOOKUP(F95,Mark,20,0),IF($P$3='Data Entry'!$CK$3,VLOOKUP(F95,Mark,29,0),IF($P$3='Data Entry'!$CK$4,VLOOKUP(F95,Mark,38,0),IF($P$3='Data Entry'!$CK$5,VLOOKUP(F95,Mark,47,0),IF($P$3='Data Entry'!$CK$6,VLOOKUP(F95,Mark,56,0),"")))))))</f>
        <v/>
      </c>
      <c r="N95" s="35" t="str">
        <f>IF(AND(B95="",D95="",F95="",G95=""),"",IF($P$3='Data Entry'!$CK$1,VLOOKUP(F95,Mark,12,0),IF($P$3='Data Entry'!$CK$2,VLOOKUP(F95,Mark,21,0),IF($P$3='Data Entry'!$CK$3,VLOOKUP(F95,Mark,30,0),IF($P$3='Data Entry'!$CK$4,VLOOKUP(F95,Mark,39,0),IF($P$3='Data Entry'!$CK$5,VLOOKUP(F95,Mark,48,0),IF($P$3='Data Entry'!$CK$6,VLOOKUP(F95,Mark,57,0),"")))))))</f>
        <v/>
      </c>
      <c r="O95" s="35" t="str">
        <f>IF(AND(B95="",D95="",F95="",G95=""),"",IF($P$3='Data Entry'!$CK$1,VLOOKUP(F95,Mark,13,0),IF($P$3='Data Entry'!$CK$2,VLOOKUP(F95,Mark,22,0),IF($P$3='Data Entry'!$CK$3,VLOOKUP(F95,Mark,31,0),IF($P$3='Data Entry'!$CK$4,VLOOKUP(F95,Mark,40,0),IF($P$3='Data Entry'!$CK$5,VLOOKUP(F95,Mark,49,0),IF($P$3='Data Entry'!$CK$6,VLOOKUP(F95,Mark,58,0),"")))))))</f>
        <v/>
      </c>
      <c r="P95" s="35" t="str">
        <f>IF(AND(B95="",D95="",F95="",G95=""),"",IF($P$3='Data Entry'!$CK$1,VLOOKUP(F95,Mark,14,0),IF($P$3='Data Entry'!$CK$2,VLOOKUP(F95,Mark,23,0),IF($P$3='Data Entry'!$CK$3,VLOOKUP(F95,Mark,32,0),IF($P$3='Data Entry'!$CK$4,VLOOKUP(F95,Mark,41,0),IF($P$3='Data Entry'!$CK$5,VLOOKUP(F95,Mark,50,0),IF($P$3='Data Entry'!$CK$6,VLOOKUP(F95,Mark,59,0),"")))))))</f>
        <v/>
      </c>
      <c r="Q95" s="36" t="str">
        <f t="shared" si="24"/>
        <v/>
      </c>
      <c r="R95" s="108" t="str">
        <f t="shared" si="25"/>
        <v/>
      </c>
      <c r="S95" s="108" t="str">
        <f t="shared" si="23"/>
        <v/>
      </c>
      <c r="T95" s="109" t="str">
        <f t="shared" si="26"/>
        <v/>
      </c>
      <c r="U95" s="10" t="str">
        <f>IFERROR(IF(OR(Q95="",#REF!="",D95=""),"",IF($Q$6=100,ROUNDUP(Q95*20%,0),IF($Q$6=86,ROUNDUP((Q95/$Q$6)*$U$6,0),IF($Q$6=66,ROUNDUP((Q95/$Q$6)*$U$6,0),"")))),"")</f>
        <v/>
      </c>
    </row>
    <row r="96" spans="1:21" ht="21.95" customHeight="1">
      <c r="A96" s="7">
        <v>90</v>
      </c>
      <c r="B96" s="32" t="str">
        <f t="shared" si="17"/>
        <v/>
      </c>
      <c r="C96" s="54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106" t="str">
        <f>IF(AND(B96="",D96="",F96="",G96=""),"",IF($P$3='Data Entry'!$CK$1,VLOOKUP(F96,Mark,6,0),IF($P$3='Data Entry'!$CK$2,VLOOKUP(F96,Mark,15,0),IF($P$3='Data Entry'!$CK$3,VLOOKUP(F96,Mark,24,0),IF($P$3='Data Entry'!$CK$4,VLOOKUP(F96,Mark,33,0),IF($P$3='Data Entry'!$CK$5,VLOOKUP(F96,Mark,42,0),IF($P$3='Data Entry'!$CK$6,VLOOKUP(F96,Mark,51,0),"")))))))</f>
        <v/>
      </c>
      <c r="I96" s="106" t="str">
        <f>IF(AND(B96="",D96="",F96="",G96=""),"",IF($P$3='Data Entry'!$CK$1,VLOOKUP(F96,Mark,7,0),IF($P$3='Data Entry'!$CK$2,VLOOKUP(F96,Mark,16,0),IF($P$3='Data Entry'!$CK$3,VLOOKUP(F96,Mark,25,0),IF($P$3='Data Entry'!$CK$4,VLOOKUP(F96,Mark,34,0),IF($P$3='Data Entry'!$CK$5,VLOOKUP(F96,Mark,43,0),IF($P$3='Data Entry'!$CK$6,VLOOKUP(F96,Mark,52,0),"")))))))</f>
        <v/>
      </c>
      <c r="J96" s="106" t="str">
        <f>IF(AND(B96="",D96="",F96="",G96=""),"",IF($P$3='Data Entry'!$CK$1,VLOOKUP(F96,Mark,8,0),IF($P$3='Data Entry'!$CK$2,VLOOKUP(F96,Mark,17,0),IF($P$3='Data Entry'!$CK$3,VLOOKUP(F96,Mark,26,0),IF($P$3='Data Entry'!$CK$4,VLOOKUP(F96,Mark,35,0),IF($P$3='Data Entry'!$CK$5,VLOOKUP(F96,Mark,44,0),IF($P$3='Data Entry'!$CK$6,VLOOKUP(F96,Mark,53,0),"")))))))</f>
        <v/>
      </c>
      <c r="K96" s="34" t="str">
        <f>IF(AND(B96="",D96="",F96="",G96=""),"",IF($P$3='Data Entry'!$CK$1,VLOOKUP(F96,Mark,9,0),IF($P$3='Data Entry'!$CK$2,VLOOKUP(F96,Mark,18,0),IF($P$3='Data Entry'!$CK$3,VLOOKUP(F96,Mark,27,0),IF($P$3='Data Entry'!$CK$4,VLOOKUP(F96,Mark,36,0),IF($P$3='Data Entry'!$CK$5,VLOOKUP(F96,Mark,45,0),IF($P$3='Data Entry'!$CK$6,VLOOKUP(F96,Mark,54,0),"")))))))</f>
        <v/>
      </c>
      <c r="L96" s="34" t="str">
        <f>IF(AND(B96="",D96="",F96="",G96=""),"",IF($P$3='Data Entry'!$CK$1,VLOOKUP(F96,Mark,10,0),IF($P$3='Data Entry'!$CK$2,VLOOKUP(F96,Mark,19,0),IF($P$3='Data Entry'!$CK$3,VLOOKUP(F96,Mark,28,0),IF($P$3='Data Entry'!$CK$4,VLOOKUP(F96,Mark,37,0),IF($P$3='Data Entry'!$CK$5,VLOOKUP(F96,Mark,46,0),IF($P$3='Data Entry'!$CK$6,VLOOKUP(F96,Mark,55,0),"")))))))</f>
        <v/>
      </c>
      <c r="M96" s="34" t="str">
        <f>IF(AND(B96="",D96="",F96="",G96=""),"",IF($P$3='Data Entry'!$CK$1,VLOOKUP(F96,Mark,11,0),IF($P$3='Data Entry'!$CK$2,VLOOKUP(F96,Mark,20,0),IF($P$3='Data Entry'!$CK$3,VLOOKUP(F96,Mark,29,0),IF($P$3='Data Entry'!$CK$4,VLOOKUP(F96,Mark,38,0),IF($P$3='Data Entry'!$CK$5,VLOOKUP(F96,Mark,47,0),IF($P$3='Data Entry'!$CK$6,VLOOKUP(F96,Mark,56,0),"")))))))</f>
        <v/>
      </c>
      <c r="N96" s="35" t="str">
        <f>IF(AND(B96="",D96="",F96="",G96=""),"",IF($P$3='Data Entry'!$CK$1,VLOOKUP(F96,Mark,12,0),IF($P$3='Data Entry'!$CK$2,VLOOKUP(F96,Mark,21,0),IF($P$3='Data Entry'!$CK$3,VLOOKUP(F96,Mark,30,0),IF($P$3='Data Entry'!$CK$4,VLOOKUP(F96,Mark,39,0),IF($P$3='Data Entry'!$CK$5,VLOOKUP(F96,Mark,48,0),IF($P$3='Data Entry'!$CK$6,VLOOKUP(F96,Mark,57,0),"")))))))</f>
        <v/>
      </c>
      <c r="O96" s="35" t="str">
        <f>IF(AND(B96="",D96="",F96="",G96=""),"",IF($P$3='Data Entry'!$CK$1,VLOOKUP(F96,Mark,13,0),IF($P$3='Data Entry'!$CK$2,VLOOKUP(F96,Mark,22,0),IF($P$3='Data Entry'!$CK$3,VLOOKUP(F96,Mark,31,0),IF($P$3='Data Entry'!$CK$4,VLOOKUP(F96,Mark,40,0),IF($P$3='Data Entry'!$CK$5,VLOOKUP(F96,Mark,49,0),IF($P$3='Data Entry'!$CK$6,VLOOKUP(F96,Mark,58,0),"")))))))</f>
        <v/>
      </c>
      <c r="P96" s="35" t="str">
        <f>IF(AND(B96="",D96="",F96="",G96=""),"",IF($P$3='Data Entry'!$CK$1,VLOOKUP(F96,Mark,14,0),IF($P$3='Data Entry'!$CK$2,VLOOKUP(F96,Mark,23,0),IF($P$3='Data Entry'!$CK$3,VLOOKUP(F96,Mark,32,0),IF($P$3='Data Entry'!$CK$4,VLOOKUP(F96,Mark,41,0),IF($P$3='Data Entry'!$CK$5,VLOOKUP(F96,Mark,50,0),IF($P$3='Data Entry'!$CK$6,VLOOKUP(F96,Mark,59,0),"")))))))</f>
        <v/>
      </c>
      <c r="Q96" s="36" t="str">
        <f t="shared" si="24"/>
        <v/>
      </c>
      <c r="R96" s="108" t="str">
        <f t="shared" si="25"/>
        <v/>
      </c>
      <c r="S96" s="108" t="str">
        <f t="shared" si="23"/>
        <v/>
      </c>
      <c r="T96" s="109" t="str">
        <f t="shared" si="26"/>
        <v/>
      </c>
      <c r="U96" s="10" t="str">
        <f>IFERROR(IF(OR(Q96="",#REF!="",D96=""),"",IF($Q$6=100,ROUNDUP(Q96*20%,0),IF($Q$6=86,ROUNDUP((Q96/$Q$6)*$U$6,0),IF($Q$6=66,ROUNDUP((Q96/$Q$6)*$U$6,0),"")))),"")</f>
        <v/>
      </c>
    </row>
    <row r="97" spans="1:21" ht="21.95" customHeight="1">
      <c r="A97" s="7">
        <v>91</v>
      </c>
      <c r="B97" s="32" t="str">
        <f t="shared" si="17"/>
        <v/>
      </c>
      <c r="C97" s="54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106" t="str">
        <f>IF(AND(B97="",D97="",F97="",G97=""),"",IF($P$3='Data Entry'!$CK$1,VLOOKUP(F97,Mark,6,0),IF($P$3='Data Entry'!$CK$2,VLOOKUP(F97,Mark,15,0),IF($P$3='Data Entry'!$CK$3,VLOOKUP(F97,Mark,24,0),IF($P$3='Data Entry'!$CK$4,VLOOKUP(F97,Mark,33,0),IF($P$3='Data Entry'!$CK$5,VLOOKUP(F97,Mark,42,0),IF($P$3='Data Entry'!$CK$6,VLOOKUP(F97,Mark,51,0),"")))))))</f>
        <v/>
      </c>
      <c r="I97" s="106" t="str">
        <f>IF(AND(B97="",D97="",F97="",G97=""),"",IF($P$3='Data Entry'!$CK$1,VLOOKUP(F97,Mark,7,0),IF($P$3='Data Entry'!$CK$2,VLOOKUP(F97,Mark,16,0),IF($P$3='Data Entry'!$CK$3,VLOOKUP(F97,Mark,25,0),IF($P$3='Data Entry'!$CK$4,VLOOKUP(F97,Mark,34,0),IF($P$3='Data Entry'!$CK$5,VLOOKUP(F97,Mark,43,0),IF($P$3='Data Entry'!$CK$6,VLOOKUP(F97,Mark,52,0),"")))))))</f>
        <v/>
      </c>
      <c r="J97" s="106" t="str">
        <f>IF(AND(B97="",D97="",F97="",G97=""),"",IF($P$3='Data Entry'!$CK$1,VLOOKUP(F97,Mark,8,0),IF($P$3='Data Entry'!$CK$2,VLOOKUP(F97,Mark,17,0),IF($P$3='Data Entry'!$CK$3,VLOOKUP(F97,Mark,26,0),IF($P$3='Data Entry'!$CK$4,VLOOKUP(F97,Mark,35,0),IF($P$3='Data Entry'!$CK$5,VLOOKUP(F97,Mark,44,0),IF($P$3='Data Entry'!$CK$6,VLOOKUP(F97,Mark,53,0),"")))))))</f>
        <v/>
      </c>
      <c r="K97" s="34" t="str">
        <f>IF(AND(B97="",D97="",F97="",G97=""),"",IF($P$3='Data Entry'!$CK$1,VLOOKUP(F97,Mark,9,0),IF($P$3='Data Entry'!$CK$2,VLOOKUP(F97,Mark,18,0),IF($P$3='Data Entry'!$CK$3,VLOOKUP(F97,Mark,27,0),IF($P$3='Data Entry'!$CK$4,VLOOKUP(F97,Mark,36,0),IF($P$3='Data Entry'!$CK$5,VLOOKUP(F97,Mark,45,0),IF($P$3='Data Entry'!$CK$6,VLOOKUP(F97,Mark,54,0),"")))))))</f>
        <v/>
      </c>
      <c r="L97" s="34" t="str">
        <f>IF(AND(B97="",D97="",F97="",G97=""),"",IF($P$3='Data Entry'!$CK$1,VLOOKUP(F97,Mark,10,0),IF($P$3='Data Entry'!$CK$2,VLOOKUP(F97,Mark,19,0),IF($P$3='Data Entry'!$CK$3,VLOOKUP(F97,Mark,28,0),IF($P$3='Data Entry'!$CK$4,VLOOKUP(F97,Mark,37,0),IF($P$3='Data Entry'!$CK$5,VLOOKUP(F97,Mark,46,0),IF($P$3='Data Entry'!$CK$6,VLOOKUP(F97,Mark,55,0),"")))))))</f>
        <v/>
      </c>
      <c r="M97" s="34" t="str">
        <f>IF(AND(B97="",D97="",F97="",G97=""),"",IF($P$3='Data Entry'!$CK$1,VLOOKUP(F97,Mark,11,0),IF($P$3='Data Entry'!$CK$2,VLOOKUP(F97,Mark,20,0),IF($P$3='Data Entry'!$CK$3,VLOOKUP(F97,Mark,29,0),IF($P$3='Data Entry'!$CK$4,VLOOKUP(F97,Mark,38,0),IF($P$3='Data Entry'!$CK$5,VLOOKUP(F97,Mark,47,0),IF($P$3='Data Entry'!$CK$6,VLOOKUP(F97,Mark,56,0),"")))))))</f>
        <v/>
      </c>
      <c r="N97" s="35" t="str">
        <f>IF(AND(B97="",D97="",F97="",G97=""),"",IF($P$3='Data Entry'!$CK$1,VLOOKUP(F97,Mark,12,0),IF($P$3='Data Entry'!$CK$2,VLOOKUP(F97,Mark,21,0),IF($P$3='Data Entry'!$CK$3,VLOOKUP(F97,Mark,30,0),IF($P$3='Data Entry'!$CK$4,VLOOKUP(F97,Mark,39,0),IF($P$3='Data Entry'!$CK$5,VLOOKUP(F97,Mark,48,0),IF($P$3='Data Entry'!$CK$6,VLOOKUP(F97,Mark,57,0),"")))))))</f>
        <v/>
      </c>
      <c r="O97" s="35" t="str">
        <f>IF(AND(B97="",D97="",F97="",G97=""),"",IF($P$3='Data Entry'!$CK$1,VLOOKUP(F97,Mark,13,0),IF($P$3='Data Entry'!$CK$2,VLOOKUP(F97,Mark,22,0),IF($P$3='Data Entry'!$CK$3,VLOOKUP(F97,Mark,31,0),IF($P$3='Data Entry'!$CK$4,VLOOKUP(F97,Mark,40,0),IF($P$3='Data Entry'!$CK$5,VLOOKUP(F97,Mark,49,0),IF($P$3='Data Entry'!$CK$6,VLOOKUP(F97,Mark,58,0),"")))))))</f>
        <v/>
      </c>
      <c r="P97" s="35" t="str">
        <f>IF(AND(B97="",D97="",F97="",G97=""),"",IF($P$3='Data Entry'!$CK$1,VLOOKUP(F97,Mark,14,0),IF($P$3='Data Entry'!$CK$2,VLOOKUP(F97,Mark,23,0),IF($P$3='Data Entry'!$CK$3,VLOOKUP(F97,Mark,32,0),IF($P$3='Data Entry'!$CK$4,VLOOKUP(F97,Mark,41,0),IF($P$3='Data Entry'!$CK$5,VLOOKUP(F97,Mark,50,0),IF($P$3='Data Entry'!$CK$6,VLOOKUP(F97,Mark,59,0),"")))))))</f>
        <v/>
      </c>
      <c r="Q97" s="36" t="str">
        <f t="shared" si="24"/>
        <v/>
      </c>
      <c r="R97" s="108" t="str">
        <f t="shared" si="25"/>
        <v/>
      </c>
      <c r="S97" s="108" t="str">
        <f t="shared" si="23"/>
        <v/>
      </c>
      <c r="T97" s="109" t="str">
        <f t="shared" si="26"/>
        <v/>
      </c>
      <c r="U97" s="10" t="str">
        <f>IFERROR(IF(OR(Q97="",#REF!="",D97=""),"",IF($Q$6=100,ROUNDUP(Q97*20%,0),IF($Q$6=86,ROUNDUP((Q97/$Q$6)*$U$6,0),IF($Q$6=66,ROUNDUP((Q97/$Q$6)*$U$6,0),"")))),"")</f>
        <v/>
      </c>
    </row>
    <row r="98" spans="1:21" ht="21.95" customHeight="1">
      <c r="A98" s="7">
        <v>92</v>
      </c>
      <c r="B98" s="32" t="str">
        <f t="shared" si="17"/>
        <v/>
      </c>
      <c r="C98" s="54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106" t="str">
        <f>IF(AND(B98="",D98="",F98="",G98=""),"",IF($P$3='Data Entry'!$CK$1,VLOOKUP(F98,Mark,6,0),IF($P$3='Data Entry'!$CK$2,VLOOKUP(F98,Mark,15,0),IF($P$3='Data Entry'!$CK$3,VLOOKUP(F98,Mark,24,0),IF($P$3='Data Entry'!$CK$4,VLOOKUP(F98,Mark,33,0),IF($P$3='Data Entry'!$CK$5,VLOOKUP(F98,Mark,42,0),IF($P$3='Data Entry'!$CK$6,VLOOKUP(F98,Mark,51,0),"")))))))</f>
        <v/>
      </c>
      <c r="I98" s="106" t="str">
        <f>IF(AND(B98="",D98="",F98="",G98=""),"",IF($P$3='Data Entry'!$CK$1,VLOOKUP(F98,Mark,7,0),IF($P$3='Data Entry'!$CK$2,VLOOKUP(F98,Mark,16,0),IF($P$3='Data Entry'!$CK$3,VLOOKUP(F98,Mark,25,0),IF($P$3='Data Entry'!$CK$4,VLOOKUP(F98,Mark,34,0),IF($P$3='Data Entry'!$CK$5,VLOOKUP(F98,Mark,43,0),IF($P$3='Data Entry'!$CK$6,VLOOKUP(F98,Mark,52,0),"")))))))</f>
        <v/>
      </c>
      <c r="J98" s="106" t="str">
        <f>IF(AND(B98="",D98="",F98="",G98=""),"",IF($P$3='Data Entry'!$CK$1,VLOOKUP(F98,Mark,8,0),IF($P$3='Data Entry'!$CK$2,VLOOKUP(F98,Mark,17,0),IF($P$3='Data Entry'!$CK$3,VLOOKUP(F98,Mark,26,0),IF($P$3='Data Entry'!$CK$4,VLOOKUP(F98,Mark,35,0),IF($P$3='Data Entry'!$CK$5,VLOOKUP(F98,Mark,44,0),IF($P$3='Data Entry'!$CK$6,VLOOKUP(F98,Mark,53,0),"")))))))</f>
        <v/>
      </c>
      <c r="K98" s="34" t="str">
        <f>IF(AND(B98="",D98="",F98="",G98=""),"",IF($P$3='Data Entry'!$CK$1,VLOOKUP(F98,Mark,9,0),IF($P$3='Data Entry'!$CK$2,VLOOKUP(F98,Mark,18,0),IF($P$3='Data Entry'!$CK$3,VLOOKUP(F98,Mark,27,0),IF($P$3='Data Entry'!$CK$4,VLOOKUP(F98,Mark,36,0),IF($P$3='Data Entry'!$CK$5,VLOOKUP(F98,Mark,45,0),IF($P$3='Data Entry'!$CK$6,VLOOKUP(F98,Mark,54,0),"")))))))</f>
        <v/>
      </c>
      <c r="L98" s="34" t="str">
        <f>IF(AND(B98="",D98="",F98="",G98=""),"",IF($P$3='Data Entry'!$CK$1,VLOOKUP(F98,Mark,10,0),IF($P$3='Data Entry'!$CK$2,VLOOKUP(F98,Mark,19,0),IF($P$3='Data Entry'!$CK$3,VLOOKUP(F98,Mark,28,0),IF($P$3='Data Entry'!$CK$4,VLOOKUP(F98,Mark,37,0),IF($P$3='Data Entry'!$CK$5,VLOOKUP(F98,Mark,46,0),IF($P$3='Data Entry'!$CK$6,VLOOKUP(F98,Mark,55,0),"")))))))</f>
        <v/>
      </c>
      <c r="M98" s="34" t="str">
        <f>IF(AND(B98="",D98="",F98="",G98=""),"",IF($P$3='Data Entry'!$CK$1,VLOOKUP(F98,Mark,11,0),IF($P$3='Data Entry'!$CK$2,VLOOKUP(F98,Mark,20,0),IF($P$3='Data Entry'!$CK$3,VLOOKUP(F98,Mark,29,0),IF($P$3='Data Entry'!$CK$4,VLOOKUP(F98,Mark,38,0),IF($P$3='Data Entry'!$CK$5,VLOOKUP(F98,Mark,47,0),IF($P$3='Data Entry'!$CK$6,VLOOKUP(F98,Mark,56,0),"")))))))</f>
        <v/>
      </c>
      <c r="N98" s="35" t="str">
        <f>IF(AND(B98="",D98="",F98="",G98=""),"",IF($P$3='Data Entry'!$CK$1,VLOOKUP(F98,Mark,12,0),IF($P$3='Data Entry'!$CK$2,VLOOKUP(F98,Mark,21,0),IF($P$3='Data Entry'!$CK$3,VLOOKUP(F98,Mark,30,0),IF($P$3='Data Entry'!$CK$4,VLOOKUP(F98,Mark,39,0),IF($P$3='Data Entry'!$CK$5,VLOOKUP(F98,Mark,48,0),IF($P$3='Data Entry'!$CK$6,VLOOKUP(F98,Mark,57,0),"")))))))</f>
        <v/>
      </c>
      <c r="O98" s="35" t="str">
        <f>IF(AND(B98="",D98="",F98="",G98=""),"",IF($P$3='Data Entry'!$CK$1,VLOOKUP(F98,Mark,13,0),IF($P$3='Data Entry'!$CK$2,VLOOKUP(F98,Mark,22,0),IF($P$3='Data Entry'!$CK$3,VLOOKUP(F98,Mark,31,0),IF($P$3='Data Entry'!$CK$4,VLOOKUP(F98,Mark,40,0),IF($P$3='Data Entry'!$CK$5,VLOOKUP(F98,Mark,49,0),IF($P$3='Data Entry'!$CK$6,VLOOKUP(F98,Mark,58,0),"")))))))</f>
        <v/>
      </c>
      <c r="P98" s="35" t="str">
        <f>IF(AND(B98="",D98="",F98="",G98=""),"",IF($P$3='Data Entry'!$CK$1,VLOOKUP(F98,Mark,14,0),IF($P$3='Data Entry'!$CK$2,VLOOKUP(F98,Mark,23,0),IF($P$3='Data Entry'!$CK$3,VLOOKUP(F98,Mark,32,0),IF($P$3='Data Entry'!$CK$4,VLOOKUP(F98,Mark,41,0),IF($P$3='Data Entry'!$CK$5,VLOOKUP(F98,Mark,50,0),IF($P$3='Data Entry'!$CK$6,VLOOKUP(F98,Mark,59,0),"")))))))</f>
        <v/>
      </c>
      <c r="Q98" s="36" t="str">
        <f t="shared" si="24"/>
        <v/>
      </c>
      <c r="R98" s="108" t="str">
        <f t="shared" si="25"/>
        <v/>
      </c>
      <c r="S98" s="108" t="str">
        <f t="shared" si="23"/>
        <v/>
      </c>
      <c r="T98" s="109" t="str">
        <f t="shared" si="26"/>
        <v/>
      </c>
      <c r="U98" s="10" t="str">
        <f>IFERROR(IF(OR(Q98="",#REF!="",D98=""),"",IF($Q$6=100,ROUNDUP(Q98*20%,0),IF($Q$6=86,ROUNDUP((Q98/$Q$6)*$U$6,0),IF($Q$6=66,ROUNDUP((Q98/$Q$6)*$U$6,0),"")))),"")</f>
        <v/>
      </c>
    </row>
    <row r="99" spans="1:21" ht="21.95" customHeight="1">
      <c r="A99" s="7">
        <v>93</v>
      </c>
      <c r="B99" s="32" t="str">
        <f t="shared" si="17"/>
        <v/>
      </c>
      <c r="C99" s="54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106" t="str">
        <f>IF(AND(B99="",D99="",F99="",G99=""),"",IF($P$3='Data Entry'!$CK$1,VLOOKUP(F99,Mark,6,0),IF($P$3='Data Entry'!$CK$2,VLOOKUP(F99,Mark,15,0),IF($P$3='Data Entry'!$CK$3,VLOOKUP(F99,Mark,24,0),IF($P$3='Data Entry'!$CK$4,VLOOKUP(F99,Mark,33,0),IF($P$3='Data Entry'!$CK$5,VLOOKUP(F99,Mark,42,0),IF($P$3='Data Entry'!$CK$6,VLOOKUP(F99,Mark,51,0),"")))))))</f>
        <v/>
      </c>
      <c r="I99" s="106" t="str">
        <f>IF(AND(B99="",D99="",F99="",G99=""),"",IF($P$3='Data Entry'!$CK$1,VLOOKUP(F99,Mark,7,0),IF($P$3='Data Entry'!$CK$2,VLOOKUP(F99,Mark,16,0),IF($P$3='Data Entry'!$CK$3,VLOOKUP(F99,Mark,25,0),IF($P$3='Data Entry'!$CK$4,VLOOKUP(F99,Mark,34,0),IF($P$3='Data Entry'!$CK$5,VLOOKUP(F99,Mark,43,0),IF($P$3='Data Entry'!$CK$6,VLOOKUP(F99,Mark,52,0),"")))))))</f>
        <v/>
      </c>
      <c r="J99" s="106" t="str">
        <f>IF(AND(B99="",D99="",F99="",G99=""),"",IF($P$3='Data Entry'!$CK$1,VLOOKUP(F99,Mark,8,0),IF($P$3='Data Entry'!$CK$2,VLOOKUP(F99,Mark,17,0),IF($P$3='Data Entry'!$CK$3,VLOOKUP(F99,Mark,26,0),IF($P$3='Data Entry'!$CK$4,VLOOKUP(F99,Mark,35,0),IF($P$3='Data Entry'!$CK$5,VLOOKUP(F99,Mark,44,0),IF($P$3='Data Entry'!$CK$6,VLOOKUP(F99,Mark,53,0),"")))))))</f>
        <v/>
      </c>
      <c r="K99" s="34" t="str">
        <f>IF(AND(B99="",D99="",F99="",G99=""),"",IF($P$3='Data Entry'!$CK$1,VLOOKUP(F99,Mark,9,0),IF($P$3='Data Entry'!$CK$2,VLOOKUP(F99,Mark,18,0),IF($P$3='Data Entry'!$CK$3,VLOOKUP(F99,Mark,27,0),IF($P$3='Data Entry'!$CK$4,VLOOKUP(F99,Mark,36,0),IF($P$3='Data Entry'!$CK$5,VLOOKUP(F99,Mark,45,0),IF($P$3='Data Entry'!$CK$6,VLOOKUP(F99,Mark,54,0),"")))))))</f>
        <v/>
      </c>
      <c r="L99" s="34" t="str">
        <f>IF(AND(B99="",D99="",F99="",G99=""),"",IF($P$3='Data Entry'!$CK$1,VLOOKUP(F99,Mark,10,0),IF($P$3='Data Entry'!$CK$2,VLOOKUP(F99,Mark,19,0),IF($P$3='Data Entry'!$CK$3,VLOOKUP(F99,Mark,28,0),IF($P$3='Data Entry'!$CK$4,VLOOKUP(F99,Mark,37,0),IF($P$3='Data Entry'!$CK$5,VLOOKUP(F99,Mark,46,0),IF($P$3='Data Entry'!$CK$6,VLOOKUP(F99,Mark,55,0),"")))))))</f>
        <v/>
      </c>
      <c r="M99" s="34" t="str">
        <f>IF(AND(B99="",D99="",F99="",G99=""),"",IF($P$3='Data Entry'!$CK$1,VLOOKUP(F99,Mark,11,0),IF($P$3='Data Entry'!$CK$2,VLOOKUP(F99,Mark,20,0),IF($P$3='Data Entry'!$CK$3,VLOOKUP(F99,Mark,29,0),IF($P$3='Data Entry'!$CK$4,VLOOKUP(F99,Mark,38,0),IF($P$3='Data Entry'!$CK$5,VLOOKUP(F99,Mark,47,0),IF($P$3='Data Entry'!$CK$6,VLOOKUP(F99,Mark,56,0),"")))))))</f>
        <v/>
      </c>
      <c r="N99" s="35" t="str">
        <f>IF(AND(B99="",D99="",F99="",G99=""),"",IF($P$3='Data Entry'!$CK$1,VLOOKUP(F99,Mark,12,0),IF($P$3='Data Entry'!$CK$2,VLOOKUP(F99,Mark,21,0),IF($P$3='Data Entry'!$CK$3,VLOOKUP(F99,Mark,30,0),IF($P$3='Data Entry'!$CK$4,VLOOKUP(F99,Mark,39,0),IF($P$3='Data Entry'!$CK$5,VLOOKUP(F99,Mark,48,0),IF($P$3='Data Entry'!$CK$6,VLOOKUP(F99,Mark,57,0),"")))))))</f>
        <v/>
      </c>
      <c r="O99" s="35" t="str">
        <f>IF(AND(B99="",D99="",F99="",G99=""),"",IF($P$3='Data Entry'!$CK$1,VLOOKUP(F99,Mark,13,0),IF($P$3='Data Entry'!$CK$2,VLOOKUP(F99,Mark,22,0),IF($P$3='Data Entry'!$CK$3,VLOOKUP(F99,Mark,31,0),IF($P$3='Data Entry'!$CK$4,VLOOKUP(F99,Mark,40,0),IF($P$3='Data Entry'!$CK$5,VLOOKUP(F99,Mark,49,0),IF($P$3='Data Entry'!$CK$6,VLOOKUP(F99,Mark,58,0),"")))))))</f>
        <v/>
      </c>
      <c r="P99" s="35" t="str">
        <f>IF(AND(B99="",D99="",F99="",G99=""),"",IF($P$3='Data Entry'!$CK$1,VLOOKUP(F99,Mark,14,0),IF($P$3='Data Entry'!$CK$2,VLOOKUP(F99,Mark,23,0),IF($P$3='Data Entry'!$CK$3,VLOOKUP(F99,Mark,32,0),IF($P$3='Data Entry'!$CK$4,VLOOKUP(F99,Mark,41,0),IF($P$3='Data Entry'!$CK$5,VLOOKUP(F99,Mark,50,0),IF($P$3='Data Entry'!$CK$6,VLOOKUP(F99,Mark,59,0),"")))))))</f>
        <v/>
      </c>
      <c r="Q99" s="36" t="str">
        <f t="shared" si="24"/>
        <v/>
      </c>
      <c r="R99" s="108" t="str">
        <f t="shared" si="25"/>
        <v/>
      </c>
      <c r="S99" s="108" t="str">
        <f t="shared" si="23"/>
        <v/>
      </c>
      <c r="T99" s="109" t="str">
        <f t="shared" si="26"/>
        <v/>
      </c>
      <c r="U99" s="10" t="str">
        <f>IFERROR(IF(OR(Q99="",#REF!="",D99=""),"",IF($Q$6=100,ROUNDUP(Q99*20%,0),IF($Q$6=86,ROUNDUP((Q99/$Q$6)*$U$6,0),IF($Q$6=66,ROUNDUP((Q99/$Q$6)*$U$6,0),"")))),"")</f>
        <v/>
      </c>
    </row>
    <row r="100" spans="1:21" ht="21.95" customHeight="1">
      <c r="A100" s="7">
        <v>94</v>
      </c>
      <c r="B100" s="32" t="str">
        <f t="shared" si="17"/>
        <v/>
      </c>
      <c r="C100" s="54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106" t="str">
        <f>IF(AND(B100="",D100="",F100="",G100=""),"",IF($P$3='Data Entry'!$CK$1,VLOOKUP(F100,Mark,6,0),IF($P$3='Data Entry'!$CK$2,VLOOKUP(F100,Mark,15,0),IF($P$3='Data Entry'!$CK$3,VLOOKUP(F100,Mark,24,0),IF($P$3='Data Entry'!$CK$4,VLOOKUP(F100,Mark,33,0),IF($P$3='Data Entry'!$CK$5,VLOOKUP(F100,Mark,42,0),IF($P$3='Data Entry'!$CK$6,VLOOKUP(F100,Mark,51,0),"")))))))</f>
        <v/>
      </c>
      <c r="I100" s="106" t="str">
        <f>IF(AND(B100="",D100="",F100="",G100=""),"",IF($P$3='Data Entry'!$CK$1,VLOOKUP(F100,Mark,7,0),IF($P$3='Data Entry'!$CK$2,VLOOKUP(F100,Mark,16,0),IF($P$3='Data Entry'!$CK$3,VLOOKUP(F100,Mark,25,0),IF($P$3='Data Entry'!$CK$4,VLOOKUP(F100,Mark,34,0),IF($P$3='Data Entry'!$CK$5,VLOOKUP(F100,Mark,43,0),IF($P$3='Data Entry'!$CK$6,VLOOKUP(F100,Mark,52,0),"")))))))</f>
        <v/>
      </c>
      <c r="J100" s="106" t="str">
        <f>IF(AND(B100="",D100="",F100="",G100=""),"",IF($P$3='Data Entry'!$CK$1,VLOOKUP(F100,Mark,8,0),IF($P$3='Data Entry'!$CK$2,VLOOKUP(F100,Mark,17,0),IF($P$3='Data Entry'!$CK$3,VLOOKUP(F100,Mark,26,0),IF($P$3='Data Entry'!$CK$4,VLOOKUP(F100,Mark,35,0),IF($P$3='Data Entry'!$CK$5,VLOOKUP(F100,Mark,44,0),IF($P$3='Data Entry'!$CK$6,VLOOKUP(F100,Mark,53,0),"")))))))</f>
        <v/>
      </c>
      <c r="K100" s="34" t="str">
        <f>IF(AND(B100="",D100="",F100="",G100=""),"",IF($P$3='Data Entry'!$CK$1,VLOOKUP(F100,Mark,9,0),IF($P$3='Data Entry'!$CK$2,VLOOKUP(F100,Mark,18,0),IF($P$3='Data Entry'!$CK$3,VLOOKUP(F100,Mark,27,0),IF($P$3='Data Entry'!$CK$4,VLOOKUP(F100,Mark,36,0),IF($P$3='Data Entry'!$CK$5,VLOOKUP(F100,Mark,45,0),IF($P$3='Data Entry'!$CK$6,VLOOKUP(F100,Mark,54,0),"")))))))</f>
        <v/>
      </c>
      <c r="L100" s="34" t="str">
        <f>IF(AND(B100="",D100="",F100="",G100=""),"",IF($P$3='Data Entry'!$CK$1,VLOOKUP(F100,Mark,10,0),IF($P$3='Data Entry'!$CK$2,VLOOKUP(F100,Mark,19,0),IF($P$3='Data Entry'!$CK$3,VLOOKUP(F100,Mark,28,0),IF($P$3='Data Entry'!$CK$4,VLOOKUP(F100,Mark,37,0),IF($P$3='Data Entry'!$CK$5,VLOOKUP(F100,Mark,46,0),IF($P$3='Data Entry'!$CK$6,VLOOKUP(F100,Mark,55,0),"")))))))</f>
        <v/>
      </c>
      <c r="M100" s="34" t="str">
        <f>IF(AND(B100="",D100="",F100="",G100=""),"",IF($P$3='Data Entry'!$CK$1,VLOOKUP(F100,Mark,11,0),IF($P$3='Data Entry'!$CK$2,VLOOKUP(F100,Mark,20,0),IF($P$3='Data Entry'!$CK$3,VLOOKUP(F100,Mark,29,0),IF($P$3='Data Entry'!$CK$4,VLOOKUP(F100,Mark,38,0),IF($P$3='Data Entry'!$CK$5,VLOOKUP(F100,Mark,47,0),IF($P$3='Data Entry'!$CK$6,VLOOKUP(F100,Mark,56,0),"")))))))</f>
        <v/>
      </c>
      <c r="N100" s="35" t="str">
        <f>IF(AND(B100="",D100="",F100="",G100=""),"",IF($P$3='Data Entry'!$CK$1,VLOOKUP(F100,Mark,12,0),IF($P$3='Data Entry'!$CK$2,VLOOKUP(F100,Mark,21,0),IF($P$3='Data Entry'!$CK$3,VLOOKUP(F100,Mark,30,0),IF($P$3='Data Entry'!$CK$4,VLOOKUP(F100,Mark,39,0),IF($P$3='Data Entry'!$CK$5,VLOOKUP(F100,Mark,48,0),IF($P$3='Data Entry'!$CK$6,VLOOKUP(F100,Mark,57,0),"")))))))</f>
        <v/>
      </c>
      <c r="O100" s="35" t="str">
        <f>IF(AND(B100="",D100="",F100="",G100=""),"",IF($P$3='Data Entry'!$CK$1,VLOOKUP(F100,Mark,13,0),IF($P$3='Data Entry'!$CK$2,VLOOKUP(F100,Mark,22,0),IF($P$3='Data Entry'!$CK$3,VLOOKUP(F100,Mark,31,0),IF($P$3='Data Entry'!$CK$4,VLOOKUP(F100,Mark,40,0),IF($P$3='Data Entry'!$CK$5,VLOOKUP(F100,Mark,49,0),IF($P$3='Data Entry'!$CK$6,VLOOKUP(F100,Mark,58,0),"")))))))</f>
        <v/>
      </c>
      <c r="P100" s="35" t="str">
        <f>IF(AND(B100="",D100="",F100="",G100=""),"",IF($P$3='Data Entry'!$CK$1,VLOOKUP(F100,Mark,14,0),IF($P$3='Data Entry'!$CK$2,VLOOKUP(F100,Mark,23,0),IF($P$3='Data Entry'!$CK$3,VLOOKUP(F100,Mark,32,0),IF($P$3='Data Entry'!$CK$4,VLOOKUP(F100,Mark,41,0),IF($P$3='Data Entry'!$CK$5,VLOOKUP(F100,Mark,50,0),IF($P$3='Data Entry'!$CK$6,VLOOKUP(F100,Mark,59,0),"")))))))</f>
        <v/>
      </c>
      <c r="Q100" s="36" t="str">
        <f t="shared" si="24"/>
        <v/>
      </c>
      <c r="R100" s="108" t="str">
        <f t="shared" si="25"/>
        <v/>
      </c>
      <c r="S100" s="108" t="str">
        <f t="shared" si="23"/>
        <v/>
      </c>
      <c r="T100" s="109" t="str">
        <f t="shared" si="26"/>
        <v/>
      </c>
      <c r="U100" s="10" t="str">
        <f>IFERROR(IF(OR(Q100="",#REF!="",D100=""),"",IF($Q$6=100,ROUNDUP(Q100*20%,0),IF($Q$6=86,ROUNDUP((Q100/$Q$6)*$U$6,0),IF($Q$6=66,ROUNDUP((Q100/$Q$6)*$U$6,0),"")))),"")</f>
        <v/>
      </c>
    </row>
    <row r="101" spans="1:21" ht="21.95" customHeight="1">
      <c r="A101" s="7">
        <v>95</v>
      </c>
      <c r="B101" s="32" t="str">
        <f t="shared" si="17"/>
        <v/>
      </c>
      <c r="C101" s="54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106" t="str">
        <f>IF(AND(B101="",D101="",F101="",G101=""),"",IF($P$3='Data Entry'!$CK$1,VLOOKUP(F101,Mark,6,0),IF($P$3='Data Entry'!$CK$2,VLOOKUP(F101,Mark,15,0),IF($P$3='Data Entry'!$CK$3,VLOOKUP(F101,Mark,24,0),IF($P$3='Data Entry'!$CK$4,VLOOKUP(F101,Mark,33,0),IF($P$3='Data Entry'!$CK$5,VLOOKUP(F101,Mark,42,0),IF($P$3='Data Entry'!$CK$6,VLOOKUP(F101,Mark,51,0),"")))))))</f>
        <v/>
      </c>
      <c r="I101" s="106" t="str">
        <f>IF(AND(B101="",D101="",F101="",G101=""),"",IF($P$3='Data Entry'!$CK$1,VLOOKUP(F101,Mark,7,0),IF($P$3='Data Entry'!$CK$2,VLOOKUP(F101,Mark,16,0),IF($P$3='Data Entry'!$CK$3,VLOOKUP(F101,Mark,25,0),IF($P$3='Data Entry'!$CK$4,VLOOKUP(F101,Mark,34,0),IF($P$3='Data Entry'!$CK$5,VLOOKUP(F101,Mark,43,0),IF($P$3='Data Entry'!$CK$6,VLOOKUP(F101,Mark,52,0),"")))))))</f>
        <v/>
      </c>
      <c r="J101" s="106" t="str">
        <f>IF(AND(B101="",D101="",F101="",G101=""),"",IF($P$3='Data Entry'!$CK$1,VLOOKUP(F101,Mark,8,0),IF($P$3='Data Entry'!$CK$2,VLOOKUP(F101,Mark,17,0),IF($P$3='Data Entry'!$CK$3,VLOOKUP(F101,Mark,26,0),IF($P$3='Data Entry'!$CK$4,VLOOKUP(F101,Mark,35,0),IF($P$3='Data Entry'!$CK$5,VLOOKUP(F101,Mark,44,0),IF($P$3='Data Entry'!$CK$6,VLOOKUP(F101,Mark,53,0),"")))))))</f>
        <v/>
      </c>
      <c r="K101" s="34" t="str">
        <f>IF(AND(B101="",D101="",F101="",G101=""),"",IF($P$3='Data Entry'!$CK$1,VLOOKUP(F101,Mark,9,0),IF($P$3='Data Entry'!$CK$2,VLOOKUP(F101,Mark,18,0),IF($P$3='Data Entry'!$CK$3,VLOOKUP(F101,Mark,27,0),IF($P$3='Data Entry'!$CK$4,VLOOKUP(F101,Mark,36,0),IF($P$3='Data Entry'!$CK$5,VLOOKUP(F101,Mark,45,0),IF($P$3='Data Entry'!$CK$6,VLOOKUP(F101,Mark,54,0),"")))))))</f>
        <v/>
      </c>
      <c r="L101" s="34" t="str">
        <f>IF(AND(B101="",D101="",F101="",G101=""),"",IF($P$3='Data Entry'!$CK$1,VLOOKUP(F101,Mark,10,0),IF($P$3='Data Entry'!$CK$2,VLOOKUP(F101,Mark,19,0),IF($P$3='Data Entry'!$CK$3,VLOOKUP(F101,Mark,28,0),IF($P$3='Data Entry'!$CK$4,VLOOKUP(F101,Mark,37,0),IF($P$3='Data Entry'!$CK$5,VLOOKUP(F101,Mark,46,0),IF($P$3='Data Entry'!$CK$6,VLOOKUP(F101,Mark,55,0),"")))))))</f>
        <v/>
      </c>
      <c r="M101" s="34" t="str">
        <f>IF(AND(B101="",D101="",F101="",G101=""),"",IF($P$3='Data Entry'!$CK$1,VLOOKUP(F101,Mark,11,0),IF($P$3='Data Entry'!$CK$2,VLOOKUP(F101,Mark,20,0),IF($P$3='Data Entry'!$CK$3,VLOOKUP(F101,Mark,29,0),IF($P$3='Data Entry'!$CK$4,VLOOKUP(F101,Mark,38,0),IF($P$3='Data Entry'!$CK$5,VLOOKUP(F101,Mark,47,0),IF($P$3='Data Entry'!$CK$6,VLOOKUP(F101,Mark,56,0),"")))))))</f>
        <v/>
      </c>
      <c r="N101" s="35" t="str">
        <f>IF(AND(B101="",D101="",F101="",G101=""),"",IF($P$3='Data Entry'!$CK$1,VLOOKUP(F101,Mark,12,0),IF($P$3='Data Entry'!$CK$2,VLOOKUP(F101,Mark,21,0),IF($P$3='Data Entry'!$CK$3,VLOOKUP(F101,Mark,30,0),IF($P$3='Data Entry'!$CK$4,VLOOKUP(F101,Mark,39,0),IF($P$3='Data Entry'!$CK$5,VLOOKUP(F101,Mark,48,0),IF($P$3='Data Entry'!$CK$6,VLOOKUP(F101,Mark,57,0),"")))))))</f>
        <v/>
      </c>
      <c r="O101" s="35" t="str">
        <f>IF(AND(B101="",D101="",F101="",G101=""),"",IF($P$3='Data Entry'!$CK$1,VLOOKUP(F101,Mark,13,0),IF($P$3='Data Entry'!$CK$2,VLOOKUP(F101,Mark,22,0),IF($P$3='Data Entry'!$CK$3,VLOOKUP(F101,Mark,31,0),IF($P$3='Data Entry'!$CK$4,VLOOKUP(F101,Mark,40,0),IF($P$3='Data Entry'!$CK$5,VLOOKUP(F101,Mark,49,0),IF($P$3='Data Entry'!$CK$6,VLOOKUP(F101,Mark,58,0),"")))))))</f>
        <v/>
      </c>
      <c r="P101" s="35" t="str">
        <f>IF(AND(B101="",D101="",F101="",G101=""),"",IF($P$3='Data Entry'!$CK$1,VLOOKUP(F101,Mark,14,0),IF($P$3='Data Entry'!$CK$2,VLOOKUP(F101,Mark,23,0),IF($P$3='Data Entry'!$CK$3,VLOOKUP(F101,Mark,32,0),IF($P$3='Data Entry'!$CK$4,VLOOKUP(F101,Mark,41,0),IF($P$3='Data Entry'!$CK$5,VLOOKUP(F101,Mark,50,0),IF($P$3='Data Entry'!$CK$6,VLOOKUP(F101,Mark,59,0),"")))))))</f>
        <v/>
      </c>
      <c r="Q101" s="36" t="str">
        <f t="shared" si="24"/>
        <v/>
      </c>
      <c r="R101" s="108" t="str">
        <f t="shared" si="25"/>
        <v/>
      </c>
      <c r="S101" s="108" t="str">
        <f t="shared" si="23"/>
        <v/>
      </c>
      <c r="T101" s="109" t="str">
        <f t="shared" si="26"/>
        <v/>
      </c>
      <c r="U101" s="10" t="str">
        <f>IFERROR(IF(OR(Q101="",#REF!="",D101=""),"",IF($Q$6=100,ROUNDUP(Q101*20%,0),IF($Q$6=86,ROUNDUP((Q101/$Q$6)*$U$6,0),IF($Q$6=66,ROUNDUP((Q101/$Q$6)*$U$6,0),"")))),"")</f>
        <v/>
      </c>
    </row>
    <row r="102" spans="1:21" ht="21.95" customHeight="1">
      <c r="A102" s="7">
        <v>96</v>
      </c>
      <c r="B102" s="32" t="str">
        <f t="shared" si="17"/>
        <v/>
      </c>
      <c r="C102" s="54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106" t="str">
        <f>IF(AND(B102="",D102="",F102="",G102=""),"",IF($P$3='Data Entry'!$CK$1,VLOOKUP(F102,Mark,6,0),IF($P$3='Data Entry'!$CK$2,VLOOKUP(F102,Mark,15,0),IF($P$3='Data Entry'!$CK$3,VLOOKUP(F102,Mark,24,0),IF($P$3='Data Entry'!$CK$4,VLOOKUP(F102,Mark,33,0),IF($P$3='Data Entry'!$CK$5,VLOOKUP(F102,Mark,42,0),IF($P$3='Data Entry'!$CK$6,VLOOKUP(F102,Mark,51,0),"")))))))</f>
        <v/>
      </c>
      <c r="I102" s="106" t="str">
        <f>IF(AND(B102="",D102="",F102="",G102=""),"",IF($P$3='Data Entry'!$CK$1,VLOOKUP(F102,Mark,7,0),IF($P$3='Data Entry'!$CK$2,VLOOKUP(F102,Mark,16,0),IF($P$3='Data Entry'!$CK$3,VLOOKUP(F102,Mark,25,0),IF($P$3='Data Entry'!$CK$4,VLOOKUP(F102,Mark,34,0),IF($P$3='Data Entry'!$CK$5,VLOOKUP(F102,Mark,43,0),IF($P$3='Data Entry'!$CK$6,VLOOKUP(F102,Mark,52,0),"")))))))</f>
        <v/>
      </c>
      <c r="J102" s="106" t="str">
        <f>IF(AND(B102="",D102="",F102="",G102=""),"",IF($P$3='Data Entry'!$CK$1,VLOOKUP(F102,Mark,8,0),IF($P$3='Data Entry'!$CK$2,VLOOKUP(F102,Mark,17,0),IF($P$3='Data Entry'!$CK$3,VLOOKUP(F102,Mark,26,0),IF($P$3='Data Entry'!$CK$4,VLOOKUP(F102,Mark,35,0),IF($P$3='Data Entry'!$CK$5,VLOOKUP(F102,Mark,44,0),IF($P$3='Data Entry'!$CK$6,VLOOKUP(F102,Mark,53,0),"")))))))</f>
        <v/>
      </c>
      <c r="K102" s="34" t="str">
        <f>IF(AND(B102="",D102="",F102="",G102=""),"",IF($P$3='Data Entry'!$CK$1,VLOOKUP(F102,Mark,9,0),IF($P$3='Data Entry'!$CK$2,VLOOKUP(F102,Mark,18,0),IF($P$3='Data Entry'!$CK$3,VLOOKUP(F102,Mark,27,0),IF($P$3='Data Entry'!$CK$4,VLOOKUP(F102,Mark,36,0),IF($P$3='Data Entry'!$CK$5,VLOOKUP(F102,Mark,45,0),IF($P$3='Data Entry'!$CK$6,VLOOKUP(F102,Mark,54,0),"")))))))</f>
        <v/>
      </c>
      <c r="L102" s="34" t="str">
        <f>IF(AND(B102="",D102="",F102="",G102=""),"",IF($P$3='Data Entry'!$CK$1,VLOOKUP(F102,Mark,10,0),IF($P$3='Data Entry'!$CK$2,VLOOKUP(F102,Mark,19,0),IF($P$3='Data Entry'!$CK$3,VLOOKUP(F102,Mark,28,0),IF($P$3='Data Entry'!$CK$4,VLOOKUP(F102,Mark,37,0),IF($P$3='Data Entry'!$CK$5,VLOOKUP(F102,Mark,46,0),IF($P$3='Data Entry'!$CK$6,VLOOKUP(F102,Mark,55,0),"")))))))</f>
        <v/>
      </c>
      <c r="M102" s="34" t="str">
        <f>IF(AND(B102="",D102="",F102="",G102=""),"",IF($P$3='Data Entry'!$CK$1,VLOOKUP(F102,Mark,11,0),IF($P$3='Data Entry'!$CK$2,VLOOKUP(F102,Mark,20,0),IF($P$3='Data Entry'!$CK$3,VLOOKUP(F102,Mark,29,0),IF($P$3='Data Entry'!$CK$4,VLOOKUP(F102,Mark,38,0),IF($P$3='Data Entry'!$CK$5,VLOOKUP(F102,Mark,47,0),IF($P$3='Data Entry'!$CK$6,VLOOKUP(F102,Mark,56,0),"")))))))</f>
        <v/>
      </c>
      <c r="N102" s="35" t="str">
        <f>IF(AND(B102="",D102="",F102="",G102=""),"",IF($P$3='Data Entry'!$CK$1,VLOOKUP(F102,Mark,12,0),IF($P$3='Data Entry'!$CK$2,VLOOKUP(F102,Mark,21,0),IF($P$3='Data Entry'!$CK$3,VLOOKUP(F102,Mark,30,0),IF($P$3='Data Entry'!$CK$4,VLOOKUP(F102,Mark,39,0),IF($P$3='Data Entry'!$CK$5,VLOOKUP(F102,Mark,48,0),IF($P$3='Data Entry'!$CK$6,VLOOKUP(F102,Mark,57,0),"")))))))</f>
        <v/>
      </c>
      <c r="O102" s="35" t="str">
        <f>IF(AND(B102="",D102="",F102="",G102=""),"",IF($P$3='Data Entry'!$CK$1,VLOOKUP(F102,Mark,13,0),IF($P$3='Data Entry'!$CK$2,VLOOKUP(F102,Mark,22,0),IF($P$3='Data Entry'!$CK$3,VLOOKUP(F102,Mark,31,0),IF($P$3='Data Entry'!$CK$4,VLOOKUP(F102,Mark,40,0),IF($P$3='Data Entry'!$CK$5,VLOOKUP(F102,Mark,49,0),IF($P$3='Data Entry'!$CK$6,VLOOKUP(F102,Mark,58,0),"")))))))</f>
        <v/>
      </c>
      <c r="P102" s="35" t="str">
        <f>IF(AND(B102="",D102="",F102="",G102=""),"",IF($P$3='Data Entry'!$CK$1,VLOOKUP(F102,Mark,14,0),IF($P$3='Data Entry'!$CK$2,VLOOKUP(F102,Mark,23,0),IF($P$3='Data Entry'!$CK$3,VLOOKUP(F102,Mark,32,0),IF($P$3='Data Entry'!$CK$4,VLOOKUP(F102,Mark,41,0),IF($P$3='Data Entry'!$CK$5,VLOOKUP(F102,Mark,50,0),IF($P$3='Data Entry'!$CK$6,VLOOKUP(F102,Mark,59,0),"")))))))</f>
        <v/>
      </c>
      <c r="Q102" s="36" t="str">
        <f t="shared" si="24"/>
        <v/>
      </c>
      <c r="R102" s="108" t="str">
        <f t="shared" si="25"/>
        <v/>
      </c>
      <c r="S102" s="108" t="str">
        <f t="shared" si="23"/>
        <v/>
      </c>
      <c r="T102" s="109" t="str">
        <f t="shared" si="26"/>
        <v/>
      </c>
      <c r="U102" s="10" t="str">
        <f>IFERROR(IF(OR(Q102="",#REF!="",D102=""),"",IF($Q$6=100,ROUNDUP(Q102*20%,0),IF($Q$6=86,ROUNDUP((Q102/$Q$6)*$U$6,0),IF($Q$6=66,ROUNDUP((Q102/$Q$6)*$U$6,0),"")))),"")</f>
        <v/>
      </c>
    </row>
    <row r="103" spans="1:21" ht="21.95" customHeight="1">
      <c r="A103" s="7">
        <v>97</v>
      </c>
      <c r="B103" s="32" t="str">
        <f t="shared" ref="B103:B134" si="27">IFERROR(IF($C$3="","",VLOOKUP(A103,NAME,4,0)),"")</f>
        <v/>
      </c>
      <c r="C103" s="54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106" t="str">
        <f>IF(AND(B103="",D103="",F103="",G103=""),"",IF($P$3='Data Entry'!$CK$1,VLOOKUP(F103,Mark,6,0),IF($P$3='Data Entry'!$CK$2,VLOOKUP(F103,Mark,15,0),IF($P$3='Data Entry'!$CK$3,VLOOKUP(F103,Mark,24,0),IF($P$3='Data Entry'!$CK$4,VLOOKUP(F103,Mark,33,0),IF($P$3='Data Entry'!$CK$5,VLOOKUP(F103,Mark,42,0),IF($P$3='Data Entry'!$CK$6,VLOOKUP(F103,Mark,51,0),"")))))))</f>
        <v/>
      </c>
      <c r="I103" s="106" t="str">
        <f>IF(AND(B103="",D103="",F103="",G103=""),"",IF($P$3='Data Entry'!$CK$1,VLOOKUP(F103,Mark,7,0),IF($P$3='Data Entry'!$CK$2,VLOOKUP(F103,Mark,16,0),IF($P$3='Data Entry'!$CK$3,VLOOKUP(F103,Mark,25,0),IF($P$3='Data Entry'!$CK$4,VLOOKUP(F103,Mark,34,0),IF($P$3='Data Entry'!$CK$5,VLOOKUP(F103,Mark,43,0),IF($P$3='Data Entry'!$CK$6,VLOOKUP(F103,Mark,52,0),"")))))))</f>
        <v/>
      </c>
      <c r="J103" s="106" t="str">
        <f>IF(AND(B103="",D103="",F103="",G103=""),"",IF($P$3='Data Entry'!$CK$1,VLOOKUP(F103,Mark,8,0),IF($P$3='Data Entry'!$CK$2,VLOOKUP(F103,Mark,17,0),IF($P$3='Data Entry'!$CK$3,VLOOKUP(F103,Mark,26,0),IF($P$3='Data Entry'!$CK$4,VLOOKUP(F103,Mark,35,0),IF($P$3='Data Entry'!$CK$5,VLOOKUP(F103,Mark,44,0),IF($P$3='Data Entry'!$CK$6,VLOOKUP(F103,Mark,53,0),"")))))))</f>
        <v/>
      </c>
      <c r="K103" s="34" t="str">
        <f>IF(AND(B103="",D103="",F103="",G103=""),"",IF($P$3='Data Entry'!$CK$1,VLOOKUP(F103,Mark,9,0),IF($P$3='Data Entry'!$CK$2,VLOOKUP(F103,Mark,18,0),IF($P$3='Data Entry'!$CK$3,VLOOKUP(F103,Mark,27,0),IF($P$3='Data Entry'!$CK$4,VLOOKUP(F103,Mark,36,0),IF($P$3='Data Entry'!$CK$5,VLOOKUP(F103,Mark,45,0),IF($P$3='Data Entry'!$CK$6,VLOOKUP(F103,Mark,54,0),"")))))))</f>
        <v/>
      </c>
      <c r="L103" s="34" t="str">
        <f>IF(AND(B103="",D103="",F103="",G103=""),"",IF($P$3='Data Entry'!$CK$1,VLOOKUP(F103,Mark,10,0),IF($P$3='Data Entry'!$CK$2,VLOOKUP(F103,Mark,19,0),IF($P$3='Data Entry'!$CK$3,VLOOKUP(F103,Mark,28,0),IF($P$3='Data Entry'!$CK$4,VLOOKUP(F103,Mark,37,0),IF($P$3='Data Entry'!$CK$5,VLOOKUP(F103,Mark,46,0),IF($P$3='Data Entry'!$CK$6,VLOOKUP(F103,Mark,55,0),"")))))))</f>
        <v/>
      </c>
      <c r="M103" s="34" t="str">
        <f>IF(AND(B103="",D103="",F103="",G103=""),"",IF($P$3='Data Entry'!$CK$1,VLOOKUP(F103,Mark,11,0),IF($P$3='Data Entry'!$CK$2,VLOOKUP(F103,Mark,20,0),IF($P$3='Data Entry'!$CK$3,VLOOKUP(F103,Mark,29,0),IF($P$3='Data Entry'!$CK$4,VLOOKUP(F103,Mark,38,0),IF($P$3='Data Entry'!$CK$5,VLOOKUP(F103,Mark,47,0),IF($P$3='Data Entry'!$CK$6,VLOOKUP(F103,Mark,56,0),"")))))))</f>
        <v/>
      </c>
      <c r="N103" s="35" t="str">
        <f>IF(AND(B103="",D103="",F103="",G103=""),"",IF($P$3='Data Entry'!$CK$1,VLOOKUP(F103,Mark,12,0),IF($P$3='Data Entry'!$CK$2,VLOOKUP(F103,Mark,21,0),IF($P$3='Data Entry'!$CK$3,VLOOKUP(F103,Mark,30,0),IF($P$3='Data Entry'!$CK$4,VLOOKUP(F103,Mark,39,0),IF($P$3='Data Entry'!$CK$5,VLOOKUP(F103,Mark,48,0),IF($P$3='Data Entry'!$CK$6,VLOOKUP(F103,Mark,57,0),"")))))))</f>
        <v/>
      </c>
      <c r="O103" s="35" t="str">
        <f>IF(AND(B103="",D103="",F103="",G103=""),"",IF($P$3='Data Entry'!$CK$1,VLOOKUP(F103,Mark,13,0),IF($P$3='Data Entry'!$CK$2,VLOOKUP(F103,Mark,22,0),IF($P$3='Data Entry'!$CK$3,VLOOKUP(F103,Mark,31,0),IF($P$3='Data Entry'!$CK$4,VLOOKUP(F103,Mark,40,0),IF($P$3='Data Entry'!$CK$5,VLOOKUP(F103,Mark,49,0),IF($P$3='Data Entry'!$CK$6,VLOOKUP(F103,Mark,58,0),"")))))))</f>
        <v/>
      </c>
      <c r="P103" s="35" t="str">
        <f>IF(AND(B103="",D103="",F103="",G103=""),"",IF($P$3='Data Entry'!$CK$1,VLOOKUP(F103,Mark,14,0),IF($P$3='Data Entry'!$CK$2,VLOOKUP(F103,Mark,23,0),IF($P$3='Data Entry'!$CK$3,VLOOKUP(F103,Mark,32,0),IF($P$3='Data Entry'!$CK$4,VLOOKUP(F103,Mark,41,0),IF($P$3='Data Entry'!$CK$5,VLOOKUP(F103,Mark,50,0),IF($P$3='Data Entry'!$CK$6,VLOOKUP(F103,Mark,59,0),"")))))))</f>
        <v/>
      </c>
      <c r="Q103" s="36" t="str">
        <f t="shared" si="24"/>
        <v/>
      </c>
      <c r="R103" s="108" t="str">
        <f t="shared" si="25"/>
        <v/>
      </c>
      <c r="S103" s="108" t="str">
        <f t="shared" ref="S103:S134" si="33">IFERROR(IF(AND($P$3=""),"",IF(AND(Q103=""),"",IF(AND(F103=""),"",IF(AND(VLOOKUP(F103,Mark,5,0)&gt;85),5,IF(AND(VLOOKUP(F103,Mark,5,0)&gt;75),4,IF(AND(VLOOKUP(F103,Mark,5,0)&gt;=65),3,0)))))),"")</f>
        <v/>
      </c>
      <c r="T103" s="109" t="str">
        <f t="shared" si="26"/>
        <v/>
      </c>
      <c r="U103" s="10" t="str">
        <f>IFERROR(IF(OR(Q103="",#REF!="",D103=""),"",IF($Q$6=100,ROUNDUP(Q103*20%,0),IF($Q$6=86,ROUNDUP((Q103/$Q$6)*$U$6,0),IF($Q$6=66,ROUNDUP((Q103/$Q$6)*$U$6,0),"")))),"")</f>
        <v/>
      </c>
    </row>
    <row r="104" spans="1:21" ht="21.95" customHeight="1">
      <c r="A104" s="7">
        <v>98</v>
      </c>
      <c r="B104" s="32" t="str">
        <f t="shared" si="27"/>
        <v/>
      </c>
      <c r="C104" s="54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106" t="str">
        <f>IF(AND(B104="",D104="",F104="",G104=""),"",IF($P$3='Data Entry'!$CK$1,VLOOKUP(F104,Mark,6,0),IF($P$3='Data Entry'!$CK$2,VLOOKUP(F104,Mark,15,0),IF($P$3='Data Entry'!$CK$3,VLOOKUP(F104,Mark,24,0),IF($P$3='Data Entry'!$CK$4,VLOOKUP(F104,Mark,33,0),IF($P$3='Data Entry'!$CK$5,VLOOKUP(F104,Mark,42,0),IF($P$3='Data Entry'!$CK$6,VLOOKUP(F104,Mark,51,0),"")))))))</f>
        <v/>
      </c>
      <c r="I104" s="106" t="str">
        <f>IF(AND(B104="",D104="",F104="",G104=""),"",IF($P$3='Data Entry'!$CK$1,VLOOKUP(F104,Mark,7,0),IF($P$3='Data Entry'!$CK$2,VLOOKUP(F104,Mark,16,0),IF($P$3='Data Entry'!$CK$3,VLOOKUP(F104,Mark,25,0),IF($P$3='Data Entry'!$CK$4,VLOOKUP(F104,Mark,34,0),IF($P$3='Data Entry'!$CK$5,VLOOKUP(F104,Mark,43,0),IF($P$3='Data Entry'!$CK$6,VLOOKUP(F104,Mark,52,0),"")))))))</f>
        <v/>
      </c>
      <c r="J104" s="106" t="str">
        <f>IF(AND(B104="",D104="",F104="",G104=""),"",IF($P$3='Data Entry'!$CK$1,VLOOKUP(F104,Mark,8,0),IF($P$3='Data Entry'!$CK$2,VLOOKUP(F104,Mark,17,0),IF($P$3='Data Entry'!$CK$3,VLOOKUP(F104,Mark,26,0),IF($P$3='Data Entry'!$CK$4,VLOOKUP(F104,Mark,35,0),IF($P$3='Data Entry'!$CK$5,VLOOKUP(F104,Mark,44,0),IF($P$3='Data Entry'!$CK$6,VLOOKUP(F104,Mark,53,0),"")))))))</f>
        <v/>
      </c>
      <c r="K104" s="34" t="str">
        <f>IF(AND(B104="",D104="",F104="",G104=""),"",IF($P$3='Data Entry'!$CK$1,VLOOKUP(F104,Mark,9,0),IF($P$3='Data Entry'!$CK$2,VLOOKUP(F104,Mark,18,0),IF($P$3='Data Entry'!$CK$3,VLOOKUP(F104,Mark,27,0),IF($P$3='Data Entry'!$CK$4,VLOOKUP(F104,Mark,36,0),IF($P$3='Data Entry'!$CK$5,VLOOKUP(F104,Mark,45,0),IF($P$3='Data Entry'!$CK$6,VLOOKUP(F104,Mark,54,0),"")))))))</f>
        <v/>
      </c>
      <c r="L104" s="34" t="str">
        <f>IF(AND(B104="",D104="",F104="",G104=""),"",IF($P$3='Data Entry'!$CK$1,VLOOKUP(F104,Mark,10,0),IF($P$3='Data Entry'!$CK$2,VLOOKUP(F104,Mark,19,0),IF($P$3='Data Entry'!$CK$3,VLOOKUP(F104,Mark,28,0),IF($P$3='Data Entry'!$CK$4,VLOOKUP(F104,Mark,37,0),IF($P$3='Data Entry'!$CK$5,VLOOKUP(F104,Mark,46,0),IF($P$3='Data Entry'!$CK$6,VLOOKUP(F104,Mark,55,0),"")))))))</f>
        <v/>
      </c>
      <c r="M104" s="34" t="str">
        <f>IF(AND(B104="",D104="",F104="",G104=""),"",IF($P$3='Data Entry'!$CK$1,VLOOKUP(F104,Mark,11,0),IF($P$3='Data Entry'!$CK$2,VLOOKUP(F104,Mark,20,0),IF($P$3='Data Entry'!$CK$3,VLOOKUP(F104,Mark,29,0),IF($P$3='Data Entry'!$CK$4,VLOOKUP(F104,Mark,38,0),IF($P$3='Data Entry'!$CK$5,VLOOKUP(F104,Mark,47,0),IF($P$3='Data Entry'!$CK$6,VLOOKUP(F104,Mark,56,0),"")))))))</f>
        <v/>
      </c>
      <c r="N104" s="35" t="str">
        <f>IF(AND(B104="",D104="",F104="",G104=""),"",IF($P$3='Data Entry'!$CK$1,VLOOKUP(F104,Mark,12,0),IF($P$3='Data Entry'!$CK$2,VLOOKUP(F104,Mark,21,0),IF($P$3='Data Entry'!$CK$3,VLOOKUP(F104,Mark,30,0),IF($P$3='Data Entry'!$CK$4,VLOOKUP(F104,Mark,39,0),IF($P$3='Data Entry'!$CK$5,VLOOKUP(F104,Mark,48,0),IF($P$3='Data Entry'!$CK$6,VLOOKUP(F104,Mark,57,0),"")))))))</f>
        <v/>
      </c>
      <c r="O104" s="35" t="str">
        <f>IF(AND(B104="",D104="",F104="",G104=""),"",IF($P$3='Data Entry'!$CK$1,VLOOKUP(F104,Mark,13,0),IF($P$3='Data Entry'!$CK$2,VLOOKUP(F104,Mark,22,0),IF($P$3='Data Entry'!$CK$3,VLOOKUP(F104,Mark,31,0),IF($P$3='Data Entry'!$CK$4,VLOOKUP(F104,Mark,40,0),IF($P$3='Data Entry'!$CK$5,VLOOKUP(F104,Mark,49,0),IF($P$3='Data Entry'!$CK$6,VLOOKUP(F104,Mark,58,0),"")))))))</f>
        <v/>
      </c>
      <c r="P104" s="35" t="str">
        <f>IF(AND(B104="",D104="",F104="",G104=""),"",IF($P$3='Data Entry'!$CK$1,VLOOKUP(F104,Mark,14,0),IF($P$3='Data Entry'!$CK$2,VLOOKUP(F104,Mark,23,0),IF($P$3='Data Entry'!$CK$3,VLOOKUP(F104,Mark,32,0),IF($P$3='Data Entry'!$CK$4,VLOOKUP(F104,Mark,41,0),IF($P$3='Data Entry'!$CK$5,VLOOKUP(F104,Mark,50,0),IF($P$3='Data Entry'!$CK$6,VLOOKUP(F104,Mark,59,0),"")))))))</f>
        <v/>
      </c>
      <c r="Q104" s="36" t="str">
        <f t="shared" si="24"/>
        <v/>
      </c>
      <c r="R104" s="108" t="str">
        <f t="shared" si="25"/>
        <v/>
      </c>
      <c r="S104" s="108" t="str">
        <f t="shared" si="33"/>
        <v/>
      </c>
      <c r="T104" s="109" t="str">
        <f t="shared" si="26"/>
        <v/>
      </c>
      <c r="U104" s="10" t="str">
        <f>IFERROR(IF(OR(Q104="",#REF!="",D104=""),"",IF($Q$6=100,ROUNDUP(Q104*20%,0),IF($Q$6=86,ROUNDUP((Q104/$Q$6)*$U$6,0),IF($Q$6=66,ROUNDUP((Q104/$Q$6)*$U$6,0),"")))),"")</f>
        <v/>
      </c>
    </row>
    <row r="105" spans="1:21" ht="21.95" customHeight="1">
      <c r="A105" s="7">
        <v>99</v>
      </c>
      <c r="B105" s="32" t="str">
        <f t="shared" si="27"/>
        <v/>
      </c>
      <c r="C105" s="54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106" t="str">
        <f>IF(AND(B105="",D105="",F105="",G105=""),"",IF($P$3='Data Entry'!$CK$1,VLOOKUP(F105,Mark,6,0),IF($P$3='Data Entry'!$CK$2,VLOOKUP(F105,Mark,15,0),IF($P$3='Data Entry'!$CK$3,VLOOKUP(F105,Mark,24,0),IF($P$3='Data Entry'!$CK$4,VLOOKUP(F105,Mark,33,0),IF($P$3='Data Entry'!$CK$5,VLOOKUP(F105,Mark,42,0),IF($P$3='Data Entry'!$CK$6,VLOOKUP(F105,Mark,51,0),"")))))))</f>
        <v/>
      </c>
      <c r="I105" s="106" t="str">
        <f>IF(AND(B105="",D105="",F105="",G105=""),"",IF($P$3='Data Entry'!$CK$1,VLOOKUP(F105,Mark,7,0),IF($P$3='Data Entry'!$CK$2,VLOOKUP(F105,Mark,16,0),IF($P$3='Data Entry'!$CK$3,VLOOKUP(F105,Mark,25,0),IF($P$3='Data Entry'!$CK$4,VLOOKUP(F105,Mark,34,0),IF($P$3='Data Entry'!$CK$5,VLOOKUP(F105,Mark,43,0),IF($P$3='Data Entry'!$CK$6,VLOOKUP(F105,Mark,52,0),"")))))))</f>
        <v/>
      </c>
      <c r="J105" s="106" t="str">
        <f>IF(AND(B105="",D105="",F105="",G105=""),"",IF($P$3='Data Entry'!$CK$1,VLOOKUP(F105,Mark,8,0),IF($P$3='Data Entry'!$CK$2,VLOOKUP(F105,Mark,17,0),IF($P$3='Data Entry'!$CK$3,VLOOKUP(F105,Mark,26,0),IF($P$3='Data Entry'!$CK$4,VLOOKUP(F105,Mark,35,0),IF($P$3='Data Entry'!$CK$5,VLOOKUP(F105,Mark,44,0),IF($P$3='Data Entry'!$CK$6,VLOOKUP(F105,Mark,53,0),"")))))))</f>
        <v/>
      </c>
      <c r="K105" s="34" t="str">
        <f>IF(AND(B105="",D105="",F105="",G105=""),"",IF($P$3='Data Entry'!$CK$1,VLOOKUP(F105,Mark,9,0),IF($P$3='Data Entry'!$CK$2,VLOOKUP(F105,Mark,18,0),IF($P$3='Data Entry'!$CK$3,VLOOKUP(F105,Mark,27,0),IF($P$3='Data Entry'!$CK$4,VLOOKUP(F105,Mark,36,0),IF($P$3='Data Entry'!$CK$5,VLOOKUP(F105,Mark,45,0),IF($P$3='Data Entry'!$CK$6,VLOOKUP(F105,Mark,54,0),"")))))))</f>
        <v/>
      </c>
      <c r="L105" s="34" t="str">
        <f>IF(AND(B105="",D105="",F105="",G105=""),"",IF($P$3='Data Entry'!$CK$1,VLOOKUP(F105,Mark,10,0),IF($P$3='Data Entry'!$CK$2,VLOOKUP(F105,Mark,19,0),IF($P$3='Data Entry'!$CK$3,VLOOKUP(F105,Mark,28,0),IF($P$3='Data Entry'!$CK$4,VLOOKUP(F105,Mark,37,0),IF($P$3='Data Entry'!$CK$5,VLOOKUP(F105,Mark,46,0),IF($P$3='Data Entry'!$CK$6,VLOOKUP(F105,Mark,55,0),"")))))))</f>
        <v/>
      </c>
      <c r="M105" s="34" t="str">
        <f>IF(AND(B105="",D105="",F105="",G105=""),"",IF($P$3='Data Entry'!$CK$1,VLOOKUP(F105,Mark,11,0),IF($P$3='Data Entry'!$CK$2,VLOOKUP(F105,Mark,20,0),IF($P$3='Data Entry'!$CK$3,VLOOKUP(F105,Mark,29,0),IF($P$3='Data Entry'!$CK$4,VLOOKUP(F105,Mark,38,0),IF($P$3='Data Entry'!$CK$5,VLOOKUP(F105,Mark,47,0),IF($P$3='Data Entry'!$CK$6,VLOOKUP(F105,Mark,56,0),"")))))))</f>
        <v/>
      </c>
      <c r="N105" s="35" t="str">
        <f>IF(AND(B105="",D105="",F105="",G105=""),"",IF($P$3='Data Entry'!$CK$1,VLOOKUP(F105,Mark,12,0),IF($P$3='Data Entry'!$CK$2,VLOOKUP(F105,Mark,21,0),IF($P$3='Data Entry'!$CK$3,VLOOKUP(F105,Mark,30,0),IF($P$3='Data Entry'!$CK$4,VLOOKUP(F105,Mark,39,0),IF($P$3='Data Entry'!$CK$5,VLOOKUP(F105,Mark,48,0),IF($P$3='Data Entry'!$CK$6,VLOOKUP(F105,Mark,57,0),"")))))))</f>
        <v/>
      </c>
      <c r="O105" s="35" t="str">
        <f>IF(AND(B105="",D105="",F105="",G105=""),"",IF($P$3='Data Entry'!$CK$1,VLOOKUP(F105,Mark,13,0),IF($P$3='Data Entry'!$CK$2,VLOOKUP(F105,Mark,22,0),IF($P$3='Data Entry'!$CK$3,VLOOKUP(F105,Mark,31,0),IF($P$3='Data Entry'!$CK$4,VLOOKUP(F105,Mark,40,0),IF($P$3='Data Entry'!$CK$5,VLOOKUP(F105,Mark,49,0),IF($P$3='Data Entry'!$CK$6,VLOOKUP(F105,Mark,58,0),"")))))))</f>
        <v/>
      </c>
      <c r="P105" s="35" t="str">
        <f>IF(AND(B105="",D105="",F105="",G105=""),"",IF($P$3='Data Entry'!$CK$1,VLOOKUP(F105,Mark,14,0),IF($P$3='Data Entry'!$CK$2,VLOOKUP(F105,Mark,23,0),IF($P$3='Data Entry'!$CK$3,VLOOKUP(F105,Mark,32,0),IF($P$3='Data Entry'!$CK$4,VLOOKUP(F105,Mark,41,0),IF($P$3='Data Entry'!$CK$5,VLOOKUP(F105,Mark,50,0),IF($P$3='Data Entry'!$CK$6,VLOOKUP(F105,Mark,59,0),"")))))))</f>
        <v/>
      </c>
      <c r="Q105" s="36" t="str">
        <f t="shared" si="24"/>
        <v/>
      </c>
      <c r="R105" s="108" t="str">
        <f t="shared" si="25"/>
        <v/>
      </c>
      <c r="S105" s="108" t="str">
        <f t="shared" si="33"/>
        <v/>
      </c>
      <c r="T105" s="109" t="str">
        <f t="shared" si="26"/>
        <v/>
      </c>
      <c r="U105" s="10" t="str">
        <f>IFERROR(IF(OR(Q105="",#REF!="",D105=""),"",IF($Q$6=100,ROUNDUP(Q105*20%,0),IF($Q$6=86,ROUNDUP((Q105/$Q$6)*$U$6,0),IF($Q$6=66,ROUNDUP((Q105/$Q$6)*$U$6,0),"")))),"")</f>
        <v/>
      </c>
    </row>
    <row r="106" spans="1:21" ht="21.95" customHeight="1">
      <c r="A106" s="7">
        <v>100</v>
      </c>
      <c r="B106" s="32" t="str">
        <f t="shared" si="27"/>
        <v/>
      </c>
      <c r="C106" s="54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106" t="str">
        <f>IF(AND(B106="",D106="",F106="",G106=""),"",IF($P$3='Data Entry'!$CK$1,VLOOKUP(F106,Mark,6,0),IF($P$3='Data Entry'!$CK$2,VLOOKUP(F106,Mark,15,0),IF($P$3='Data Entry'!$CK$3,VLOOKUP(F106,Mark,24,0),IF($P$3='Data Entry'!$CK$4,VLOOKUP(F106,Mark,33,0),IF($P$3='Data Entry'!$CK$5,VLOOKUP(F106,Mark,42,0),IF($P$3='Data Entry'!$CK$6,VLOOKUP(F106,Mark,51,0),"")))))))</f>
        <v/>
      </c>
      <c r="I106" s="106" t="str">
        <f>IF(AND(B106="",D106="",F106="",G106=""),"",IF($P$3='Data Entry'!$CK$1,VLOOKUP(F106,Mark,7,0),IF($P$3='Data Entry'!$CK$2,VLOOKUP(F106,Mark,16,0),IF($P$3='Data Entry'!$CK$3,VLOOKUP(F106,Mark,25,0),IF($P$3='Data Entry'!$CK$4,VLOOKUP(F106,Mark,34,0),IF($P$3='Data Entry'!$CK$5,VLOOKUP(F106,Mark,43,0),IF($P$3='Data Entry'!$CK$6,VLOOKUP(F106,Mark,52,0),"")))))))</f>
        <v/>
      </c>
      <c r="J106" s="106" t="str">
        <f>IF(AND(B106="",D106="",F106="",G106=""),"",IF($P$3='Data Entry'!$CK$1,VLOOKUP(F106,Mark,8,0),IF($P$3='Data Entry'!$CK$2,VLOOKUP(F106,Mark,17,0),IF($P$3='Data Entry'!$CK$3,VLOOKUP(F106,Mark,26,0),IF($P$3='Data Entry'!$CK$4,VLOOKUP(F106,Mark,35,0),IF($P$3='Data Entry'!$CK$5,VLOOKUP(F106,Mark,44,0),IF($P$3='Data Entry'!$CK$6,VLOOKUP(F106,Mark,53,0),"")))))))</f>
        <v/>
      </c>
      <c r="K106" s="34" t="str">
        <f>IF(AND(B106="",D106="",F106="",G106=""),"",IF($P$3='Data Entry'!$CK$1,VLOOKUP(F106,Mark,9,0),IF($P$3='Data Entry'!$CK$2,VLOOKUP(F106,Mark,18,0),IF($P$3='Data Entry'!$CK$3,VLOOKUP(F106,Mark,27,0),IF($P$3='Data Entry'!$CK$4,VLOOKUP(F106,Mark,36,0),IF($P$3='Data Entry'!$CK$5,VLOOKUP(F106,Mark,45,0),IF($P$3='Data Entry'!$CK$6,VLOOKUP(F106,Mark,54,0),"")))))))</f>
        <v/>
      </c>
      <c r="L106" s="34" t="str">
        <f>IF(AND(B106="",D106="",F106="",G106=""),"",IF($P$3='Data Entry'!$CK$1,VLOOKUP(F106,Mark,10,0),IF($P$3='Data Entry'!$CK$2,VLOOKUP(F106,Mark,19,0),IF($P$3='Data Entry'!$CK$3,VLOOKUP(F106,Mark,28,0),IF($P$3='Data Entry'!$CK$4,VLOOKUP(F106,Mark,37,0),IF($P$3='Data Entry'!$CK$5,VLOOKUP(F106,Mark,46,0),IF($P$3='Data Entry'!$CK$6,VLOOKUP(F106,Mark,55,0),"")))))))</f>
        <v/>
      </c>
      <c r="M106" s="34" t="str">
        <f>IF(AND(B106="",D106="",F106="",G106=""),"",IF($P$3='Data Entry'!$CK$1,VLOOKUP(F106,Mark,11,0),IF($P$3='Data Entry'!$CK$2,VLOOKUP(F106,Mark,20,0),IF($P$3='Data Entry'!$CK$3,VLOOKUP(F106,Mark,29,0),IF($P$3='Data Entry'!$CK$4,VLOOKUP(F106,Mark,38,0),IF($P$3='Data Entry'!$CK$5,VLOOKUP(F106,Mark,47,0),IF($P$3='Data Entry'!$CK$6,VLOOKUP(F106,Mark,56,0),"")))))))</f>
        <v/>
      </c>
      <c r="N106" s="35" t="str">
        <f>IF(AND(B106="",D106="",F106="",G106=""),"",IF($P$3='Data Entry'!$CK$1,VLOOKUP(F106,Mark,12,0),IF($P$3='Data Entry'!$CK$2,VLOOKUP(F106,Mark,21,0),IF($P$3='Data Entry'!$CK$3,VLOOKUP(F106,Mark,30,0),IF($P$3='Data Entry'!$CK$4,VLOOKUP(F106,Mark,39,0),IF($P$3='Data Entry'!$CK$5,VLOOKUP(F106,Mark,48,0),IF($P$3='Data Entry'!$CK$6,VLOOKUP(F106,Mark,57,0),"")))))))</f>
        <v/>
      </c>
      <c r="O106" s="35" t="str">
        <f>IF(AND(B106="",D106="",F106="",G106=""),"",IF($P$3='Data Entry'!$CK$1,VLOOKUP(F106,Mark,13,0),IF($P$3='Data Entry'!$CK$2,VLOOKUP(F106,Mark,22,0),IF($P$3='Data Entry'!$CK$3,VLOOKUP(F106,Mark,31,0),IF($P$3='Data Entry'!$CK$4,VLOOKUP(F106,Mark,40,0),IF($P$3='Data Entry'!$CK$5,VLOOKUP(F106,Mark,49,0),IF($P$3='Data Entry'!$CK$6,VLOOKUP(F106,Mark,58,0),"")))))))</f>
        <v/>
      </c>
      <c r="P106" s="35" t="str">
        <f>IF(AND(B106="",D106="",F106="",G106=""),"",IF($P$3='Data Entry'!$CK$1,VLOOKUP(F106,Mark,14,0),IF($P$3='Data Entry'!$CK$2,VLOOKUP(F106,Mark,23,0),IF($P$3='Data Entry'!$CK$3,VLOOKUP(F106,Mark,32,0),IF($P$3='Data Entry'!$CK$4,VLOOKUP(F106,Mark,41,0),IF($P$3='Data Entry'!$CK$5,VLOOKUP(F106,Mark,50,0),IF($P$3='Data Entry'!$CK$6,VLOOKUP(F106,Mark,59,0),"")))))))</f>
        <v/>
      </c>
      <c r="Q106" s="36" t="str">
        <f t="shared" si="24"/>
        <v/>
      </c>
      <c r="R106" s="108" t="str">
        <f t="shared" si="25"/>
        <v/>
      </c>
      <c r="S106" s="108" t="str">
        <f t="shared" si="33"/>
        <v/>
      </c>
      <c r="T106" s="109" t="str">
        <f t="shared" si="26"/>
        <v/>
      </c>
      <c r="U106" s="10" t="str">
        <f>IFERROR(IF(OR(Q106="",#REF!="",D106=""),"",IF($Q$6=100,ROUNDUP(Q106*20%,0),IF($Q$6=86,ROUNDUP((Q106/$Q$6)*$U$6,0),IF($Q$6=66,ROUNDUP((Q106/$Q$6)*$U$6,0),"")))),"")</f>
        <v/>
      </c>
    </row>
    <row r="107" spans="1:21" ht="21.95" customHeight="1">
      <c r="A107" s="7">
        <v>101</v>
      </c>
      <c r="B107" s="32" t="str">
        <f t="shared" si="27"/>
        <v/>
      </c>
      <c r="C107" s="54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106" t="str">
        <f>IF(AND(B107="",D107="",F107="",G107=""),"",IF($P$3='Data Entry'!$CK$1,VLOOKUP(F107,Mark,6,0),IF($P$3='Data Entry'!$CK$2,VLOOKUP(F107,Mark,15,0),IF($P$3='Data Entry'!$CK$3,VLOOKUP(F107,Mark,24,0),IF($P$3='Data Entry'!$CK$4,VLOOKUP(F107,Mark,33,0),IF($P$3='Data Entry'!$CK$5,VLOOKUP(F107,Mark,42,0),IF($P$3='Data Entry'!$CK$6,VLOOKUP(F107,Mark,51,0),"")))))))</f>
        <v/>
      </c>
      <c r="I107" s="106" t="str">
        <f>IF(AND(B107="",D107="",F107="",G107=""),"",IF($P$3='Data Entry'!$CK$1,VLOOKUP(F107,Mark,7,0),IF($P$3='Data Entry'!$CK$2,VLOOKUP(F107,Mark,16,0),IF($P$3='Data Entry'!$CK$3,VLOOKUP(F107,Mark,25,0),IF($P$3='Data Entry'!$CK$4,VLOOKUP(F107,Mark,34,0),IF($P$3='Data Entry'!$CK$5,VLOOKUP(F107,Mark,43,0),IF($P$3='Data Entry'!$CK$6,VLOOKUP(F107,Mark,52,0),"")))))))</f>
        <v/>
      </c>
      <c r="J107" s="106" t="str">
        <f>IF(AND(B107="",D107="",F107="",G107=""),"",IF($P$3='Data Entry'!$CK$1,VLOOKUP(F107,Mark,8,0),IF($P$3='Data Entry'!$CK$2,VLOOKUP(F107,Mark,17,0),IF($P$3='Data Entry'!$CK$3,VLOOKUP(F107,Mark,26,0),IF($P$3='Data Entry'!$CK$4,VLOOKUP(F107,Mark,35,0),IF($P$3='Data Entry'!$CK$5,VLOOKUP(F107,Mark,44,0),IF($P$3='Data Entry'!$CK$6,VLOOKUP(F107,Mark,53,0),"")))))))</f>
        <v/>
      </c>
      <c r="K107" s="34" t="str">
        <f>IF(AND(B107="",D107="",F107="",G107=""),"",IF($P$3='Data Entry'!$CK$1,VLOOKUP(F107,Mark,9,0),IF($P$3='Data Entry'!$CK$2,VLOOKUP(F107,Mark,18,0),IF($P$3='Data Entry'!$CK$3,VLOOKUP(F107,Mark,27,0),IF($P$3='Data Entry'!$CK$4,VLOOKUP(F107,Mark,36,0),IF($P$3='Data Entry'!$CK$5,VLOOKUP(F107,Mark,45,0),IF($P$3='Data Entry'!$CK$6,VLOOKUP(F107,Mark,54,0),"")))))))</f>
        <v/>
      </c>
      <c r="L107" s="34" t="str">
        <f>IF(AND(B107="",D107="",F107="",G107=""),"",IF($P$3='Data Entry'!$CK$1,VLOOKUP(F107,Mark,10,0),IF($P$3='Data Entry'!$CK$2,VLOOKUP(F107,Mark,19,0),IF($P$3='Data Entry'!$CK$3,VLOOKUP(F107,Mark,28,0),IF($P$3='Data Entry'!$CK$4,VLOOKUP(F107,Mark,37,0),IF($P$3='Data Entry'!$CK$5,VLOOKUP(F107,Mark,46,0),IF($P$3='Data Entry'!$CK$6,VLOOKUP(F107,Mark,55,0),"")))))))</f>
        <v/>
      </c>
      <c r="M107" s="34" t="str">
        <f>IF(AND(B107="",D107="",F107="",G107=""),"",IF($P$3='Data Entry'!$CK$1,VLOOKUP(F107,Mark,11,0),IF($P$3='Data Entry'!$CK$2,VLOOKUP(F107,Mark,20,0),IF($P$3='Data Entry'!$CK$3,VLOOKUP(F107,Mark,29,0),IF($P$3='Data Entry'!$CK$4,VLOOKUP(F107,Mark,38,0),IF($P$3='Data Entry'!$CK$5,VLOOKUP(F107,Mark,47,0),IF($P$3='Data Entry'!$CK$6,VLOOKUP(F107,Mark,56,0),"")))))))</f>
        <v/>
      </c>
      <c r="N107" s="35" t="str">
        <f>IF(AND(B107="",D107="",F107="",G107=""),"",IF($P$3='Data Entry'!$CK$1,VLOOKUP(F107,Mark,12,0),IF($P$3='Data Entry'!$CK$2,VLOOKUP(F107,Mark,21,0),IF($P$3='Data Entry'!$CK$3,VLOOKUP(F107,Mark,30,0),IF($P$3='Data Entry'!$CK$4,VLOOKUP(F107,Mark,39,0),IF($P$3='Data Entry'!$CK$5,VLOOKUP(F107,Mark,48,0),IF($P$3='Data Entry'!$CK$6,VLOOKUP(F107,Mark,57,0),"")))))))</f>
        <v/>
      </c>
      <c r="O107" s="35" t="str">
        <f>IF(AND(B107="",D107="",F107="",G107=""),"",IF($P$3='Data Entry'!$CK$1,VLOOKUP(F107,Mark,13,0),IF($P$3='Data Entry'!$CK$2,VLOOKUP(F107,Mark,22,0),IF($P$3='Data Entry'!$CK$3,VLOOKUP(F107,Mark,31,0),IF($P$3='Data Entry'!$CK$4,VLOOKUP(F107,Mark,40,0),IF($P$3='Data Entry'!$CK$5,VLOOKUP(F107,Mark,49,0),IF($P$3='Data Entry'!$CK$6,VLOOKUP(F107,Mark,58,0),"")))))))</f>
        <v/>
      </c>
      <c r="P107" s="35" t="str">
        <f>IF(AND(B107="",D107="",F107="",G107=""),"",IF($P$3='Data Entry'!$CK$1,VLOOKUP(F107,Mark,14,0),IF($P$3='Data Entry'!$CK$2,VLOOKUP(F107,Mark,23,0),IF($P$3='Data Entry'!$CK$3,VLOOKUP(F107,Mark,32,0),IF($P$3='Data Entry'!$CK$4,VLOOKUP(F107,Mark,41,0),IF($P$3='Data Entry'!$CK$5,VLOOKUP(F107,Mark,50,0),IF($P$3='Data Entry'!$CK$6,VLOOKUP(F107,Mark,59,0),"")))))))</f>
        <v/>
      </c>
      <c r="Q107" s="36" t="str">
        <f t="shared" si="24"/>
        <v/>
      </c>
      <c r="R107" s="108" t="str">
        <f t="shared" si="25"/>
        <v/>
      </c>
      <c r="S107" s="108" t="str">
        <f t="shared" si="33"/>
        <v/>
      </c>
      <c r="T107" s="109" t="str">
        <f t="shared" si="26"/>
        <v/>
      </c>
      <c r="U107" s="10" t="str">
        <f>IFERROR(IF(OR(Q107="",#REF!="",D107=""),"",IF($Q$6=100,ROUNDUP(Q107*20%,0),IF($Q$6=86,ROUNDUP((Q107/$Q$6)*$U$6,0),IF($Q$6=66,ROUNDUP((Q107/$Q$6)*$U$6,0),"")))),"")</f>
        <v/>
      </c>
    </row>
    <row r="108" spans="1:21" ht="21.95" customHeight="1">
      <c r="A108" s="7">
        <v>102</v>
      </c>
      <c r="B108" s="32" t="str">
        <f t="shared" si="27"/>
        <v/>
      </c>
      <c r="C108" s="54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106" t="str">
        <f>IF(AND(B108="",D108="",F108="",G108=""),"",IF($P$3='Data Entry'!$CK$1,VLOOKUP(F108,Mark,6,0),IF($P$3='Data Entry'!$CK$2,VLOOKUP(F108,Mark,15,0),IF($P$3='Data Entry'!$CK$3,VLOOKUP(F108,Mark,24,0),IF($P$3='Data Entry'!$CK$4,VLOOKUP(F108,Mark,33,0),IF($P$3='Data Entry'!$CK$5,VLOOKUP(F108,Mark,42,0),IF($P$3='Data Entry'!$CK$6,VLOOKUP(F108,Mark,51,0),"")))))))</f>
        <v/>
      </c>
      <c r="I108" s="106" t="str">
        <f>IF(AND(B108="",D108="",F108="",G108=""),"",IF($P$3='Data Entry'!$CK$1,VLOOKUP(F108,Mark,7,0),IF($P$3='Data Entry'!$CK$2,VLOOKUP(F108,Mark,16,0),IF($P$3='Data Entry'!$CK$3,VLOOKUP(F108,Mark,25,0),IF($P$3='Data Entry'!$CK$4,VLOOKUP(F108,Mark,34,0),IF($P$3='Data Entry'!$CK$5,VLOOKUP(F108,Mark,43,0),IF($P$3='Data Entry'!$CK$6,VLOOKUP(F108,Mark,52,0),"")))))))</f>
        <v/>
      </c>
      <c r="J108" s="106" t="str">
        <f>IF(AND(B108="",D108="",F108="",G108=""),"",IF($P$3='Data Entry'!$CK$1,VLOOKUP(F108,Mark,8,0),IF($P$3='Data Entry'!$CK$2,VLOOKUP(F108,Mark,17,0),IF($P$3='Data Entry'!$CK$3,VLOOKUP(F108,Mark,26,0),IF($P$3='Data Entry'!$CK$4,VLOOKUP(F108,Mark,35,0),IF($P$3='Data Entry'!$CK$5,VLOOKUP(F108,Mark,44,0),IF($P$3='Data Entry'!$CK$6,VLOOKUP(F108,Mark,53,0),"")))))))</f>
        <v/>
      </c>
      <c r="K108" s="34" t="str">
        <f>IF(AND(B108="",D108="",F108="",G108=""),"",IF($P$3='Data Entry'!$CK$1,VLOOKUP(F108,Mark,9,0),IF($P$3='Data Entry'!$CK$2,VLOOKUP(F108,Mark,18,0),IF($P$3='Data Entry'!$CK$3,VLOOKUP(F108,Mark,27,0),IF($P$3='Data Entry'!$CK$4,VLOOKUP(F108,Mark,36,0),IF($P$3='Data Entry'!$CK$5,VLOOKUP(F108,Mark,45,0),IF($P$3='Data Entry'!$CK$6,VLOOKUP(F108,Mark,54,0),"")))))))</f>
        <v/>
      </c>
      <c r="L108" s="34" t="str">
        <f>IF(AND(B108="",D108="",F108="",G108=""),"",IF($P$3='Data Entry'!$CK$1,VLOOKUP(F108,Mark,10,0),IF($P$3='Data Entry'!$CK$2,VLOOKUP(F108,Mark,19,0),IF($P$3='Data Entry'!$CK$3,VLOOKUP(F108,Mark,28,0),IF($P$3='Data Entry'!$CK$4,VLOOKUP(F108,Mark,37,0),IF($P$3='Data Entry'!$CK$5,VLOOKUP(F108,Mark,46,0),IF($P$3='Data Entry'!$CK$6,VLOOKUP(F108,Mark,55,0),"")))))))</f>
        <v/>
      </c>
      <c r="M108" s="34" t="str">
        <f>IF(AND(B108="",D108="",F108="",G108=""),"",IF($P$3='Data Entry'!$CK$1,VLOOKUP(F108,Mark,11,0),IF($P$3='Data Entry'!$CK$2,VLOOKUP(F108,Mark,20,0),IF($P$3='Data Entry'!$CK$3,VLOOKUP(F108,Mark,29,0),IF($P$3='Data Entry'!$CK$4,VLOOKUP(F108,Mark,38,0),IF($P$3='Data Entry'!$CK$5,VLOOKUP(F108,Mark,47,0),IF($P$3='Data Entry'!$CK$6,VLOOKUP(F108,Mark,56,0),"")))))))</f>
        <v/>
      </c>
      <c r="N108" s="35" t="str">
        <f>IF(AND(B108="",D108="",F108="",G108=""),"",IF($P$3='Data Entry'!$CK$1,VLOOKUP(F108,Mark,12,0),IF($P$3='Data Entry'!$CK$2,VLOOKUP(F108,Mark,21,0),IF($P$3='Data Entry'!$CK$3,VLOOKUP(F108,Mark,30,0),IF($P$3='Data Entry'!$CK$4,VLOOKUP(F108,Mark,39,0),IF($P$3='Data Entry'!$CK$5,VLOOKUP(F108,Mark,48,0),IF($P$3='Data Entry'!$CK$6,VLOOKUP(F108,Mark,57,0),"")))))))</f>
        <v/>
      </c>
      <c r="O108" s="35" t="str">
        <f>IF(AND(B108="",D108="",F108="",G108=""),"",IF($P$3='Data Entry'!$CK$1,VLOOKUP(F108,Mark,13,0),IF($P$3='Data Entry'!$CK$2,VLOOKUP(F108,Mark,22,0),IF($P$3='Data Entry'!$CK$3,VLOOKUP(F108,Mark,31,0),IF($P$3='Data Entry'!$CK$4,VLOOKUP(F108,Mark,40,0),IF($P$3='Data Entry'!$CK$5,VLOOKUP(F108,Mark,49,0),IF($P$3='Data Entry'!$CK$6,VLOOKUP(F108,Mark,58,0),"")))))))</f>
        <v/>
      </c>
      <c r="P108" s="35" t="str">
        <f>IF(AND(B108="",D108="",F108="",G108=""),"",IF($P$3='Data Entry'!$CK$1,VLOOKUP(F108,Mark,14,0),IF($P$3='Data Entry'!$CK$2,VLOOKUP(F108,Mark,23,0),IF($P$3='Data Entry'!$CK$3,VLOOKUP(F108,Mark,32,0),IF($P$3='Data Entry'!$CK$4,VLOOKUP(F108,Mark,41,0),IF($P$3='Data Entry'!$CK$5,VLOOKUP(F108,Mark,50,0),IF($P$3='Data Entry'!$CK$6,VLOOKUP(F108,Mark,59,0),"")))))))</f>
        <v/>
      </c>
      <c r="Q108" s="36" t="str">
        <f t="shared" si="24"/>
        <v/>
      </c>
      <c r="R108" s="108" t="str">
        <f t="shared" si="25"/>
        <v/>
      </c>
      <c r="S108" s="108" t="str">
        <f t="shared" si="33"/>
        <v/>
      </c>
      <c r="T108" s="109" t="str">
        <f t="shared" si="26"/>
        <v/>
      </c>
      <c r="U108" s="10" t="str">
        <f>IFERROR(IF(OR(Q108="",#REF!="",D108=""),"",IF($Q$6=100,ROUNDUP(Q108*20%,0),IF($Q$6=86,ROUNDUP((Q108/$Q$6)*$U$6,0),IF($Q$6=66,ROUNDUP((Q108/$Q$6)*$U$6,0),"")))),"")</f>
        <v/>
      </c>
    </row>
    <row r="109" spans="1:21" ht="21.95" customHeight="1">
      <c r="A109" s="7">
        <v>103</v>
      </c>
      <c r="B109" s="32" t="str">
        <f t="shared" si="27"/>
        <v/>
      </c>
      <c r="C109" s="54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106" t="str">
        <f>IF(AND(B109="",D109="",F109="",G109=""),"",IF($P$3='Data Entry'!$CK$1,VLOOKUP(F109,Mark,6,0),IF($P$3='Data Entry'!$CK$2,VLOOKUP(F109,Mark,15,0),IF($P$3='Data Entry'!$CK$3,VLOOKUP(F109,Mark,24,0),IF($P$3='Data Entry'!$CK$4,VLOOKUP(F109,Mark,33,0),IF($P$3='Data Entry'!$CK$5,VLOOKUP(F109,Mark,42,0),IF($P$3='Data Entry'!$CK$6,VLOOKUP(F109,Mark,51,0),"")))))))</f>
        <v/>
      </c>
      <c r="I109" s="106" t="str">
        <f>IF(AND(B109="",D109="",F109="",G109=""),"",IF($P$3='Data Entry'!$CK$1,VLOOKUP(F109,Mark,7,0),IF($P$3='Data Entry'!$CK$2,VLOOKUP(F109,Mark,16,0),IF($P$3='Data Entry'!$CK$3,VLOOKUP(F109,Mark,25,0),IF($P$3='Data Entry'!$CK$4,VLOOKUP(F109,Mark,34,0),IF($P$3='Data Entry'!$CK$5,VLOOKUP(F109,Mark,43,0),IF($P$3='Data Entry'!$CK$6,VLOOKUP(F109,Mark,52,0),"")))))))</f>
        <v/>
      </c>
      <c r="J109" s="106" t="str">
        <f>IF(AND(B109="",D109="",F109="",G109=""),"",IF($P$3='Data Entry'!$CK$1,VLOOKUP(F109,Mark,8,0),IF($P$3='Data Entry'!$CK$2,VLOOKUP(F109,Mark,17,0),IF($P$3='Data Entry'!$CK$3,VLOOKUP(F109,Mark,26,0),IF($P$3='Data Entry'!$CK$4,VLOOKUP(F109,Mark,35,0),IF($P$3='Data Entry'!$CK$5,VLOOKUP(F109,Mark,44,0),IF($P$3='Data Entry'!$CK$6,VLOOKUP(F109,Mark,53,0),"")))))))</f>
        <v/>
      </c>
      <c r="K109" s="34" t="str">
        <f>IF(AND(B109="",D109="",F109="",G109=""),"",IF($P$3='Data Entry'!$CK$1,VLOOKUP(F109,Mark,9,0),IF($P$3='Data Entry'!$CK$2,VLOOKUP(F109,Mark,18,0),IF($P$3='Data Entry'!$CK$3,VLOOKUP(F109,Mark,27,0),IF($P$3='Data Entry'!$CK$4,VLOOKUP(F109,Mark,36,0),IF($P$3='Data Entry'!$CK$5,VLOOKUP(F109,Mark,45,0),IF($P$3='Data Entry'!$CK$6,VLOOKUP(F109,Mark,54,0),"")))))))</f>
        <v/>
      </c>
      <c r="L109" s="34" t="str">
        <f>IF(AND(B109="",D109="",F109="",G109=""),"",IF($P$3='Data Entry'!$CK$1,VLOOKUP(F109,Mark,10,0),IF($P$3='Data Entry'!$CK$2,VLOOKUP(F109,Mark,19,0),IF($P$3='Data Entry'!$CK$3,VLOOKUP(F109,Mark,28,0),IF($P$3='Data Entry'!$CK$4,VLOOKUP(F109,Mark,37,0),IF($P$3='Data Entry'!$CK$5,VLOOKUP(F109,Mark,46,0),IF($P$3='Data Entry'!$CK$6,VLOOKUP(F109,Mark,55,0),"")))))))</f>
        <v/>
      </c>
      <c r="M109" s="34" t="str">
        <f>IF(AND(B109="",D109="",F109="",G109=""),"",IF($P$3='Data Entry'!$CK$1,VLOOKUP(F109,Mark,11,0),IF($P$3='Data Entry'!$CK$2,VLOOKUP(F109,Mark,20,0),IF($P$3='Data Entry'!$CK$3,VLOOKUP(F109,Mark,29,0),IF($P$3='Data Entry'!$CK$4,VLOOKUP(F109,Mark,38,0),IF($P$3='Data Entry'!$CK$5,VLOOKUP(F109,Mark,47,0),IF($P$3='Data Entry'!$CK$6,VLOOKUP(F109,Mark,56,0),"")))))))</f>
        <v/>
      </c>
      <c r="N109" s="35" t="str">
        <f>IF(AND(B109="",D109="",F109="",G109=""),"",IF($P$3='Data Entry'!$CK$1,VLOOKUP(F109,Mark,12,0),IF($P$3='Data Entry'!$CK$2,VLOOKUP(F109,Mark,21,0),IF($P$3='Data Entry'!$CK$3,VLOOKUP(F109,Mark,30,0),IF($P$3='Data Entry'!$CK$4,VLOOKUP(F109,Mark,39,0),IF($P$3='Data Entry'!$CK$5,VLOOKUP(F109,Mark,48,0),IF($P$3='Data Entry'!$CK$6,VLOOKUP(F109,Mark,57,0),"")))))))</f>
        <v/>
      </c>
      <c r="O109" s="35" t="str">
        <f>IF(AND(B109="",D109="",F109="",G109=""),"",IF($P$3='Data Entry'!$CK$1,VLOOKUP(F109,Mark,13,0),IF($P$3='Data Entry'!$CK$2,VLOOKUP(F109,Mark,22,0),IF($P$3='Data Entry'!$CK$3,VLOOKUP(F109,Mark,31,0),IF($P$3='Data Entry'!$CK$4,VLOOKUP(F109,Mark,40,0),IF($P$3='Data Entry'!$CK$5,VLOOKUP(F109,Mark,49,0),IF($P$3='Data Entry'!$CK$6,VLOOKUP(F109,Mark,58,0),"")))))))</f>
        <v/>
      </c>
      <c r="P109" s="35" t="str">
        <f>IF(AND(B109="",D109="",F109="",G109=""),"",IF($P$3='Data Entry'!$CK$1,VLOOKUP(F109,Mark,14,0),IF($P$3='Data Entry'!$CK$2,VLOOKUP(F109,Mark,23,0),IF($P$3='Data Entry'!$CK$3,VLOOKUP(F109,Mark,32,0),IF($P$3='Data Entry'!$CK$4,VLOOKUP(F109,Mark,41,0),IF($P$3='Data Entry'!$CK$5,VLOOKUP(F109,Mark,50,0),IF($P$3='Data Entry'!$CK$6,VLOOKUP(F109,Mark,59,0),"")))))))</f>
        <v/>
      </c>
      <c r="Q109" s="36" t="str">
        <f t="shared" si="24"/>
        <v/>
      </c>
      <c r="R109" s="108" t="str">
        <f t="shared" si="25"/>
        <v/>
      </c>
      <c r="S109" s="108" t="str">
        <f t="shared" si="33"/>
        <v/>
      </c>
      <c r="T109" s="109" t="str">
        <f t="shared" si="26"/>
        <v/>
      </c>
      <c r="U109" s="10" t="str">
        <f>IFERROR(IF(OR(Q109="",#REF!="",D109=""),"",IF($Q$6=100,ROUNDUP(Q109*20%,0),IF($Q$6=86,ROUNDUP((Q109/$Q$6)*$U$6,0),IF($Q$6=66,ROUNDUP((Q109/$Q$6)*$U$6,0),"")))),"")</f>
        <v/>
      </c>
    </row>
    <row r="110" spans="1:21" ht="21.95" customHeight="1">
      <c r="A110" s="7">
        <v>104</v>
      </c>
      <c r="B110" s="32" t="str">
        <f t="shared" si="27"/>
        <v/>
      </c>
      <c r="C110" s="54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106" t="str">
        <f>IF(AND(B110="",D110="",F110="",G110=""),"",IF($P$3='Data Entry'!$CK$1,VLOOKUP(F110,Mark,6,0),IF($P$3='Data Entry'!$CK$2,VLOOKUP(F110,Mark,15,0),IF($P$3='Data Entry'!$CK$3,VLOOKUP(F110,Mark,24,0),IF($P$3='Data Entry'!$CK$4,VLOOKUP(F110,Mark,33,0),IF($P$3='Data Entry'!$CK$5,VLOOKUP(F110,Mark,42,0),IF($P$3='Data Entry'!$CK$6,VLOOKUP(F110,Mark,51,0),"")))))))</f>
        <v/>
      </c>
      <c r="I110" s="106" t="str">
        <f>IF(AND(B110="",D110="",F110="",G110=""),"",IF($P$3='Data Entry'!$CK$1,VLOOKUP(F110,Mark,7,0),IF($P$3='Data Entry'!$CK$2,VLOOKUP(F110,Mark,16,0),IF($P$3='Data Entry'!$CK$3,VLOOKUP(F110,Mark,25,0),IF($P$3='Data Entry'!$CK$4,VLOOKUP(F110,Mark,34,0),IF($P$3='Data Entry'!$CK$5,VLOOKUP(F110,Mark,43,0),IF($P$3='Data Entry'!$CK$6,VLOOKUP(F110,Mark,52,0),"")))))))</f>
        <v/>
      </c>
      <c r="J110" s="106" t="str">
        <f>IF(AND(B110="",D110="",F110="",G110=""),"",IF($P$3='Data Entry'!$CK$1,VLOOKUP(F110,Mark,8,0),IF($P$3='Data Entry'!$CK$2,VLOOKUP(F110,Mark,17,0),IF($P$3='Data Entry'!$CK$3,VLOOKUP(F110,Mark,26,0),IF($P$3='Data Entry'!$CK$4,VLOOKUP(F110,Mark,35,0),IF($P$3='Data Entry'!$CK$5,VLOOKUP(F110,Mark,44,0),IF($P$3='Data Entry'!$CK$6,VLOOKUP(F110,Mark,53,0),"")))))))</f>
        <v/>
      </c>
      <c r="K110" s="34" t="str">
        <f>IF(AND(B110="",D110="",F110="",G110=""),"",IF($P$3='Data Entry'!$CK$1,VLOOKUP(F110,Mark,9,0),IF($P$3='Data Entry'!$CK$2,VLOOKUP(F110,Mark,18,0),IF($P$3='Data Entry'!$CK$3,VLOOKUP(F110,Mark,27,0),IF($P$3='Data Entry'!$CK$4,VLOOKUP(F110,Mark,36,0),IF($P$3='Data Entry'!$CK$5,VLOOKUP(F110,Mark,45,0),IF($P$3='Data Entry'!$CK$6,VLOOKUP(F110,Mark,54,0),"")))))))</f>
        <v/>
      </c>
      <c r="L110" s="34" t="str">
        <f>IF(AND(B110="",D110="",F110="",G110=""),"",IF($P$3='Data Entry'!$CK$1,VLOOKUP(F110,Mark,10,0),IF($P$3='Data Entry'!$CK$2,VLOOKUP(F110,Mark,19,0),IF($P$3='Data Entry'!$CK$3,VLOOKUP(F110,Mark,28,0),IF($P$3='Data Entry'!$CK$4,VLOOKUP(F110,Mark,37,0),IF($P$3='Data Entry'!$CK$5,VLOOKUP(F110,Mark,46,0),IF($P$3='Data Entry'!$CK$6,VLOOKUP(F110,Mark,55,0),"")))))))</f>
        <v/>
      </c>
      <c r="M110" s="34" t="str">
        <f>IF(AND(B110="",D110="",F110="",G110=""),"",IF($P$3='Data Entry'!$CK$1,VLOOKUP(F110,Mark,11,0),IF($P$3='Data Entry'!$CK$2,VLOOKUP(F110,Mark,20,0),IF($P$3='Data Entry'!$CK$3,VLOOKUP(F110,Mark,29,0),IF($P$3='Data Entry'!$CK$4,VLOOKUP(F110,Mark,38,0),IF($P$3='Data Entry'!$CK$5,VLOOKUP(F110,Mark,47,0),IF($P$3='Data Entry'!$CK$6,VLOOKUP(F110,Mark,56,0),"")))))))</f>
        <v/>
      </c>
      <c r="N110" s="35" t="str">
        <f>IF(AND(B110="",D110="",F110="",G110=""),"",IF($P$3='Data Entry'!$CK$1,VLOOKUP(F110,Mark,12,0),IF($P$3='Data Entry'!$CK$2,VLOOKUP(F110,Mark,21,0),IF($P$3='Data Entry'!$CK$3,VLOOKUP(F110,Mark,30,0),IF($P$3='Data Entry'!$CK$4,VLOOKUP(F110,Mark,39,0),IF($P$3='Data Entry'!$CK$5,VLOOKUP(F110,Mark,48,0),IF($P$3='Data Entry'!$CK$6,VLOOKUP(F110,Mark,57,0),"")))))))</f>
        <v/>
      </c>
      <c r="O110" s="35" t="str">
        <f>IF(AND(B110="",D110="",F110="",G110=""),"",IF($P$3='Data Entry'!$CK$1,VLOOKUP(F110,Mark,13,0),IF($P$3='Data Entry'!$CK$2,VLOOKUP(F110,Mark,22,0),IF($P$3='Data Entry'!$CK$3,VLOOKUP(F110,Mark,31,0),IF($P$3='Data Entry'!$CK$4,VLOOKUP(F110,Mark,40,0),IF($P$3='Data Entry'!$CK$5,VLOOKUP(F110,Mark,49,0),IF($P$3='Data Entry'!$CK$6,VLOOKUP(F110,Mark,58,0),"")))))))</f>
        <v/>
      </c>
      <c r="P110" s="35" t="str">
        <f>IF(AND(B110="",D110="",F110="",G110=""),"",IF($P$3='Data Entry'!$CK$1,VLOOKUP(F110,Mark,14,0),IF($P$3='Data Entry'!$CK$2,VLOOKUP(F110,Mark,23,0),IF($P$3='Data Entry'!$CK$3,VLOOKUP(F110,Mark,32,0),IF($P$3='Data Entry'!$CK$4,VLOOKUP(F110,Mark,41,0),IF($P$3='Data Entry'!$CK$5,VLOOKUP(F110,Mark,50,0),IF($P$3='Data Entry'!$CK$6,VLOOKUP(F110,Mark,59,0),"")))))))</f>
        <v/>
      </c>
      <c r="Q110" s="36" t="str">
        <f t="shared" si="24"/>
        <v/>
      </c>
      <c r="R110" s="108" t="str">
        <f t="shared" si="25"/>
        <v/>
      </c>
      <c r="S110" s="108" t="str">
        <f t="shared" si="33"/>
        <v/>
      </c>
      <c r="T110" s="109" t="str">
        <f t="shared" si="26"/>
        <v/>
      </c>
      <c r="U110" s="10" t="str">
        <f>IFERROR(IF(OR(Q110="",#REF!="",D110=""),"",IF($Q$6=100,ROUNDUP(Q110*20%,0),IF($Q$6=86,ROUNDUP((Q110/$Q$6)*$U$6,0),IF($Q$6=66,ROUNDUP((Q110/$Q$6)*$U$6,0),"")))),"")</f>
        <v/>
      </c>
    </row>
    <row r="111" spans="1:21" ht="21.95" customHeight="1">
      <c r="A111" s="7">
        <v>105</v>
      </c>
      <c r="B111" s="32" t="str">
        <f t="shared" si="27"/>
        <v/>
      </c>
      <c r="C111" s="54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106" t="str">
        <f>IF(AND(B111="",D111="",F111="",G111=""),"",IF($P$3='Data Entry'!$CK$1,VLOOKUP(F111,Mark,6,0),IF($P$3='Data Entry'!$CK$2,VLOOKUP(F111,Mark,15,0),IF($P$3='Data Entry'!$CK$3,VLOOKUP(F111,Mark,24,0),IF($P$3='Data Entry'!$CK$4,VLOOKUP(F111,Mark,33,0),IF($P$3='Data Entry'!$CK$5,VLOOKUP(F111,Mark,42,0),IF($P$3='Data Entry'!$CK$6,VLOOKUP(F111,Mark,51,0),"")))))))</f>
        <v/>
      </c>
      <c r="I111" s="106" t="str">
        <f>IF(AND(B111="",D111="",F111="",G111=""),"",IF($P$3='Data Entry'!$CK$1,VLOOKUP(F111,Mark,7,0),IF($P$3='Data Entry'!$CK$2,VLOOKUP(F111,Mark,16,0),IF($P$3='Data Entry'!$CK$3,VLOOKUP(F111,Mark,25,0),IF($P$3='Data Entry'!$CK$4,VLOOKUP(F111,Mark,34,0),IF($P$3='Data Entry'!$CK$5,VLOOKUP(F111,Mark,43,0),IF($P$3='Data Entry'!$CK$6,VLOOKUP(F111,Mark,52,0),"")))))))</f>
        <v/>
      </c>
      <c r="J111" s="106" t="str">
        <f>IF(AND(B111="",D111="",F111="",G111=""),"",IF($P$3='Data Entry'!$CK$1,VLOOKUP(F111,Mark,8,0),IF($P$3='Data Entry'!$CK$2,VLOOKUP(F111,Mark,17,0),IF($P$3='Data Entry'!$CK$3,VLOOKUP(F111,Mark,26,0),IF($P$3='Data Entry'!$CK$4,VLOOKUP(F111,Mark,35,0),IF($P$3='Data Entry'!$CK$5,VLOOKUP(F111,Mark,44,0),IF($P$3='Data Entry'!$CK$6,VLOOKUP(F111,Mark,53,0),"")))))))</f>
        <v/>
      </c>
      <c r="K111" s="34" t="str">
        <f>IF(AND(B111="",D111="",F111="",G111=""),"",IF($P$3='Data Entry'!$CK$1,VLOOKUP(F111,Mark,9,0),IF($P$3='Data Entry'!$CK$2,VLOOKUP(F111,Mark,18,0),IF($P$3='Data Entry'!$CK$3,VLOOKUP(F111,Mark,27,0),IF($P$3='Data Entry'!$CK$4,VLOOKUP(F111,Mark,36,0),IF($P$3='Data Entry'!$CK$5,VLOOKUP(F111,Mark,45,0),IF($P$3='Data Entry'!$CK$6,VLOOKUP(F111,Mark,54,0),"")))))))</f>
        <v/>
      </c>
      <c r="L111" s="34" t="str">
        <f>IF(AND(B111="",D111="",F111="",G111=""),"",IF($P$3='Data Entry'!$CK$1,VLOOKUP(F111,Mark,10,0),IF($P$3='Data Entry'!$CK$2,VLOOKUP(F111,Mark,19,0),IF($P$3='Data Entry'!$CK$3,VLOOKUP(F111,Mark,28,0),IF($P$3='Data Entry'!$CK$4,VLOOKUP(F111,Mark,37,0),IF($P$3='Data Entry'!$CK$5,VLOOKUP(F111,Mark,46,0),IF($P$3='Data Entry'!$CK$6,VLOOKUP(F111,Mark,55,0),"")))))))</f>
        <v/>
      </c>
      <c r="M111" s="34" t="str">
        <f>IF(AND(B111="",D111="",F111="",G111=""),"",IF($P$3='Data Entry'!$CK$1,VLOOKUP(F111,Mark,11,0),IF($P$3='Data Entry'!$CK$2,VLOOKUP(F111,Mark,20,0),IF($P$3='Data Entry'!$CK$3,VLOOKUP(F111,Mark,29,0),IF($P$3='Data Entry'!$CK$4,VLOOKUP(F111,Mark,38,0),IF($P$3='Data Entry'!$CK$5,VLOOKUP(F111,Mark,47,0),IF($P$3='Data Entry'!$CK$6,VLOOKUP(F111,Mark,56,0),"")))))))</f>
        <v/>
      </c>
      <c r="N111" s="35" t="str">
        <f>IF(AND(B111="",D111="",F111="",G111=""),"",IF($P$3='Data Entry'!$CK$1,VLOOKUP(F111,Mark,12,0),IF($P$3='Data Entry'!$CK$2,VLOOKUP(F111,Mark,21,0),IF($P$3='Data Entry'!$CK$3,VLOOKUP(F111,Mark,30,0),IF($P$3='Data Entry'!$CK$4,VLOOKUP(F111,Mark,39,0),IF($P$3='Data Entry'!$CK$5,VLOOKUP(F111,Mark,48,0),IF($P$3='Data Entry'!$CK$6,VLOOKUP(F111,Mark,57,0),"")))))))</f>
        <v/>
      </c>
      <c r="O111" s="35" t="str">
        <f>IF(AND(B111="",D111="",F111="",G111=""),"",IF($P$3='Data Entry'!$CK$1,VLOOKUP(F111,Mark,13,0),IF($P$3='Data Entry'!$CK$2,VLOOKUP(F111,Mark,22,0),IF($P$3='Data Entry'!$CK$3,VLOOKUP(F111,Mark,31,0),IF($P$3='Data Entry'!$CK$4,VLOOKUP(F111,Mark,40,0),IF($P$3='Data Entry'!$CK$5,VLOOKUP(F111,Mark,49,0),IF($P$3='Data Entry'!$CK$6,VLOOKUP(F111,Mark,58,0),"")))))))</f>
        <v/>
      </c>
      <c r="P111" s="35" t="str">
        <f>IF(AND(B111="",D111="",F111="",G111=""),"",IF($P$3='Data Entry'!$CK$1,VLOOKUP(F111,Mark,14,0),IF($P$3='Data Entry'!$CK$2,VLOOKUP(F111,Mark,23,0),IF($P$3='Data Entry'!$CK$3,VLOOKUP(F111,Mark,32,0),IF($P$3='Data Entry'!$CK$4,VLOOKUP(F111,Mark,41,0),IF($P$3='Data Entry'!$CK$5,VLOOKUP(F111,Mark,50,0),IF($P$3='Data Entry'!$CK$6,VLOOKUP(F111,Mark,59,0),"")))))))</f>
        <v/>
      </c>
      <c r="Q111" s="36" t="str">
        <f t="shared" si="24"/>
        <v/>
      </c>
      <c r="R111" s="108" t="str">
        <f t="shared" si="25"/>
        <v/>
      </c>
      <c r="S111" s="108" t="str">
        <f t="shared" si="33"/>
        <v/>
      </c>
      <c r="T111" s="109" t="str">
        <f t="shared" si="26"/>
        <v/>
      </c>
      <c r="U111" s="10" t="str">
        <f>IFERROR(IF(OR(Q111="",#REF!="",D111=""),"",IF($Q$6=100,ROUNDUP(Q111*20%,0),IF($Q$6=86,ROUNDUP((Q111/$Q$6)*$U$6,0),IF($Q$6=66,ROUNDUP((Q111/$Q$6)*$U$6,0),"")))),"")</f>
        <v/>
      </c>
    </row>
    <row r="112" spans="1:21" ht="21.95" customHeight="1">
      <c r="A112" s="7">
        <v>106</v>
      </c>
      <c r="B112" s="32" t="str">
        <f t="shared" si="27"/>
        <v/>
      </c>
      <c r="C112" s="54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106" t="str">
        <f>IF(AND(B112="",D112="",F112="",G112=""),"",IF($P$3='Data Entry'!$CK$1,VLOOKUP(F112,Mark,6,0),IF($P$3='Data Entry'!$CK$2,VLOOKUP(F112,Mark,15,0),IF($P$3='Data Entry'!$CK$3,VLOOKUP(F112,Mark,24,0),IF($P$3='Data Entry'!$CK$4,VLOOKUP(F112,Mark,33,0),IF($P$3='Data Entry'!$CK$5,VLOOKUP(F112,Mark,42,0),IF($P$3='Data Entry'!$CK$6,VLOOKUP(F112,Mark,51,0),"")))))))</f>
        <v/>
      </c>
      <c r="I112" s="106" t="str">
        <f>IF(AND(B112="",D112="",F112="",G112=""),"",IF($P$3='Data Entry'!$CK$1,VLOOKUP(F112,Mark,7,0),IF($P$3='Data Entry'!$CK$2,VLOOKUP(F112,Mark,16,0),IF($P$3='Data Entry'!$CK$3,VLOOKUP(F112,Mark,25,0),IF($P$3='Data Entry'!$CK$4,VLOOKUP(F112,Mark,34,0),IF($P$3='Data Entry'!$CK$5,VLOOKUP(F112,Mark,43,0),IF($P$3='Data Entry'!$CK$6,VLOOKUP(F112,Mark,52,0),"")))))))</f>
        <v/>
      </c>
      <c r="J112" s="106" t="str">
        <f>IF(AND(B112="",D112="",F112="",G112=""),"",IF($P$3='Data Entry'!$CK$1,VLOOKUP(F112,Mark,8,0),IF($P$3='Data Entry'!$CK$2,VLOOKUP(F112,Mark,17,0),IF($P$3='Data Entry'!$CK$3,VLOOKUP(F112,Mark,26,0),IF($P$3='Data Entry'!$CK$4,VLOOKUP(F112,Mark,35,0),IF($P$3='Data Entry'!$CK$5,VLOOKUP(F112,Mark,44,0),IF($P$3='Data Entry'!$CK$6,VLOOKUP(F112,Mark,53,0),"")))))))</f>
        <v/>
      </c>
      <c r="K112" s="34" t="str">
        <f>IF(AND(B112="",D112="",F112="",G112=""),"",IF($P$3='Data Entry'!$CK$1,VLOOKUP(F112,Mark,9,0),IF($P$3='Data Entry'!$CK$2,VLOOKUP(F112,Mark,18,0),IF($P$3='Data Entry'!$CK$3,VLOOKUP(F112,Mark,27,0),IF($P$3='Data Entry'!$CK$4,VLOOKUP(F112,Mark,36,0),IF($P$3='Data Entry'!$CK$5,VLOOKUP(F112,Mark,45,0),IF($P$3='Data Entry'!$CK$6,VLOOKUP(F112,Mark,54,0),"")))))))</f>
        <v/>
      </c>
      <c r="L112" s="34" t="str">
        <f>IF(AND(B112="",D112="",F112="",G112=""),"",IF($P$3='Data Entry'!$CK$1,VLOOKUP(F112,Mark,10,0),IF($P$3='Data Entry'!$CK$2,VLOOKUP(F112,Mark,19,0),IF($P$3='Data Entry'!$CK$3,VLOOKUP(F112,Mark,28,0),IF($P$3='Data Entry'!$CK$4,VLOOKUP(F112,Mark,37,0),IF($P$3='Data Entry'!$CK$5,VLOOKUP(F112,Mark,46,0),IF($P$3='Data Entry'!$CK$6,VLOOKUP(F112,Mark,55,0),"")))))))</f>
        <v/>
      </c>
      <c r="M112" s="34" t="str">
        <f>IF(AND(B112="",D112="",F112="",G112=""),"",IF($P$3='Data Entry'!$CK$1,VLOOKUP(F112,Mark,11,0),IF($P$3='Data Entry'!$CK$2,VLOOKUP(F112,Mark,20,0),IF($P$3='Data Entry'!$CK$3,VLOOKUP(F112,Mark,29,0),IF($P$3='Data Entry'!$CK$4,VLOOKUP(F112,Mark,38,0),IF($P$3='Data Entry'!$CK$5,VLOOKUP(F112,Mark,47,0),IF($P$3='Data Entry'!$CK$6,VLOOKUP(F112,Mark,56,0),"")))))))</f>
        <v/>
      </c>
      <c r="N112" s="35" t="str">
        <f>IF(AND(B112="",D112="",F112="",G112=""),"",IF($P$3='Data Entry'!$CK$1,VLOOKUP(F112,Mark,12,0),IF($P$3='Data Entry'!$CK$2,VLOOKUP(F112,Mark,21,0),IF($P$3='Data Entry'!$CK$3,VLOOKUP(F112,Mark,30,0),IF($P$3='Data Entry'!$CK$4,VLOOKUP(F112,Mark,39,0),IF($P$3='Data Entry'!$CK$5,VLOOKUP(F112,Mark,48,0),IF($P$3='Data Entry'!$CK$6,VLOOKUP(F112,Mark,57,0),"")))))))</f>
        <v/>
      </c>
      <c r="O112" s="35" t="str">
        <f>IF(AND(B112="",D112="",F112="",G112=""),"",IF($P$3='Data Entry'!$CK$1,VLOOKUP(F112,Mark,13,0),IF($P$3='Data Entry'!$CK$2,VLOOKUP(F112,Mark,22,0),IF($P$3='Data Entry'!$CK$3,VLOOKUP(F112,Mark,31,0),IF($P$3='Data Entry'!$CK$4,VLOOKUP(F112,Mark,40,0),IF($P$3='Data Entry'!$CK$5,VLOOKUP(F112,Mark,49,0),IF($P$3='Data Entry'!$CK$6,VLOOKUP(F112,Mark,58,0),"")))))))</f>
        <v/>
      </c>
      <c r="P112" s="35" t="str">
        <f>IF(AND(B112="",D112="",F112="",G112=""),"",IF($P$3='Data Entry'!$CK$1,VLOOKUP(F112,Mark,14,0),IF($P$3='Data Entry'!$CK$2,VLOOKUP(F112,Mark,23,0),IF($P$3='Data Entry'!$CK$3,VLOOKUP(F112,Mark,32,0),IF($P$3='Data Entry'!$CK$4,VLOOKUP(F112,Mark,41,0),IF($P$3='Data Entry'!$CK$5,VLOOKUP(F112,Mark,50,0),IF($P$3='Data Entry'!$CK$6,VLOOKUP(F112,Mark,59,0),"")))))))</f>
        <v/>
      </c>
      <c r="Q112" s="36" t="str">
        <f t="shared" si="24"/>
        <v/>
      </c>
      <c r="R112" s="108" t="str">
        <f t="shared" si="25"/>
        <v/>
      </c>
      <c r="S112" s="108" t="str">
        <f t="shared" si="33"/>
        <v/>
      </c>
      <c r="T112" s="109" t="str">
        <f t="shared" si="26"/>
        <v/>
      </c>
      <c r="U112" s="10" t="str">
        <f>IFERROR(IF(OR(Q112="",#REF!="",D112=""),"",IF($Q$6=100,ROUNDUP(Q112*20%,0),IF($Q$6=86,ROUNDUP((Q112/$Q$6)*$U$6,0),IF($Q$6=66,ROUNDUP((Q112/$Q$6)*$U$6,0),"")))),"")</f>
        <v/>
      </c>
    </row>
    <row r="113" spans="1:21" ht="21.95" customHeight="1">
      <c r="A113" s="7">
        <v>107</v>
      </c>
      <c r="B113" s="32" t="str">
        <f t="shared" si="27"/>
        <v/>
      </c>
      <c r="C113" s="54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106" t="str">
        <f>IF(AND(B113="",D113="",F113="",G113=""),"",IF($P$3='Data Entry'!$CK$1,VLOOKUP(F113,Mark,6,0),IF($P$3='Data Entry'!$CK$2,VLOOKUP(F113,Mark,15,0),IF($P$3='Data Entry'!$CK$3,VLOOKUP(F113,Mark,24,0),IF($P$3='Data Entry'!$CK$4,VLOOKUP(F113,Mark,33,0),IF($P$3='Data Entry'!$CK$5,VLOOKUP(F113,Mark,42,0),IF($P$3='Data Entry'!$CK$6,VLOOKUP(F113,Mark,51,0),"")))))))</f>
        <v/>
      </c>
      <c r="I113" s="106" t="str">
        <f>IF(AND(B113="",D113="",F113="",G113=""),"",IF($P$3='Data Entry'!$CK$1,VLOOKUP(F113,Mark,7,0),IF($P$3='Data Entry'!$CK$2,VLOOKUP(F113,Mark,16,0),IF($P$3='Data Entry'!$CK$3,VLOOKUP(F113,Mark,25,0),IF($P$3='Data Entry'!$CK$4,VLOOKUP(F113,Mark,34,0),IF($P$3='Data Entry'!$CK$5,VLOOKUP(F113,Mark,43,0),IF($P$3='Data Entry'!$CK$6,VLOOKUP(F113,Mark,52,0),"")))))))</f>
        <v/>
      </c>
      <c r="J113" s="106" t="str">
        <f>IF(AND(B113="",D113="",F113="",G113=""),"",IF($P$3='Data Entry'!$CK$1,VLOOKUP(F113,Mark,8,0),IF($P$3='Data Entry'!$CK$2,VLOOKUP(F113,Mark,17,0),IF($P$3='Data Entry'!$CK$3,VLOOKUP(F113,Mark,26,0),IF($P$3='Data Entry'!$CK$4,VLOOKUP(F113,Mark,35,0),IF($P$3='Data Entry'!$CK$5,VLOOKUP(F113,Mark,44,0),IF($P$3='Data Entry'!$CK$6,VLOOKUP(F113,Mark,53,0),"")))))))</f>
        <v/>
      </c>
      <c r="K113" s="34" t="str">
        <f>IF(AND(B113="",D113="",F113="",G113=""),"",IF($P$3='Data Entry'!$CK$1,VLOOKUP(F113,Mark,9,0),IF($P$3='Data Entry'!$CK$2,VLOOKUP(F113,Mark,18,0),IF($P$3='Data Entry'!$CK$3,VLOOKUP(F113,Mark,27,0),IF($P$3='Data Entry'!$CK$4,VLOOKUP(F113,Mark,36,0),IF($P$3='Data Entry'!$CK$5,VLOOKUP(F113,Mark,45,0),IF($P$3='Data Entry'!$CK$6,VLOOKUP(F113,Mark,54,0),"")))))))</f>
        <v/>
      </c>
      <c r="L113" s="34" t="str">
        <f>IF(AND(B113="",D113="",F113="",G113=""),"",IF($P$3='Data Entry'!$CK$1,VLOOKUP(F113,Mark,10,0),IF($P$3='Data Entry'!$CK$2,VLOOKUP(F113,Mark,19,0),IF($P$3='Data Entry'!$CK$3,VLOOKUP(F113,Mark,28,0),IF($P$3='Data Entry'!$CK$4,VLOOKUP(F113,Mark,37,0),IF($P$3='Data Entry'!$CK$5,VLOOKUP(F113,Mark,46,0),IF($P$3='Data Entry'!$CK$6,VLOOKUP(F113,Mark,55,0),"")))))))</f>
        <v/>
      </c>
      <c r="M113" s="34" t="str">
        <f>IF(AND(B113="",D113="",F113="",G113=""),"",IF($P$3='Data Entry'!$CK$1,VLOOKUP(F113,Mark,11,0),IF($P$3='Data Entry'!$CK$2,VLOOKUP(F113,Mark,20,0),IF($P$3='Data Entry'!$CK$3,VLOOKUP(F113,Mark,29,0),IF($P$3='Data Entry'!$CK$4,VLOOKUP(F113,Mark,38,0),IF($P$3='Data Entry'!$CK$5,VLOOKUP(F113,Mark,47,0),IF($P$3='Data Entry'!$CK$6,VLOOKUP(F113,Mark,56,0),"")))))))</f>
        <v/>
      </c>
      <c r="N113" s="35" t="str">
        <f>IF(AND(B113="",D113="",F113="",G113=""),"",IF($P$3='Data Entry'!$CK$1,VLOOKUP(F113,Mark,12,0),IF($P$3='Data Entry'!$CK$2,VLOOKUP(F113,Mark,21,0),IF($P$3='Data Entry'!$CK$3,VLOOKUP(F113,Mark,30,0),IF($P$3='Data Entry'!$CK$4,VLOOKUP(F113,Mark,39,0),IF($P$3='Data Entry'!$CK$5,VLOOKUP(F113,Mark,48,0),IF($P$3='Data Entry'!$CK$6,VLOOKUP(F113,Mark,57,0),"")))))))</f>
        <v/>
      </c>
      <c r="O113" s="35" t="str">
        <f>IF(AND(B113="",D113="",F113="",G113=""),"",IF($P$3='Data Entry'!$CK$1,VLOOKUP(F113,Mark,13,0),IF($P$3='Data Entry'!$CK$2,VLOOKUP(F113,Mark,22,0),IF($P$3='Data Entry'!$CK$3,VLOOKUP(F113,Mark,31,0),IF($P$3='Data Entry'!$CK$4,VLOOKUP(F113,Mark,40,0),IF($P$3='Data Entry'!$CK$5,VLOOKUP(F113,Mark,49,0),IF($P$3='Data Entry'!$CK$6,VLOOKUP(F113,Mark,58,0),"")))))))</f>
        <v/>
      </c>
      <c r="P113" s="35" t="str">
        <f>IF(AND(B113="",D113="",F113="",G113=""),"",IF($P$3='Data Entry'!$CK$1,VLOOKUP(F113,Mark,14,0),IF($P$3='Data Entry'!$CK$2,VLOOKUP(F113,Mark,23,0),IF($P$3='Data Entry'!$CK$3,VLOOKUP(F113,Mark,32,0),IF($P$3='Data Entry'!$CK$4,VLOOKUP(F113,Mark,41,0),IF($P$3='Data Entry'!$CK$5,VLOOKUP(F113,Mark,50,0),IF($P$3='Data Entry'!$CK$6,VLOOKUP(F113,Mark,59,0),"")))))))</f>
        <v/>
      </c>
      <c r="Q113" s="36" t="str">
        <f t="shared" si="24"/>
        <v/>
      </c>
      <c r="R113" s="108" t="str">
        <f t="shared" si="25"/>
        <v/>
      </c>
      <c r="S113" s="108" t="str">
        <f t="shared" si="33"/>
        <v/>
      </c>
      <c r="T113" s="109" t="str">
        <f t="shared" si="26"/>
        <v/>
      </c>
      <c r="U113" s="10" t="str">
        <f>IFERROR(IF(OR(Q113="",#REF!="",D113=""),"",IF($Q$6=100,ROUNDUP(Q113*20%,0),IF($Q$6=86,ROUNDUP((Q113/$Q$6)*$U$6,0),IF($Q$6=66,ROUNDUP((Q113/$Q$6)*$U$6,0),"")))),"")</f>
        <v/>
      </c>
    </row>
    <row r="114" spans="1:21" ht="21.95" customHeight="1">
      <c r="A114" s="7">
        <v>108</v>
      </c>
      <c r="B114" s="32" t="str">
        <f t="shared" si="27"/>
        <v/>
      </c>
      <c r="C114" s="54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106" t="str">
        <f>IF(AND(B114="",D114="",F114="",G114=""),"",IF($P$3='Data Entry'!$CK$1,VLOOKUP(F114,Mark,6,0),IF($P$3='Data Entry'!$CK$2,VLOOKUP(F114,Mark,15,0),IF($P$3='Data Entry'!$CK$3,VLOOKUP(F114,Mark,24,0),IF($P$3='Data Entry'!$CK$4,VLOOKUP(F114,Mark,33,0),IF($P$3='Data Entry'!$CK$5,VLOOKUP(F114,Mark,42,0),IF($P$3='Data Entry'!$CK$6,VLOOKUP(F114,Mark,51,0),"")))))))</f>
        <v/>
      </c>
      <c r="I114" s="106" t="str">
        <f>IF(AND(B114="",D114="",F114="",G114=""),"",IF($P$3='Data Entry'!$CK$1,VLOOKUP(F114,Mark,7,0),IF($P$3='Data Entry'!$CK$2,VLOOKUP(F114,Mark,16,0),IF($P$3='Data Entry'!$CK$3,VLOOKUP(F114,Mark,25,0),IF($P$3='Data Entry'!$CK$4,VLOOKUP(F114,Mark,34,0),IF($P$3='Data Entry'!$CK$5,VLOOKUP(F114,Mark,43,0),IF($P$3='Data Entry'!$CK$6,VLOOKUP(F114,Mark,52,0),"")))))))</f>
        <v/>
      </c>
      <c r="J114" s="106" t="str">
        <f>IF(AND(B114="",D114="",F114="",G114=""),"",IF($P$3='Data Entry'!$CK$1,VLOOKUP(F114,Mark,8,0),IF($P$3='Data Entry'!$CK$2,VLOOKUP(F114,Mark,17,0),IF($P$3='Data Entry'!$CK$3,VLOOKUP(F114,Mark,26,0),IF($P$3='Data Entry'!$CK$4,VLOOKUP(F114,Mark,35,0),IF($P$3='Data Entry'!$CK$5,VLOOKUP(F114,Mark,44,0),IF($P$3='Data Entry'!$CK$6,VLOOKUP(F114,Mark,53,0),"")))))))</f>
        <v/>
      </c>
      <c r="K114" s="34" t="str">
        <f>IF(AND(B114="",D114="",F114="",G114=""),"",IF($P$3='Data Entry'!$CK$1,VLOOKUP(F114,Mark,9,0),IF($P$3='Data Entry'!$CK$2,VLOOKUP(F114,Mark,18,0),IF($P$3='Data Entry'!$CK$3,VLOOKUP(F114,Mark,27,0),IF($P$3='Data Entry'!$CK$4,VLOOKUP(F114,Mark,36,0),IF($P$3='Data Entry'!$CK$5,VLOOKUP(F114,Mark,45,0),IF($P$3='Data Entry'!$CK$6,VLOOKUP(F114,Mark,54,0),"")))))))</f>
        <v/>
      </c>
      <c r="L114" s="34" t="str">
        <f>IF(AND(B114="",D114="",F114="",G114=""),"",IF($P$3='Data Entry'!$CK$1,VLOOKUP(F114,Mark,10,0),IF($P$3='Data Entry'!$CK$2,VLOOKUP(F114,Mark,19,0),IF($P$3='Data Entry'!$CK$3,VLOOKUP(F114,Mark,28,0),IF($P$3='Data Entry'!$CK$4,VLOOKUP(F114,Mark,37,0),IF($P$3='Data Entry'!$CK$5,VLOOKUP(F114,Mark,46,0),IF($P$3='Data Entry'!$CK$6,VLOOKUP(F114,Mark,55,0),"")))))))</f>
        <v/>
      </c>
      <c r="M114" s="34" t="str">
        <f>IF(AND(B114="",D114="",F114="",G114=""),"",IF($P$3='Data Entry'!$CK$1,VLOOKUP(F114,Mark,11,0),IF($P$3='Data Entry'!$CK$2,VLOOKUP(F114,Mark,20,0),IF($P$3='Data Entry'!$CK$3,VLOOKUP(F114,Mark,29,0),IF($P$3='Data Entry'!$CK$4,VLOOKUP(F114,Mark,38,0),IF($P$3='Data Entry'!$CK$5,VLOOKUP(F114,Mark,47,0),IF($P$3='Data Entry'!$CK$6,VLOOKUP(F114,Mark,56,0),"")))))))</f>
        <v/>
      </c>
      <c r="N114" s="35" t="str">
        <f>IF(AND(B114="",D114="",F114="",G114=""),"",IF($P$3='Data Entry'!$CK$1,VLOOKUP(F114,Mark,12,0),IF($P$3='Data Entry'!$CK$2,VLOOKUP(F114,Mark,21,0),IF($P$3='Data Entry'!$CK$3,VLOOKUP(F114,Mark,30,0),IF($P$3='Data Entry'!$CK$4,VLOOKUP(F114,Mark,39,0),IF($P$3='Data Entry'!$CK$5,VLOOKUP(F114,Mark,48,0),IF($P$3='Data Entry'!$CK$6,VLOOKUP(F114,Mark,57,0),"")))))))</f>
        <v/>
      </c>
      <c r="O114" s="35" t="str">
        <f>IF(AND(B114="",D114="",F114="",G114=""),"",IF($P$3='Data Entry'!$CK$1,VLOOKUP(F114,Mark,13,0),IF($P$3='Data Entry'!$CK$2,VLOOKUP(F114,Mark,22,0),IF($P$3='Data Entry'!$CK$3,VLOOKUP(F114,Mark,31,0),IF($P$3='Data Entry'!$CK$4,VLOOKUP(F114,Mark,40,0),IF($P$3='Data Entry'!$CK$5,VLOOKUP(F114,Mark,49,0),IF($P$3='Data Entry'!$CK$6,VLOOKUP(F114,Mark,58,0),"")))))))</f>
        <v/>
      </c>
      <c r="P114" s="35" t="str">
        <f>IF(AND(B114="",D114="",F114="",G114=""),"",IF($P$3='Data Entry'!$CK$1,VLOOKUP(F114,Mark,14,0),IF($P$3='Data Entry'!$CK$2,VLOOKUP(F114,Mark,23,0),IF($P$3='Data Entry'!$CK$3,VLOOKUP(F114,Mark,32,0),IF($P$3='Data Entry'!$CK$4,VLOOKUP(F114,Mark,41,0),IF($P$3='Data Entry'!$CK$5,VLOOKUP(F114,Mark,50,0),IF($P$3='Data Entry'!$CK$6,VLOOKUP(F114,Mark,59,0),"")))))))</f>
        <v/>
      </c>
      <c r="Q114" s="36" t="str">
        <f t="shared" si="24"/>
        <v/>
      </c>
      <c r="R114" s="108" t="str">
        <f t="shared" si="25"/>
        <v/>
      </c>
      <c r="S114" s="108" t="str">
        <f t="shared" si="33"/>
        <v/>
      </c>
      <c r="T114" s="109" t="str">
        <f t="shared" si="26"/>
        <v/>
      </c>
      <c r="U114" s="10" t="str">
        <f>IFERROR(IF(OR(Q114="",#REF!="",D114=""),"",IF($Q$6=100,ROUNDUP(Q114*20%,0),IF($Q$6=86,ROUNDUP((Q114/$Q$6)*$U$6,0),IF($Q$6=66,ROUNDUP((Q114/$Q$6)*$U$6,0),"")))),"")</f>
        <v/>
      </c>
    </row>
    <row r="115" spans="1:21" ht="21.95" customHeight="1">
      <c r="A115" s="7">
        <v>109</v>
      </c>
      <c r="B115" s="32" t="str">
        <f t="shared" si="27"/>
        <v/>
      </c>
      <c r="C115" s="54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106" t="str">
        <f>IF(AND(B115="",D115="",F115="",G115=""),"",IF($P$3='Data Entry'!$CK$1,VLOOKUP(F115,Mark,6,0),IF($P$3='Data Entry'!$CK$2,VLOOKUP(F115,Mark,15,0),IF($P$3='Data Entry'!$CK$3,VLOOKUP(F115,Mark,24,0),IF($P$3='Data Entry'!$CK$4,VLOOKUP(F115,Mark,33,0),IF($P$3='Data Entry'!$CK$5,VLOOKUP(F115,Mark,42,0),IF($P$3='Data Entry'!$CK$6,VLOOKUP(F115,Mark,51,0),"")))))))</f>
        <v/>
      </c>
      <c r="I115" s="106" t="str">
        <f>IF(AND(B115="",D115="",F115="",G115=""),"",IF($P$3='Data Entry'!$CK$1,VLOOKUP(F115,Mark,7,0),IF($P$3='Data Entry'!$CK$2,VLOOKUP(F115,Mark,16,0),IF($P$3='Data Entry'!$CK$3,VLOOKUP(F115,Mark,25,0),IF($P$3='Data Entry'!$CK$4,VLOOKUP(F115,Mark,34,0),IF($P$3='Data Entry'!$CK$5,VLOOKUP(F115,Mark,43,0),IF($P$3='Data Entry'!$CK$6,VLOOKUP(F115,Mark,52,0),"")))))))</f>
        <v/>
      </c>
      <c r="J115" s="106" t="str">
        <f>IF(AND(B115="",D115="",F115="",G115=""),"",IF($P$3='Data Entry'!$CK$1,VLOOKUP(F115,Mark,8,0),IF($P$3='Data Entry'!$CK$2,VLOOKUP(F115,Mark,17,0),IF($P$3='Data Entry'!$CK$3,VLOOKUP(F115,Mark,26,0),IF($P$3='Data Entry'!$CK$4,VLOOKUP(F115,Mark,35,0),IF($P$3='Data Entry'!$CK$5,VLOOKUP(F115,Mark,44,0),IF($P$3='Data Entry'!$CK$6,VLOOKUP(F115,Mark,53,0),"")))))))</f>
        <v/>
      </c>
      <c r="K115" s="34" t="str">
        <f>IF(AND(B115="",D115="",F115="",G115=""),"",IF($P$3='Data Entry'!$CK$1,VLOOKUP(F115,Mark,9,0),IF($P$3='Data Entry'!$CK$2,VLOOKUP(F115,Mark,18,0),IF($P$3='Data Entry'!$CK$3,VLOOKUP(F115,Mark,27,0),IF($P$3='Data Entry'!$CK$4,VLOOKUP(F115,Mark,36,0),IF($P$3='Data Entry'!$CK$5,VLOOKUP(F115,Mark,45,0),IF($P$3='Data Entry'!$CK$6,VLOOKUP(F115,Mark,54,0),"")))))))</f>
        <v/>
      </c>
      <c r="L115" s="34" t="str">
        <f>IF(AND(B115="",D115="",F115="",G115=""),"",IF($P$3='Data Entry'!$CK$1,VLOOKUP(F115,Mark,10,0),IF($P$3='Data Entry'!$CK$2,VLOOKUP(F115,Mark,19,0),IF($P$3='Data Entry'!$CK$3,VLOOKUP(F115,Mark,28,0),IF($P$3='Data Entry'!$CK$4,VLOOKUP(F115,Mark,37,0),IF($P$3='Data Entry'!$CK$5,VLOOKUP(F115,Mark,46,0),IF($P$3='Data Entry'!$CK$6,VLOOKUP(F115,Mark,55,0),"")))))))</f>
        <v/>
      </c>
      <c r="M115" s="34" t="str">
        <f>IF(AND(B115="",D115="",F115="",G115=""),"",IF($P$3='Data Entry'!$CK$1,VLOOKUP(F115,Mark,11,0),IF($P$3='Data Entry'!$CK$2,VLOOKUP(F115,Mark,20,0),IF($P$3='Data Entry'!$CK$3,VLOOKUP(F115,Mark,29,0),IF($P$3='Data Entry'!$CK$4,VLOOKUP(F115,Mark,38,0),IF($P$3='Data Entry'!$CK$5,VLOOKUP(F115,Mark,47,0),IF($P$3='Data Entry'!$CK$6,VLOOKUP(F115,Mark,56,0),"")))))))</f>
        <v/>
      </c>
      <c r="N115" s="35" t="str">
        <f>IF(AND(B115="",D115="",F115="",G115=""),"",IF($P$3='Data Entry'!$CK$1,VLOOKUP(F115,Mark,12,0),IF($P$3='Data Entry'!$CK$2,VLOOKUP(F115,Mark,21,0),IF($P$3='Data Entry'!$CK$3,VLOOKUP(F115,Mark,30,0),IF($P$3='Data Entry'!$CK$4,VLOOKUP(F115,Mark,39,0),IF($P$3='Data Entry'!$CK$5,VLOOKUP(F115,Mark,48,0),IF($P$3='Data Entry'!$CK$6,VLOOKUP(F115,Mark,57,0),"")))))))</f>
        <v/>
      </c>
      <c r="O115" s="35" t="str">
        <f>IF(AND(B115="",D115="",F115="",G115=""),"",IF($P$3='Data Entry'!$CK$1,VLOOKUP(F115,Mark,13,0),IF($P$3='Data Entry'!$CK$2,VLOOKUP(F115,Mark,22,0),IF($P$3='Data Entry'!$CK$3,VLOOKUP(F115,Mark,31,0),IF($P$3='Data Entry'!$CK$4,VLOOKUP(F115,Mark,40,0),IF($P$3='Data Entry'!$CK$5,VLOOKUP(F115,Mark,49,0),IF($P$3='Data Entry'!$CK$6,VLOOKUP(F115,Mark,58,0),"")))))))</f>
        <v/>
      </c>
      <c r="P115" s="35" t="str">
        <f>IF(AND(B115="",D115="",F115="",G115=""),"",IF($P$3='Data Entry'!$CK$1,VLOOKUP(F115,Mark,14,0),IF($P$3='Data Entry'!$CK$2,VLOOKUP(F115,Mark,23,0),IF($P$3='Data Entry'!$CK$3,VLOOKUP(F115,Mark,32,0),IF($P$3='Data Entry'!$CK$4,VLOOKUP(F115,Mark,41,0),IF($P$3='Data Entry'!$CK$5,VLOOKUP(F115,Mark,50,0),IF($P$3='Data Entry'!$CK$6,VLOOKUP(F115,Mark,59,0),"")))))))</f>
        <v/>
      </c>
      <c r="Q115" s="36" t="str">
        <f t="shared" si="24"/>
        <v/>
      </c>
      <c r="R115" s="108" t="str">
        <f t="shared" si="25"/>
        <v/>
      </c>
      <c r="S115" s="108" t="str">
        <f t="shared" si="33"/>
        <v/>
      </c>
      <c r="T115" s="109" t="str">
        <f t="shared" si="26"/>
        <v/>
      </c>
      <c r="U115" s="10" t="str">
        <f>IFERROR(IF(OR(Q115="",#REF!="",D115=""),"",IF($Q$6=100,ROUNDUP(Q115*20%,0),IF($Q$6=86,ROUNDUP((Q115/$Q$6)*$U$6,0),IF($Q$6=66,ROUNDUP((Q115/$Q$6)*$U$6,0),"")))),"")</f>
        <v/>
      </c>
    </row>
    <row r="116" spans="1:21" ht="21.95" customHeight="1">
      <c r="A116" s="7">
        <v>110</v>
      </c>
      <c r="B116" s="32" t="str">
        <f t="shared" si="27"/>
        <v/>
      </c>
      <c r="C116" s="54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106" t="str">
        <f>IF(AND(B116="",D116="",F116="",G116=""),"",IF($P$3='Data Entry'!$CK$1,VLOOKUP(F116,Mark,6,0),IF($P$3='Data Entry'!$CK$2,VLOOKUP(F116,Mark,15,0),IF($P$3='Data Entry'!$CK$3,VLOOKUP(F116,Mark,24,0),IF($P$3='Data Entry'!$CK$4,VLOOKUP(F116,Mark,33,0),IF($P$3='Data Entry'!$CK$5,VLOOKUP(F116,Mark,42,0),IF($P$3='Data Entry'!$CK$6,VLOOKUP(F116,Mark,51,0),"")))))))</f>
        <v/>
      </c>
      <c r="I116" s="106" t="str">
        <f>IF(AND(B116="",D116="",F116="",G116=""),"",IF($P$3='Data Entry'!$CK$1,VLOOKUP(F116,Mark,7,0),IF($P$3='Data Entry'!$CK$2,VLOOKUP(F116,Mark,16,0),IF($P$3='Data Entry'!$CK$3,VLOOKUP(F116,Mark,25,0),IF($P$3='Data Entry'!$CK$4,VLOOKUP(F116,Mark,34,0),IF($P$3='Data Entry'!$CK$5,VLOOKUP(F116,Mark,43,0),IF($P$3='Data Entry'!$CK$6,VLOOKUP(F116,Mark,52,0),"")))))))</f>
        <v/>
      </c>
      <c r="J116" s="106" t="str">
        <f>IF(AND(B116="",D116="",F116="",G116=""),"",IF($P$3='Data Entry'!$CK$1,VLOOKUP(F116,Mark,8,0),IF($P$3='Data Entry'!$CK$2,VLOOKUP(F116,Mark,17,0),IF($P$3='Data Entry'!$CK$3,VLOOKUP(F116,Mark,26,0),IF($P$3='Data Entry'!$CK$4,VLOOKUP(F116,Mark,35,0),IF($P$3='Data Entry'!$CK$5,VLOOKUP(F116,Mark,44,0),IF($P$3='Data Entry'!$CK$6,VLOOKUP(F116,Mark,53,0),"")))))))</f>
        <v/>
      </c>
      <c r="K116" s="34" t="str">
        <f>IF(AND(B116="",D116="",F116="",G116=""),"",IF($P$3='Data Entry'!$CK$1,VLOOKUP(F116,Mark,9,0),IF($P$3='Data Entry'!$CK$2,VLOOKUP(F116,Mark,18,0),IF($P$3='Data Entry'!$CK$3,VLOOKUP(F116,Mark,27,0),IF($P$3='Data Entry'!$CK$4,VLOOKUP(F116,Mark,36,0),IF($P$3='Data Entry'!$CK$5,VLOOKUP(F116,Mark,45,0),IF($P$3='Data Entry'!$CK$6,VLOOKUP(F116,Mark,54,0),"")))))))</f>
        <v/>
      </c>
      <c r="L116" s="34" t="str">
        <f>IF(AND(B116="",D116="",F116="",G116=""),"",IF($P$3='Data Entry'!$CK$1,VLOOKUP(F116,Mark,10,0),IF($P$3='Data Entry'!$CK$2,VLOOKUP(F116,Mark,19,0),IF($P$3='Data Entry'!$CK$3,VLOOKUP(F116,Mark,28,0),IF($P$3='Data Entry'!$CK$4,VLOOKUP(F116,Mark,37,0),IF($P$3='Data Entry'!$CK$5,VLOOKUP(F116,Mark,46,0),IF($P$3='Data Entry'!$CK$6,VLOOKUP(F116,Mark,55,0),"")))))))</f>
        <v/>
      </c>
      <c r="M116" s="34" t="str">
        <f>IF(AND(B116="",D116="",F116="",G116=""),"",IF($P$3='Data Entry'!$CK$1,VLOOKUP(F116,Mark,11,0),IF($P$3='Data Entry'!$CK$2,VLOOKUP(F116,Mark,20,0),IF($P$3='Data Entry'!$CK$3,VLOOKUP(F116,Mark,29,0),IF($P$3='Data Entry'!$CK$4,VLOOKUP(F116,Mark,38,0),IF($P$3='Data Entry'!$CK$5,VLOOKUP(F116,Mark,47,0),IF($P$3='Data Entry'!$CK$6,VLOOKUP(F116,Mark,56,0),"")))))))</f>
        <v/>
      </c>
      <c r="N116" s="35" t="str">
        <f>IF(AND(B116="",D116="",F116="",G116=""),"",IF($P$3='Data Entry'!$CK$1,VLOOKUP(F116,Mark,12,0),IF($P$3='Data Entry'!$CK$2,VLOOKUP(F116,Mark,21,0),IF($P$3='Data Entry'!$CK$3,VLOOKUP(F116,Mark,30,0),IF($P$3='Data Entry'!$CK$4,VLOOKUP(F116,Mark,39,0),IF($P$3='Data Entry'!$CK$5,VLOOKUP(F116,Mark,48,0),IF($P$3='Data Entry'!$CK$6,VLOOKUP(F116,Mark,57,0),"")))))))</f>
        <v/>
      </c>
      <c r="O116" s="35" t="str">
        <f>IF(AND(B116="",D116="",F116="",G116=""),"",IF($P$3='Data Entry'!$CK$1,VLOOKUP(F116,Mark,13,0),IF($P$3='Data Entry'!$CK$2,VLOOKUP(F116,Mark,22,0),IF($P$3='Data Entry'!$CK$3,VLOOKUP(F116,Mark,31,0),IF($P$3='Data Entry'!$CK$4,VLOOKUP(F116,Mark,40,0),IF($P$3='Data Entry'!$CK$5,VLOOKUP(F116,Mark,49,0),IF($P$3='Data Entry'!$CK$6,VLOOKUP(F116,Mark,58,0),"")))))))</f>
        <v/>
      </c>
      <c r="P116" s="35" t="str">
        <f>IF(AND(B116="",D116="",F116="",G116=""),"",IF($P$3='Data Entry'!$CK$1,VLOOKUP(F116,Mark,14,0),IF($P$3='Data Entry'!$CK$2,VLOOKUP(F116,Mark,23,0),IF($P$3='Data Entry'!$CK$3,VLOOKUP(F116,Mark,32,0),IF($P$3='Data Entry'!$CK$4,VLOOKUP(F116,Mark,41,0),IF($P$3='Data Entry'!$CK$5,VLOOKUP(F116,Mark,50,0),IF($P$3='Data Entry'!$CK$6,VLOOKUP(F116,Mark,59,0),"")))))))</f>
        <v/>
      </c>
      <c r="Q116" s="36" t="str">
        <f t="shared" si="24"/>
        <v/>
      </c>
      <c r="R116" s="108" t="str">
        <f t="shared" si="25"/>
        <v/>
      </c>
      <c r="S116" s="108" t="str">
        <f t="shared" si="33"/>
        <v/>
      </c>
      <c r="T116" s="109" t="str">
        <f t="shared" si="26"/>
        <v/>
      </c>
      <c r="U116" s="10" t="str">
        <f>IFERROR(IF(OR(Q116="",#REF!="",D116=""),"",IF($Q$6=100,ROUNDUP(Q116*20%,0),IF($Q$6=86,ROUNDUP((Q116/$Q$6)*$U$6,0),IF($Q$6=66,ROUNDUP((Q116/$Q$6)*$U$6,0),"")))),"")</f>
        <v/>
      </c>
    </row>
    <row r="117" spans="1:21" ht="21.95" customHeight="1">
      <c r="A117" s="7">
        <v>111</v>
      </c>
      <c r="B117" s="32" t="str">
        <f t="shared" si="27"/>
        <v/>
      </c>
      <c r="C117" s="54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106" t="str">
        <f>IF(AND(B117="",D117="",F117="",G117=""),"",IF($P$3='Data Entry'!$CK$1,VLOOKUP(F117,Mark,6,0),IF($P$3='Data Entry'!$CK$2,VLOOKUP(F117,Mark,15,0),IF($P$3='Data Entry'!$CK$3,VLOOKUP(F117,Mark,24,0),IF($P$3='Data Entry'!$CK$4,VLOOKUP(F117,Mark,33,0),IF($P$3='Data Entry'!$CK$5,VLOOKUP(F117,Mark,42,0),IF($P$3='Data Entry'!$CK$6,VLOOKUP(F117,Mark,51,0),"")))))))</f>
        <v/>
      </c>
      <c r="I117" s="106" t="str">
        <f>IF(AND(B117="",D117="",F117="",G117=""),"",IF($P$3='Data Entry'!$CK$1,VLOOKUP(F117,Mark,7,0),IF($P$3='Data Entry'!$CK$2,VLOOKUP(F117,Mark,16,0),IF($P$3='Data Entry'!$CK$3,VLOOKUP(F117,Mark,25,0),IF($P$3='Data Entry'!$CK$4,VLOOKUP(F117,Mark,34,0),IF($P$3='Data Entry'!$CK$5,VLOOKUP(F117,Mark,43,0),IF($P$3='Data Entry'!$CK$6,VLOOKUP(F117,Mark,52,0),"")))))))</f>
        <v/>
      </c>
      <c r="J117" s="106" t="str">
        <f>IF(AND(B117="",D117="",F117="",G117=""),"",IF($P$3='Data Entry'!$CK$1,VLOOKUP(F117,Mark,8,0),IF($P$3='Data Entry'!$CK$2,VLOOKUP(F117,Mark,17,0),IF($P$3='Data Entry'!$CK$3,VLOOKUP(F117,Mark,26,0),IF($P$3='Data Entry'!$CK$4,VLOOKUP(F117,Mark,35,0),IF($P$3='Data Entry'!$CK$5,VLOOKUP(F117,Mark,44,0),IF($P$3='Data Entry'!$CK$6,VLOOKUP(F117,Mark,53,0),"")))))))</f>
        <v/>
      </c>
      <c r="K117" s="34" t="str">
        <f>IF(AND(B117="",D117="",F117="",G117=""),"",IF($P$3='Data Entry'!$CK$1,VLOOKUP(F117,Mark,9,0),IF($P$3='Data Entry'!$CK$2,VLOOKUP(F117,Mark,18,0),IF($P$3='Data Entry'!$CK$3,VLOOKUP(F117,Mark,27,0),IF($P$3='Data Entry'!$CK$4,VLOOKUP(F117,Mark,36,0),IF($P$3='Data Entry'!$CK$5,VLOOKUP(F117,Mark,45,0),IF($P$3='Data Entry'!$CK$6,VLOOKUP(F117,Mark,54,0),"")))))))</f>
        <v/>
      </c>
      <c r="L117" s="34" t="str">
        <f>IF(AND(B117="",D117="",F117="",G117=""),"",IF($P$3='Data Entry'!$CK$1,VLOOKUP(F117,Mark,10,0),IF($P$3='Data Entry'!$CK$2,VLOOKUP(F117,Mark,19,0),IF($P$3='Data Entry'!$CK$3,VLOOKUP(F117,Mark,28,0),IF($P$3='Data Entry'!$CK$4,VLOOKUP(F117,Mark,37,0),IF($P$3='Data Entry'!$CK$5,VLOOKUP(F117,Mark,46,0),IF($P$3='Data Entry'!$CK$6,VLOOKUP(F117,Mark,55,0),"")))))))</f>
        <v/>
      </c>
      <c r="M117" s="34" t="str">
        <f>IF(AND(B117="",D117="",F117="",G117=""),"",IF($P$3='Data Entry'!$CK$1,VLOOKUP(F117,Mark,11,0),IF($P$3='Data Entry'!$CK$2,VLOOKUP(F117,Mark,20,0),IF($P$3='Data Entry'!$CK$3,VLOOKUP(F117,Mark,29,0),IF($P$3='Data Entry'!$CK$4,VLOOKUP(F117,Mark,38,0),IF($P$3='Data Entry'!$CK$5,VLOOKUP(F117,Mark,47,0),IF($P$3='Data Entry'!$CK$6,VLOOKUP(F117,Mark,56,0),"")))))))</f>
        <v/>
      </c>
      <c r="N117" s="35" t="str">
        <f>IF(AND(B117="",D117="",F117="",G117=""),"",IF($P$3='Data Entry'!$CK$1,VLOOKUP(F117,Mark,12,0),IF($P$3='Data Entry'!$CK$2,VLOOKUP(F117,Mark,21,0),IF($P$3='Data Entry'!$CK$3,VLOOKUP(F117,Mark,30,0),IF($P$3='Data Entry'!$CK$4,VLOOKUP(F117,Mark,39,0),IF($P$3='Data Entry'!$CK$5,VLOOKUP(F117,Mark,48,0),IF($P$3='Data Entry'!$CK$6,VLOOKUP(F117,Mark,57,0),"")))))))</f>
        <v/>
      </c>
      <c r="O117" s="35" t="str">
        <f>IF(AND(B117="",D117="",F117="",G117=""),"",IF($P$3='Data Entry'!$CK$1,VLOOKUP(F117,Mark,13,0),IF($P$3='Data Entry'!$CK$2,VLOOKUP(F117,Mark,22,0),IF($P$3='Data Entry'!$CK$3,VLOOKUP(F117,Mark,31,0),IF($P$3='Data Entry'!$CK$4,VLOOKUP(F117,Mark,40,0),IF($P$3='Data Entry'!$CK$5,VLOOKUP(F117,Mark,49,0),IF($P$3='Data Entry'!$CK$6,VLOOKUP(F117,Mark,58,0),"")))))))</f>
        <v/>
      </c>
      <c r="P117" s="35" t="str">
        <f>IF(AND(B117="",D117="",F117="",G117=""),"",IF($P$3='Data Entry'!$CK$1,VLOOKUP(F117,Mark,14,0),IF($P$3='Data Entry'!$CK$2,VLOOKUP(F117,Mark,23,0),IF($P$3='Data Entry'!$CK$3,VLOOKUP(F117,Mark,32,0),IF($P$3='Data Entry'!$CK$4,VLOOKUP(F117,Mark,41,0),IF($P$3='Data Entry'!$CK$5,VLOOKUP(F117,Mark,50,0),IF($P$3='Data Entry'!$CK$6,VLOOKUP(F117,Mark,59,0),"")))))))</f>
        <v/>
      </c>
      <c r="Q117" s="36" t="str">
        <f t="shared" si="24"/>
        <v/>
      </c>
      <c r="R117" s="108" t="str">
        <f t="shared" si="25"/>
        <v/>
      </c>
      <c r="S117" s="108" t="str">
        <f t="shared" si="33"/>
        <v/>
      </c>
      <c r="T117" s="109" t="str">
        <f t="shared" si="26"/>
        <v/>
      </c>
      <c r="U117" s="10" t="str">
        <f>IFERROR(IF(OR(Q117="",#REF!="",D117=""),"",IF($Q$6=100,ROUNDUP(Q117*20%,0),IF($Q$6=86,ROUNDUP((Q117/$Q$6)*$U$6,0),IF($Q$6=66,ROUNDUP((Q117/$Q$6)*$U$6,0),"")))),"")</f>
        <v/>
      </c>
    </row>
    <row r="118" spans="1:21" ht="21.95" customHeight="1">
      <c r="A118" s="7">
        <v>112</v>
      </c>
      <c r="B118" s="32" t="str">
        <f t="shared" si="27"/>
        <v/>
      </c>
      <c r="C118" s="54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106" t="str">
        <f>IF(AND(B118="",D118="",F118="",G118=""),"",IF($P$3='Data Entry'!$CK$1,VLOOKUP(F118,Mark,6,0),IF($P$3='Data Entry'!$CK$2,VLOOKUP(F118,Mark,15,0),IF($P$3='Data Entry'!$CK$3,VLOOKUP(F118,Mark,24,0),IF($P$3='Data Entry'!$CK$4,VLOOKUP(F118,Mark,33,0),IF($P$3='Data Entry'!$CK$5,VLOOKUP(F118,Mark,42,0),IF($P$3='Data Entry'!$CK$6,VLOOKUP(F118,Mark,51,0),"")))))))</f>
        <v/>
      </c>
      <c r="I118" s="106" t="str">
        <f>IF(AND(B118="",D118="",F118="",G118=""),"",IF($P$3='Data Entry'!$CK$1,VLOOKUP(F118,Mark,7,0),IF($P$3='Data Entry'!$CK$2,VLOOKUP(F118,Mark,16,0),IF($P$3='Data Entry'!$CK$3,VLOOKUP(F118,Mark,25,0),IF($P$3='Data Entry'!$CK$4,VLOOKUP(F118,Mark,34,0),IF($P$3='Data Entry'!$CK$5,VLOOKUP(F118,Mark,43,0),IF($P$3='Data Entry'!$CK$6,VLOOKUP(F118,Mark,52,0),"")))))))</f>
        <v/>
      </c>
      <c r="J118" s="106" t="str">
        <f>IF(AND(B118="",D118="",F118="",G118=""),"",IF($P$3='Data Entry'!$CK$1,VLOOKUP(F118,Mark,8,0),IF($P$3='Data Entry'!$CK$2,VLOOKUP(F118,Mark,17,0),IF($P$3='Data Entry'!$CK$3,VLOOKUP(F118,Mark,26,0),IF($P$3='Data Entry'!$CK$4,VLOOKUP(F118,Mark,35,0),IF($P$3='Data Entry'!$CK$5,VLOOKUP(F118,Mark,44,0),IF($P$3='Data Entry'!$CK$6,VLOOKUP(F118,Mark,53,0),"")))))))</f>
        <v/>
      </c>
      <c r="K118" s="34" t="str">
        <f>IF(AND(B118="",D118="",F118="",G118=""),"",IF($P$3='Data Entry'!$CK$1,VLOOKUP(F118,Mark,9,0),IF($P$3='Data Entry'!$CK$2,VLOOKUP(F118,Mark,18,0),IF($P$3='Data Entry'!$CK$3,VLOOKUP(F118,Mark,27,0),IF($P$3='Data Entry'!$CK$4,VLOOKUP(F118,Mark,36,0),IF($P$3='Data Entry'!$CK$5,VLOOKUP(F118,Mark,45,0),IF($P$3='Data Entry'!$CK$6,VLOOKUP(F118,Mark,54,0),"")))))))</f>
        <v/>
      </c>
      <c r="L118" s="34" t="str">
        <f>IF(AND(B118="",D118="",F118="",G118=""),"",IF($P$3='Data Entry'!$CK$1,VLOOKUP(F118,Mark,10,0),IF($P$3='Data Entry'!$CK$2,VLOOKUP(F118,Mark,19,0),IF($P$3='Data Entry'!$CK$3,VLOOKUP(F118,Mark,28,0),IF($P$3='Data Entry'!$CK$4,VLOOKUP(F118,Mark,37,0),IF($P$3='Data Entry'!$CK$5,VLOOKUP(F118,Mark,46,0),IF($P$3='Data Entry'!$CK$6,VLOOKUP(F118,Mark,55,0),"")))))))</f>
        <v/>
      </c>
      <c r="M118" s="34" t="str">
        <f>IF(AND(B118="",D118="",F118="",G118=""),"",IF($P$3='Data Entry'!$CK$1,VLOOKUP(F118,Mark,11,0),IF($P$3='Data Entry'!$CK$2,VLOOKUP(F118,Mark,20,0),IF($P$3='Data Entry'!$CK$3,VLOOKUP(F118,Mark,29,0),IF($P$3='Data Entry'!$CK$4,VLOOKUP(F118,Mark,38,0),IF($P$3='Data Entry'!$CK$5,VLOOKUP(F118,Mark,47,0),IF($P$3='Data Entry'!$CK$6,VLOOKUP(F118,Mark,56,0),"")))))))</f>
        <v/>
      </c>
      <c r="N118" s="35" t="str">
        <f>IF(AND(B118="",D118="",F118="",G118=""),"",IF($P$3='Data Entry'!$CK$1,VLOOKUP(F118,Mark,12,0),IF($P$3='Data Entry'!$CK$2,VLOOKUP(F118,Mark,21,0),IF($P$3='Data Entry'!$CK$3,VLOOKUP(F118,Mark,30,0),IF($P$3='Data Entry'!$CK$4,VLOOKUP(F118,Mark,39,0),IF($P$3='Data Entry'!$CK$5,VLOOKUP(F118,Mark,48,0),IF($P$3='Data Entry'!$CK$6,VLOOKUP(F118,Mark,57,0),"")))))))</f>
        <v/>
      </c>
      <c r="O118" s="35" t="str">
        <f>IF(AND(B118="",D118="",F118="",G118=""),"",IF($P$3='Data Entry'!$CK$1,VLOOKUP(F118,Mark,13,0),IF($P$3='Data Entry'!$CK$2,VLOOKUP(F118,Mark,22,0),IF($P$3='Data Entry'!$CK$3,VLOOKUP(F118,Mark,31,0),IF($P$3='Data Entry'!$CK$4,VLOOKUP(F118,Mark,40,0),IF($P$3='Data Entry'!$CK$5,VLOOKUP(F118,Mark,49,0),IF($P$3='Data Entry'!$CK$6,VLOOKUP(F118,Mark,58,0),"")))))))</f>
        <v/>
      </c>
      <c r="P118" s="35" t="str">
        <f>IF(AND(B118="",D118="",F118="",G118=""),"",IF($P$3='Data Entry'!$CK$1,VLOOKUP(F118,Mark,14,0),IF($P$3='Data Entry'!$CK$2,VLOOKUP(F118,Mark,23,0),IF($P$3='Data Entry'!$CK$3,VLOOKUP(F118,Mark,32,0),IF($P$3='Data Entry'!$CK$4,VLOOKUP(F118,Mark,41,0),IF($P$3='Data Entry'!$CK$5,VLOOKUP(F118,Mark,50,0),IF($P$3='Data Entry'!$CK$6,VLOOKUP(F118,Mark,59,0),"")))))))</f>
        <v/>
      </c>
      <c r="Q118" s="36" t="str">
        <f t="shared" si="24"/>
        <v/>
      </c>
      <c r="R118" s="108" t="str">
        <f t="shared" si="25"/>
        <v/>
      </c>
      <c r="S118" s="108" t="str">
        <f t="shared" si="33"/>
        <v/>
      </c>
      <c r="T118" s="109" t="str">
        <f t="shared" si="26"/>
        <v/>
      </c>
      <c r="U118" s="10" t="str">
        <f>IFERROR(IF(OR(Q118="",#REF!="",D118=""),"",IF($Q$6=100,ROUNDUP(Q118*20%,0),IF($Q$6=86,ROUNDUP((Q118/$Q$6)*$U$6,0),IF($Q$6=66,ROUNDUP((Q118/$Q$6)*$U$6,0),"")))),"")</f>
        <v/>
      </c>
    </row>
    <row r="119" spans="1:21" ht="21.95" customHeight="1">
      <c r="A119" s="7">
        <v>113</v>
      </c>
      <c r="B119" s="32" t="str">
        <f t="shared" si="27"/>
        <v/>
      </c>
      <c r="C119" s="54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106" t="str">
        <f>IF(AND(B119="",D119="",F119="",G119=""),"",IF($P$3='Data Entry'!$CK$1,VLOOKUP(F119,Mark,6,0),IF($P$3='Data Entry'!$CK$2,VLOOKUP(F119,Mark,15,0),IF($P$3='Data Entry'!$CK$3,VLOOKUP(F119,Mark,24,0),IF($P$3='Data Entry'!$CK$4,VLOOKUP(F119,Mark,33,0),IF($P$3='Data Entry'!$CK$5,VLOOKUP(F119,Mark,42,0),IF($P$3='Data Entry'!$CK$6,VLOOKUP(F119,Mark,51,0),"")))))))</f>
        <v/>
      </c>
      <c r="I119" s="106" t="str">
        <f>IF(AND(B119="",D119="",F119="",G119=""),"",IF($P$3='Data Entry'!$CK$1,VLOOKUP(F119,Mark,7,0),IF($P$3='Data Entry'!$CK$2,VLOOKUP(F119,Mark,16,0),IF($P$3='Data Entry'!$CK$3,VLOOKUP(F119,Mark,25,0),IF($P$3='Data Entry'!$CK$4,VLOOKUP(F119,Mark,34,0),IF($P$3='Data Entry'!$CK$5,VLOOKUP(F119,Mark,43,0),IF($P$3='Data Entry'!$CK$6,VLOOKUP(F119,Mark,52,0),"")))))))</f>
        <v/>
      </c>
      <c r="J119" s="106" t="str">
        <f>IF(AND(B119="",D119="",F119="",G119=""),"",IF($P$3='Data Entry'!$CK$1,VLOOKUP(F119,Mark,8,0),IF($P$3='Data Entry'!$CK$2,VLOOKUP(F119,Mark,17,0),IF($P$3='Data Entry'!$CK$3,VLOOKUP(F119,Mark,26,0),IF($P$3='Data Entry'!$CK$4,VLOOKUP(F119,Mark,35,0),IF($P$3='Data Entry'!$CK$5,VLOOKUP(F119,Mark,44,0),IF($P$3='Data Entry'!$CK$6,VLOOKUP(F119,Mark,53,0),"")))))))</f>
        <v/>
      </c>
      <c r="K119" s="34" t="str">
        <f>IF(AND(B119="",D119="",F119="",G119=""),"",IF($P$3='Data Entry'!$CK$1,VLOOKUP(F119,Mark,9,0),IF($P$3='Data Entry'!$CK$2,VLOOKUP(F119,Mark,18,0),IF($P$3='Data Entry'!$CK$3,VLOOKUP(F119,Mark,27,0),IF($P$3='Data Entry'!$CK$4,VLOOKUP(F119,Mark,36,0),IF($P$3='Data Entry'!$CK$5,VLOOKUP(F119,Mark,45,0),IF($P$3='Data Entry'!$CK$6,VLOOKUP(F119,Mark,54,0),"")))))))</f>
        <v/>
      </c>
      <c r="L119" s="34" t="str">
        <f>IF(AND(B119="",D119="",F119="",G119=""),"",IF($P$3='Data Entry'!$CK$1,VLOOKUP(F119,Mark,10,0),IF($P$3='Data Entry'!$CK$2,VLOOKUP(F119,Mark,19,0),IF($P$3='Data Entry'!$CK$3,VLOOKUP(F119,Mark,28,0),IF($P$3='Data Entry'!$CK$4,VLOOKUP(F119,Mark,37,0),IF($P$3='Data Entry'!$CK$5,VLOOKUP(F119,Mark,46,0),IF($P$3='Data Entry'!$CK$6,VLOOKUP(F119,Mark,55,0),"")))))))</f>
        <v/>
      </c>
      <c r="M119" s="34" t="str">
        <f>IF(AND(B119="",D119="",F119="",G119=""),"",IF($P$3='Data Entry'!$CK$1,VLOOKUP(F119,Mark,11,0),IF($P$3='Data Entry'!$CK$2,VLOOKUP(F119,Mark,20,0),IF($P$3='Data Entry'!$CK$3,VLOOKUP(F119,Mark,29,0),IF($P$3='Data Entry'!$CK$4,VLOOKUP(F119,Mark,38,0),IF($P$3='Data Entry'!$CK$5,VLOOKUP(F119,Mark,47,0),IF($P$3='Data Entry'!$CK$6,VLOOKUP(F119,Mark,56,0),"")))))))</f>
        <v/>
      </c>
      <c r="N119" s="35" t="str">
        <f>IF(AND(B119="",D119="",F119="",G119=""),"",IF($P$3='Data Entry'!$CK$1,VLOOKUP(F119,Mark,12,0),IF($P$3='Data Entry'!$CK$2,VLOOKUP(F119,Mark,21,0),IF($P$3='Data Entry'!$CK$3,VLOOKUP(F119,Mark,30,0),IF($P$3='Data Entry'!$CK$4,VLOOKUP(F119,Mark,39,0),IF($P$3='Data Entry'!$CK$5,VLOOKUP(F119,Mark,48,0),IF($P$3='Data Entry'!$CK$6,VLOOKUP(F119,Mark,57,0),"")))))))</f>
        <v/>
      </c>
      <c r="O119" s="35" t="str">
        <f>IF(AND(B119="",D119="",F119="",G119=""),"",IF($P$3='Data Entry'!$CK$1,VLOOKUP(F119,Mark,13,0),IF($P$3='Data Entry'!$CK$2,VLOOKUP(F119,Mark,22,0),IF($P$3='Data Entry'!$CK$3,VLOOKUP(F119,Mark,31,0),IF($P$3='Data Entry'!$CK$4,VLOOKUP(F119,Mark,40,0),IF($P$3='Data Entry'!$CK$5,VLOOKUP(F119,Mark,49,0),IF($P$3='Data Entry'!$CK$6,VLOOKUP(F119,Mark,58,0),"")))))))</f>
        <v/>
      </c>
      <c r="P119" s="35" t="str">
        <f>IF(AND(B119="",D119="",F119="",G119=""),"",IF($P$3='Data Entry'!$CK$1,VLOOKUP(F119,Mark,14,0),IF($P$3='Data Entry'!$CK$2,VLOOKUP(F119,Mark,23,0),IF($P$3='Data Entry'!$CK$3,VLOOKUP(F119,Mark,32,0),IF($P$3='Data Entry'!$CK$4,VLOOKUP(F119,Mark,41,0),IF($P$3='Data Entry'!$CK$5,VLOOKUP(F119,Mark,50,0),IF($P$3='Data Entry'!$CK$6,VLOOKUP(F119,Mark,59,0),"")))))))</f>
        <v/>
      </c>
      <c r="Q119" s="36" t="str">
        <f t="shared" si="24"/>
        <v/>
      </c>
      <c r="R119" s="108" t="str">
        <f t="shared" si="25"/>
        <v/>
      </c>
      <c r="S119" s="108" t="str">
        <f t="shared" si="33"/>
        <v/>
      </c>
      <c r="T119" s="109" t="str">
        <f t="shared" si="26"/>
        <v/>
      </c>
      <c r="U119" s="10" t="str">
        <f>IFERROR(IF(OR(Q119="",#REF!="",D119=""),"",IF($Q$6=100,ROUNDUP(Q119*20%,0),IF($Q$6=86,ROUNDUP((Q119/$Q$6)*$U$6,0),IF($Q$6=66,ROUNDUP((Q119/$Q$6)*$U$6,0),"")))),"")</f>
        <v/>
      </c>
    </row>
    <row r="120" spans="1:21" ht="21.95" customHeight="1">
      <c r="A120" s="7">
        <v>114</v>
      </c>
      <c r="B120" s="32" t="str">
        <f t="shared" si="27"/>
        <v/>
      </c>
      <c r="C120" s="54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106" t="str">
        <f>IF(AND(B120="",D120="",F120="",G120=""),"",IF($P$3='Data Entry'!$CK$1,VLOOKUP(F120,Mark,6,0),IF($P$3='Data Entry'!$CK$2,VLOOKUP(F120,Mark,15,0),IF($P$3='Data Entry'!$CK$3,VLOOKUP(F120,Mark,24,0),IF($P$3='Data Entry'!$CK$4,VLOOKUP(F120,Mark,33,0),IF($P$3='Data Entry'!$CK$5,VLOOKUP(F120,Mark,42,0),IF($P$3='Data Entry'!$CK$6,VLOOKUP(F120,Mark,51,0),"")))))))</f>
        <v/>
      </c>
      <c r="I120" s="106" t="str">
        <f>IF(AND(B120="",D120="",F120="",G120=""),"",IF($P$3='Data Entry'!$CK$1,VLOOKUP(F120,Mark,7,0),IF($P$3='Data Entry'!$CK$2,VLOOKUP(F120,Mark,16,0),IF($P$3='Data Entry'!$CK$3,VLOOKUP(F120,Mark,25,0),IF($P$3='Data Entry'!$CK$4,VLOOKUP(F120,Mark,34,0),IF($P$3='Data Entry'!$CK$5,VLOOKUP(F120,Mark,43,0),IF($P$3='Data Entry'!$CK$6,VLOOKUP(F120,Mark,52,0),"")))))))</f>
        <v/>
      </c>
      <c r="J120" s="106" t="str">
        <f>IF(AND(B120="",D120="",F120="",G120=""),"",IF($P$3='Data Entry'!$CK$1,VLOOKUP(F120,Mark,8,0),IF($P$3='Data Entry'!$CK$2,VLOOKUP(F120,Mark,17,0),IF($P$3='Data Entry'!$CK$3,VLOOKUP(F120,Mark,26,0),IF($P$3='Data Entry'!$CK$4,VLOOKUP(F120,Mark,35,0),IF($P$3='Data Entry'!$CK$5,VLOOKUP(F120,Mark,44,0),IF($P$3='Data Entry'!$CK$6,VLOOKUP(F120,Mark,53,0),"")))))))</f>
        <v/>
      </c>
      <c r="K120" s="34" t="str">
        <f>IF(AND(B120="",D120="",F120="",G120=""),"",IF($P$3='Data Entry'!$CK$1,VLOOKUP(F120,Mark,9,0),IF($P$3='Data Entry'!$CK$2,VLOOKUP(F120,Mark,18,0),IF($P$3='Data Entry'!$CK$3,VLOOKUP(F120,Mark,27,0),IF($P$3='Data Entry'!$CK$4,VLOOKUP(F120,Mark,36,0),IF($P$3='Data Entry'!$CK$5,VLOOKUP(F120,Mark,45,0),IF($P$3='Data Entry'!$CK$6,VLOOKUP(F120,Mark,54,0),"")))))))</f>
        <v/>
      </c>
      <c r="L120" s="34" t="str">
        <f>IF(AND(B120="",D120="",F120="",G120=""),"",IF($P$3='Data Entry'!$CK$1,VLOOKUP(F120,Mark,10,0),IF($P$3='Data Entry'!$CK$2,VLOOKUP(F120,Mark,19,0),IF($P$3='Data Entry'!$CK$3,VLOOKUP(F120,Mark,28,0),IF($P$3='Data Entry'!$CK$4,VLOOKUP(F120,Mark,37,0),IF($P$3='Data Entry'!$CK$5,VLOOKUP(F120,Mark,46,0),IF($P$3='Data Entry'!$CK$6,VLOOKUP(F120,Mark,55,0),"")))))))</f>
        <v/>
      </c>
      <c r="M120" s="34" t="str">
        <f>IF(AND(B120="",D120="",F120="",G120=""),"",IF($P$3='Data Entry'!$CK$1,VLOOKUP(F120,Mark,11,0),IF($P$3='Data Entry'!$CK$2,VLOOKUP(F120,Mark,20,0),IF($P$3='Data Entry'!$CK$3,VLOOKUP(F120,Mark,29,0),IF($P$3='Data Entry'!$CK$4,VLOOKUP(F120,Mark,38,0),IF($P$3='Data Entry'!$CK$5,VLOOKUP(F120,Mark,47,0),IF($P$3='Data Entry'!$CK$6,VLOOKUP(F120,Mark,56,0),"")))))))</f>
        <v/>
      </c>
      <c r="N120" s="35" t="str">
        <f>IF(AND(B120="",D120="",F120="",G120=""),"",IF($P$3='Data Entry'!$CK$1,VLOOKUP(F120,Mark,12,0),IF($P$3='Data Entry'!$CK$2,VLOOKUP(F120,Mark,21,0),IF($P$3='Data Entry'!$CK$3,VLOOKUP(F120,Mark,30,0),IF($P$3='Data Entry'!$CK$4,VLOOKUP(F120,Mark,39,0),IF($P$3='Data Entry'!$CK$5,VLOOKUP(F120,Mark,48,0),IF($P$3='Data Entry'!$CK$6,VLOOKUP(F120,Mark,57,0),"")))))))</f>
        <v/>
      </c>
      <c r="O120" s="35" t="str">
        <f>IF(AND(B120="",D120="",F120="",G120=""),"",IF($P$3='Data Entry'!$CK$1,VLOOKUP(F120,Mark,13,0),IF($P$3='Data Entry'!$CK$2,VLOOKUP(F120,Mark,22,0),IF($P$3='Data Entry'!$CK$3,VLOOKUP(F120,Mark,31,0),IF($P$3='Data Entry'!$CK$4,VLOOKUP(F120,Mark,40,0),IF($P$3='Data Entry'!$CK$5,VLOOKUP(F120,Mark,49,0),IF($P$3='Data Entry'!$CK$6,VLOOKUP(F120,Mark,58,0),"")))))))</f>
        <v/>
      </c>
      <c r="P120" s="35" t="str">
        <f>IF(AND(B120="",D120="",F120="",G120=""),"",IF($P$3='Data Entry'!$CK$1,VLOOKUP(F120,Mark,14,0),IF($P$3='Data Entry'!$CK$2,VLOOKUP(F120,Mark,23,0),IF($P$3='Data Entry'!$CK$3,VLOOKUP(F120,Mark,32,0),IF($P$3='Data Entry'!$CK$4,VLOOKUP(F120,Mark,41,0),IF($P$3='Data Entry'!$CK$5,VLOOKUP(F120,Mark,50,0),IF($P$3='Data Entry'!$CK$6,VLOOKUP(F120,Mark,59,0),"")))))))</f>
        <v/>
      </c>
      <c r="Q120" s="36" t="str">
        <f t="shared" si="24"/>
        <v/>
      </c>
      <c r="R120" s="108" t="str">
        <f t="shared" si="25"/>
        <v/>
      </c>
      <c r="S120" s="108" t="str">
        <f t="shared" si="33"/>
        <v/>
      </c>
      <c r="T120" s="109" t="str">
        <f t="shared" si="26"/>
        <v/>
      </c>
      <c r="U120" s="10" t="str">
        <f>IFERROR(IF(OR(Q120="",#REF!="",D120=""),"",IF($Q$6=100,ROUNDUP(Q120*20%,0),IF($Q$6=86,ROUNDUP((Q120/$Q$6)*$U$6,0),IF($Q$6=66,ROUNDUP((Q120/$Q$6)*$U$6,0),"")))),"")</f>
        <v/>
      </c>
    </row>
    <row r="121" spans="1:21" ht="21.95" customHeight="1">
      <c r="A121" s="7">
        <v>115</v>
      </c>
      <c r="B121" s="32" t="str">
        <f t="shared" si="27"/>
        <v/>
      </c>
      <c r="C121" s="54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106" t="str">
        <f>IF(AND(B121="",D121="",F121="",G121=""),"",IF($P$3='Data Entry'!$CK$1,VLOOKUP(F121,Mark,6,0),IF($P$3='Data Entry'!$CK$2,VLOOKUP(F121,Mark,15,0),IF($P$3='Data Entry'!$CK$3,VLOOKUP(F121,Mark,24,0),IF($P$3='Data Entry'!$CK$4,VLOOKUP(F121,Mark,33,0),IF($P$3='Data Entry'!$CK$5,VLOOKUP(F121,Mark,42,0),IF($P$3='Data Entry'!$CK$6,VLOOKUP(F121,Mark,51,0),"")))))))</f>
        <v/>
      </c>
      <c r="I121" s="106" t="str">
        <f>IF(AND(B121="",D121="",F121="",G121=""),"",IF($P$3='Data Entry'!$CK$1,VLOOKUP(F121,Mark,7,0),IF($P$3='Data Entry'!$CK$2,VLOOKUP(F121,Mark,16,0),IF($P$3='Data Entry'!$CK$3,VLOOKUP(F121,Mark,25,0),IF($P$3='Data Entry'!$CK$4,VLOOKUP(F121,Mark,34,0),IF($P$3='Data Entry'!$CK$5,VLOOKUP(F121,Mark,43,0),IF($P$3='Data Entry'!$CK$6,VLOOKUP(F121,Mark,52,0),"")))))))</f>
        <v/>
      </c>
      <c r="J121" s="106" t="str">
        <f>IF(AND(B121="",D121="",F121="",G121=""),"",IF($P$3='Data Entry'!$CK$1,VLOOKUP(F121,Mark,8,0),IF($P$3='Data Entry'!$CK$2,VLOOKUP(F121,Mark,17,0),IF($P$3='Data Entry'!$CK$3,VLOOKUP(F121,Mark,26,0),IF($P$3='Data Entry'!$CK$4,VLOOKUP(F121,Mark,35,0),IF($P$3='Data Entry'!$CK$5,VLOOKUP(F121,Mark,44,0),IF($P$3='Data Entry'!$CK$6,VLOOKUP(F121,Mark,53,0),"")))))))</f>
        <v/>
      </c>
      <c r="K121" s="34" t="str">
        <f>IF(AND(B121="",D121="",F121="",G121=""),"",IF($P$3='Data Entry'!$CK$1,VLOOKUP(F121,Mark,9,0),IF($P$3='Data Entry'!$CK$2,VLOOKUP(F121,Mark,18,0),IF($P$3='Data Entry'!$CK$3,VLOOKUP(F121,Mark,27,0),IF($P$3='Data Entry'!$CK$4,VLOOKUP(F121,Mark,36,0),IF($P$3='Data Entry'!$CK$5,VLOOKUP(F121,Mark,45,0),IF($P$3='Data Entry'!$CK$6,VLOOKUP(F121,Mark,54,0),"")))))))</f>
        <v/>
      </c>
      <c r="L121" s="34" t="str">
        <f>IF(AND(B121="",D121="",F121="",G121=""),"",IF($P$3='Data Entry'!$CK$1,VLOOKUP(F121,Mark,10,0),IF($P$3='Data Entry'!$CK$2,VLOOKUP(F121,Mark,19,0),IF($P$3='Data Entry'!$CK$3,VLOOKUP(F121,Mark,28,0),IF($P$3='Data Entry'!$CK$4,VLOOKUP(F121,Mark,37,0),IF($P$3='Data Entry'!$CK$5,VLOOKUP(F121,Mark,46,0),IF($P$3='Data Entry'!$CK$6,VLOOKUP(F121,Mark,55,0),"")))))))</f>
        <v/>
      </c>
      <c r="M121" s="34" t="str">
        <f>IF(AND(B121="",D121="",F121="",G121=""),"",IF($P$3='Data Entry'!$CK$1,VLOOKUP(F121,Mark,11,0),IF($P$3='Data Entry'!$CK$2,VLOOKUP(F121,Mark,20,0),IF($P$3='Data Entry'!$CK$3,VLOOKUP(F121,Mark,29,0),IF($P$3='Data Entry'!$CK$4,VLOOKUP(F121,Mark,38,0),IF($P$3='Data Entry'!$CK$5,VLOOKUP(F121,Mark,47,0),IF($P$3='Data Entry'!$CK$6,VLOOKUP(F121,Mark,56,0),"")))))))</f>
        <v/>
      </c>
      <c r="N121" s="35" t="str">
        <f>IF(AND(B121="",D121="",F121="",G121=""),"",IF($P$3='Data Entry'!$CK$1,VLOOKUP(F121,Mark,12,0),IF($P$3='Data Entry'!$CK$2,VLOOKUP(F121,Mark,21,0),IF($P$3='Data Entry'!$CK$3,VLOOKUP(F121,Mark,30,0),IF($P$3='Data Entry'!$CK$4,VLOOKUP(F121,Mark,39,0),IF($P$3='Data Entry'!$CK$5,VLOOKUP(F121,Mark,48,0),IF($P$3='Data Entry'!$CK$6,VLOOKUP(F121,Mark,57,0),"")))))))</f>
        <v/>
      </c>
      <c r="O121" s="35" t="str">
        <f>IF(AND(B121="",D121="",F121="",G121=""),"",IF($P$3='Data Entry'!$CK$1,VLOOKUP(F121,Mark,13,0),IF($P$3='Data Entry'!$CK$2,VLOOKUP(F121,Mark,22,0),IF($P$3='Data Entry'!$CK$3,VLOOKUP(F121,Mark,31,0),IF($P$3='Data Entry'!$CK$4,VLOOKUP(F121,Mark,40,0),IF($P$3='Data Entry'!$CK$5,VLOOKUP(F121,Mark,49,0),IF($P$3='Data Entry'!$CK$6,VLOOKUP(F121,Mark,58,0),"")))))))</f>
        <v/>
      </c>
      <c r="P121" s="35" t="str">
        <f>IF(AND(B121="",D121="",F121="",G121=""),"",IF($P$3='Data Entry'!$CK$1,VLOOKUP(F121,Mark,14,0),IF($P$3='Data Entry'!$CK$2,VLOOKUP(F121,Mark,23,0),IF($P$3='Data Entry'!$CK$3,VLOOKUP(F121,Mark,32,0),IF($P$3='Data Entry'!$CK$4,VLOOKUP(F121,Mark,41,0),IF($P$3='Data Entry'!$CK$5,VLOOKUP(F121,Mark,50,0),IF($P$3='Data Entry'!$CK$6,VLOOKUP(F121,Mark,59,0),"")))))))</f>
        <v/>
      </c>
      <c r="Q121" s="36" t="str">
        <f t="shared" si="24"/>
        <v/>
      </c>
      <c r="R121" s="108" t="str">
        <f t="shared" si="25"/>
        <v/>
      </c>
      <c r="S121" s="108" t="str">
        <f t="shared" si="33"/>
        <v/>
      </c>
      <c r="T121" s="109" t="str">
        <f t="shared" si="26"/>
        <v/>
      </c>
      <c r="U121" s="10" t="str">
        <f>IFERROR(IF(OR(Q121="",#REF!="",D121=""),"",IF($Q$6=100,ROUNDUP(Q121*20%,0),IF($Q$6=86,ROUNDUP((Q121/$Q$6)*$U$6,0),IF($Q$6=66,ROUNDUP((Q121/$Q$6)*$U$6,0),"")))),"")</f>
        <v/>
      </c>
    </row>
    <row r="122" spans="1:21" ht="21.95" customHeight="1">
      <c r="A122" s="7">
        <v>116</v>
      </c>
      <c r="B122" s="32" t="str">
        <f t="shared" si="27"/>
        <v/>
      </c>
      <c r="C122" s="54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106" t="str">
        <f>IF(AND(B122="",D122="",F122="",G122=""),"",IF($P$3='Data Entry'!$CK$1,VLOOKUP(F122,Mark,6,0),IF($P$3='Data Entry'!$CK$2,VLOOKUP(F122,Mark,15,0),IF($P$3='Data Entry'!$CK$3,VLOOKUP(F122,Mark,24,0),IF($P$3='Data Entry'!$CK$4,VLOOKUP(F122,Mark,33,0),IF($P$3='Data Entry'!$CK$5,VLOOKUP(F122,Mark,42,0),IF($P$3='Data Entry'!$CK$6,VLOOKUP(F122,Mark,51,0),"")))))))</f>
        <v/>
      </c>
      <c r="I122" s="106" t="str">
        <f>IF(AND(B122="",D122="",F122="",G122=""),"",IF($P$3='Data Entry'!$CK$1,VLOOKUP(F122,Mark,7,0),IF($P$3='Data Entry'!$CK$2,VLOOKUP(F122,Mark,16,0),IF($P$3='Data Entry'!$CK$3,VLOOKUP(F122,Mark,25,0),IF($P$3='Data Entry'!$CK$4,VLOOKUP(F122,Mark,34,0),IF($P$3='Data Entry'!$CK$5,VLOOKUP(F122,Mark,43,0),IF($P$3='Data Entry'!$CK$6,VLOOKUP(F122,Mark,52,0),"")))))))</f>
        <v/>
      </c>
      <c r="J122" s="106" t="str">
        <f>IF(AND(B122="",D122="",F122="",G122=""),"",IF($P$3='Data Entry'!$CK$1,VLOOKUP(F122,Mark,8,0),IF($P$3='Data Entry'!$CK$2,VLOOKUP(F122,Mark,17,0),IF($P$3='Data Entry'!$CK$3,VLOOKUP(F122,Mark,26,0),IF($P$3='Data Entry'!$CK$4,VLOOKUP(F122,Mark,35,0),IF($P$3='Data Entry'!$CK$5,VLOOKUP(F122,Mark,44,0),IF($P$3='Data Entry'!$CK$6,VLOOKUP(F122,Mark,53,0),"")))))))</f>
        <v/>
      </c>
      <c r="K122" s="34" t="str">
        <f>IF(AND(B122="",D122="",F122="",G122=""),"",IF($P$3='Data Entry'!$CK$1,VLOOKUP(F122,Mark,9,0),IF($P$3='Data Entry'!$CK$2,VLOOKUP(F122,Mark,18,0),IF($P$3='Data Entry'!$CK$3,VLOOKUP(F122,Mark,27,0),IF($P$3='Data Entry'!$CK$4,VLOOKUP(F122,Mark,36,0),IF($P$3='Data Entry'!$CK$5,VLOOKUP(F122,Mark,45,0),IF($P$3='Data Entry'!$CK$6,VLOOKUP(F122,Mark,54,0),"")))))))</f>
        <v/>
      </c>
      <c r="L122" s="34" t="str">
        <f>IF(AND(B122="",D122="",F122="",G122=""),"",IF($P$3='Data Entry'!$CK$1,VLOOKUP(F122,Mark,10,0),IF($P$3='Data Entry'!$CK$2,VLOOKUP(F122,Mark,19,0),IF($P$3='Data Entry'!$CK$3,VLOOKUP(F122,Mark,28,0),IF($P$3='Data Entry'!$CK$4,VLOOKUP(F122,Mark,37,0),IF($P$3='Data Entry'!$CK$5,VLOOKUP(F122,Mark,46,0),IF($P$3='Data Entry'!$CK$6,VLOOKUP(F122,Mark,55,0),"")))))))</f>
        <v/>
      </c>
      <c r="M122" s="34" t="str">
        <f>IF(AND(B122="",D122="",F122="",G122=""),"",IF($P$3='Data Entry'!$CK$1,VLOOKUP(F122,Mark,11,0),IF($P$3='Data Entry'!$CK$2,VLOOKUP(F122,Mark,20,0),IF($P$3='Data Entry'!$CK$3,VLOOKUP(F122,Mark,29,0),IF($P$3='Data Entry'!$CK$4,VLOOKUP(F122,Mark,38,0),IF($P$3='Data Entry'!$CK$5,VLOOKUP(F122,Mark,47,0),IF($P$3='Data Entry'!$CK$6,VLOOKUP(F122,Mark,56,0),"")))))))</f>
        <v/>
      </c>
      <c r="N122" s="35" t="str">
        <f>IF(AND(B122="",D122="",F122="",G122=""),"",IF($P$3='Data Entry'!$CK$1,VLOOKUP(F122,Mark,12,0),IF($P$3='Data Entry'!$CK$2,VLOOKUP(F122,Mark,21,0),IF($P$3='Data Entry'!$CK$3,VLOOKUP(F122,Mark,30,0),IF($P$3='Data Entry'!$CK$4,VLOOKUP(F122,Mark,39,0),IF($P$3='Data Entry'!$CK$5,VLOOKUP(F122,Mark,48,0),IF($P$3='Data Entry'!$CK$6,VLOOKUP(F122,Mark,57,0),"")))))))</f>
        <v/>
      </c>
      <c r="O122" s="35" t="str">
        <f>IF(AND(B122="",D122="",F122="",G122=""),"",IF($P$3='Data Entry'!$CK$1,VLOOKUP(F122,Mark,13,0),IF($P$3='Data Entry'!$CK$2,VLOOKUP(F122,Mark,22,0),IF($P$3='Data Entry'!$CK$3,VLOOKUP(F122,Mark,31,0),IF($P$3='Data Entry'!$CK$4,VLOOKUP(F122,Mark,40,0),IF($P$3='Data Entry'!$CK$5,VLOOKUP(F122,Mark,49,0),IF($P$3='Data Entry'!$CK$6,VLOOKUP(F122,Mark,58,0),"")))))))</f>
        <v/>
      </c>
      <c r="P122" s="35" t="str">
        <f>IF(AND(B122="",D122="",F122="",G122=""),"",IF($P$3='Data Entry'!$CK$1,VLOOKUP(F122,Mark,14,0),IF($P$3='Data Entry'!$CK$2,VLOOKUP(F122,Mark,23,0),IF($P$3='Data Entry'!$CK$3,VLOOKUP(F122,Mark,32,0),IF($P$3='Data Entry'!$CK$4,VLOOKUP(F122,Mark,41,0),IF($P$3='Data Entry'!$CK$5,VLOOKUP(F122,Mark,50,0),IF($P$3='Data Entry'!$CK$6,VLOOKUP(F122,Mark,59,0),"")))))))</f>
        <v/>
      </c>
      <c r="Q122" s="36" t="str">
        <f t="shared" si="24"/>
        <v/>
      </c>
      <c r="R122" s="108" t="str">
        <f t="shared" si="25"/>
        <v/>
      </c>
      <c r="S122" s="108" t="str">
        <f t="shared" si="33"/>
        <v/>
      </c>
      <c r="T122" s="109" t="str">
        <f t="shared" si="26"/>
        <v/>
      </c>
      <c r="U122" s="10" t="str">
        <f>IFERROR(IF(OR(Q122="",#REF!="",D122=""),"",IF($Q$6=100,ROUNDUP(Q122*20%,0),IF($Q$6=86,ROUNDUP((Q122/$Q$6)*$U$6,0),IF($Q$6=66,ROUNDUP((Q122/$Q$6)*$U$6,0),"")))),"")</f>
        <v/>
      </c>
    </row>
    <row r="123" spans="1:21" ht="21.95" customHeight="1">
      <c r="A123" s="7">
        <v>117</v>
      </c>
      <c r="B123" s="32" t="str">
        <f t="shared" si="27"/>
        <v/>
      </c>
      <c r="C123" s="54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106" t="str">
        <f>IF(AND(B123="",D123="",F123="",G123=""),"",IF($P$3='Data Entry'!$CK$1,VLOOKUP(F123,Mark,6,0),IF($P$3='Data Entry'!$CK$2,VLOOKUP(F123,Mark,15,0),IF($P$3='Data Entry'!$CK$3,VLOOKUP(F123,Mark,24,0),IF($P$3='Data Entry'!$CK$4,VLOOKUP(F123,Mark,33,0),IF($P$3='Data Entry'!$CK$5,VLOOKUP(F123,Mark,42,0),IF($P$3='Data Entry'!$CK$6,VLOOKUP(F123,Mark,51,0),"")))))))</f>
        <v/>
      </c>
      <c r="I123" s="106" t="str">
        <f>IF(AND(B123="",D123="",F123="",G123=""),"",IF($P$3='Data Entry'!$CK$1,VLOOKUP(F123,Mark,7,0),IF($P$3='Data Entry'!$CK$2,VLOOKUP(F123,Mark,16,0),IF($P$3='Data Entry'!$CK$3,VLOOKUP(F123,Mark,25,0),IF($P$3='Data Entry'!$CK$4,VLOOKUP(F123,Mark,34,0),IF($P$3='Data Entry'!$CK$5,VLOOKUP(F123,Mark,43,0),IF($P$3='Data Entry'!$CK$6,VLOOKUP(F123,Mark,52,0),"")))))))</f>
        <v/>
      </c>
      <c r="J123" s="106" t="str">
        <f>IF(AND(B123="",D123="",F123="",G123=""),"",IF($P$3='Data Entry'!$CK$1,VLOOKUP(F123,Mark,8,0),IF($P$3='Data Entry'!$CK$2,VLOOKUP(F123,Mark,17,0),IF($P$3='Data Entry'!$CK$3,VLOOKUP(F123,Mark,26,0),IF($P$3='Data Entry'!$CK$4,VLOOKUP(F123,Mark,35,0),IF($P$3='Data Entry'!$CK$5,VLOOKUP(F123,Mark,44,0),IF($P$3='Data Entry'!$CK$6,VLOOKUP(F123,Mark,53,0),"")))))))</f>
        <v/>
      </c>
      <c r="K123" s="34" t="str">
        <f>IF(AND(B123="",D123="",F123="",G123=""),"",IF($P$3='Data Entry'!$CK$1,VLOOKUP(F123,Mark,9,0),IF($P$3='Data Entry'!$CK$2,VLOOKUP(F123,Mark,18,0),IF($P$3='Data Entry'!$CK$3,VLOOKUP(F123,Mark,27,0),IF($P$3='Data Entry'!$CK$4,VLOOKUP(F123,Mark,36,0),IF($P$3='Data Entry'!$CK$5,VLOOKUP(F123,Mark,45,0),IF($P$3='Data Entry'!$CK$6,VLOOKUP(F123,Mark,54,0),"")))))))</f>
        <v/>
      </c>
      <c r="L123" s="34" t="str">
        <f>IF(AND(B123="",D123="",F123="",G123=""),"",IF($P$3='Data Entry'!$CK$1,VLOOKUP(F123,Mark,10,0),IF($P$3='Data Entry'!$CK$2,VLOOKUP(F123,Mark,19,0),IF($P$3='Data Entry'!$CK$3,VLOOKUP(F123,Mark,28,0),IF($P$3='Data Entry'!$CK$4,VLOOKUP(F123,Mark,37,0),IF($P$3='Data Entry'!$CK$5,VLOOKUP(F123,Mark,46,0),IF($P$3='Data Entry'!$CK$6,VLOOKUP(F123,Mark,55,0),"")))))))</f>
        <v/>
      </c>
      <c r="M123" s="34" t="str">
        <f>IF(AND(B123="",D123="",F123="",G123=""),"",IF($P$3='Data Entry'!$CK$1,VLOOKUP(F123,Mark,11,0),IF($P$3='Data Entry'!$CK$2,VLOOKUP(F123,Mark,20,0),IF($P$3='Data Entry'!$CK$3,VLOOKUP(F123,Mark,29,0),IF($P$3='Data Entry'!$CK$4,VLOOKUP(F123,Mark,38,0),IF($P$3='Data Entry'!$CK$5,VLOOKUP(F123,Mark,47,0),IF($P$3='Data Entry'!$CK$6,VLOOKUP(F123,Mark,56,0),"")))))))</f>
        <v/>
      </c>
      <c r="N123" s="35" t="str">
        <f>IF(AND(B123="",D123="",F123="",G123=""),"",IF($P$3='Data Entry'!$CK$1,VLOOKUP(F123,Mark,12,0),IF($P$3='Data Entry'!$CK$2,VLOOKUP(F123,Mark,21,0),IF($P$3='Data Entry'!$CK$3,VLOOKUP(F123,Mark,30,0),IF($P$3='Data Entry'!$CK$4,VLOOKUP(F123,Mark,39,0),IF($P$3='Data Entry'!$CK$5,VLOOKUP(F123,Mark,48,0),IF($P$3='Data Entry'!$CK$6,VLOOKUP(F123,Mark,57,0),"")))))))</f>
        <v/>
      </c>
      <c r="O123" s="35" t="str">
        <f>IF(AND(B123="",D123="",F123="",G123=""),"",IF($P$3='Data Entry'!$CK$1,VLOOKUP(F123,Mark,13,0),IF($P$3='Data Entry'!$CK$2,VLOOKUP(F123,Mark,22,0),IF($P$3='Data Entry'!$CK$3,VLOOKUP(F123,Mark,31,0),IF($P$3='Data Entry'!$CK$4,VLOOKUP(F123,Mark,40,0),IF($P$3='Data Entry'!$CK$5,VLOOKUP(F123,Mark,49,0),IF($P$3='Data Entry'!$CK$6,VLOOKUP(F123,Mark,58,0),"")))))))</f>
        <v/>
      </c>
      <c r="P123" s="35" t="str">
        <f>IF(AND(B123="",D123="",F123="",G123=""),"",IF($P$3='Data Entry'!$CK$1,VLOOKUP(F123,Mark,14,0),IF($P$3='Data Entry'!$CK$2,VLOOKUP(F123,Mark,23,0),IF($P$3='Data Entry'!$CK$3,VLOOKUP(F123,Mark,32,0),IF($P$3='Data Entry'!$CK$4,VLOOKUP(F123,Mark,41,0),IF($P$3='Data Entry'!$CK$5,VLOOKUP(F123,Mark,50,0),IF($P$3='Data Entry'!$CK$6,VLOOKUP(F123,Mark,59,0),"")))))))</f>
        <v/>
      </c>
      <c r="Q123" s="36" t="str">
        <f t="shared" si="24"/>
        <v/>
      </c>
      <c r="R123" s="108" t="str">
        <f t="shared" si="25"/>
        <v/>
      </c>
      <c r="S123" s="108" t="str">
        <f t="shared" si="33"/>
        <v/>
      </c>
      <c r="T123" s="109" t="str">
        <f t="shared" si="26"/>
        <v/>
      </c>
      <c r="U123" s="10" t="str">
        <f>IFERROR(IF(OR(Q123="",#REF!="",D123=""),"",IF($Q$6=100,ROUNDUP(Q123*20%,0),IF($Q$6=86,ROUNDUP((Q123/$Q$6)*$U$6,0),IF($Q$6=66,ROUNDUP((Q123/$Q$6)*$U$6,0),"")))),"")</f>
        <v/>
      </c>
    </row>
    <row r="124" spans="1:21" ht="21.95" customHeight="1">
      <c r="A124" s="7">
        <v>118</v>
      </c>
      <c r="B124" s="32" t="str">
        <f t="shared" si="27"/>
        <v/>
      </c>
      <c r="C124" s="54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106" t="str">
        <f>IF(AND(B124="",D124="",F124="",G124=""),"",IF($P$3='Data Entry'!$CK$1,VLOOKUP(F124,Mark,6,0),IF($P$3='Data Entry'!$CK$2,VLOOKUP(F124,Mark,15,0),IF($P$3='Data Entry'!$CK$3,VLOOKUP(F124,Mark,24,0),IF($P$3='Data Entry'!$CK$4,VLOOKUP(F124,Mark,33,0),IF($P$3='Data Entry'!$CK$5,VLOOKUP(F124,Mark,42,0),IF($P$3='Data Entry'!$CK$6,VLOOKUP(F124,Mark,51,0),"")))))))</f>
        <v/>
      </c>
      <c r="I124" s="106" t="str">
        <f>IF(AND(B124="",D124="",F124="",G124=""),"",IF($P$3='Data Entry'!$CK$1,VLOOKUP(F124,Mark,7,0),IF($P$3='Data Entry'!$CK$2,VLOOKUP(F124,Mark,16,0),IF($P$3='Data Entry'!$CK$3,VLOOKUP(F124,Mark,25,0),IF($P$3='Data Entry'!$CK$4,VLOOKUP(F124,Mark,34,0),IF($P$3='Data Entry'!$CK$5,VLOOKUP(F124,Mark,43,0),IF($P$3='Data Entry'!$CK$6,VLOOKUP(F124,Mark,52,0),"")))))))</f>
        <v/>
      </c>
      <c r="J124" s="106" t="str">
        <f>IF(AND(B124="",D124="",F124="",G124=""),"",IF($P$3='Data Entry'!$CK$1,VLOOKUP(F124,Mark,8,0),IF($P$3='Data Entry'!$CK$2,VLOOKUP(F124,Mark,17,0),IF($P$3='Data Entry'!$CK$3,VLOOKUP(F124,Mark,26,0),IF($P$3='Data Entry'!$CK$4,VLOOKUP(F124,Mark,35,0),IF($P$3='Data Entry'!$CK$5,VLOOKUP(F124,Mark,44,0),IF($P$3='Data Entry'!$CK$6,VLOOKUP(F124,Mark,53,0),"")))))))</f>
        <v/>
      </c>
      <c r="K124" s="34" t="str">
        <f>IF(AND(B124="",D124="",F124="",G124=""),"",IF($P$3='Data Entry'!$CK$1,VLOOKUP(F124,Mark,9,0),IF($P$3='Data Entry'!$CK$2,VLOOKUP(F124,Mark,18,0),IF($P$3='Data Entry'!$CK$3,VLOOKUP(F124,Mark,27,0),IF($P$3='Data Entry'!$CK$4,VLOOKUP(F124,Mark,36,0),IF($P$3='Data Entry'!$CK$5,VLOOKUP(F124,Mark,45,0),IF($P$3='Data Entry'!$CK$6,VLOOKUP(F124,Mark,54,0),"")))))))</f>
        <v/>
      </c>
      <c r="L124" s="34" t="str">
        <f>IF(AND(B124="",D124="",F124="",G124=""),"",IF($P$3='Data Entry'!$CK$1,VLOOKUP(F124,Mark,10,0),IF($P$3='Data Entry'!$CK$2,VLOOKUP(F124,Mark,19,0),IF($P$3='Data Entry'!$CK$3,VLOOKUP(F124,Mark,28,0),IF($P$3='Data Entry'!$CK$4,VLOOKUP(F124,Mark,37,0),IF($P$3='Data Entry'!$CK$5,VLOOKUP(F124,Mark,46,0),IF($P$3='Data Entry'!$CK$6,VLOOKUP(F124,Mark,55,0),"")))))))</f>
        <v/>
      </c>
      <c r="M124" s="34" t="str">
        <f>IF(AND(B124="",D124="",F124="",G124=""),"",IF($P$3='Data Entry'!$CK$1,VLOOKUP(F124,Mark,11,0),IF($P$3='Data Entry'!$CK$2,VLOOKUP(F124,Mark,20,0),IF($P$3='Data Entry'!$CK$3,VLOOKUP(F124,Mark,29,0),IF($P$3='Data Entry'!$CK$4,VLOOKUP(F124,Mark,38,0),IF($P$3='Data Entry'!$CK$5,VLOOKUP(F124,Mark,47,0),IF($P$3='Data Entry'!$CK$6,VLOOKUP(F124,Mark,56,0),"")))))))</f>
        <v/>
      </c>
      <c r="N124" s="35" t="str">
        <f>IF(AND(B124="",D124="",F124="",G124=""),"",IF($P$3='Data Entry'!$CK$1,VLOOKUP(F124,Mark,12,0),IF($P$3='Data Entry'!$CK$2,VLOOKUP(F124,Mark,21,0),IF($P$3='Data Entry'!$CK$3,VLOOKUP(F124,Mark,30,0),IF($P$3='Data Entry'!$CK$4,VLOOKUP(F124,Mark,39,0),IF($P$3='Data Entry'!$CK$5,VLOOKUP(F124,Mark,48,0),IF($P$3='Data Entry'!$CK$6,VLOOKUP(F124,Mark,57,0),"")))))))</f>
        <v/>
      </c>
      <c r="O124" s="35" t="str">
        <f>IF(AND(B124="",D124="",F124="",G124=""),"",IF($P$3='Data Entry'!$CK$1,VLOOKUP(F124,Mark,13,0),IF($P$3='Data Entry'!$CK$2,VLOOKUP(F124,Mark,22,0),IF($P$3='Data Entry'!$CK$3,VLOOKUP(F124,Mark,31,0),IF($P$3='Data Entry'!$CK$4,VLOOKUP(F124,Mark,40,0),IF($P$3='Data Entry'!$CK$5,VLOOKUP(F124,Mark,49,0),IF($P$3='Data Entry'!$CK$6,VLOOKUP(F124,Mark,58,0),"")))))))</f>
        <v/>
      </c>
      <c r="P124" s="35" t="str">
        <f>IF(AND(B124="",D124="",F124="",G124=""),"",IF($P$3='Data Entry'!$CK$1,VLOOKUP(F124,Mark,14,0),IF($P$3='Data Entry'!$CK$2,VLOOKUP(F124,Mark,23,0),IF($P$3='Data Entry'!$CK$3,VLOOKUP(F124,Mark,32,0),IF($P$3='Data Entry'!$CK$4,VLOOKUP(F124,Mark,41,0),IF($P$3='Data Entry'!$CK$5,VLOOKUP(F124,Mark,50,0),IF($P$3='Data Entry'!$CK$6,VLOOKUP(F124,Mark,59,0),"")))))))</f>
        <v/>
      </c>
      <c r="Q124" s="36" t="str">
        <f t="shared" si="24"/>
        <v/>
      </c>
      <c r="R124" s="108" t="str">
        <f t="shared" si="25"/>
        <v/>
      </c>
      <c r="S124" s="108" t="str">
        <f t="shared" si="33"/>
        <v/>
      </c>
      <c r="T124" s="109" t="str">
        <f t="shared" si="26"/>
        <v/>
      </c>
      <c r="U124" s="10" t="str">
        <f>IFERROR(IF(OR(Q124="",#REF!="",D124=""),"",IF($Q$6=100,ROUNDUP(Q124*20%,0),IF($Q$6=86,ROUNDUP((Q124/$Q$6)*$U$6,0),IF($Q$6=66,ROUNDUP((Q124/$Q$6)*$U$6,0),"")))),"")</f>
        <v/>
      </c>
    </row>
    <row r="125" spans="1:21" ht="21.95" customHeight="1">
      <c r="A125" s="7">
        <v>119</v>
      </c>
      <c r="B125" s="32" t="str">
        <f t="shared" si="27"/>
        <v/>
      </c>
      <c r="C125" s="54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106" t="str">
        <f>IF(AND(B125="",D125="",F125="",G125=""),"",IF($P$3='Data Entry'!$CK$1,VLOOKUP(F125,Mark,6,0),IF($P$3='Data Entry'!$CK$2,VLOOKUP(F125,Mark,15,0),IF($P$3='Data Entry'!$CK$3,VLOOKUP(F125,Mark,24,0),IF($P$3='Data Entry'!$CK$4,VLOOKUP(F125,Mark,33,0),IF($P$3='Data Entry'!$CK$5,VLOOKUP(F125,Mark,42,0),IF($P$3='Data Entry'!$CK$6,VLOOKUP(F125,Mark,51,0),"")))))))</f>
        <v/>
      </c>
      <c r="I125" s="106" t="str">
        <f>IF(AND(B125="",D125="",F125="",G125=""),"",IF($P$3='Data Entry'!$CK$1,VLOOKUP(F125,Mark,7,0),IF($P$3='Data Entry'!$CK$2,VLOOKUP(F125,Mark,16,0),IF($P$3='Data Entry'!$CK$3,VLOOKUP(F125,Mark,25,0),IF($P$3='Data Entry'!$CK$4,VLOOKUP(F125,Mark,34,0),IF($P$3='Data Entry'!$CK$5,VLOOKUP(F125,Mark,43,0),IF($P$3='Data Entry'!$CK$6,VLOOKUP(F125,Mark,52,0),"")))))))</f>
        <v/>
      </c>
      <c r="J125" s="106" t="str">
        <f>IF(AND(B125="",D125="",F125="",G125=""),"",IF($P$3='Data Entry'!$CK$1,VLOOKUP(F125,Mark,8,0),IF($P$3='Data Entry'!$CK$2,VLOOKUP(F125,Mark,17,0),IF($P$3='Data Entry'!$CK$3,VLOOKUP(F125,Mark,26,0),IF($P$3='Data Entry'!$CK$4,VLOOKUP(F125,Mark,35,0),IF($P$3='Data Entry'!$CK$5,VLOOKUP(F125,Mark,44,0),IF($P$3='Data Entry'!$CK$6,VLOOKUP(F125,Mark,53,0),"")))))))</f>
        <v/>
      </c>
      <c r="K125" s="34" t="str">
        <f>IF(AND(B125="",D125="",F125="",G125=""),"",IF($P$3='Data Entry'!$CK$1,VLOOKUP(F125,Mark,9,0),IF($P$3='Data Entry'!$CK$2,VLOOKUP(F125,Mark,18,0),IF($P$3='Data Entry'!$CK$3,VLOOKUP(F125,Mark,27,0),IF($P$3='Data Entry'!$CK$4,VLOOKUP(F125,Mark,36,0),IF($P$3='Data Entry'!$CK$5,VLOOKUP(F125,Mark,45,0),IF($P$3='Data Entry'!$CK$6,VLOOKUP(F125,Mark,54,0),"")))))))</f>
        <v/>
      </c>
      <c r="L125" s="34" t="str">
        <f>IF(AND(B125="",D125="",F125="",G125=""),"",IF($P$3='Data Entry'!$CK$1,VLOOKUP(F125,Mark,10,0),IF($P$3='Data Entry'!$CK$2,VLOOKUP(F125,Mark,19,0),IF($P$3='Data Entry'!$CK$3,VLOOKUP(F125,Mark,28,0),IF($P$3='Data Entry'!$CK$4,VLOOKUP(F125,Mark,37,0),IF($P$3='Data Entry'!$CK$5,VLOOKUP(F125,Mark,46,0),IF($P$3='Data Entry'!$CK$6,VLOOKUP(F125,Mark,55,0),"")))))))</f>
        <v/>
      </c>
      <c r="M125" s="34" t="str">
        <f>IF(AND(B125="",D125="",F125="",G125=""),"",IF($P$3='Data Entry'!$CK$1,VLOOKUP(F125,Mark,11,0),IF($P$3='Data Entry'!$CK$2,VLOOKUP(F125,Mark,20,0),IF($P$3='Data Entry'!$CK$3,VLOOKUP(F125,Mark,29,0),IF($P$3='Data Entry'!$CK$4,VLOOKUP(F125,Mark,38,0),IF($P$3='Data Entry'!$CK$5,VLOOKUP(F125,Mark,47,0),IF($P$3='Data Entry'!$CK$6,VLOOKUP(F125,Mark,56,0),"")))))))</f>
        <v/>
      </c>
      <c r="N125" s="35" t="str">
        <f>IF(AND(B125="",D125="",F125="",G125=""),"",IF($P$3='Data Entry'!$CK$1,VLOOKUP(F125,Mark,12,0),IF($P$3='Data Entry'!$CK$2,VLOOKUP(F125,Mark,21,0),IF($P$3='Data Entry'!$CK$3,VLOOKUP(F125,Mark,30,0),IF($P$3='Data Entry'!$CK$4,VLOOKUP(F125,Mark,39,0),IF($P$3='Data Entry'!$CK$5,VLOOKUP(F125,Mark,48,0),IF($P$3='Data Entry'!$CK$6,VLOOKUP(F125,Mark,57,0),"")))))))</f>
        <v/>
      </c>
      <c r="O125" s="35" t="str">
        <f>IF(AND(B125="",D125="",F125="",G125=""),"",IF($P$3='Data Entry'!$CK$1,VLOOKUP(F125,Mark,13,0),IF($P$3='Data Entry'!$CK$2,VLOOKUP(F125,Mark,22,0),IF($P$3='Data Entry'!$CK$3,VLOOKUP(F125,Mark,31,0),IF($P$3='Data Entry'!$CK$4,VLOOKUP(F125,Mark,40,0),IF($P$3='Data Entry'!$CK$5,VLOOKUP(F125,Mark,49,0),IF($P$3='Data Entry'!$CK$6,VLOOKUP(F125,Mark,58,0),"")))))))</f>
        <v/>
      </c>
      <c r="P125" s="35" t="str">
        <f>IF(AND(B125="",D125="",F125="",G125=""),"",IF($P$3='Data Entry'!$CK$1,VLOOKUP(F125,Mark,14,0),IF($P$3='Data Entry'!$CK$2,VLOOKUP(F125,Mark,23,0),IF($P$3='Data Entry'!$CK$3,VLOOKUP(F125,Mark,32,0),IF($P$3='Data Entry'!$CK$4,VLOOKUP(F125,Mark,41,0),IF($P$3='Data Entry'!$CK$5,VLOOKUP(F125,Mark,50,0),IF($P$3='Data Entry'!$CK$6,VLOOKUP(F125,Mark,59,0),"")))))))</f>
        <v/>
      </c>
      <c r="Q125" s="36" t="str">
        <f t="shared" si="24"/>
        <v/>
      </c>
      <c r="R125" s="108" t="str">
        <f t="shared" si="25"/>
        <v/>
      </c>
      <c r="S125" s="108" t="str">
        <f t="shared" si="33"/>
        <v/>
      </c>
      <c r="T125" s="109" t="str">
        <f t="shared" si="26"/>
        <v/>
      </c>
      <c r="U125" s="10" t="str">
        <f>IFERROR(IF(OR(Q125="",#REF!="",D125=""),"",IF($Q$6=100,ROUNDUP(Q125*20%,0),IF($Q$6=86,ROUNDUP((Q125/$Q$6)*$U$6,0),IF($Q$6=66,ROUNDUP((Q125/$Q$6)*$U$6,0),"")))),"")</f>
        <v/>
      </c>
    </row>
    <row r="126" spans="1:21" ht="21.95" customHeight="1">
      <c r="A126" s="7">
        <v>120</v>
      </c>
      <c r="B126" s="32" t="str">
        <f t="shared" si="27"/>
        <v/>
      </c>
      <c r="C126" s="54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106" t="str">
        <f>IF(AND(B126="",D126="",F126="",G126=""),"",IF($P$3='Data Entry'!$CK$1,VLOOKUP(F126,Mark,6,0),IF($P$3='Data Entry'!$CK$2,VLOOKUP(F126,Mark,15,0),IF($P$3='Data Entry'!$CK$3,VLOOKUP(F126,Mark,24,0),IF($P$3='Data Entry'!$CK$4,VLOOKUP(F126,Mark,33,0),IF($P$3='Data Entry'!$CK$5,VLOOKUP(F126,Mark,42,0),IF($P$3='Data Entry'!$CK$6,VLOOKUP(F126,Mark,51,0),"")))))))</f>
        <v/>
      </c>
      <c r="I126" s="106" t="str">
        <f>IF(AND(B126="",D126="",F126="",G126=""),"",IF($P$3='Data Entry'!$CK$1,VLOOKUP(F126,Mark,7,0),IF($P$3='Data Entry'!$CK$2,VLOOKUP(F126,Mark,16,0),IF($P$3='Data Entry'!$CK$3,VLOOKUP(F126,Mark,25,0),IF($P$3='Data Entry'!$CK$4,VLOOKUP(F126,Mark,34,0),IF($P$3='Data Entry'!$CK$5,VLOOKUP(F126,Mark,43,0),IF($P$3='Data Entry'!$CK$6,VLOOKUP(F126,Mark,52,0),"")))))))</f>
        <v/>
      </c>
      <c r="J126" s="106" t="str">
        <f>IF(AND(B126="",D126="",F126="",G126=""),"",IF($P$3='Data Entry'!$CK$1,VLOOKUP(F126,Mark,8,0),IF($P$3='Data Entry'!$CK$2,VLOOKUP(F126,Mark,17,0),IF($P$3='Data Entry'!$CK$3,VLOOKUP(F126,Mark,26,0),IF($P$3='Data Entry'!$CK$4,VLOOKUP(F126,Mark,35,0),IF($P$3='Data Entry'!$CK$5,VLOOKUP(F126,Mark,44,0),IF($P$3='Data Entry'!$CK$6,VLOOKUP(F126,Mark,53,0),"")))))))</f>
        <v/>
      </c>
      <c r="K126" s="34" t="str">
        <f>IF(AND(B126="",D126="",F126="",G126=""),"",IF($P$3='Data Entry'!$CK$1,VLOOKUP(F126,Mark,9,0),IF($P$3='Data Entry'!$CK$2,VLOOKUP(F126,Mark,18,0),IF($P$3='Data Entry'!$CK$3,VLOOKUP(F126,Mark,27,0),IF($P$3='Data Entry'!$CK$4,VLOOKUP(F126,Mark,36,0),IF($P$3='Data Entry'!$CK$5,VLOOKUP(F126,Mark,45,0),IF($P$3='Data Entry'!$CK$6,VLOOKUP(F126,Mark,54,0),"")))))))</f>
        <v/>
      </c>
      <c r="L126" s="34" t="str">
        <f>IF(AND(B126="",D126="",F126="",G126=""),"",IF($P$3='Data Entry'!$CK$1,VLOOKUP(F126,Mark,10,0),IF($P$3='Data Entry'!$CK$2,VLOOKUP(F126,Mark,19,0),IF($P$3='Data Entry'!$CK$3,VLOOKUP(F126,Mark,28,0),IF($P$3='Data Entry'!$CK$4,VLOOKUP(F126,Mark,37,0),IF($P$3='Data Entry'!$CK$5,VLOOKUP(F126,Mark,46,0),IF($P$3='Data Entry'!$CK$6,VLOOKUP(F126,Mark,55,0),"")))))))</f>
        <v/>
      </c>
      <c r="M126" s="34" t="str">
        <f>IF(AND(B126="",D126="",F126="",G126=""),"",IF($P$3='Data Entry'!$CK$1,VLOOKUP(F126,Mark,11,0),IF($P$3='Data Entry'!$CK$2,VLOOKUP(F126,Mark,20,0),IF($P$3='Data Entry'!$CK$3,VLOOKUP(F126,Mark,29,0),IF($P$3='Data Entry'!$CK$4,VLOOKUP(F126,Mark,38,0),IF($P$3='Data Entry'!$CK$5,VLOOKUP(F126,Mark,47,0),IF($P$3='Data Entry'!$CK$6,VLOOKUP(F126,Mark,56,0),"")))))))</f>
        <v/>
      </c>
      <c r="N126" s="35" t="str">
        <f>IF(AND(B126="",D126="",F126="",G126=""),"",IF($P$3='Data Entry'!$CK$1,VLOOKUP(F126,Mark,12,0),IF($P$3='Data Entry'!$CK$2,VLOOKUP(F126,Mark,21,0),IF($P$3='Data Entry'!$CK$3,VLOOKUP(F126,Mark,30,0),IF($P$3='Data Entry'!$CK$4,VLOOKUP(F126,Mark,39,0),IF($P$3='Data Entry'!$CK$5,VLOOKUP(F126,Mark,48,0),IF($P$3='Data Entry'!$CK$6,VLOOKUP(F126,Mark,57,0),"")))))))</f>
        <v/>
      </c>
      <c r="O126" s="35" t="str">
        <f>IF(AND(B126="",D126="",F126="",G126=""),"",IF($P$3='Data Entry'!$CK$1,VLOOKUP(F126,Mark,13,0),IF($P$3='Data Entry'!$CK$2,VLOOKUP(F126,Mark,22,0),IF($P$3='Data Entry'!$CK$3,VLOOKUP(F126,Mark,31,0),IF($P$3='Data Entry'!$CK$4,VLOOKUP(F126,Mark,40,0),IF($P$3='Data Entry'!$CK$5,VLOOKUP(F126,Mark,49,0),IF($P$3='Data Entry'!$CK$6,VLOOKUP(F126,Mark,58,0),"")))))))</f>
        <v/>
      </c>
      <c r="P126" s="35" t="str">
        <f>IF(AND(B126="",D126="",F126="",G126=""),"",IF($P$3='Data Entry'!$CK$1,VLOOKUP(F126,Mark,14,0),IF($P$3='Data Entry'!$CK$2,VLOOKUP(F126,Mark,23,0),IF($P$3='Data Entry'!$CK$3,VLOOKUP(F126,Mark,32,0),IF($P$3='Data Entry'!$CK$4,VLOOKUP(F126,Mark,41,0),IF($P$3='Data Entry'!$CK$5,VLOOKUP(F126,Mark,50,0),IF($P$3='Data Entry'!$CK$6,VLOOKUP(F126,Mark,59,0),"")))))))</f>
        <v/>
      </c>
      <c r="Q126" s="36" t="str">
        <f t="shared" si="24"/>
        <v/>
      </c>
      <c r="R126" s="108" t="str">
        <f t="shared" si="25"/>
        <v/>
      </c>
      <c r="S126" s="108" t="str">
        <f t="shared" si="33"/>
        <v/>
      </c>
      <c r="T126" s="109" t="str">
        <f t="shared" si="26"/>
        <v/>
      </c>
      <c r="U126" s="10" t="str">
        <f>IFERROR(IF(OR(Q126="",#REF!="",D126=""),"",IF($Q$6=100,ROUNDUP(Q126*20%,0),IF($Q$6=86,ROUNDUP((Q126/$Q$6)*$U$6,0),IF($Q$6=66,ROUNDUP((Q126/$Q$6)*$U$6,0),"")))),"")</f>
        <v/>
      </c>
    </row>
    <row r="127" spans="1:21" ht="21.95" customHeight="1">
      <c r="A127" s="7">
        <v>121</v>
      </c>
      <c r="B127" s="32" t="str">
        <f t="shared" si="27"/>
        <v/>
      </c>
      <c r="C127" s="54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106" t="str">
        <f>IF(AND(B127="",D127="",F127="",G127=""),"",IF($P$3='Data Entry'!$CK$1,VLOOKUP(F127,Mark,6,0),IF($P$3='Data Entry'!$CK$2,VLOOKUP(F127,Mark,15,0),IF($P$3='Data Entry'!$CK$3,VLOOKUP(F127,Mark,24,0),IF($P$3='Data Entry'!$CK$4,VLOOKUP(F127,Mark,33,0),IF($P$3='Data Entry'!$CK$5,VLOOKUP(F127,Mark,42,0),IF($P$3='Data Entry'!$CK$6,VLOOKUP(F127,Mark,51,0),"")))))))</f>
        <v/>
      </c>
      <c r="I127" s="106" t="str">
        <f>IF(AND(B127="",D127="",F127="",G127=""),"",IF($P$3='Data Entry'!$CK$1,VLOOKUP(F127,Mark,7,0),IF($P$3='Data Entry'!$CK$2,VLOOKUP(F127,Mark,16,0),IF($P$3='Data Entry'!$CK$3,VLOOKUP(F127,Mark,25,0),IF($P$3='Data Entry'!$CK$4,VLOOKUP(F127,Mark,34,0),IF($P$3='Data Entry'!$CK$5,VLOOKUP(F127,Mark,43,0),IF($P$3='Data Entry'!$CK$6,VLOOKUP(F127,Mark,52,0),"")))))))</f>
        <v/>
      </c>
      <c r="J127" s="106" t="str">
        <f>IF(AND(B127="",D127="",F127="",G127=""),"",IF($P$3='Data Entry'!$CK$1,VLOOKUP(F127,Mark,8,0),IF($P$3='Data Entry'!$CK$2,VLOOKUP(F127,Mark,17,0),IF($P$3='Data Entry'!$CK$3,VLOOKUP(F127,Mark,26,0),IF($P$3='Data Entry'!$CK$4,VLOOKUP(F127,Mark,35,0),IF($P$3='Data Entry'!$CK$5,VLOOKUP(F127,Mark,44,0),IF($P$3='Data Entry'!$CK$6,VLOOKUP(F127,Mark,53,0),"")))))))</f>
        <v/>
      </c>
      <c r="K127" s="34" t="str">
        <f>IF(AND(B127="",D127="",F127="",G127=""),"",IF($P$3='Data Entry'!$CK$1,VLOOKUP(F127,Mark,9,0),IF($P$3='Data Entry'!$CK$2,VLOOKUP(F127,Mark,18,0),IF($P$3='Data Entry'!$CK$3,VLOOKUP(F127,Mark,27,0),IF($P$3='Data Entry'!$CK$4,VLOOKUP(F127,Mark,36,0),IF($P$3='Data Entry'!$CK$5,VLOOKUP(F127,Mark,45,0),IF($P$3='Data Entry'!$CK$6,VLOOKUP(F127,Mark,54,0),"")))))))</f>
        <v/>
      </c>
      <c r="L127" s="34" t="str">
        <f>IF(AND(B127="",D127="",F127="",G127=""),"",IF($P$3='Data Entry'!$CK$1,VLOOKUP(F127,Mark,10,0),IF($P$3='Data Entry'!$CK$2,VLOOKUP(F127,Mark,19,0),IF($P$3='Data Entry'!$CK$3,VLOOKUP(F127,Mark,28,0),IF($P$3='Data Entry'!$CK$4,VLOOKUP(F127,Mark,37,0),IF($P$3='Data Entry'!$CK$5,VLOOKUP(F127,Mark,46,0),IF($P$3='Data Entry'!$CK$6,VLOOKUP(F127,Mark,55,0),"")))))))</f>
        <v/>
      </c>
      <c r="M127" s="34" t="str">
        <f>IF(AND(B127="",D127="",F127="",G127=""),"",IF($P$3='Data Entry'!$CK$1,VLOOKUP(F127,Mark,11,0),IF($P$3='Data Entry'!$CK$2,VLOOKUP(F127,Mark,20,0),IF($P$3='Data Entry'!$CK$3,VLOOKUP(F127,Mark,29,0),IF($P$3='Data Entry'!$CK$4,VLOOKUP(F127,Mark,38,0),IF($P$3='Data Entry'!$CK$5,VLOOKUP(F127,Mark,47,0),IF($P$3='Data Entry'!$CK$6,VLOOKUP(F127,Mark,56,0),"")))))))</f>
        <v/>
      </c>
      <c r="N127" s="35" t="str">
        <f>IF(AND(B127="",D127="",F127="",G127=""),"",IF($P$3='Data Entry'!$CK$1,VLOOKUP(F127,Mark,12,0),IF($P$3='Data Entry'!$CK$2,VLOOKUP(F127,Mark,21,0),IF($P$3='Data Entry'!$CK$3,VLOOKUP(F127,Mark,30,0),IF($P$3='Data Entry'!$CK$4,VLOOKUP(F127,Mark,39,0),IF($P$3='Data Entry'!$CK$5,VLOOKUP(F127,Mark,48,0),IF($P$3='Data Entry'!$CK$6,VLOOKUP(F127,Mark,57,0),"")))))))</f>
        <v/>
      </c>
      <c r="O127" s="35" t="str">
        <f>IF(AND(B127="",D127="",F127="",G127=""),"",IF($P$3='Data Entry'!$CK$1,VLOOKUP(F127,Mark,13,0),IF($P$3='Data Entry'!$CK$2,VLOOKUP(F127,Mark,22,0),IF($P$3='Data Entry'!$CK$3,VLOOKUP(F127,Mark,31,0),IF($P$3='Data Entry'!$CK$4,VLOOKUP(F127,Mark,40,0),IF($P$3='Data Entry'!$CK$5,VLOOKUP(F127,Mark,49,0),IF($P$3='Data Entry'!$CK$6,VLOOKUP(F127,Mark,58,0),"")))))))</f>
        <v/>
      </c>
      <c r="P127" s="35" t="str">
        <f>IF(AND(B127="",D127="",F127="",G127=""),"",IF($P$3='Data Entry'!$CK$1,VLOOKUP(F127,Mark,14,0),IF($P$3='Data Entry'!$CK$2,VLOOKUP(F127,Mark,23,0),IF($P$3='Data Entry'!$CK$3,VLOOKUP(F127,Mark,32,0),IF($P$3='Data Entry'!$CK$4,VLOOKUP(F127,Mark,41,0),IF($P$3='Data Entry'!$CK$5,VLOOKUP(F127,Mark,50,0),IF($P$3='Data Entry'!$CK$6,VLOOKUP(F127,Mark,59,0),"")))))))</f>
        <v/>
      </c>
      <c r="Q127" s="36" t="str">
        <f t="shared" si="24"/>
        <v/>
      </c>
      <c r="R127" s="108" t="str">
        <f t="shared" si="25"/>
        <v/>
      </c>
      <c r="S127" s="108" t="str">
        <f t="shared" si="33"/>
        <v/>
      </c>
      <c r="T127" s="109" t="str">
        <f t="shared" si="26"/>
        <v/>
      </c>
      <c r="U127" s="10" t="str">
        <f>IFERROR(IF(OR(Q127="",#REF!="",D127=""),"",IF($Q$6=100,ROUNDUP(Q127*20%,0),IF($Q$6=86,ROUNDUP((Q127/$Q$6)*$U$6,0),IF($Q$6=66,ROUNDUP((Q127/$Q$6)*$U$6,0),"")))),"")</f>
        <v/>
      </c>
    </row>
    <row r="128" spans="1:21" ht="21.95" customHeight="1">
      <c r="A128" s="7">
        <v>122</v>
      </c>
      <c r="B128" s="32" t="str">
        <f t="shared" si="27"/>
        <v/>
      </c>
      <c r="C128" s="54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106" t="str">
        <f>IF(AND(B128="",D128="",F128="",G128=""),"",IF($P$3='Data Entry'!$CK$1,VLOOKUP(F128,Mark,6,0),IF($P$3='Data Entry'!$CK$2,VLOOKUP(F128,Mark,15,0),IF($P$3='Data Entry'!$CK$3,VLOOKUP(F128,Mark,24,0),IF($P$3='Data Entry'!$CK$4,VLOOKUP(F128,Mark,33,0),IF($P$3='Data Entry'!$CK$5,VLOOKUP(F128,Mark,42,0),IF($P$3='Data Entry'!$CK$6,VLOOKUP(F128,Mark,51,0),"")))))))</f>
        <v/>
      </c>
      <c r="I128" s="106" t="str">
        <f>IF(AND(B128="",D128="",F128="",G128=""),"",IF($P$3='Data Entry'!$CK$1,VLOOKUP(F128,Mark,7,0),IF($P$3='Data Entry'!$CK$2,VLOOKUP(F128,Mark,16,0),IF($P$3='Data Entry'!$CK$3,VLOOKUP(F128,Mark,25,0),IF($P$3='Data Entry'!$CK$4,VLOOKUP(F128,Mark,34,0),IF($P$3='Data Entry'!$CK$5,VLOOKUP(F128,Mark,43,0),IF($P$3='Data Entry'!$CK$6,VLOOKUP(F128,Mark,52,0),"")))))))</f>
        <v/>
      </c>
      <c r="J128" s="106" t="str">
        <f>IF(AND(B128="",D128="",F128="",G128=""),"",IF($P$3='Data Entry'!$CK$1,VLOOKUP(F128,Mark,8,0),IF($P$3='Data Entry'!$CK$2,VLOOKUP(F128,Mark,17,0),IF($P$3='Data Entry'!$CK$3,VLOOKUP(F128,Mark,26,0),IF($P$3='Data Entry'!$CK$4,VLOOKUP(F128,Mark,35,0),IF($P$3='Data Entry'!$CK$5,VLOOKUP(F128,Mark,44,0),IF($P$3='Data Entry'!$CK$6,VLOOKUP(F128,Mark,53,0),"")))))))</f>
        <v/>
      </c>
      <c r="K128" s="34" t="str">
        <f>IF(AND(B128="",D128="",F128="",G128=""),"",IF($P$3='Data Entry'!$CK$1,VLOOKUP(F128,Mark,9,0),IF($P$3='Data Entry'!$CK$2,VLOOKUP(F128,Mark,18,0),IF($P$3='Data Entry'!$CK$3,VLOOKUP(F128,Mark,27,0),IF($P$3='Data Entry'!$CK$4,VLOOKUP(F128,Mark,36,0),IF($P$3='Data Entry'!$CK$5,VLOOKUP(F128,Mark,45,0),IF($P$3='Data Entry'!$CK$6,VLOOKUP(F128,Mark,54,0),"")))))))</f>
        <v/>
      </c>
      <c r="L128" s="34" t="str">
        <f>IF(AND(B128="",D128="",F128="",G128=""),"",IF($P$3='Data Entry'!$CK$1,VLOOKUP(F128,Mark,10,0),IF($P$3='Data Entry'!$CK$2,VLOOKUP(F128,Mark,19,0),IF($P$3='Data Entry'!$CK$3,VLOOKUP(F128,Mark,28,0),IF($P$3='Data Entry'!$CK$4,VLOOKUP(F128,Mark,37,0),IF($P$3='Data Entry'!$CK$5,VLOOKUP(F128,Mark,46,0),IF($P$3='Data Entry'!$CK$6,VLOOKUP(F128,Mark,55,0),"")))))))</f>
        <v/>
      </c>
      <c r="M128" s="34" t="str">
        <f>IF(AND(B128="",D128="",F128="",G128=""),"",IF($P$3='Data Entry'!$CK$1,VLOOKUP(F128,Mark,11,0),IF($P$3='Data Entry'!$CK$2,VLOOKUP(F128,Mark,20,0),IF($P$3='Data Entry'!$CK$3,VLOOKUP(F128,Mark,29,0),IF($P$3='Data Entry'!$CK$4,VLOOKUP(F128,Mark,38,0),IF($P$3='Data Entry'!$CK$5,VLOOKUP(F128,Mark,47,0),IF($P$3='Data Entry'!$CK$6,VLOOKUP(F128,Mark,56,0),"")))))))</f>
        <v/>
      </c>
      <c r="N128" s="35" t="str">
        <f>IF(AND(B128="",D128="",F128="",G128=""),"",IF($P$3='Data Entry'!$CK$1,VLOOKUP(F128,Mark,12,0),IF($P$3='Data Entry'!$CK$2,VLOOKUP(F128,Mark,21,0),IF($P$3='Data Entry'!$CK$3,VLOOKUP(F128,Mark,30,0),IF($P$3='Data Entry'!$CK$4,VLOOKUP(F128,Mark,39,0),IF($P$3='Data Entry'!$CK$5,VLOOKUP(F128,Mark,48,0),IF($P$3='Data Entry'!$CK$6,VLOOKUP(F128,Mark,57,0),"")))))))</f>
        <v/>
      </c>
      <c r="O128" s="35" t="str">
        <f>IF(AND(B128="",D128="",F128="",G128=""),"",IF($P$3='Data Entry'!$CK$1,VLOOKUP(F128,Mark,13,0),IF($P$3='Data Entry'!$CK$2,VLOOKUP(F128,Mark,22,0),IF($P$3='Data Entry'!$CK$3,VLOOKUP(F128,Mark,31,0),IF($P$3='Data Entry'!$CK$4,VLOOKUP(F128,Mark,40,0),IF($P$3='Data Entry'!$CK$5,VLOOKUP(F128,Mark,49,0),IF($P$3='Data Entry'!$CK$6,VLOOKUP(F128,Mark,58,0),"")))))))</f>
        <v/>
      </c>
      <c r="P128" s="35" t="str">
        <f>IF(AND(B128="",D128="",F128="",G128=""),"",IF($P$3='Data Entry'!$CK$1,VLOOKUP(F128,Mark,14,0),IF($P$3='Data Entry'!$CK$2,VLOOKUP(F128,Mark,23,0),IF($P$3='Data Entry'!$CK$3,VLOOKUP(F128,Mark,32,0),IF($P$3='Data Entry'!$CK$4,VLOOKUP(F128,Mark,41,0),IF($P$3='Data Entry'!$CK$5,VLOOKUP(F128,Mark,50,0),IF($P$3='Data Entry'!$CK$6,VLOOKUP(F128,Mark,59,0),"")))))))</f>
        <v/>
      </c>
      <c r="Q128" s="36" t="str">
        <f t="shared" si="24"/>
        <v/>
      </c>
      <c r="R128" s="108" t="str">
        <f t="shared" si="25"/>
        <v/>
      </c>
      <c r="S128" s="108" t="str">
        <f t="shared" si="33"/>
        <v/>
      </c>
      <c r="T128" s="109" t="str">
        <f t="shared" si="26"/>
        <v/>
      </c>
      <c r="U128" s="10" t="str">
        <f>IFERROR(IF(OR(Q128="",#REF!="",D128=""),"",IF($Q$6=100,ROUNDUP(Q128*20%,0),IF($Q$6=86,ROUNDUP((Q128/$Q$6)*$U$6,0),IF($Q$6=66,ROUNDUP((Q128/$Q$6)*$U$6,0),"")))),"")</f>
        <v/>
      </c>
    </row>
    <row r="129" spans="1:21" ht="21.95" customHeight="1">
      <c r="A129" s="7">
        <v>123</v>
      </c>
      <c r="B129" s="32" t="str">
        <f t="shared" si="27"/>
        <v/>
      </c>
      <c r="C129" s="54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106" t="str">
        <f>IF(AND(B129="",D129="",F129="",G129=""),"",IF($P$3='Data Entry'!$CK$1,VLOOKUP(F129,Mark,6,0),IF($P$3='Data Entry'!$CK$2,VLOOKUP(F129,Mark,15,0),IF($P$3='Data Entry'!$CK$3,VLOOKUP(F129,Mark,24,0),IF($P$3='Data Entry'!$CK$4,VLOOKUP(F129,Mark,33,0),IF($P$3='Data Entry'!$CK$5,VLOOKUP(F129,Mark,42,0),IF($P$3='Data Entry'!$CK$6,VLOOKUP(F129,Mark,51,0),"")))))))</f>
        <v/>
      </c>
      <c r="I129" s="106" t="str">
        <f>IF(AND(B129="",D129="",F129="",G129=""),"",IF($P$3='Data Entry'!$CK$1,VLOOKUP(F129,Mark,7,0),IF($P$3='Data Entry'!$CK$2,VLOOKUP(F129,Mark,16,0),IF($P$3='Data Entry'!$CK$3,VLOOKUP(F129,Mark,25,0),IF($P$3='Data Entry'!$CK$4,VLOOKUP(F129,Mark,34,0),IF($P$3='Data Entry'!$CK$5,VLOOKUP(F129,Mark,43,0),IF($P$3='Data Entry'!$CK$6,VLOOKUP(F129,Mark,52,0),"")))))))</f>
        <v/>
      </c>
      <c r="J129" s="106" t="str">
        <f>IF(AND(B129="",D129="",F129="",G129=""),"",IF($P$3='Data Entry'!$CK$1,VLOOKUP(F129,Mark,8,0),IF($P$3='Data Entry'!$CK$2,VLOOKUP(F129,Mark,17,0),IF($P$3='Data Entry'!$CK$3,VLOOKUP(F129,Mark,26,0),IF($P$3='Data Entry'!$CK$4,VLOOKUP(F129,Mark,35,0),IF($P$3='Data Entry'!$CK$5,VLOOKUP(F129,Mark,44,0),IF($P$3='Data Entry'!$CK$6,VLOOKUP(F129,Mark,53,0),"")))))))</f>
        <v/>
      </c>
      <c r="K129" s="34" t="str">
        <f>IF(AND(B129="",D129="",F129="",G129=""),"",IF($P$3='Data Entry'!$CK$1,VLOOKUP(F129,Mark,9,0),IF($P$3='Data Entry'!$CK$2,VLOOKUP(F129,Mark,18,0),IF($P$3='Data Entry'!$CK$3,VLOOKUP(F129,Mark,27,0),IF($P$3='Data Entry'!$CK$4,VLOOKUP(F129,Mark,36,0),IF($P$3='Data Entry'!$CK$5,VLOOKUP(F129,Mark,45,0),IF($P$3='Data Entry'!$CK$6,VLOOKUP(F129,Mark,54,0),"")))))))</f>
        <v/>
      </c>
      <c r="L129" s="34" t="str">
        <f>IF(AND(B129="",D129="",F129="",G129=""),"",IF($P$3='Data Entry'!$CK$1,VLOOKUP(F129,Mark,10,0),IF($P$3='Data Entry'!$CK$2,VLOOKUP(F129,Mark,19,0),IF($P$3='Data Entry'!$CK$3,VLOOKUP(F129,Mark,28,0),IF($P$3='Data Entry'!$CK$4,VLOOKUP(F129,Mark,37,0),IF($P$3='Data Entry'!$CK$5,VLOOKUP(F129,Mark,46,0),IF($P$3='Data Entry'!$CK$6,VLOOKUP(F129,Mark,55,0),"")))))))</f>
        <v/>
      </c>
      <c r="M129" s="34" t="str">
        <f>IF(AND(B129="",D129="",F129="",G129=""),"",IF($P$3='Data Entry'!$CK$1,VLOOKUP(F129,Mark,11,0),IF($P$3='Data Entry'!$CK$2,VLOOKUP(F129,Mark,20,0),IF($P$3='Data Entry'!$CK$3,VLOOKUP(F129,Mark,29,0),IF($P$3='Data Entry'!$CK$4,VLOOKUP(F129,Mark,38,0),IF($P$3='Data Entry'!$CK$5,VLOOKUP(F129,Mark,47,0),IF($P$3='Data Entry'!$CK$6,VLOOKUP(F129,Mark,56,0),"")))))))</f>
        <v/>
      </c>
      <c r="N129" s="35" t="str">
        <f>IF(AND(B129="",D129="",F129="",G129=""),"",IF($P$3='Data Entry'!$CK$1,VLOOKUP(F129,Mark,12,0),IF($P$3='Data Entry'!$CK$2,VLOOKUP(F129,Mark,21,0),IF($P$3='Data Entry'!$CK$3,VLOOKUP(F129,Mark,30,0),IF($P$3='Data Entry'!$CK$4,VLOOKUP(F129,Mark,39,0),IF($P$3='Data Entry'!$CK$5,VLOOKUP(F129,Mark,48,0),IF($P$3='Data Entry'!$CK$6,VLOOKUP(F129,Mark,57,0),"")))))))</f>
        <v/>
      </c>
      <c r="O129" s="35" t="str">
        <f>IF(AND(B129="",D129="",F129="",G129=""),"",IF($P$3='Data Entry'!$CK$1,VLOOKUP(F129,Mark,13,0),IF($P$3='Data Entry'!$CK$2,VLOOKUP(F129,Mark,22,0),IF($P$3='Data Entry'!$CK$3,VLOOKUP(F129,Mark,31,0),IF($P$3='Data Entry'!$CK$4,VLOOKUP(F129,Mark,40,0),IF($P$3='Data Entry'!$CK$5,VLOOKUP(F129,Mark,49,0),IF($P$3='Data Entry'!$CK$6,VLOOKUP(F129,Mark,58,0),"")))))))</f>
        <v/>
      </c>
      <c r="P129" s="35" t="str">
        <f>IF(AND(B129="",D129="",F129="",G129=""),"",IF($P$3='Data Entry'!$CK$1,VLOOKUP(F129,Mark,14,0),IF($P$3='Data Entry'!$CK$2,VLOOKUP(F129,Mark,23,0),IF($P$3='Data Entry'!$CK$3,VLOOKUP(F129,Mark,32,0),IF($P$3='Data Entry'!$CK$4,VLOOKUP(F129,Mark,41,0),IF($P$3='Data Entry'!$CK$5,VLOOKUP(F129,Mark,50,0),IF($P$3='Data Entry'!$CK$6,VLOOKUP(F129,Mark,59,0),"")))))))</f>
        <v/>
      </c>
      <c r="Q129" s="36" t="str">
        <f t="shared" si="24"/>
        <v/>
      </c>
      <c r="R129" s="108" t="str">
        <f t="shared" si="25"/>
        <v/>
      </c>
      <c r="S129" s="108" t="str">
        <f t="shared" si="33"/>
        <v/>
      </c>
      <c r="T129" s="109" t="str">
        <f t="shared" si="26"/>
        <v/>
      </c>
      <c r="U129" s="10" t="str">
        <f>IFERROR(IF(OR(Q129="",#REF!="",D129=""),"",IF($Q$6=100,ROUNDUP(Q129*20%,0),IF($Q$6=86,ROUNDUP((Q129/$Q$6)*$U$6,0),IF($Q$6=66,ROUNDUP((Q129/$Q$6)*$U$6,0),"")))),"")</f>
        <v/>
      </c>
    </row>
    <row r="130" spans="1:21" ht="21.95" customHeight="1">
      <c r="A130" s="7">
        <v>124</v>
      </c>
      <c r="B130" s="32" t="str">
        <f t="shared" si="27"/>
        <v/>
      </c>
      <c r="C130" s="54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106" t="str">
        <f>IF(AND(B130="",D130="",F130="",G130=""),"",IF($P$3='Data Entry'!$CK$1,VLOOKUP(F130,Mark,6,0),IF($P$3='Data Entry'!$CK$2,VLOOKUP(F130,Mark,15,0),IF($P$3='Data Entry'!$CK$3,VLOOKUP(F130,Mark,24,0),IF($P$3='Data Entry'!$CK$4,VLOOKUP(F130,Mark,33,0),IF($P$3='Data Entry'!$CK$5,VLOOKUP(F130,Mark,42,0),IF($P$3='Data Entry'!$CK$6,VLOOKUP(F130,Mark,51,0),"")))))))</f>
        <v/>
      </c>
      <c r="I130" s="106" t="str">
        <f>IF(AND(B130="",D130="",F130="",G130=""),"",IF($P$3='Data Entry'!$CK$1,VLOOKUP(F130,Mark,7,0),IF($P$3='Data Entry'!$CK$2,VLOOKUP(F130,Mark,16,0),IF($P$3='Data Entry'!$CK$3,VLOOKUP(F130,Mark,25,0),IF($P$3='Data Entry'!$CK$4,VLOOKUP(F130,Mark,34,0),IF($P$3='Data Entry'!$CK$5,VLOOKUP(F130,Mark,43,0),IF($P$3='Data Entry'!$CK$6,VLOOKUP(F130,Mark,52,0),"")))))))</f>
        <v/>
      </c>
      <c r="J130" s="106" t="str">
        <f>IF(AND(B130="",D130="",F130="",G130=""),"",IF($P$3='Data Entry'!$CK$1,VLOOKUP(F130,Mark,8,0),IF($P$3='Data Entry'!$CK$2,VLOOKUP(F130,Mark,17,0),IF($P$3='Data Entry'!$CK$3,VLOOKUP(F130,Mark,26,0),IF($P$3='Data Entry'!$CK$4,VLOOKUP(F130,Mark,35,0),IF($P$3='Data Entry'!$CK$5,VLOOKUP(F130,Mark,44,0),IF($P$3='Data Entry'!$CK$6,VLOOKUP(F130,Mark,53,0),"")))))))</f>
        <v/>
      </c>
      <c r="K130" s="34" t="str">
        <f>IF(AND(B130="",D130="",F130="",G130=""),"",IF($P$3='Data Entry'!$CK$1,VLOOKUP(F130,Mark,9,0),IF($P$3='Data Entry'!$CK$2,VLOOKUP(F130,Mark,18,0),IF($P$3='Data Entry'!$CK$3,VLOOKUP(F130,Mark,27,0),IF($P$3='Data Entry'!$CK$4,VLOOKUP(F130,Mark,36,0),IF($P$3='Data Entry'!$CK$5,VLOOKUP(F130,Mark,45,0),IF($P$3='Data Entry'!$CK$6,VLOOKUP(F130,Mark,54,0),"")))))))</f>
        <v/>
      </c>
      <c r="L130" s="34" t="str">
        <f>IF(AND(B130="",D130="",F130="",G130=""),"",IF($P$3='Data Entry'!$CK$1,VLOOKUP(F130,Mark,10,0),IF($P$3='Data Entry'!$CK$2,VLOOKUP(F130,Mark,19,0),IF($P$3='Data Entry'!$CK$3,VLOOKUP(F130,Mark,28,0),IF($P$3='Data Entry'!$CK$4,VLOOKUP(F130,Mark,37,0),IF($P$3='Data Entry'!$CK$5,VLOOKUP(F130,Mark,46,0),IF($P$3='Data Entry'!$CK$6,VLOOKUP(F130,Mark,55,0),"")))))))</f>
        <v/>
      </c>
      <c r="M130" s="34" t="str">
        <f>IF(AND(B130="",D130="",F130="",G130=""),"",IF($P$3='Data Entry'!$CK$1,VLOOKUP(F130,Mark,11,0),IF($P$3='Data Entry'!$CK$2,VLOOKUP(F130,Mark,20,0),IF($P$3='Data Entry'!$CK$3,VLOOKUP(F130,Mark,29,0),IF($P$3='Data Entry'!$CK$4,VLOOKUP(F130,Mark,38,0),IF($P$3='Data Entry'!$CK$5,VLOOKUP(F130,Mark,47,0),IF($P$3='Data Entry'!$CK$6,VLOOKUP(F130,Mark,56,0),"")))))))</f>
        <v/>
      </c>
      <c r="N130" s="35" t="str">
        <f>IF(AND(B130="",D130="",F130="",G130=""),"",IF($P$3='Data Entry'!$CK$1,VLOOKUP(F130,Mark,12,0),IF($P$3='Data Entry'!$CK$2,VLOOKUP(F130,Mark,21,0),IF($P$3='Data Entry'!$CK$3,VLOOKUP(F130,Mark,30,0),IF($P$3='Data Entry'!$CK$4,VLOOKUP(F130,Mark,39,0),IF($P$3='Data Entry'!$CK$5,VLOOKUP(F130,Mark,48,0),IF($P$3='Data Entry'!$CK$6,VLOOKUP(F130,Mark,57,0),"")))))))</f>
        <v/>
      </c>
      <c r="O130" s="35" t="str">
        <f>IF(AND(B130="",D130="",F130="",G130=""),"",IF($P$3='Data Entry'!$CK$1,VLOOKUP(F130,Mark,13,0),IF($P$3='Data Entry'!$CK$2,VLOOKUP(F130,Mark,22,0),IF($P$3='Data Entry'!$CK$3,VLOOKUP(F130,Mark,31,0),IF($P$3='Data Entry'!$CK$4,VLOOKUP(F130,Mark,40,0),IF($P$3='Data Entry'!$CK$5,VLOOKUP(F130,Mark,49,0),IF($P$3='Data Entry'!$CK$6,VLOOKUP(F130,Mark,58,0),"")))))))</f>
        <v/>
      </c>
      <c r="P130" s="35" t="str">
        <f>IF(AND(B130="",D130="",F130="",G130=""),"",IF($P$3='Data Entry'!$CK$1,VLOOKUP(F130,Mark,14,0),IF($P$3='Data Entry'!$CK$2,VLOOKUP(F130,Mark,23,0),IF($P$3='Data Entry'!$CK$3,VLOOKUP(F130,Mark,32,0),IF($P$3='Data Entry'!$CK$4,VLOOKUP(F130,Mark,41,0),IF($P$3='Data Entry'!$CK$5,VLOOKUP(F130,Mark,50,0),IF($P$3='Data Entry'!$CK$6,VLOOKUP(F130,Mark,59,0),"")))))))</f>
        <v/>
      </c>
      <c r="Q130" s="36" t="str">
        <f t="shared" si="24"/>
        <v/>
      </c>
      <c r="R130" s="108" t="str">
        <f t="shared" si="25"/>
        <v/>
      </c>
      <c r="S130" s="108" t="str">
        <f t="shared" si="33"/>
        <v/>
      </c>
      <c r="T130" s="109" t="str">
        <f t="shared" si="26"/>
        <v/>
      </c>
      <c r="U130" s="10" t="str">
        <f>IFERROR(IF(OR(Q130="",#REF!="",D130=""),"",IF($Q$6=100,ROUNDUP(Q130*20%,0),IF($Q$6=86,ROUNDUP((Q130/$Q$6)*$U$6,0),IF($Q$6=66,ROUNDUP((Q130/$Q$6)*$U$6,0),"")))),"")</f>
        <v/>
      </c>
    </row>
    <row r="131" spans="1:21" ht="21.95" customHeight="1">
      <c r="A131" s="7">
        <v>125</v>
      </c>
      <c r="B131" s="32" t="str">
        <f t="shared" si="27"/>
        <v/>
      </c>
      <c r="C131" s="54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106" t="str">
        <f>IF(AND(B131="",D131="",F131="",G131=""),"",IF($P$3='Data Entry'!$CK$1,VLOOKUP(F131,Mark,6,0),IF($P$3='Data Entry'!$CK$2,VLOOKUP(F131,Mark,15,0),IF($P$3='Data Entry'!$CK$3,VLOOKUP(F131,Mark,24,0),IF($P$3='Data Entry'!$CK$4,VLOOKUP(F131,Mark,33,0),IF($P$3='Data Entry'!$CK$5,VLOOKUP(F131,Mark,42,0),IF($P$3='Data Entry'!$CK$6,VLOOKUP(F131,Mark,51,0),"")))))))</f>
        <v/>
      </c>
      <c r="I131" s="106" t="str">
        <f>IF(AND(B131="",D131="",F131="",G131=""),"",IF($P$3='Data Entry'!$CK$1,VLOOKUP(F131,Mark,7,0),IF($P$3='Data Entry'!$CK$2,VLOOKUP(F131,Mark,16,0),IF($P$3='Data Entry'!$CK$3,VLOOKUP(F131,Mark,25,0),IF($P$3='Data Entry'!$CK$4,VLOOKUP(F131,Mark,34,0),IF($P$3='Data Entry'!$CK$5,VLOOKUP(F131,Mark,43,0),IF($P$3='Data Entry'!$CK$6,VLOOKUP(F131,Mark,52,0),"")))))))</f>
        <v/>
      </c>
      <c r="J131" s="106" t="str">
        <f>IF(AND(B131="",D131="",F131="",G131=""),"",IF($P$3='Data Entry'!$CK$1,VLOOKUP(F131,Mark,8,0),IF($P$3='Data Entry'!$CK$2,VLOOKUP(F131,Mark,17,0),IF($P$3='Data Entry'!$CK$3,VLOOKUP(F131,Mark,26,0),IF($P$3='Data Entry'!$CK$4,VLOOKUP(F131,Mark,35,0),IF($P$3='Data Entry'!$CK$5,VLOOKUP(F131,Mark,44,0),IF($P$3='Data Entry'!$CK$6,VLOOKUP(F131,Mark,53,0),"")))))))</f>
        <v/>
      </c>
      <c r="K131" s="34" t="str">
        <f>IF(AND(B131="",D131="",F131="",G131=""),"",IF($P$3='Data Entry'!$CK$1,VLOOKUP(F131,Mark,9,0),IF($P$3='Data Entry'!$CK$2,VLOOKUP(F131,Mark,18,0),IF($P$3='Data Entry'!$CK$3,VLOOKUP(F131,Mark,27,0),IF($P$3='Data Entry'!$CK$4,VLOOKUP(F131,Mark,36,0),IF($P$3='Data Entry'!$CK$5,VLOOKUP(F131,Mark,45,0),IF($P$3='Data Entry'!$CK$6,VLOOKUP(F131,Mark,54,0),"")))))))</f>
        <v/>
      </c>
      <c r="L131" s="34" t="str">
        <f>IF(AND(B131="",D131="",F131="",G131=""),"",IF($P$3='Data Entry'!$CK$1,VLOOKUP(F131,Mark,10,0),IF($P$3='Data Entry'!$CK$2,VLOOKUP(F131,Mark,19,0),IF($P$3='Data Entry'!$CK$3,VLOOKUP(F131,Mark,28,0),IF($P$3='Data Entry'!$CK$4,VLOOKUP(F131,Mark,37,0),IF($P$3='Data Entry'!$CK$5,VLOOKUP(F131,Mark,46,0),IF($P$3='Data Entry'!$CK$6,VLOOKUP(F131,Mark,55,0),"")))))))</f>
        <v/>
      </c>
      <c r="M131" s="34" t="str">
        <f>IF(AND(B131="",D131="",F131="",G131=""),"",IF($P$3='Data Entry'!$CK$1,VLOOKUP(F131,Mark,11,0),IF($P$3='Data Entry'!$CK$2,VLOOKUP(F131,Mark,20,0),IF($P$3='Data Entry'!$CK$3,VLOOKUP(F131,Mark,29,0),IF($P$3='Data Entry'!$CK$4,VLOOKUP(F131,Mark,38,0),IF($P$3='Data Entry'!$CK$5,VLOOKUP(F131,Mark,47,0),IF($P$3='Data Entry'!$CK$6,VLOOKUP(F131,Mark,56,0),"")))))))</f>
        <v/>
      </c>
      <c r="N131" s="35" t="str">
        <f>IF(AND(B131="",D131="",F131="",G131=""),"",IF($P$3='Data Entry'!$CK$1,VLOOKUP(F131,Mark,12,0),IF($P$3='Data Entry'!$CK$2,VLOOKUP(F131,Mark,21,0),IF($P$3='Data Entry'!$CK$3,VLOOKUP(F131,Mark,30,0),IF($P$3='Data Entry'!$CK$4,VLOOKUP(F131,Mark,39,0),IF($P$3='Data Entry'!$CK$5,VLOOKUP(F131,Mark,48,0),IF($P$3='Data Entry'!$CK$6,VLOOKUP(F131,Mark,57,0),"")))))))</f>
        <v/>
      </c>
      <c r="O131" s="35" t="str">
        <f>IF(AND(B131="",D131="",F131="",G131=""),"",IF($P$3='Data Entry'!$CK$1,VLOOKUP(F131,Mark,13,0),IF($P$3='Data Entry'!$CK$2,VLOOKUP(F131,Mark,22,0),IF($P$3='Data Entry'!$CK$3,VLOOKUP(F131,Mark,31,0),IF($P$3='Data Entry'!$CK$4,VLOOKUP(F131,Mark,40,0),IF($P$3='Data Entry'!$CK$5,VLOOKUP(F131,Mark,49,0),IF($P$3='Data Entry'!$CK$6,VLOOKUP(F131,Mark,58,0),"")))))))</f>
        <v/>
      </c>
      <c r="P131" s="35" t="str">
        <f>IF(AND(B131="",D131="",F131="",G131=""),"",IF($P$3='Data Entry'!$CK$1,VLOOKUP(F131,Mark,14,0),IF($P$3='Data Entry'!$CK$2,VLOOKUP(F131,Mark,23,0),IF($P$3='Data Entry'!$CK$3,VLOOKUP(F131,Mark,32,0),IF($P$3='Data Entry'!$CK$4,VLOOKUP(F131,Mark,41,0),IF($P$3='Data Entry'!$CK$5,VLOOKUP(F131,Mark,50,0),IF($P$3='Data Entry'!$CK$6,VLOOKUP(F131,Mark,59,0),"")))))))</f>
        <v/>
      </c>
      <c r="Q131" s="36" t="str">
        <f t="shared" si="24"/>
        <v/>
      </c>
      <c r="R131" s="108" t="str">
        <f t="shared" si="25"/>
        <v/>
      </c>
      <c r="S131" s="108" t="str">
        <f t="shared" si="33"/>
        <v/>
      </c>
      <c r="T131" s="109" t="str">
        <f t="shared" si="26"/>
        <v/>
      </c>
      <c r="U131" s="10" t="str">
        <f>IFERROR(IF(OR(Q131="",#REF!="",D131=""),"",IF($Q$6=100,ROUNDUP(Q131*20%,0),IF($Q$6=86,ROUNDUP((Q131/$Q$6)*$U$6,0),IF($Q$6=66,ROUNDUP((Q131/$Q$6)*$U$6,0),"")))),"")</f>
        <v/>
      </c>
    </row>
    <row r="132" spans="1:21" ht="21.95" customHeight="1">
      <c r="A132" s="7">
        <v>126</v>
      </c>
      <c r="B132" s="32" t="str">
        <f t="shared" si="27"/>
        <v/>
      </c>
      <c r="C132" s="54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106" t="str">
        <f>IF(AND(B132="",D132="",F132="",G132=""),"",IF($P$3='Data Entry'!$CK$1,VLOOKUP(F132,Mark,6,0),IF($P$3='Data Entry'!$CK$2,VLOOKUP(F132,Mark,15,0),IF($P$3='Data Entry'!$CK$3,VLOOKUP(F132,Mark,24,0),IF($P$3='Data Entry'!$CK$4,VLOOKUP(F132,Mark,33,0),IF($P$3='Data Entry'!$CK$5,VLOOKUP(F132,Mark,42,0),IF($P$3='Data Entry'!$CK$6,VLOOKUP(F132,Mark,51,0),"")))))))</f>
        <v/>
      </c>
      <c r="I132" s="106" t="str">
        <f>IF(AND(B132="",D132="",F132="",G132=""),"",IF($P$3='Data Entry'!$CK$1,VLOOKUP(F132,Mark,7,0),IF($P$3='Data Entry'!$CK$2,VLOOKUP(F132,Mark,16,0),IF($P$3='Data Entry'!$CK$3,VLOOKUP(F132,Mark,25,0),IF($P$3='Data Entry'!$CK$4,VLOOKUP(F132,Mark,34,0),IF($P$3='Data Entry'!$CK$5,VLOOKUP(F132,Mark,43,0),IF($P$3='Data Entry'!$CK$6,VLOOKUP(F132,Mark,52,0),"")))))))</f>
        <v/>
      </c>
      <c r="J132" s="106" t="str">
        <f>IF(AND(B132="",D132="",F132="",G132=""),"",IF($P$3='Data Entry'!$CK$1,VLOOKUP(F132,Mark,8,0),IF($P$3='Data Entry'!$CK$2,VLOOKUP(F132,Mark,17,0),IF($P$3='Data Entry'!$CK$3,VLOOKUP(F132,Mark,26,0),IF($P$3='Data Entry'!$CK$4,VLOOKUP(F132,Mark,35,0),IF($P$3='Data Entry'!$CK$5,VLOOKUP(F132,Mark,44,0),IF($P$3='Data Entry'!$CK$6,VLOOKUP(F132,Mark,53,0),"")))))))</f>
        <v/>
      </c>
      <c r="K132" s="34" t="str">
        <f>IF(AND(B132="",D132="",F132="",G132=""),"",IF($P$3='Data Entry'!$CK$1,VLOOKUP(F132,Mark,9,0),IF($P$3='Data Entry'!$CK$2,VLOOKUP(F132,Mark,18,0),IF($P$3='Data Entry'!$CK$3,VLOOKUP(F132,Mark,27,0),IF($P$3='Data Entry'!$CK$4,VLOOKUP(F132,Mark,36,0),IF($P$3='Data Entry'!$CK$5,VLOOKUP(F132,Mark,45,0),IF($P$3='Data Entry'!$CK$6,VLOOKUP(F132,Mark,54,0),"")))))))</f>
        <v/>
      </c>
      <c r="L132" s="34" t="str">
        <f>IF(AND(B132="",D132="",F132="",G132=""),"",IF($P$3='Data Entry'!$CK$1,VLOOKUP(F132,Mark,10,0),IF($P$3='Data Entry'!$CK$2,VLOOKUP(F132,Mark,19,0),IF($P$3='Data Entry'!$CK$3,VLOOKUP(F132,Mark,28,0),IF($P$3='Data Entry'!$CK$4,VLOOKUP(F132,Mark,37,0),IF($P$3='Data Entry'!$CK$5,VLOOKUP(F132,Mark,46,0),IF($P$3='Data Entry'!$CK$6,VLOOKUP(F132,Mark,55,0),"")))))))</f>
        <v/>
      </c>
      <c r="M132" s="34" t="str">
        <f>IF(AND(B132="",D132="",F132="",G132=""),"",IF($P$3='Data Entry'!$CK$1,VLOOKUP(F132,Mark,11,0),IF($P$3='Data Entry'!$CK$2,VLOOKUP(F132,Mark,20,0),IF($P$3='Data Entry'!$CK$3,VLOOKUP(F132,Mark,29,0),IF($P$3='Data Entry'!$CK$4,VLOOKUP(F132,Mark,38,0),IF($P$3='Data Entry'!$CK$5,VLOOKUP(F132,Mark,47,0),IF($P$3='Data Entry'!$CK$6,VLOOKUP(F132,Mark,56,0),"")))))))</f>
        <v/>
      </c>
      <c r="N132" s="35" t="str">
        <f>IF(AND(B132="",D132="",F132="",G132=""),"",IF($P$3='Data Entry'!$CK$1,VLOOKUP(F132,Mark,12,0),IF($P$3='Data Entry'!$CK$2,VLOOKUP(F132,Mark,21,0),IF($P$3='Data Entry'!$CK$3,VLOOKUP(F132,Mark,30,0),IF($P$3='Data Entry'!$CK$4,VLOOKUP(F132,Mark,39,0),IF($P$3='Data Entry'!$CK$5,VLOOKUP(F132,Mark,48,0),IF($P$3='Data Entry'!$CK$6,VLOOKUP(F132,Mark,57,0),"")))))))</f>
        <v/>
      </c>
      <c r="O132" s="35" t="str">
        <f>IF(AND(B132="",D132="",F132="",G132=""),"",IF($P$3='Data Entry'!$CK$1,VLOOKUP(F132,Mark,13,0),IF($P$3='Data Entry'!$CK$2,VLOOKUP(F132,Mark,22,0),IF($P$3='Data Entry'!$CK$3,VLOOKUP(F132,Mark,31,0),IF($P$3='Data Entry'!$CK$4,VLOOKUP(F132,Mark,40,0),IF($P$3='Data Entry'!$CK$5,VLOOKUP(F132,Mark,49,0),IF($P$3='Data Entry'!$CK$6,VLOOKUP(F132,Mark,58,0),"")))))))</f>
        <v/>
      </c>
      <c r="P132" s="35" t="str">
        <f>IF(AND(B132="",D132="",F132="",G132=""),"",IF($P$3='Data Entry'!$CK$1,VLOOKUP(F132,Mark,14,0),IF($P$3='Data Entry'!$CK$2,VLOOKUP(F132,Mark,23,0),IF($P$3='Data Entry'!$CK$3,VLOOKUP(F132,Mark,32,0),IF($P$3='Data Entry'!$CK$4,VLOOKUP(F132,Mark,41,0),IF($P$3='Data Entry'!$CK$5,VLOOKUP(F132,Mark,50,0),IF($P$3='Data Entry'!$CK$6,VLOOKUP(F132,Mark,59,0),"")))))))</f>
        <v/>
      </c>
      <c r="Q132" s="36" t="str">
        <f t="shared" si="24"/>
        <v/>
      </c>
      <c r="R132" s="108" t="str">
        <f t="shared" si="25"/>
        <v/>
      </c>
      <c r="S132" s="108" t="str">
        <f t="shared" si="33"/>
        <v/>
      </c>
      <c r="T132" s="109" t="str">
        <f t="shared" si="26"/>
        <v/>
      </c>
      <c r="U132" s="10" t="str">
        <f>IFERROR(IF(OR(Q132="",#REF!="",D132=""),"",IF($Q$6=100,ROUNDUP(Q132*20%,0),IF($Q$6=86,ROUNDUP((Q132/$Q$6)*$U$6,0),IF($Q$6=66,ROUNDUP((Q132/$Q$6)*$U$6,0),"")))),"")</f>
        <v/>
      </c>
    </row>
    <row r="133" spans="1:21" ht="21.95" customHeight="1">
      <c r="A133" s="7">
        <v>127</v>
      </c>
      <c r="B133" s="32" t="str">
        <f t="shared" si="27"/>
        <v/>
      </c>
      <c r="C133" s="54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106" t="str">
        <f>IF(AND(B133="",D133="",F133="",G133=""),"",IF($P$3='Data Entry'!$CK$1,VLOOKUP(F133,Mark,6,0),IF($P$3='Data Entry'!$CK$2,VLOOKUP(F133,Mark,15,0),IF($P$3='Data Entry'!$CK$3,VLOOKUP(F133,Mark,24,0),IF($P$3='Data Entry'!$CK$4,VLOOKUP(F133,Mark,33,0),IF($P$3='Data Entry'!$CK$5,VLOOKUP(F133,Mark,42,0),IF($P$3='Data Entry'!$CK$6,VLOOKUP(F133,Mark,51,0),"")))))))</f>
        <v/>
      </c>
      <c r="I133" s="106" t="str">
        <f>IF(AND(B133="",D133="",F133="",G133=""),"",IF($P$3='Data Entry'!$CK$1,VLOOKUP(F133,Mark,7,0),IF($P$3='Data Entry'!$CK$2,VLOOKUP(F133,Mark,16,0),IF($P$3='Data Entry'!$CK$3,VLOOKUP(F133,Mark,25,0),IF($P$3='Data Entry'!$CK$4,VLOOKUP(F133,Mark,34,0),IF($P$3='Data Entry'!$CK$5,VLOOKUP(F133,Mark,43,0),IF($P$3='Data Entry'!$CK$6,VLOOKUP(F133,Mark,52,0),"")))))))</f>
        <v/>
      </c>
      <c r="J133" s="106" t="str">
        <f>IF(AND(B133="",D133="",F133="",G133=""),"",IF($P$3='Data Entry'!$CK$1,VLOOKUP(F133,Mark,8,0),IF($P$3='Data Entry'!$CK$2,VLOOKUP(F133,Mark,17,0),IF($P$3='Data Entry'!$CK$3,VLOOKUP(F133,Mark,26,0),IF($P$3='Data Entry'!$CK$4,VLOOKUP(F133,Mark,35,0),IF($P$3='Data Entry'!$CK$5,VLOOKUP(F133,Mark,44,0),IF($P$3='Data Entry'!$CK$6,VLOOKUP(F133,Mark,53,0),"")))))))</f>
        <v/>
      </c>
      <c r="K133" s="34" t="str">
        <f>IF(AND(B133="",D133="",F133="",G133=""),"",IF($P$3='Data Entry'!$CK$1,VLOOKUP(F133,Mark,9,0),IF($P$3='Data Entry'!$CK$2,VLOOKUP(F133,Mark,18,0),IF($P$3='Data Entry'!$CK$3,VLOOKUP(F133,Mark,27,0),IF($P$3='Data Entry'!$CK$4,VLOOKUP(F133,Mark,36,0),IF($P$3='Data Entry'!$CK$5,VLOOKUP(F133,Mark,45,0),IF($P$3='Data Entry'!$CK$6,VLOOKUP(F133,Mark,54,0),"")))))))</f>
        <v/>
      </c>
      <c r="L133" s="34" t="str">
        <f>IF(AND(B133="",D133="",F133="",G133=""),"",IF($P$3='Data Entry'!$CK$1,VLOOKUP(F133,Mark,10,0),IF($P$3='Data Entry'!$CK$2,VLOOKUP(F133,Mark,19,0),IF($P$3='Data Entry'!$CK$3,VLOOKUP(F133,Mark,28,0),IF($P$3='Data Entry'!$CK$4,VLOOKUP(F133,Mark,37,0),IF($P$3='Data Entry'!$CK$5,VLOOKUP(F133,Mark,46,0),IF($P$3='Data Entry'!$CK$6,VLOOKUP(F133,Mark,55,0),"")))))))</f>
        <v/>
      </c>
      <c r="M133" s="34" t="str">
        <f>IF(AND(B133="",D133="",F133="",G133=""),"",IF($P$3='Data Entry'!$CK$1,VLOOKUP(F133,Mark,11,0),IF($P$3='Data Entry'!$CK$2,VLOOKUP(F133,Mark,20,0),IF($P$3='Data Entry'!$CK$3,VLOOKUP(F133,Mark,29,0),IF($P$3='Data Entry'!$CK$4,VLOOKUP(F133,Mark,38,0),IF($P$3='Data Entry'!$CK$5,VLOOKUP(F133,Mark,47,0),IF($P$3='Data Entry'!$CK$6,VLOOKUP(F133,Mark,56,0),"")))))))</f>
        <v/>
      </c>
      <c r="N133" s="35" t="str">
        <f>IF(AND(B133="",D133="",F133="",G133=""),"",IF($P$3='Data Entry'!$CK$1,VLOOKUP(F133,Mark,12,0),IF($P$3='Data Entry'!$CK$2,VLOOKUP(F133,Mark,21,0),IF($P$3='Data Entry'!$CK$3,VLOOKUP(F133,Mark,30,0),IF($P$3='Data Entry'!$CK$4,VLOOKUP(F133,Mark,39,0),IF($P$3='Data Entry'!$CK$5,VLOOKUP(F133,Mark,48,0),IF($P$3='Data Entry'!$CK$6,VLOOKUP(F133,Mark,57,0),"")))))))</f>
        <v/>
      </c>
      <c r="O133" s="35" t="str">
        <f>IF(AND(B133="",D133="",F133="",G133=""),"",IF($P$3='Data Entry'!$CK$1,VLOOKUP(F133,Mark,13,0),IF($P$3='Data Entry'!$CK$2,VLOOKUP(F133,Mark,22,0),IF($P$3='Data Entry'!$CK$3,VLOOKUP(F133,Mark,31,0),IF($P$3='Data Entry'!$CK$4,VLOOKUP(F133,Mark,40,0),IF($P$3='Data Entry'!$CK$5,VLOOKUP(F133,Mark,49,0),IF($P$3='Data Entry'!$CK$6,VLOOKUP(F133,Mark,58,0),"")))))))</f>
        <v/>
      </c>
      <c r="P133" s="35" t="str">
        <f>IF(AND(B133="",D133="",F133="",G133=""),"",IF($P$3='Data Entry'!$CK$1,VLOOKUP(F133,Mark,14,0),IF($P$3='Data Entry'!$CK$2,VLOOKUP(F133,Mark,23,0),IF($P$3='Data Entry'!$CK$3,VLOOKUP(F133,Mark,32,0),IF($P$3='Data Entry'!$CK$4,VLOOKUP(F133,Mark,41,0),IF($P$3='Data Entry'!$CK$5,VLOOKUP(F133,Mark,50,0),IF($P$3='Data Entry'!$CK$6,VLOOKUP(F133,Mark,59,0),"")))))))</f>
        <v/>
      </c>
      <c r="Q133" s="36" t="str">
        <f t="shared" si="24"/>
        <v/>
      </c>
      <c r="R133" s="108" t="str">
        <f t="shared" si="25"/>
        <v/>
      </c>
      <c r="S133" s="108" t="str">
        <f t="shared" si="33"/>
        <v/>
      </c>
      <c r="T133" s="109" t="str">
        <f t="shared" si="26"/>
        <v/>
      </c>
      <c r="U133" s="10" t="str">
        <f>IFERROR(IF(OR(Q133="",#REF!="",D133=""),"",IF($Q$6=100,ROUNDUP(Q133*20%,0),IF($Q$6=86,ROUNDUP((Q133/$Q$6)*$U$6,0),IF($Q$6=66,ROUNDUP((Q133/$Q$6)*$U$6,0),"")))),"")</f>
        <v/>
      </c>
    </row>
    <row r="134" spans="1:21" ht="21.95" customHeight="1">
      <c r="A134" s="7">
        <v>128</v>
      </c>
      <c r="B134" s="32" t="str">
        <f t="shared" si="27"/>
        <v/>
      </c>
      <c r="C134" s="54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106" t="str">
        <f>IF(AND(B134="",D134="",F134="",G134=""),"",IF($P$3='Data Entry'!$CK$1,VLOOKUP(F134,Mark,6,0),IF($P$3='Data Entry'!$CK$2,VLOOKUP(F134,Mark,15,0),IF($P$3='Data Entry'!$CK$3,VLOOKUP(F134,Mark,24,0),IF($P$3='Data Entry'!$CK$4,VLOOKUP(F134,Mark,33,0),IF($P$3='Data Entry'!$CK$5,VLOOKUP(F134,Mark,42,0),IF($P$3='Data Entry'!$CK$6,VLOOKUP(F134,Mark,51,0),"")))))))</f>
        <v/>
      </c>
      <c r="I134" s="106" t="str">
        <f>IF(AND(B134="",D134="",F134="",G134=""),"",IF($P$3='Data Entry'!$CK$1,VLOOKUP(F134,Mark,7,0),IF($P$3='Data Entry'!$CK$2,VLOOKUP(F134,Mark,16,0),IF($P$3='Data Entry'!$CK$3,VLOOKUP(F134,Mark,25,0),IF($P$3='Data Entry'!$CK$4,VLOOKUP(F134,Mark,34,0),IF($P$3='Data Entry'!$CK$5,VLOOKUP(F134,Mark,43,0),IF($P$3='Data Entry'!$CK$6,VLOOKUP(F134,Mark,52,0),"")))))))</f>
        <v/>
      </c>
      <c r="J134" s="106" t="str">
        <f>IF(AND(B134="",D134="",F134="",G134=""),"",IF($P$3='Data Entry'!$CK$1,VLOOKUP(F134,Mark,8,0),IF($P$3='Data Entry'!$CK$2,VLOOKUP(F134,Mark,17,0),IF($P$3='Data Entry'!$CK$3,VLOOKUP(F134,Mark,26,0),IF($P$3='Data Entry'!$CK$4,VLOOKUP(F134,Mark,35,0),IF($P$3='Data Entry'!$CK$5,VLOOKUP(F134,Mark,44,0),IF($P$3='Data Entry'!$CK$6,VLOOKUP(F134,Mark,53,0),"")))))))</f>
        <v/>
      </c>
      <c r="K134" s="34" t="str">
        <f>IF(AND(B134="",D134="",F134="",G134=""),"",IF($P$3='Data Entry'!$CK$1,VLOOKUP(F134,Mark,9,0),IF($P$3='Data Entry'!$CK$2,VLOOKUP(F134,Mark,18,0),IF($P$3='Data Entry'!$CK$3,VLOOKUP(F134,Mark,27,0),IF($P$3='Data Entry'!$CK$4,VLOOKUP(F134,Mark,36,0),IF($P$3='Data Entry'!$CK$5,VLOOKUP(F134,Mark,45,0),IF($P$3='Data Entry'!$CK$6,VLOOKUP(F134,Mark,54,0),"")))))))</f>
        <v/>
      </c>
      <c r="L134" s="34" t="str">
        <f>IF(AND(B134="",D134="",F134="",G134=""),"",IF($P$3='Data Entry'!$CK$1,VLOOKUP(F134,Mark,10,0),IF($P$3='Data Entry'!$CK$2,VLOOKUP(F134,Mark,19,0),IF($P$3='Data Entry'!$CK$3,VLOOKUP(F134,Mark,28,0),IF($P$3='Data Entry'!$CK$4,VLOOKUP(F134,Mark,37,0),IF($P$3='Data Entry'!$CK$5,VLOOKUP(F134,Mark,46,0),IF($P$3='Data Entry'!$CK$6,VLOOKUP(F134,Mark,55,0),"")))))))</f>
        <v/>
      </c>
      <c r="M134" s="34" t="str">
        <f>IF(AND(B134="",D134="",F134="",G134=""),"",IF($P$3='Data Entry'!$CK$1,VLOOKUP(F134,Mark,11,0),IF($P$3='Data Entry'!$CK$2,VLOOKUP(F134,Mark,20,0),IF($P$3='Data Entry'!$CK$3,VLOOKUP(F134,Mark,29,0),IF($P$3='Data Entry'!$CK$4,VLOOKUP(F134,Mark,38,0),IF($P$3='Data Entry'!$CK$5,VLOOKUP(F134,Mark,47,0),IF($P$3='Data Entry'!$CK$6,VLOOKUP(F134,Mark,56,0),"")))))))</f>
        <v/>
      </c>
      <c r="N134" s="35" t="str">
        <f>IF(AND(B134="",D134="",F134="",G134=""),"",IF($P$3='Data Entry'!$CK$1,VLOOKUP(F134,Mark,12,0),IF($P$3='Data Entry'!$CK$2,VLOOKUP(F134,Mark,21,0),IF($P$3='Data Entry'!$CK$3,VLOOKUP(F134,Mark,30,0),IF($P$3='Data Entry'!$CK$4,VLOOKUP(F134,Mark,39,0),IF($P$3='Data Entry'!$CK$5,VLOOKUP(F134,Mark,48,0),IF($P$3='Data Entry'!$CK$6,VLOOKUP(F134,Mark,57,0),"")))))))</f>
        <v/>
      </c>
      <c r="O134" s="35" t="str">
        <f>IF(AND(B134="",D134="",F134="",G134=""),"",IF($P$3='Data Entry'!$CK$1,VLOOKUP(F134,Mark,13,0),IF($P$3='Data Entry'!$CK$2,VLOOKUP(F134,Mark,22,0),IF($P$3='Data Entry'!$CK$3,VLOOKUP(F134,Mark,31,0),IF($P$3='Data Entry'!$CK$4,VLOOKUP(F134,Mark,40,0),IF($P$3='Data Entry'!$CK$5,VLOOKUP(F134,Mark,49,0),IF($P$3='Data Entry'!$CK$6,VLOOKUP(F134,Mark,58,0),"")))))))</f>
        <v/>
      </c>
      <c r="P134" s="35" t="str">
        <f>IF(AND(B134="",D134="",F134="",G134=""),"",IF($P$3='Data Entry'!$CK$1,VLOOKUP(F134,Mark,14,0),IF($P$3='Data Entry'!$CK$2,VLOOKUP(F134,Mark,23,0),IF($P$3='Data Entry'!$CK$3,VLOOKUP(F134,Mark,32,0),IF($P$3='Data Entry'!$CK$4,VLOOKUP(F134,Mark,41,0),IF($P$3='Data Entry'!$CK$5,VLOOKUP(F134,Mark,50,0),IF($P$3='Data Entry'!$CK$6,VLOOKUP(F134,Mark,59,0),"")))))))</f>
        <v/>
      </c>
      <c r="Q134" s="36" t="str">
        <f t="shared" si="24"/>
        <v/>
      </c>
      <c r="R134" s="108" t="str">
        <f t="shared" si="25"/>
        <v/>
      </c>
      <c r="S134" s="108" t="str">
        <f t="shared" si="33"/>
        <v/>
      </c>
      <c r="T134" s="109" t="str">
        <f t="shared" si="26"/>
        <v/>
      </c>
      <c r="U134" s="10" t="str">
        <f>IFERROR(IF(OR(Q134="",#REF!="",D134=""),"",IF($Q$6=100,ROUNDUP(Q134*20%,0),IF($Q$6=86,ROUNDUP((Q134/$Q$6)*$U$6,0),IF($Q$6=66,ROUNDUP((Q134/$Q$6)*$U$6,0),"")))),"")</f>
        <v/>
      </c>
    </row>
    <row r="135" spans="1:21" ht="21.95" customHeight="1">
      <c r="A135" s="7">
        <v>129</v>
      </c>
      <c r="B135" s="32" t="str">
        <f t="shared" ref="B135:B161" si="34">IFERROR(IF($C$3="","",VLOOKUP(A135,NAME,4,0)),"")</f>
        <v/>
      </c>
      <c r="C135" s="54" t="str">
        <f t="shared" ref="C135:C161" si="35">IFERROR(IF($C$3="","",VLOOKUP(A135,NAME,11,0)),"")</f>
        <v/>
      </c>
      <c r="D135" s="8" t="str">
        <f t="shared" ref="D135:D161" si="36">IFERROR(IF($C$3="","",VLOOKUP(A135,NAME,6,0)),"")</f>
        <v/>
      </c>
      <c r="E135" s="8" t="str">
        <f t="shared" ref="E135:E161" si="37">IFERROR(IF($C$3="","",VLOOKUP(A135,NAME,8,0)),"")</f>
        <v/>
      </c>
      <c r="F135" s="5" t="str">
        <f t="shared" ref="F135:F161" si="38">IFERROR(IF($C$3="","",VLOOKUP(A135,NAME,12,0)),"")</f>
        <v/>
      </c>
      <c r="G135" s="9" t="str">
        <f t="shared" ref="G135:G161" si="39">IFERROR(IF($C$3="","",VLOOKUP(A135,NAME,13,0)),"")</f>
        <v/>
      </c>
      <c r="H135" s="106" t="str">
        <f>IF(AND(B135="",D135="",F135="",G135=""),"",IF($P$3='Data Entry'!$CK$1,VLOOKUP(F135,Mark,6,0),IF($P$3='Data Entry'!$CK$2,VLOOKUP(F135,Mark,15,0),IF($P$3='Data Entry'!$CK$3,VLOOKUP(F135,Mark,24,0),IF($P$3='Data Entry'!$CK$4,VLOOKUP(F135,Mark,33,0),IF($P$3='Data Entry'!$CK$5,VLOOKUP(F135,Mark,42,0),IF($P$3='Data Entry'!$CK$6,VLOOKUP(F135,Mark,51,0),"")))))))</f>
        <v/>
      </c>
      <c r="I135" s="106" t="str">
        <f>IF(AND(B135="",D135="",F135="",G135=""),"",IF($P$3='Data Entry'!$CK$1,VLOOKUP(F135,Mark,7,0),IF($P$3='Data Entry'!$CK$2,VLOOKUP(F135,Mark,16,0),IF($P$3='Data Entry'!$CK$3,VLOOKUP(F135,Mark,25,0),IF($P$3='Data Entry'!$CK$4,VLOOKUP(F135,Mark,34,0),IF($P$3='Data Entry'!$CK$5,VLOOKUP(F135,Mark,43,0),IF($P$3='Data Entry'!$CK$6,VLOOKUP(F135,Mark,52,0),"")))))))</f>
        <v/>
      </c>
      <c r="J135" s="106" t="str">
        <f>IF(AND(B135="",D135="",F135="",G135=""),"",IF($P$3='Data Entry'!$CK$1,VLOOKUP(F135,Mark,8,0),IF($P$3='Data Entry'!$CK$2,VLOOKUP(F135,Mark,17,0),IF($P$3='Data Entry'!$CK$3,VLOOKUP(F135,Mark,26,0),IF($P$3='Data Entry'!$CK$4,VLOOKUP(F135,Mark,35,0),IF($P$3='Data Entry'!$CK$5,VLOOKUP(F135,Mark,44,0),IF($P$3='Data Entry'!$CK$6,VLOOKUP(F135,Mark,53,0),"")))))))</f>
        <v/>
      </c>
      <c r="K135" s="34" t="str">
        <f>IF(AND(B135="",D135="",F135="",G135=""),"",IF($P$3='Data Entry'!$CK$1,VLOOKUP(F135,Mark,9,0),IF($P$3='Data Entry'!$CK$2,VLOOKUP(F135,Mark,18,0),IF($P$3='Data Entry'!$CK$3,VLOOKUP(F135,Mark,27,0),IF($P$3='Data Entry'!$CK$4,VLOOKUP(F135,Mark,36,0),IF($P$3='Data Entry'!$CK$5,VLOOKUP(F135,Mark,45,0),IF($P$3='Data Entry'!$CK$6,VLOOKUP(F135,Mark,54,0),"")))))))</f>
        <v/>
      </c>
      <c r="L135" s="34" t="str">
        <f>IF(AND(B135="",D135="",F135="",G135=""),"",IF($P$3='Data Entry'!$CK$1,VLOOKUP(F135,Mark,10,0),IF($P$3='Data Entry'!$CK$2,VLOOKUP(F135,Mark,19,0),IF($P$3='Data Entry'!$CK$3,VLOOKUP(F135,Mark,28,0),IF($P$3='Data Entry'!$CK$4,VLOOKUP(F135,Mark,37,0),IF($P$3='Data Entry'!$CK$5,VLOOKUP(F135,Mark,46,0),IF($P$3='Data Entry'!$CK$6,VLOOKUP(F135,Mark,55,0),"")))))))</f>
        <v/>
      </c>
      <c r="M135" s="34" t="str">
        <f>IF(AND(B135="",D135="",F135="",G135=""),"",IF($P$3='Data Entry'!$CK$1,VLOOKUP(F135,Mark,11,0),IF($P$3='Data Entry'!$CK$2,VLOOKUP(F135,Mark,20,0),IF($P$3='Data Entry'!$CK$3,VLOOKUP(F135,Mark,29,0),IF($P$3='Data Entry'!$CK$4,VLOOKUP(F135,Mark,38,0),IF($P$3='Data Entry'!$CK$5,VLOOKUP(F135,Mark,47,0),IF($P$3='Data Entry'!$CK$6,VLOOKUP(F135,Mark,56,0),"")))))))</f>
        <v/>
      </c>
      <c r="N135" s="35" t="str">
        <f>IF(AND(B135="",D135="",F135="",G135=""),"",IF($P$3='Data Entry'!$CK$1,VLOOKUP(F135,Mark,12,0),IF($P$3='Data Entry'!$CK$2,VLOOKUP(F135,Mark,21,0),IF($P$3='Data Entry'!$CK$3,VLOOKUP(F135,Mark,30,0),IF($P$3='Data Entry'!$CK$4,VLOOKUP(F135,Mark,39,0),IF($P$3='Data Entry'!$CK$5,VLOOKUP(F135,Mark,48,0),IF($P$3='Data Entry'!$CK$6,VLOOKUP(F135,Mark,57,0),"")))))))</f>
        <v/>
      </c>
      <c r="O135" s="35" t="str">
        <f>IF(AND(B135="",D135="",F135="",G135=""),"",IF($P$3='Data Entry'!$CK$1,VLOOKUP(F135,Mark,13,0),IF($P$3='Data Entry'!$CK$2,VLOOKUP(F135,Mark,22,0),IF($P$3='Data Entry'!$CK$3,VLOOKUP(F135,Mark,31,0),IF($P$3='Data Entry'!$CK$4,VLOOKUP(F135,Mark,40,0),IF($P$3='Data Entry'!$CK$5,VLOOKUP(F135,Mark,49,0),IF($P$3='Data Entry'!$CK$6,VLOOKUP(F135,Mark,58,0),"")))))))</f>
        <v/>
      </c>
      <c r="P135" s="35" t="str">
        <f>IF(AND(B135="",D135="",F135="",G135=""),"",IF($P$3='Data Entry'!$CK$1,VLOOKUP(F135,Mark,14,0),IF($P$3='Data Entry'!$CK$2,VLOOKUP(F135,Mark,23,0),IF($P$3='Data Entry'!$CK$3,VLOOKUP(F135,Mark,32,0),IF($P$3='Data Entry'!$CK$4,VLOOKUP(F135,Mark,41,0),IF($P$3='Data Entry'!$CK$5,VLOOKUP(F135,Mark,50,0),IF($P$3='Data Entry'!$CK$6,VLOOKUP(F135,Mark,59,0),"")))))))</f>
        <v/>
      </c>
      <c r="Q135" s="36" t="str">
        <f t="shared" si="24"/>
        <v/>
      </c>
      <c r="R135" s="108" t="str">
        <f t="shared" si="25"/>
        <v/>
      </c>
      <c r="S135" s="108" t="str">
        <f t="shared" ref="S135:S161" si="40">IFERROR(IF(AND($P$3=""),"",IF(AND(Q135=""),"",IF(AND(F135=""),"",IF(AND(VLOOKUP(F135,Mark,5,0)&gt;85),5,IF(AND(VLOOKUP(F135,Mark,5,0)&gt;75),4,IF(AND(VLOOKUP(F135,Mark,5,0)&gt;=65),3,0)))))),"")</f>
        <v/>
      </c>
      <c r="T135" s="109" t="str">
        <f t="shared" si="26"/>
        <v/>
      </c>
      <c r="U135" s="10" t="str">
        <f>IFERROR(IF(OR(Q135="",#REF!="",D135=""),"",IF($Q$6=100,ROUNDUP(Q135*20%,0),IF($Q$6=86,ROUNDUP((Q135/$Q$6)*$U$6,0),IF($Q$6=66,ROUNDUP((Q135/$Q$6)*$U$6,0),"")))),"")</f>
        <v/>
      </c>
    </row>
    <row r="136" spans="1:21" ht="21.95" customHeight="1">
      <c r="A136" s="7">
        <v>130</v>
      </c>
      <c r="B136" s="32" t="str">
        <f t="shared" si="34"/>
        <v/>
      </c>
      <c r="C136" s="54" t="str">
        <f t="shared" si="35"/>
        <v/>
      </c>
      <c r="D136" s="8" t="str">
        <f t="shared" si="36"/>
        <v/>
      </c>
      <c r="E136" s="8" t="str">
        <f t="shared" si="37"/>
        <v/>
      </c>
      <c r="F136" s="5" t="str">
        <f t="shared" si="38"/>
        <v/>
      </c>
      <c r="G136" s="9" t="str">
        <f t="shared" si="39"/>
        <v/>
      </c>
      <c r="H136" s="106" t="str">
        <f>IF(AND(B136="",D136="",F136="",G136=""),"",IF($P$3='Data Entry'!$CK$1,VLOOKUP(F136,Mark,6,0),IF($P$3='Data Entry'!$CK$2,VLOOKUP(F136,Mark,15,0),IF($P$3='Data Entry'!$CK$3,VLOOKUP(F136,Mark,24,0),IF($P$3='Data Entry'!$CK$4,VLOOKUP(F136,Mark,33,0),IF($P$3='Data Entry'!$CK$5,VLOOKUP(F136,Mark,42,0),IF($P$3='Data Entry'!$CK$6,VLOOKUP(F136,Mark,51,0),"")))))))</f>
        <v/>
      </c>
      <c r="I136" s="106" t="str">
        <f>IF(AND(B136="",D136="",F136="",G136=""),"",IF($P$3='Data Entry'!$CK$1,VLOOKUP(F136,Mark,7,0),IF($P$3='Data Entry'!$CK$2,VLOOKUP(F136,Mark,16,0),IF($P$3='Data Entry'!$CK$3,VLOOKUP(F136,Mark,25,0),IF($P$3='Data Entry'!$CK$4,VLOOKUP(F136,Mark,34,0),IF($P$3='Data Entry'!$CK$5,VLOOKUP(F136,Mark,43,0),IF($P$3='Data Entry'!$CK$6,VLOOKUP(F136,Mark,52,0),"")))))))</f>
        <v/>
      </c>
      <c r="J136" s="106" t="str">
        <f>IF(AND(B136="",D136="",F136="",G136=""),"",IF($P$3='Data Entry'!$CK$1,VLOOKUP(F136,Mark,8,0),IF($P$3='Data Entry'!$CK$2,VLOOKUP(F136,Mark,17,0),IF($P$3='Data Entry'!$CK$3,VLOOKUP(F136,Mark,26,0),IF($P$3='Data Entry'!$CK$4,VLOOKUP(F136,Mark,35,0),IF($P$3='Data Entry'!$CK$5,VLOOKUP(F136,Mark,44,0),IF($P$3='Data Entry'!$CK$6,VLOOKUP(F136,Mark,53,0),"")))))))</f>
        <v/>
      </c>
      <c r="K136" s="34" t="str">
        <f>IF(AND(B136="",D136="",F136="",G136=""),"",IF($P$3='Data Entry'!$CK$1,VLOOKUP(F136,Mark,9,0),IF($P$3='Data Entry'!$CK$2,VLOOKUP(F136,Mark,18,0),IF($P$3='Data Entry'!$CK$3,VLOOKUP(F136,Mark,27,0),IF($P$3='Data Entry'!$CK$4,VLOOKUP(F136,Mark,36,0),IF($P$3='Data Entry'!$CK$5,VLOOKUP(F136,Mark,45,0),IF($P$3='Data Entry'!$CK$6,VLOOKUP(F136,Mark,54,0),"")))))))</f>
        <v/>
      </c>
      <c r="L136" s="34" t="str">
        <f>IF(AND(B136="",D136="",F136="",G136=""),"",IF($P$3='Data Entry'!$CK$1,VLOOKUP(F136,Mark,10,0),IF($P$3='Data Entry'!$CK$2,VLOOKUP(F136,Mark,19,0),IF($P$3='Data Entry'!$CK$3,VLOOKUP(F136,Mark,28,0),IF($P$3='Data Entry'!$CK$4,VLOOKUP(F136,Mark,37,0),IF($P$3='Data Entry'!$CK$5,VLOOKUP(F136,Mark,46,0),IF($P$3='Data Entry'!$CK$6,VLOOKUP(F136,Mark,55,0),"")))))))</f>
        <v/>
      </c>
      <c r="M136" s="34" t="str">
        <f>IF(AND(B136="",D136="",F136="",G136=""),"",IF($P$3='Data Entry'!$CK$1,VLOOKUP(F136,Mark,11,0),IF($P$3='Data Entry'!$CK$2,VLOOKUP(F136,Mark,20,0),IF($P$3='Data Entry'!$CK$3,VLOOKUP(F136,Mark,29,0),IF($P$3='Data Entry'!$CK$4,VLOOKUP(F136,Mark,38,0),IF($P$3='Data Entry'!$CK$5,VLOOKUP(F136,Mark,47,0),IF($P$3='Data Entry'!$CK$6,VLOOKUP(F136,Mark,56,0),"")))))))</f>
        <v/>
      </c>
      <c r="N136" s="35" t="str">
        <f>IF(AND(B136="",D136="",F136="",G136=""),"",IF($P$3='Data Entry'!$CK$1,VLOOKUP(F136,Mark,12,0),IF($P$3='Data Entry'!$CK$2,VLOOKUP(F136,Mark,21,0),IF($P$3='Data Entry'!$CK$3,VLOOKUP(F136,Mark,30,0),IF($P$3='Data Entry'!$CK$4,VLOOKUP(F136,Mark,39,0),IF($P$3='Data Entry'!$CK$5,VLOOKUP(F136,Mark,48,0),IF($P$3='Data Entry'!$CK$6,VLOOKUP(F136,Mark,57,0),"")))))))</f>
        <v/>
      </c>
      <c r="O136" s="35" t="str">
        <f>IF(AND(B136="",D136="",F136="",G136=""),"",IF($P$3='Data Entry'!$CK$1,VLOOKUP(F136,Mark,13,0),IF($P$3='Data Entry'!$CK$2,VLOOKUP(F136,Mark,22,0),IF($P$3='Data Entry'!$CK$3,VLOOKUP(F136,Mark,31,0),IF($P$3='Data Entry'!$CK$4,VLOOKUP(F136,Mark,40,0),IF($P$3='Data Entry'!$CK$5,VLOOKUP(F136,Mark,49,0),IF($P$3='Data Entry'!$CK$6,VLOOKUP(F136,Mark,58,0),"")))))))</f>
        <v/>
      </c>
      <c r="P136" s="35" t="str">
        <f>IF(AND(B136="",D136="",F136="",G136=""),"",IF($P$3='Data Entry'!$CK$1,VLOOKUP(F136,Mark,14,0),IF($P$3='Data Entry'!$CK$2,VLOOKUP(F136,Mark,23,0),IF($P$3='Data Entry'!$CK$3,VLOOKUP(F136,Mark,32,0),IF($P$3='Data Entry'!$CK$4,VLOOKUP(F136,Mark,41,0),IF($P$3='Data Entry'!$CK$5,VLOOKUP(F136,Mark,50,0),IF($P$3='Data Entry'!$CK$6,VLOOKUP(F136,Mark,59,0),"")))))))</f>
        <v/>
      </c>
      <c r="Q136" s="36" t="str">
        <f t="shared" ref="Q136:Q161" si="41">IF(AND(B136="",D136="",F136="",G136=""),"",IF($P$3="","",SUM(H136,I136,J136,K136,L136,M136,N136,O136,P136)))</f>
        <v/>
      </c>
      <c r="R136" s="108" t="str">
        <f t="shared" ref="R136:R161" si="42">IFERROR(IF(OR(Q136="",$P$3="",D136=""),"",ROUNDUP(Q136*$R$6%,0)),"")</f>
        <v/>
      </c>
      <c r="S136" s="108" t="str">
        <f t="shared" si="40"/>
        <v/>
      </c>
      <c r="T136" s="109" t="str">
        <f t="shared" ref="T136:T161" si="43">IFERROR(IF(F136="","",IF(Q136="","",IF(R136="","",IF(S136="","",SUM(R136:S136))))),"")</f>
        <v/>
      </c>
      <c r="U136" s="10" t="str">
        <f>IFERROR(IF(OR(Q136="",#REF!="",D136=""),"",IF($Q$6=100,ROUNDUP(Q136*20%,0),IF($Q$6=86,ROUNDUP((Q136/$Q$6)*$U$6,0),IF($Q$6=66,ROUNDUP((Q136/$Q$6)*$U$6,0),"")))),"")</f>
        <v/>
      </c>
    </row>
    <row r="137" spans="1:21" ht="21.95" customHeight="1">
      <c r="A137" s="7">
        <v>131</v>
      </c>
      <c r="B137" s="32" t="str">
        <f t="shared" si="34"/>
        <v/>
      </c>
      <c r="C137" s="54" t="str">
        <f t="shared" si="35"/>
        <v/>
      </c>
      <c r="D137" s="8" t="str">
        <f t="shared" si="36"/>
        <v/>
      </c>
      <c r="E137" s="8" t="str">
        <f t="shared" si="37"/>
        <v/>
      </c>
      <c r="F137" s="5" t="str">
        <f t="shared" si="38"/>
        <v/>
      </c>
      <c r="G137" s="9" t="str">
        <f t="shared" si="39"/>
        <v/>
      </c>
      <c r="H137" s="106" t="str">
        <f>IF(AND(B137="",D137="",F137="",G137=""),"",IF($P$3='Data Entry'!$CK$1,VLOOKUP(F137,Mark,6,0),IF($P$3='Data Entry'!$CK$2,VLOOKUP(F137,Mark,15,0),IF($P$3='Data Entry'!$CK$3,VLOOKUP(F137,Mark,24,0),IF($P$3='Data Entry'!$CK$4,VLOOKUP(F137,Mark,33,0),IF($P$3='Data Entry'!$CK$5,VLOOKUP(F137,Mark,42,0),IF($P$3='Data Entry'!$CK$6,VLOOKUP(F137,Mark,51,0),"")))))))</f>
        <v/>
      </c>
      <c r="I137" s="106" t="str">
        <f>IF(AND(B137="",D137="",F137="",G137=""),"",IF($P$3='Data Entry'!$CK$1,VLOOKUP(F137,Mark,7,0),IF($P$3='Data Entry'!$CK$2,VLOOKUP(F137,Mark,16,0),IF($P$3='Data Entry'!$CK$3,VLOOKUP(F137,Mark,25,0),IF($P$3='Data Entry'!$CK$4,VLOOKUP(F137,Mark,34,0),IF($P$3='Data Entry'!$CK$5,VLOOKUP(F137,Mark,43,0),IF($P$3='Data Entry'!$CK$6,VLOOKUP(F137,Mark,52,0),"")))))))</f>
        <v/>
      </c>
      <c r="J137" s="106" t="str">
        <f>IF(AND(B137="",D137="",F137="",G137=""),"",IF($P$3='Data Entry'!$CK$1,VLOOKUP(F137,Mark,8,0),IF($P$3='Data Entry'!$CK$2,VLOOKUP(F137,Mark,17,0),IF($P$3='Data Entry'!$CK$3,VLOOKUP(F137,Mark,26,0),IF($P$3='Data Entry'!$CK$4,VLOOKUP(F137,Mark,35,0),IF($P$3='Data Entry'!$CK$5,VLOOKUP(F137,Mark,44,0),IF($P$3='Data Entry'!$CK$6,VLOOKUP(F137,Mark,53,0),"")))))))</f>
        <v/>
      </c>
      <c r="K137" s="34" t="str">
        <f>IF(AND(B137="",D137="",F137="",G137=""),"",IF($P$3='Data Entry'!$CK$1,VLOOKUP(F137,Mark,9,0),IF($P$3='Data Entry'!$CK$2,VLOOKUP(F137,Mark,18,0),IF($P$3='Data Entry'!$CK$3,VLOOKUP(F137,Mark,27,0),IF($P$3='Data Entry'!$CK$4,VLOOKUP(F137,Mark,36,0),IF($P$3='Data Entry'!$CK$5,VLOOKUP(F137,Mark,45,0),IF($P$3='Data Entry'!$CK$6,VLOOKUP(F137,Mark,54,0),"")))))))</f>
        <v/>
      </c>
      <c r="L137" s="34" t="str">
        <f>IF(AND(B137="",D137="",F137="",G137=""),"",IF($P$3='Data Entry'!$CK$1,VLOOKUP(F137,Mark,10,0),IF($P$3='Data Entry'!$CK$2,VLOOKUP(F137,Mark,19,0),IF($P$3='Data Entry'!$CK$3,VLOOKUP(F137,Mark,28,0),IF($P$3='Data Entry'!$CK$4,VLOOKUP(F137,Mark,37,0),IF($P$3='Data Entry'!$CK$5,VLOOKUP(F137,Mark,46,0),IF($P$3='Data Entry'!$CK$6,VLOOKUP(F137,Mark,55,0),"")))))))</f>
        <v/>
      </c>
      <c r="M137" s="34" t="str">
        <f>IF(AND(B137="",D137="",F137="",G137=""),"",IF($P$3='Data Entry'!$CK$1,VLOOKUP(F137,Mark,11,0),IF($P$3='Data Entry'!$CK$2,VLOOKUP(F137,Mark,20,0),IF($P$3='Data Entry'!$CK$3,VLOOKUP(F137,Mark,29,0),IF($P$3='Data Entry'!$CK$4,VLOOKUP(F137,Mark,38,0),IF($P$3='Data Entry'!$CK$5,VLOOKUP(F137,Mark,47,0),IF($P$3='Data Entry'!$CK$6,VLOOKUP(F137,Mark,56,0),"")))))))</f>
        <v/>
      </c>
      <c r="N137" s="35" t="str">
        <f>IF(AND(B137="",D137="",F137="",G137=""),"",IF($P$3='Data Entry'!$CK$1,VLOOKUP(F137,Mark,12,0),IF($P$3='Data Entry'!$CK$2,VLOOKUP(F137,Mark,21,0),IF($P$3='Data Entry'!$CK$3,VLOOKUP(F137,Mark,30,0),IF($P$3='Data Entry'!$CK$4,VLOOKUP(F137,Mark,39,0),IF($P$3='Data Entry'!$CK$5,VLOOKUP(F137,Mark,48,0),IF($P$3='Data Entry'!$CK$6,VLOOKUP(F137,Mark,57,0),"")))))))</f>
        <v/>
      </c>
      <c r="O137" s="35" t="str">
        <f>IF(AND(B137="",D137="",F137="",G137=""),"",IF($P$3='Data Entry'!$CK$1,VLOOKUP(F137,Mark,13,0),IF($P$3='Data Entry'!$CK$2,VLOOKUP(F137,Mark,22,0),IF($P$3='Data Entry'!$CK$3,VLOOKUP(F137,Mark,31,0),IF($P$3='Data Entry'!$CK$4,VLOOKUP(F137,Mark,40,0),IF($P$3='Data Entry'!$CK$5,VLOOKUP(F137,Mark,49,0),IF($P$3='Data Entry'!$CK$6,VLOOKUP(F137,Mark,58,0),"")))))))</f>
        <v/>
      </c>
      <c r="P137" s="35" t="str">
        <f>IF(AND(B137="",D137="",F137="",G137=""),"",IF($P$3='Data Entry'!$CK$1,VLOOKUP(F137,Mark,14,0),IF($P$3='Data Entry'!$CK$2,VLOOKUP(F137,Mark,23,0),IF($P$3='Data Entry'!$CK$3,VLOOKUP(F137,Mark,32,0),IF($P$3='Data Entry'!$CK$4,VLOOKUP(F137,Mark,41,0),IF($P$3='Data Entry'!$CK$5,VLOOKUP(F137,Mark,50,0),IF($P$3='Data Entry'!$CK$6,VLOOKUP(F137,Mark,59,0),"")))))))</f>
        <v/>
      </c>
      <c r="Q137" s="36" t="str">
        <f t="shared" si="41"/>
        <v/>
      </c>
      <c r="R137" s="108" t="str">
        <f t="shared" si="42"/>
        <v/>
      </c>
      <c r="S137" s="108" t="str">
        <f t="shared" si="40"/>
        <v/>
      </c>
      <c r="T137" s="109" t="str">
        <f t="shared" si="43"/>
        <v/>
      </c>
      <c r="U137" s="10" t="str">
        <f>IFERROR(IF(OR(Q137="",#REF!="",D137=""),"",IF($Q$6=100,ROUNDUP(Q137*20%,0),IF($Q$6=86,ROUNDUP((Q137/$Q$6)*$U$6,0),IF($Q$6=66,ROUNDUP((Q137/$Q$6)*$U$6,0),"")))),"")</f>
        <v/>
      </c>
    </row>
    <row r="138" spans="1:21" ht="21.95" customHeight="1">
      <c r="A138" s="7">
        <v>132</v>
      </c>
      <c r="B138" s="32" t="str">
        <f t="shared" si="34"/>
        <v/>
      </c>
      <c r="C138" s="54" t="str">
        <f t="shared" si="35"/>
        <v/>
      </c>
      <c r="D138" s="8" t="str">
        <f t="shared" si="36"/>
        <v/>
      </c>
      <c r="E138" s="8" t="str">
        <f t="shared" si="37"/>
        <v/>
      </c>
      <c r="F138" s="5" t="str">
        <f t="shared" si="38"/>
        <v/>
      </c>
      <c r="G138" s="9" t="str">
        <f t="shared" si="39"/>
        <v/>
      </c>
      <c r="H138" s="106" t="str">
        <f>IF(AND(B138="",D138="",F138="",G138=""),"",IF($P$3='Data Entry'!$CK$1,VLOOKUP(F138,Mark,6,0),IF($P$3='Data Entry'!$CK$2,VLOOKUP(F138,Mark,15,0),IF($P$3='Data Entry'!$CK$3,VLOOKUP(F138,Mark,24,0),IF($P$3='Data Entry'!$CK$4,VLOOKUP(F138,Mark,33,0),IF($P$3='Data Entry'!$CK$5,VLOOKUP(F138,Mark,42,0),IF($P$3='Data Entry'!$CK$6,VLOOKUP(F138,Mark,51,0),"")))))))</f>
        <v/>
      </c>
      <c r="I138" s="106" t="str">
        <f>IF(AND(B138="",D138="",F138="",G138=""),"",IF($P$3='Data Entry'!$CK$1,VLOOKUP(F138,Mark,7,0),IF($P$3='Data Entry'!$CK$2,VLOOKUP(F138,Mark,16,0),IF($P$3='Data Entry'!$CK$3,VLOOKUP(F138,Mark,25,0),IF($P$3='Data Entry'!$CK$4,VLOOKUP(F138,Mark,34,0),IF($P$3='Data Entry'!$CK$5,VLOOKUP(F138,Mark,43,0),IF($P$3='Data Entry'!$CK$6,VLOOKUP(F138,Mark,52,0),"")))))))</f>
        <v/>
      </c>
      <c r="J138" s="106" t="str">
        <f>IF(AND(B138="",D138="",F138="",G138=""),"",IF($P$3='Data Entry'!$CK$1,VLOOKUP(F138,Mark,8,0),IF($P$3='Data Entry'!$CK$2,VLOOKUP(F138,Mark,17,0),IF($P$3='Data Entry'!$CK$3,VLOOKUP(F138,Mark,26,0),IF($P$3='Data Entry'!$CK$4,VLOOKUP(F138,Mark,35,0),IF($P$3='Data Entry'!$CK$5,VLOOKUP(F138,Mark,44,0),IF($P$3='Data Entry'!$CK$6,VLOOKUP(F138,Mark,53,0),"")))))))</f>
        <v/>
      </c>
      <c r="K138" s="34" t="str">
        <f>IF(AND(B138="",D138="",F138="",G138=""),"",IF($P$3='Data Entry'!$CK$1,VLOOKUP(F138,Mark,9,0),IF($P$3='Data Entry'!$CK$2,VLOOKUP(F138,Mark,18,0),IF($P$3='Data Entry'!$CK$3,VLOOKUP(F138,Mark,27,0),IF($P$3='Data Entry'!$CK$4,VLOOKUP(F138,Mark,36,0),IF($P$3='Data Entry'!$CK$5,VLOOKUP(F138,Mark,45,0),IF($P$3='Data Entry'!$CK$6,VLOOKUP(F138,Mark,54,0),"")))))))</f>
        <v/>
      </c>
      <c r="L138" s="34" t="str">
        <f>IF(AND(B138="",D138="",F138="",G138=""),"",IF($P$3='Data Entry'!$CK$1,VLOOKUP(F138,Mark,10,0),IF($P$3='Data Entry'!$CK$2,VLOOKUP(F138,Mark,19,0),IF($P$3='Data Entry'!$CK$3,VLOOKUP(F138,Mark,28,0),IF($P$3='Data Entry'!$CK$4,VLOOKUP(F138,Mark,37,0),IF($P$3='Data Entry'!$CK$5,VLOOKUP(F138,Mark,46,0),IF($P$3='Data Entry'!$CK$6,VLOOKUP(F138,Mark,55,0),"")))))))</f>
        <v/>
      </c>
      <c r="M138" s="34" t="str">
        <f>IF(AND(B138="",D138="",F138="",G138=""),"",IF($P$3='Data Entry'!$CK$1,VLOOKUP(F138,Mark,11,0),IF($P$3='Data Entry'!$CK$2,VLOOKUP(F138,Mark,20,0),IF($P$3='Data Entry'!$CK$3,VLOOKUP(F138,Mark,29,0),IF($P$3='Data Entry'!$CK$4,VLOOKUP(F138,Mark,38,0),IF($P$3='Data Entry'!$CK$5,VLOOKUP(F138,Mark,47,0),IF($P$3='Data Entry'!$CK$6,VLOOKUP(F138,Mark,56,0),"")))))))</f>
        <v/>
      </c>
      <c r="N138" s="35" t="str">
        <f>IF(AND(B138="",D138="",F138="",G138=""),"",IF($P$3='Data Entry'!$CK$1,VLOOKUP(F138,Mark,12,0),IF($P$3='Data Entry'!$CK$2,VLOOKUP(F138,Mark,21,0),IF($P$3='Data Entry'!$CK$3,VLOOKUP(F138,Mark,30,0),IF($P$3='Data Entry'!$CK$4,VLOOKUP(F138,Mark,39,0),IF($P$3='Data Entry'!$CK$5,VLOOKUP(F138,Mark,48,0),IF($P$3='Data Entry'!$CK$6,VLOOKUP(F138,Mark,57,0),"")))))))</f>
        <v/>
      </c>
      <c r="O138" s="35" t="str">
        <f>IF(AND(B138="",D138="",F138="",G138=""),"",IF($P$3='Data Entry'!$CK$1,VLOOKUP(F138,Mark,13,0),IF($P$3='Data Entry'!$CK$2,VLOOKUP(F138,Mark,22,0),IF($P$3='Data Entry'!$CK$3,VLOOKUP(F138,Mark,31,0),IF($P$3='Data Entry'!$CK$4,VLOOKUP(F138,Mark,40,0),IF($P$3='Data Entry'!$CK$5,VLOOKUP(F138,Mark,49,0),IF($P$3='Data Entry'!$CK$6,VLOOKUP(F138,Mark,58,0),"")))))))</f>
        <v/>
      </c>
      <c r="P138" s="35" t="str">
        <f>IF(AND(B138="",D138="",F138="",G138=""),"",IF($P$3='Data Entry'!$CK$1,VLOOKUP(F138,Mark,14,0),IF($P$3='Data Entry'!$CK$2,VLOOKUP(F138,Mark,23,0),IF($P$3='Data Entry'!$CK$3,VLOOKUP(F138,Mark,32,0),IF($P$3='Data Entry'!$CK$4,VLOOKUP(F138,Mark,41,0),IF($P$3='Data Entry'!$CK$5,VLOOKUP(F138,Mark,50,0),IF($P$3='Data Entry'!$CK$6,VLOOKUP(F138,Mark,59,0),"")))))))</f>
        <v/>
      </c>
      <c r="Q138" s="36" t="str">
        <f t="shared" si="41"/>
        <v/>
      </c>
      <c r="R138" s="108" t="str">
        <f t="shared" si="42"/>
        <v/>
      </c>
      <c r="S138" s="108" t="str">
        <f t="shared" si="40"/>
        <v/>
      </c>
      <c r="T138" s="109" t="str">
        <f t="shared" si="43"/>
        <v/>
      </c>
      <c r="U138" s="10" t="str">
        <f>IFERROR(IF(OR(Q138="",#REF!="",D138=""),"",IF($Q$6=100,ROUNDUP(Q138*20%,0),IF($Q$6=86,ROUNDUP((Q138/$Q$6)*$U$6,0),IF($Q$6=66,ROUNDUP((Q138/$Q$6)*$U$6,0),"")))),"")</f>
        <v/>
      </c>
    </row>
    <row r="139" spans="1:21" ht="21.95" customHeight="1">
      <c r="A139" s="7">
        <v>133</v>
      </c>
      <c r="B139" s="32" t="str">
        <f t="shared" si="34"/>
        <v/>
      </c>
      <c r="C139" s="54" t="str">
        <f t="shared" si="35"/>
        <v/>
      </c>
      <c r="D139" s="8" t="str">
        <f t="shared" si="36"/>
        <v/>
      </c>
      <c r="E139" s="8" t="str">
        <f t="shared" si="37"/>
        <v/>
      </c>
      <c r="F139" s="5" t="str">
        <f t="shared" si="38"/>
        <v/>
      </c>
      <c r="G139" s="9" t="str">
        <f t="shared" si="39"/>
        <v/>
      </c>
      <c r="H139" s="106" t="str">
        <f>IF(AND(B139="",D139="",F139="",G139=""),"",IF($P$3='Data Entry'!$CK$1,VLOOKUP(F139,Mark,6,0),IF($P$3='Data Entry'!$CK$2,VLOOKUP(F139,Mark,15,0),IF($P$3='Data Entry'!$CK$3,VLOOKUP(F139,Mark,24,0),IF($P$3='Data Entry'!$CK$4,VLOOKUP(F139,Mark,33,0),IF($P$3='Data Entry'!$CK$5,VLOOKUP(F139,Mark,42,0),IF($P$3='Data Entry'!$CK$6,VLOOKUP(F139,Mark,51,0),"")))))))</f>
        <v/>
      </c>
      <c r="I139" s="106" t="str">
        <f>IF(AND(B139="",D139="",F139="",G139=""),"",IF($P$3='Data Entry'!$CK$1,VLOOKUP(F139,Mark,7,0),IF($P$3='Data Entry'!$CK$2,VLOOKUP(F139,Mark,16,0),IF($P$3='Data Entry'!$CK$3,VLOOKUP(F139,Mark,25,0),IF($P$3='Data Entry'!$CK$4,VLOOKUP(F139,Mark,34,0),IF($P$3='Data Entry'!$CK$5,VLOOKUP(F139,Mark,43,0),IF($P$3='Data Entry'!$CK$6,VLOOKUP(F139,Mark,52,0),"")))))))</f>
        <v/>
      </c>
      <c r="J139" s="106" t="str">
        <f>IF(AND(B139="",D139="",F139="",G139=""),"",IF($P$3='Data Entry'!$CK$1,VLOOKUP(F139,Mark,8,0),IF($P$3='Data Entry'!$CK$2,VLOOKUP(F139,Mark,17,0),IF($P$3='Data Entry'!$CK$3,VLOOKUP(F139,Mark,26,0),IF($P$3='Data Entry'!$CK$4,VLOOKUP(F139,Mark,35,0),IF($P$3='Data Entry'!$CK$5,VLOOKUP(F139,Mark,44,0),IF($P$3='Data Entry'!$CK$6,VLOOKUP(F139,Mark,53,0),"")))))))</f>
        <v/>
      </c>
      <c r="K139" s="34" t="str">
        <f>IF(AND(B139="",D139="",F139="",G139=""),"",IF($P$3='Data Entry'!$CK$1,VLOOKUP(F139,Mark,9,0),IF($P$3='Data Entry'!$CK$2,VLOOKUP(F139,Mark,18,0),IF($P$3='Data Entry'!$CK$3,VLOOKUP(F139,Mark,27,0),IF($P$3='Data Entry'!$CK$4,VLOOKUP(F139,Mark,36,0),IF($P$3='Data Entry'!$CK$5,VLOOKUP(F139,Mark,45,0),IF($P$3='Data Entry'!$CK$6,VLOOKUP(F139,Mark,54,0),"")))))))</f>
        <v/>
      </c>
      <c r="L139" s="34" t="str">
        <f>IF(AND(B139="",D139="",F139="",G139=""),"",IF($P$3='Data Entry'!$CK$1,VLOOKUP(F139,Mark,10,0),IF($P$3='Data Entry'!$CK$2,VLOOKUP(F139,Mark,19,0),IF($P$3='Data Entry'!$CK$3,VLOOKUP(F139,Mark,28,0),IF($P$3='Data Entry'!$CK$4,VLOOKUP(F139,Mark,37,0),IF($P$3='Data Entry'!$CK$5,VLOOKUP(F139,Mark,46,0),IF($P$3='Data Entry'!$CK$6,VLOOKUP(F139,Mark,55,0),"")))))))</f>
        <v/>
      </c>
      <c r="M139" s="34" t="str">
        <f>IF(AND(B139="",D139="",F139="",G139=""),"",IF($P$3='Data Entry'!$CK$1,VLOOKUP(F139,Mark,11,0),IF($P$3='Data Entry'!$CK$2,VLOOKUP(F139,Mark,20,0),IF($P$3='Data Entry'!$CK$3,VLOOKUP(F139,Mark,29,0),IF($P$3='Data Entry'!$CK$4,VLOOKUP(F139,Mark,38,0),IF($P$3='Data Entry'!$CK$5,VLOOKUP(F139,Mark,47,0),IF($P$3='Data Entry'!$CK$6,VLOOKUP(F139,Mark,56,0),"")))))))</f>
        <v/>
      </c>
      <c r="N139" s="35" t="str">
        <f>IF(AND(B139="",D139="",F139="",G139=""),"",IF($P$3='Data Entry'!$CK$1,VLOOKUP(F139,Mark,12,0),IF($P$3='Data Entry'!$CK$2,VLOOKUP(F139,Mark,21,0),IF($P$3='Data Entry'!$CK$3,VLOOKUP(F139,Mark,30,0),IF($P$3='Data Entry'!$CK$4,VLOOKUP(F139,Mark,39,0),IF($P$3='Data Entry'!$CK$5,VLOOKUP(F139,Mark,48,0),IF($P$3='Data Entry'!$CK$6,VLOOKUP(F139,Mark,57,0),"")))))))</f>
        <v/>
      </c>
      <c r="O139" s="35" t="str">
        <f>IF(AND(B139="",D139="",F139="",G139=""),"",IF($P$3='Data Entry'!$CK$1,VLOOKUP(F139,Mark,13,0),IF($P$3='Data Entry'!$CK$2,VLOOKUP(F139,Mark,22,0),IF($P$3='Data Entry'!$CK$3,VLOOKUP(F139,Mark,31,0),IF($P$3='Data Entry'!$CK$4,VLOOKUP(F139,Mark,40,0),IF($P$3='Data Entry'!$CK$5,VLOOKUP(F139,Mark,49,0),IF($P$3='Data Entry'!$CK$6,VLOOKUP(F139,Mark,58,0),"")))))))</f>
        <v/>
      </c>
      <c r="P139" s="35" t="str">
        <f>IF(AND(B139="",D139="",F139="",G139=""),"",IF($P$3='Data Entry'!$CK$1,VLOOKUP(F139,Mark,14,0),IF($P$3='Data Entry'!$CK$2,VLOOKUP(F139,Mark,23,0),IF($P$3='Data Entry'!$CK$3,VLOOKUP(F139,Mark,32,0),IF($P$3='Data Entry'!$CK$4,VLOOKUP(F139,Mark,41,0),IF($P$3='Data Entry'!$CK$5,VLOOKUP(F139,Mark,50,0),IF($P$3='Data Entry'!$CK$6,VLOOKUP(F139,Mark,59,0),"")))))))</f>
        <v/>
      </c>
      <c r="Q139" s="36" t="str">
        <f t="shared" si="41"/>
        <v/>
      </c>
      <c r="R139" s="108" t="str">
        <f t="shared" si="42"/>
        <v/>
      </c>
      <c r="S139" s="108" t="str">
        <f t="shared" si="40"/>
        <v/>
      </c>
      <c r="T139" s="109" t="str">
        <f t="shared" si="43"/>
        <v/>
      </c>
      <c r="U139" s="10" t="str">
        <f>IFERROR(IF(OR(Q139="",#REF!="",D139=""),"",IF($Q$6=100,ROUNDUP(Q139*20%,0),IF($Q$6=86,ROUNDUP((Q139/$Q$6)*$U$6,0),IF($Q$6=66,ROUNDUP((Q139/$Q$6)*$U$6,0),"")))),"")</f>
        <v/>
      </c>
    </row>
    <row r="140" spans="1:21" ht="21.95" customHeight="1">
      <c r="A140" s="7">
        <v>134</v>
      </c>
      <c r="B140" s="32" t="str">
        <f t="shared" si="34"/>
        <v/>
      </c>
      <c r="C140" s="54" t="str">
        <f t="shared" si="35"/>
        <v/>
      </c>
      <c r="D140" s="8" t="str">
        <f t="shared" si="36"/>
        <v/>
      </c>
      <c r="E140" s="8" t="str">
        <f t="shared" si="37"/>
        <v/>
      </c>
      <c r="F140" s="5" t="str">
        <f t="shared" si="38"/>
        <v/>
      </c>
      <c r="G140" s="9" t="str">
        <f t="shared" si="39"/>
        <v/>
      </c>
      <c r="H140" s="106" t="str">
        <f>IF(AND(B140="",D140="",F140="",G140=""),"",IF($P$3='Data Entry'!$CK$1,VLOOKUP(F140,Mark,6,0),IF($P$3='Data Entry'!$CK$2,VLOOKUP(F140,Mark,15,0),IF($P$3='Data Entry'!$CK$3,VLOOKUP(F140,Mark,24,0),IF($P$3='Data Entry'!$CK$4,VLOOKUP(F140,Mark,33,0),IF($P$3='Data Entry'!$CK$5,VLOOKUP(F140,Mark,42,0),IF($P$3='Data Entry'!$CK$6,VLOOKUP(F140,Mark,51,0),"")))))))</f>
        <v/>
      </c>
      <c r="I140" s="106" t="str">
        <f>IF(AND(B140="",D140="",F140="",G140=""),"",IF($P$3='Data Entry'!$CK$1,VLOOKUP(F140,Mark,7,0),IF($P$3='Data Entry'!$CK$2,VLOOKUP(F140,Mark,16,0),IF($P$3='Data Entry'!$CK$3,VLOOKUP(F140,Mark,25,0),IF($P$3='Data Entry'!$CK$4,VLOOKUP(F140,Mark,34,0),IF($P$3='Data Entry'!$CK$5,VLOOKUP(F140,Mark,43,0),IF($P$3='Data Entry'!$CK$6,VLOOKUP(F140,Mark,52,0),"")))))))</f>
        <v/>
      </c>
      <c r="J140" s="106" t="str">
        <f>IF(AND(B140="",D140="",F140="",G140=""),"",IF($P$3='Data Entry'!$CK$1,VLOOKUP(F140,Mark,8,0),IF($P$3='Data Entry'!$CK$2,VLOOKUP(F140,Mark,17,0),IF($P$3='Data Entry'!$CK$3,VLOOKUP(F140,Mark,26,0),IF($P$3='Data Entry'!$CK$4,VLOOKUP(F140,Mark,35,0),IF($P$3='Data Entry'!$CK$5,VLOOKUP(F140,Mark,44,0),IF($P$3='Data Entry'!$CK$6,VLOOKUP(F140,Mark,53,0),"")))))))</f>
        <v/>
      </c>
      <c r="K140" s="34" t="str">
        <f>IF(AND(B140="",D140="",F140="",G140=""),"",IF($P$3='Data Entry'!$CK$1,VLOOKUP(F140,Mark,9,0),IF($P$3='Data Entry'!$CK$2,VLOOKUP(F140,Mark,18,0),IF($P$3='Data Entry'!$CK$3,VLOOKUP(F140,Mark,27,0),IF($P$3='Data Entry'!$CK$4,VLOOKUP(F140,Mark,36,0),IF($P$3='Data Entry'!$CK$5,VLOOKUP(F140,Mark,45,0),IF($P$3='Data Entry'!$CK$6,VLOOKUP(F140,Mark,54,0),"")))))))</f>
        <v/>
      </c>
      <c r="L140" s="34" t="str">
        <f>IF(AND(B140="",D140="",F140="",G140=""),"",IF($P$3='Data Entry'!$CK$1,VLOOKUP(F140,Mark,10,0),IF($P$3='Data Entry'!$CK$2,VLOOKUP(F140,Mark,19,0),IF($P$3='Data Entry'!$CK$3,VLOOKUP(F140,Mark,28,0),IF($P$3='Data Entry'!$CK$4,VLOOKUP(F140,Mark,37,0),IF($P$3='Data Entry'!$CK$5,VLOOKUP(F140,Mark,46,0),IF($P$3='Data Entry'!$CK$6,VLOOKUP(F140,Mark,55,0),"")))))))</f>
        <v/>
      </c>
      <c r="M140" s="34" t="str">
        <f>IF(AND(B140="",D140="",F140="",G140=""),"",IF($P$3='Data Entry'!$CK$1,VLOOKUP(F140,Mark,11,0),IF($P$3='Data Entry'!$CK$2,VLOOKUP(F140,Mark,20,0),IF($P$3='Data Entry'!$CK$3,VLOOKUP(F140,Mark,29,0),IF($P$3='Data Entry'!$CK$4,VLOOKUP(F140,Mark,38,0),IF($P$3='Data Entry'!$CK$5,VLOOKUP(F140,Mark,47,0),IF($P$3='Data Entry'!$CK$6,VLOOKUP(F140,Mark,56,0),"")))))))</f>
        <v/>
      </c>
      <c r="N140" s="35" t="str">
        <f>IF(AND(B140="",D140="",F140="",G140=""),"",IF($P$3='Data Entry'!$CK$1,VLOOKUP(F140,Mark,12,0),IF($P$3='Data Entry'!$CK$2,VLOOKUP(F140,Mark,21,0),IF($P$3='Data Entry'!$CK$3,VLOOKUP(F140,Mark,30,0),IF($P$3='Data Entry'!$CK$4,VLOOKUP(F140,Mark,39,0),IF($P$3='Data Entry'!$CK$5,VLOOKUP(F140,Mark,48,0),IF($P$3='Data Entry'!$CK$6,VLOOKUP(F140,Mark,57,0),"")))))))</f>
        <v/>
      </c>
      <c r="O140" s="35" t="str">
        <f>IF(AND(B140="",D140="",F140="",G140=""),"",IF($P$3='Data Entry'!$CK$1,VLOOKUP(F140,Mark,13,0),IF($P$3='Data Entry'!$CK$2,VLOOKUP(F140,Mark,22,0),IF($P$3='Data Entry'!$CK$3,VLOOKUP(F140,Mark,31,0),IF($P$3='Data Entry'!$CK$4,VLOOKUP(F140,Mark,40,0),IF($P$3='Data Entry'!$CK$5,VLOOKUP(F140,Mark,49,0),IF($P$3='Data Entry'!$CK$6,VLOOKUP(F140,Mark,58,0),"")))))))</f>
        <v/>
      </c>
      <c r="P140" s="35" t="str">
        <f>IF(AND(B140="",D140="",F140="",G140=""),"",IF($P$3='Data Entry'!$CK$1,VLOOKUP(F140,Mark,14,0),IF($P$3='Data Entry'!$CK$2,VLOOKUP(F140,Mark,23,0),IF($P$3='Data Entry'!$CK$3,VLOOKUP(F140,Mark,32,0),IF($P$3='Data Entry'!$CK$4,VLOOKUP(F140,Mark,41,0),IF($P$3='Data Entry'!$CK$5,VLOOKUP(F140,Mark,50,0),IF($P$3='Data Entry'!$CK$6,VLOOKUP(F140,Mark,59,0),"")))))))</f>
        <v/>
      </c>
      <c r="Q140" s="36" t="str">
        <f t="shared" si="41"/>
        <v/>
      </c>
      <c r="R140" s="108" t="str">
        <f t="shared" si="42"/>
        <v/>
      </c>
      <c r="S140" s="108" t="str">
        <f t="shared" si="40"/>
        <v/>
      </c>
      <c r="T140" s="109" t="str">
        <f t="shared" si="43"/>
        <v/>
      </c>
      <c r="U140" s="10" t="str">
        <f>IFERROR(IF(OR(Q140="",#REF!="",D140=""),"",IF($Q$6=100,ROUNDUP(Q140*20%,0),IF($Q$6=86,ROUNDUP((Q140/$Q$6)*$U$6,0),IF($Q$6=66,ROUNDUP((Q140/$Q$6)*$U$6,0),"")))),"")</f>
        <v/>
      </c>
    </row>
    <row r="141" spans="1:21" ht="21.95" customHeight="1">
      <c r="A141" s="7">
        <v>135</v>
      </c>
      <c r="B141" s="32" t="str">
        <f t="shared" si="34"/>
        <v/>
      </c>
      <c r="C141" s="54" t="str">
        <f t="shared" si="35"/>
        <v/>
      </c>
      <c r="D141" s="8" t="str">
        <f t="shared" si="36"/>
        <v/>
      </c>
      <c r="E141" s="8" t="str">
        <f t="shared" si="37"/>
        <v/>
      </c>
      <c r="F141" s="5" t="str">
        <f t="shared" si="38"/>
        <v/>
      </c>
      <c r="G141" s="9" t="str">
        <f t="shared" si="39"/>
        <v/>
      </c>
      <c r="H141" s="106" t="str">
        <f>IF(AND(B141="",D141="",F141="",G141=""),"",IF($P$3='Data Entry'!$CK$1,VLOOKUP(F141,Mark,6,0),IF($P$3='Data Entry'!$CK$2,VLOOKUP(F141,Mark,15,0),IF($P$3='Data Entry'!$CK$3,VLOOKUP(F141,Mark,24,0),IF($P$3='Data Entry'!$CK$4,VLOOKUP(F141,Mark,33,0),IF($P$3='Data Entry'!$CK$5,VLOOKUP(F141,Mark,42,0),IF($P$3='Data Entry'!$CK$6,VLOOKUP(F141,Mark,51,0),"")))))))</f>
        <v/>
      </c>
      <c r="I141" s="106" t="str">
        <f>IF(AND(B141="",D141="",F141="",G141=""),"",IF($P$3='Data Entry'!$CK$1,VLOOKUP(F141,Mark,7,0),IF($P$3='Data Entry'!$CK$2,VLOOKUP(F141,Mark,16,0),IF($P$3='Data Entry'!$CK$3,VLOOKUP(F141,Mark,25,0),IF($P$3='Data Entry'!$CK$4,VLOOKUP(F141,Mark,34,0),IF($P$3='Data Entry'!$CK$5,VLOOKUP(F141,Mark,43,0),IF($P$3='Data Entry'!$CK$6,VLOOKUP(F141,Mark,52,0),"")))))))</f>
        <v/>
      </c>
      <c r="J141" s="106" t="str">
        <f>IF(AND(B141="",D141="",F141="",G141=""),"",IF($P$3='Data Entry'!$CK$1,VLOOKUP(F141,Mark,8,0),IF($P$3='Data Entry'!$CK$2,VLOOKUP(F141,Mark,17,0),IF($P$3='Data Entry'!$CK$3,VLOOKUP(F141,Mark,26,0),IF($P$3='Data Entry'!$CK$4,VLOOKUP(F141,Mark,35,0),IF($P$3='Data Entry'!$CK$5,VLOOKUP(F141,Mark,44,0),IF($P$3='Data Entry'!$CK$6,VLOOKUP(F141,Mark,53,0),"")))))))</f>
        <v/>
      </c>
      <c r="K141" s="34" t="str">
        <f>IF(AND(B141="",D141="",F141="",G141=""),"",IF($P$3='Data Entry'!$CK$1,VLOOKUP(F141,Mark,9,0),IF($P$3='Data Entry'!$CK$2,VLOOKUP(F141,Mark,18,0),IF($P$3='Data Entry'!$CK$3,VLOOKUP(F141,Mark,27,0),IF($P$3='Data Entry'!$CK$4,VLOOKUP(F141,Mark,36,0),IF($P$3='Data Entry'!$CK$5,VLOOKUP(F141,Mark,45,0),IF($P$3='Data Entry'!$CK$6,VLOOKUP(F141,Mark,54,0),"")))))))</f>
        <v/>
      </c>
      <c r="L141" s="34" t="str">
        <f>IF(AND(B141="",D141="",F141="",G141=""),"",IF($P$3='Data Entry'!$CK$1,VLOOKUP(F141,Mark,10,0),IF($P$3='Data Entry'!$CK$2,VLOOKUP(F141,Mark,19,0),IF($P$3='Data Entry'!$CK$3,VLOOKUP(F141,Mark,28,0),IF($P$3='Data Entry'!$CK$4,VLOOKUP(F141,Mark,37,0),IF($P$3='Data Entry'!$CK$5,VLOOKUP(F141,Mark,46,0),IF($P$3='Data Entry'!$CK$6,VLOOKUP(F141,Mark,55,0),"")))))))</f>
        <v/>
      </c>
      <c r="M141" s="34" t="str">
        <f>IF(AND(B141="",D141="",F141="",G141=""),"",IF($P$3='Data Entry'!$CK$1,VLOOKUP(F141,Mark,11,0),IF($P$3='Data Entry'!$CK$2,VLOOKUP(F141,Mark,20,0),IF($P$3='Data Entry'!$CK$3,VLOOKUP(F141,Mark,29,0),IF($P$3='Data Entry'!$CK$4,VLOOKUP(F141,Mark,38,0),IF($P$3='Data Entry'!$CK$5,VLOOKUP(F141,Mark,47,0),IF($P$3='Data Entry'!$CK$6,VLOOKUP(F141,Mark,56,0),"")))))))</f>
        <v/>
      </c>
      <c r="N141" s="35" t="str">
        <f>IF(AND(B141="",D141="",F141="",G141=""),"",IF($P$3='Data Entry'!$CK$1,VLOOKUP(F141,Mark,12,0),IF($P$3='Data Entry'!$CK$2,VLOOKUP(F141,Mark,21,0),IF($P$3='Data Entry'!$CK$3,VLOOKUP(F141,Mark,30,0),IF($P$3='Data Entry'!$CK$4,VLOOKUP(F141,Mark,39,0),IF($P$3='Data Entry'!$CK$5,VLOOKUP(F141,Mark,48,0),IF($P$3='Data Entry'!$CK$6,VLOOKUP(F141,Mark,57,0),"")))))))</f>
        <v/>
      </c>
      <c r="O141" s="35" t="str">
        <f>IF(AND(B141="",D141="",F141="",G141=""),"",IF($P$3='Data Entry'!$CK$1,VLOOKUP(F141,Mark,13,0),IF($P$3='Data Entry'!$CK$2,VLOOKUP(F141,Mark,22,0),IF($P$3='Data Entry'!$CK$3,VLOOKUP(F141,Mark,31,0),IF($P$3='Data Entry'!$CK$4,VLOOKUP(F141,Mark,40,0),IF($P$3='Data Entry'!$CK$5,VLOOKUP(F141,Mark,49,0),IF($P$3='Data Entry'!$CK$6,VLOOKUP(F141,Mark,58,0),"")))))))</f>
        <v/>
      </c>
      <c r="P141" s="35" t="str">
        <f>IF(AND(B141="",D141="",F141="",G141=""),"",IF($P$3='Data Entry'!$CK$1,VLOOKUP(F141,Mark,14,0),IF($P$3='Data Entry'!$CK$2,VLOOKUP(F141,Mark,23,0),IF($P$3='Data Entry'!$CK$3,VLOOKUP(F141,Mark,32,0),IF($P$3='Data Entry'!$CK$4,VLOOKUP(F141,Mark,41,0),IF($P$3='Data Entry'!$CK$5,VLOOKUP(F141,Mark,50,0),IF($P$3='Data Entry'!$CK$6,VLOOKUP(F141,Mark,59,0),"")))))))</f>
        <v/>
      </c>
      <c r="Q141" s="36" t="str">
        <f t="shared" si="41"/>
        <v/>
      </c>
      <c r="R141" s="108" t="str">
        <f t="shared" si="42"/>
        <v/>
      </c>
      <c r="S141" s="108" t="str">
        <f t="shared" si="40"/>
        <v/>
      </c>
      <c r="T141" s="109" t="str">
        <f t="shared" si="43"/>
        <v/>
      </c>
      <c r="U141" s="10" t="str">
        <f>IFERROR(IF(OR(Q141="",#REF!="",D141=""),"",IF($Q$6=100,ROUNDUP(Q141*20%,0),IF($Q$6=86,ROUNDUP((Q141/$Q$6)*$U$6,0),IF($Q$6=66,ROUNDUP((Q141/$Q$6)*$U$6,0),"")))),"")</f>
        <v/>
      </c>
    </row>
    <row r="142" spans="1:21" ht="21.95" customHeight="1">
      <c r="A142" s="7">
        <v>136</v>
      </c>
      <c r="B142" s="32" t="str">
        <f t="shared" si="34"/>
        <v/>
      </c>
      <c r="C142" s="54" t="str">
        <f t="shared" si="35"/>
        <v/>
      </c>
      <c r="D142" s="8" t="str">
        <f t="shared" si="36"/>
        <v/>
      </c>
      <c r="E142" s="8" t="str">
        <f t="shared" si="37"/>
        <v/>
      </c>
      <c r="F142" s="5" t="str">
        <f t="shared" si="38"/>
        <v/>
      </c>
      <c r="G142" s="9" t="str">
        <f t="shared" si="39"/>
        <v/>
      </c>
      <c r="H142" s="106" t="str">
        <f>IF(AND(B142="",D142="",F142="",G142=""),"",IF($P$3='Data Entry'!$CK$1,VLOOKUP(F142,Mark,6,0),IF($P$3='Data Entry'!$CK$2,VLOOKUP(F142,Mark,15,0),IF($P$3='Data Entry'!$CK$3,VLOOKUP(F142,Mark,24,0),IF($P$3='Data Entry'!$CK$4,VLOOKUP(F142,Mark,33,0),IF($P$3='Data Entry'!$CK$5,VLOOKUP(F142,Mark,42,0),IF($P$3='Data Entry'!$CK$6,VLOOKUP(F142,Mark,51,0),"")))))))</f>
        <v/>
      </c>
      <c r="I142" s="106" t="str">
        <f>IF(AND(B142="",D142="",F142="",G142=""),"",IF($P$3='Data Entry'!$CK$1,VLOOKUP(F142,Mark,7,0),IF($P$3='Data Entry'!$CK$2,VLOOKUP(F142,Mark,16,0),IF($P$3='Data Entry'!$CK$3,VLOOKUP(F142,Mark,25,0),IF($P$3='Data Entry'!$CK$4,VLOOKUP(F142,Mark,34,0),IF($P$3='Data Entry'!$CK$5,VLOOKUP(F142,Mark,43,0),IF($P$3='Data Entry'!$CK$6,VLOOKUP(F142,Mark,52,0),"")))))))</f>
        <v/>
      </c>
      <c r="J142" s="106" t="str">
        <f>IF(AND(B142="",D142="",F142="",G142=""),"",IF($P$3='Data Entry'!$CK$1,VLOOKUP(F142,Mark,8,0),IF($P$3='Data Entry'!$CK$2,VLOOKUP(F142,Mark,17,0),IF($P$3='Data Entry'!$CK$3,VLOOKUP(F142,Mark,26,0),IF($P$3='Data Entry'!$CK$4,VLOOKUP(F142,Mark,35,0),IF($P$3='Data Entry'!$CK$5,VLOOKUP(F142,Mark,44,0),IF($P$3='Data Entry'!$CK$6,VLOOKUP(F142,Mark,53,0),"")))))))</f>
        <v/>
      </c>
      <c r="K142" s="34" t="str">
        <f>IF(AND(B142="",D142="",F142="",G142=""),"",IF($P$3='Data Entry'!$CK$1,VLOOKUP(F142,Mark,9,0),IF($P$3='Data Entry'!$CK$2,VLOOKUP(F142,Mark,18,0),IF($P$3='Data Entry'!$CK$3,VLOOKUP(F142,Mark,27,0),IF($P$3='Data Entry'!$CK$4,VLOOKUP(F142,Mark,36,0),IF($P$3='Data Entry'!$CK$5,VLOOKUP(F142,Mark,45,0),IF($P$3='Data Entry'!$CK$6,VLOOKUP(F142,Mark,54,0),"")))))))</f>
        <v/>
      </c>
      <c r="L142" s="34" t="str">
        <f>IF(AND(B142="",D142="",F142="",G142=""),"",IF($P$3='Data Entry'!$CK$1,VLOOKUP(F142,Mark,10,0),IF($P$3='Data Entry'!$CK$2,VLOOKUP(F142,Mark,19,0),IF($P$3='Data Entry'!$CK$3,VLOOKUP(F142,Mark,28,0),IF($P$3='Data Entry'!$CK$4,VLOOKUP(F142,Mark,37,0),IF($P$3='Data Entry'!$CK$5,VLOOKUP(F142,Mark,46,0),IF($P$3='Data Entry'!$CK$6,VLOOKUP(F142,Mark,55,0),"")))))))</f>
        <v/>
      </c>
      <c r="M142" s="34" t="str">
        <f>IF(AND(B142="",D142="",F142="",G142=""),"",IF($P$3='Data Entry'!$CK$1,VLOOKUP(F142,Mark,11,0),IF($P$3='Data Entry'!$CK$2,VLOOKUP(F142,Mark,20,0),IF($P$3='Data Entry'!$CK$3,VLOOKUP(F142,Mark,29,0),IF($P$3='Data Entry'!$CK$4,VLOOKUP(F142,Mark,38,0),IF($P$3='Data Entry'!$CK$5,VLOOKUP(F142,Mark,47,0),IF($P$3='Data Entry'!$CK$6,VLOOKUP(F142,Mark,56,0),"")))))))</f>
        <v/>
      </c>
      <c r="N142" s="35" t="str">
        <f>IF(AND(B142="",D142="",F142="",G142=""),"",IF($P$3='Data Entry'!$CK$1,VLOOKUP(F142,Mark,12,0),IF($P$3='Data Entry'!$CK$2,VLOOKUP(F142,Mark,21,0),IF($P$3='Data Entry'!$CK$3,VLOOKUP(F142,Mark,30,0),IF($P$3='Data Entry'!$CK$4,VLOOKUP(F142,Mark,39,0),IF($P$3='Data Entry'!$CK$5,VLOOKUP(F142,Mark,48,0),IF($P$3='Data Entry'!$CK$6,VLOOKUP(F142,Mark,57,0),"")))))))</f>
        <v/>
      </c>
      <c r="O142" s="35" t="str">
        <f>IF(AND(B142="",D142="",F142="",G142=""),"",IF($P$3='Data Entry'!$CK$1,VLOOKUP(F142,Mark,13,0),IF($P$3='Data Entry'!$CK$2,VLOOKUP(F142,Mark,22,0),IF($P$3='Data Entry'!$CK$3,VLOOKUP(F142,Mark,31,0),IF($P$3='Data Entry'!$CK$4,VLOOKUP(F142,Mark,40,0),IF($P$3='Data Entry'!$CK$5,VLOOKUP(F142,Mark,49,0),IF($P$3='Data Entry'!$CK$6,VLOOKUP(F142,Mark,58,0),"")))))))</f>
        <v/>
      </c>
      <c r="P142" s="35" t="str">
        <f>IF(AND(B142="",D142="",F142="",G142=""),"",IF($P$3='Data Entry'!$CK$1,VLOOKUP(F142,Mark,14,0),IF($P$3='Data Entry'!$CK$2,VLOOKUP(F142,Mark,23,0),IF($P$3='Data Entry'!$CK$3,VLOOKUP(F142,Mark,32,0),IF($P$3='Data Entry'!$CK$4,VLOOKUP(F142,Mark,41,0),IF($P$3='Data Entry'!$CK$5,VLOOKUP(F142,Mark,50,0),IF($P$3='Data Entry'!$CK$6,VLOOKUP(F142,Mark,59,0),"")))))))</f>
        <v/>
      </c>
      <c r="Q142" s="36" t="str">
        <f t="shared" si="41"/>
        <v/>
      </c>
      <c r="R142" s="108" t="str">
        <f t="shared" si="42"/>
        <v/>
      </c>
      <c r="S142" s="108" t="str">
        <f t="shared" si="40"/>
        <v/>
      </c>
      <c r="T142" s="109" t="str">
        <f t="shared" si="43"/>
        <v/>
      </c>
      <c r="U142" s="10" t="str">
        <f>IFERROR(IF(OR(Q142="",#REF!="",D142=""),"",IF($Q$6=100,ROUNDUP(Q142*20%,0),IF($Q$6=86,ROUNDUP((Q142/$Q$6)*$U$6,0),IF($Q$6=66,ROUNDUP((Q142/$Q$6)*$U$6,0),"")))),"")</f>
        <v/>
      </c>
    </row>
    <row r="143" spans="1:21" ht="21.95" customHeight="1">
      <c r="A143" s="7">
        <v>137</v>
      </c>
      <c r="B143" s="32" t="str">
        <f t="shared" si="34"/>
        <v/>
      </c>
      <c r="C143" s="54" t="str">
        <f t="shared" si="35"/>
        <v/>
      </c>
      <c r="D143" s="8" t="str">
        <f t="shared" si="36"/>
        <v/>
      </c>
      <c r="E143" s="8" t="str">
        <f t="shared" si="37"/>
        <v/>
      </c>
      <c r="F143" s="5" t="str">
        <f t="shared" si="38"/>
        <v/>
      </c>
      <c r="G143" s="9" t="str">
        <f t="shared" si="39"/>
        <v/>
      </c>
      <c r="H143" s="106" t="str">
        <f>IF(AND(B143="",D143="",F143="",G143=""),"",IF($P$3='Data Entry'!$CK$1,VLOOKUP(F143,Mark,6,0),IF($P$3='Data Entry'!$CK$2,VLOOKUP(F143,Mark,15,0),IF($P$3='Data Entry'!$CK$3,VLOOKUP(F143,Mark,24,0),IF($P$3='Data Entry'!$CK$4,VLOOKUP(F143,Mark,33,0),IF($P$3='Data Entry'!$CK$5,VLOOKUP(F143,Mark,42,0),IF($P$3='Data Entry'!$CK$6,VLOOKUP(F143,Mark,51,0),"")))))))</f>
        <v/>
      </c>
      <c r="I143" s="106" t="str">
        <f>IF(AND(B143="",D143="",F143="",G143=""),"",IF($P$3='Data Entry'!$CK$1,VLOOKUP(F143,Mark,7,0),IF($P$3='Data Entry'!$CK$2,VLOOKUP(F143,Mark,16,0),IF($P$3='Data Entry'!$CK$3,VLOOKUP(F143,Mark,25,0),IF($P$3='Data Entry'!$CK$4,VLOOKUP(F143,Mark,34,0),IF($P$3='Data Entry'!$CK$5,VLOOKUP(F143,Mark,43,0),IF($P$3='Data Entry'!$CK$6,VLOOKUP(F143,Mark,52,0),"")))))))</f>
        <v/>
      </c>
      <c r="J143" s="106" t="str">
        <f>IF(AND(B143="",D143="",F143="",G143=""),"",IF($P$3='Data Entry'!$CK$1,VLOOKUP(F143,Mark,8,0),IF($P$3='Data Entry'!$CK$2,VLOOKUP(F143,Mark,17,0),IF($P$3='Data Entry'!$CK$3,VLOOKUP(F143,Mark,26,0),IF($P$3='Data Entry'!$CK$4,VLOOKUP(F143,Mark,35,0),IF($P$3='Data Entry'!$CK$5,VLOOKUP(F143,Mark,44,0),IF($P$3='Data Entry'!$CK$6,VLOOKUP(F143,Mark,53,0),"")))))))</f>
        <v/>
      </c>
      <c r="K143" s="34" t="str">
        <f>IF(AND(B143="",D143="",F143="",G143=""),"",IF($P$3='Data Entry'!$CK$1,VLOOKUP(F143,Mark,9,0),IF($P$3='Data Entry'!$CK$2,VLOOKUP(F143,Mark,18,0),IF($P$3='Data Entry'!$CK$3,VLOOKUP(F143,Mark,27,0),IF($P$3='Data Entry'!$CK$4,VLOOKUP(F143,Mark,36,0),IF($P$3='Data Entry'!$CK$5,VLOOKUP(F143,Mark,45,0),IF($P$3='Data Entry'!$CK$6,VLOOKUP(F143,Mark,54,0),"")))))))</f>
        <v/>
      </c>
      <c r="L143" s="34" t="str">
        <f>IF(AND(B143="",D143="",F143="",G143=""),"",IF($P$3='Data Entry'!$CK$1,VLOOKUP(F143,Mark,10,0),IF($P$3='Data Entry'!$CK$2,VLOOKUP(F143,Mark,19,0),IF($P$3='Data Entry'!$CK$3,VLOOKUP(F143,Mark,28,0),IF($P$3='Data Entry'!$CK$4,VLOOKUP(F143,Mark,37,0),IF($P$3='Data Entry'!$CK$5,VLOOKUP(F143,Mark,46,0),IF($P$3='Data Entry'!$CK$6,VLOOKUP(F143,Mark,55,0),"")))))))</f>
        <v/>
      </c>
      <c r="M143" s="34" t="str">
        <f>IF(AND(B143="",D143="",F143="",G143=""),"",IF($P$3='Data Entry'!$CK$1,VLOOKUP(F143,Mark,11,0),IF($P$3='Data Entry'!$CK$2,VLOOKUP(F143,Mark,20,0),IF($P$3='Data Entry'!$CK$3,VLOOKUP(F143,Mark,29,0),IF($P$3='Data Entry'!$CK$4,VLOOKUP(F143,Mark,38,0),IF($P$3='Data Entry'!$CK$5,VLOOKUP(F143,Mark,47,0),IF($P$3='Data Entry'!$CK$6,VLOOKUP(F143,Mark,56,0),"")))))))</f>
        <v/>
      </c>
      <c r="N143" s="35" t="str">
        <f>IF(AND(B143="",D143="",F143="",G143=""),"",IF($P$3='Data Entry'!$CK$1,VLOOKUP(F143,Mark,12,0),IF($P$3='Data Entry'!$CK$2,VLOOKUP(F143,Mark,21,0),IF($P$3='Data Entry'!$CK$3,VLOOKUP(F143,Mark,30,0),IF($P$3='Data Entry'!$CK$4,VLOOKUP(F143,Mark,39,0),IF($P$3='Data Entry'!$CK$5,VLOOKUP(F143,Mark,48,0),IF($P$3='Data Entry'!$CK$6,VLOOKUP(F143,Mark,57,0),"")))))))</f>
        <v/>
      </c>
      <c r="O143" s="35" t="str">
        <f>IF(AND(B143="",D143="",F143="",G143=""),"",IF($P$3='Data Entry'!$CK$1,VLOOKUP(F143,Mark,13,0),IF($P$3='Data Entry'!$CK$2,VLOOKUP(F143,Mark,22,0),IF($P$3='Data Entry'!$CK$3,VLOOKUP(F143,Mark,31,0),IF($P$3='Data Entry'!$CK$4,VLOOKUP(F143,Mark,40,0),IF($P$3='Data Entry'!$CK$5,VLOOKUP(F143,Mark,49,0),IF($P$3='Data Entry'!$CK$6,VLOOKUP(F143,Mark,58,0),"")))))))</f>
        <v/>
      </c>
      <c r="P143" s="35" t="str">
        <f>IF(AND(B143="",D143="",F143="",G143=""),"",IF($P$3='Data Entry'!$CK$1,VLOOKUP(F143,Mark,14,0),IF($P$3='Data Entry'!$CK$2,VLOOKUP(F143,Mark,23,0),IF($P$3='Data Entry'!$CK$3,VLOOKUP(F143,Mark,32,0),IF($P$3='Data Entry'!$CK$4,VLOOKUP(F143,Mark,41,0),IF($P$3='Data Entry'!$CK$5,VLOOKUP(F143,Mark,50,0),IF($P$3='Data Entry'!$CK$6,VLOOKUP(F143,Mark,59,0),"")))))))</f>
        <v/>
      </c>
      <c r="Q143" s="36" t="str">
        <f t="shared" si="41"/>
        <v/>
      </c>
      <c r="R143" s="108" t="str">
        <f t="shared" si="42"/>
        <v/>
      </c>
      <c r="S143" s="108" t="str">
        <f t="shared" si="40"/>
        <v/>
      </c>
      <c r="T143" s="109" t="str">
        <f t="shared" si="43"/>
        <v/>
      </c>
      <c r="U143" s="10" t="str">
        <f>IFERROR(IF(OR(Q143="",#REF!="",D143=""),"",IF($Q$6=100,ROUNDUP(Q143*20%,0),IF($Q$6=86,ROUNDUP((Q143/$Q$6)*$U$6,0),IF($Q$6=66,ROUNDUP((Q143/$Q$6)*$U$6,0),"")))),"")</f>
        <v/>
      </c>
    </row>
    <row r="144" spans="1:21" ht="21.95" customHeight="1">
      <c r="A144" s="7">
        <v>138</v>
      </c>
      <c r="B144" s="32" t="str">
        <f t="shared" si="34"/>
        <v/>
      </c>
      <c r="C144" s="54" t="str">
        <f t="shared" si="35"/>
        <v/>
      </c>
      <c r="D144" s="8" t="str">
        <f t="shared" si="36"/>
        <v/>
      </c>
      <c r="E144" s="8" t="str">
        <f t="shared" si="37"/>
        <v/>
      </c>
      <c r="F144" s="5" t="str">
        <f t="shared" si="38"/>
        <v/>
      </c>
      <c r="G144" s="9" t="str">
        <f t="shared" si="39"/>
        <v/>
      </c>
      <c r="H144" s="106" t="str">
        <f>IF(AND(B144="",D144="",F144="",G144=""),"",IF($P$3='Data Entry'!$CK$1,VLOOKUP(F144,Mark,6,0),IF($P$3='Data Entry'!$CK$2,VLOOKUP(F144,Mark,15,0),IF($P$3='Data Entry'!$CK$3,VLOOKUP(F144,Mark,24,0),IF($P$3='Data Entry'!$CK$4,VLOOKUP(F144,Mark,33,0),IF($P$3='Data Entry'!$CK$5,VLOOKUP(F144,Mark,42,0),IF($P$3='Data Entry'!$CK$6,VLOOKUP(F144,Mark,51,0),"")))))))</f>
        <v/>
      </c>
      <c r="I144" s="106" t="str">
        <f>IF(AND(B144="",D144="",F144="",G144=""),"",IF($P$3='Data Entry'!$CK$1,VLOOKUP(F144,Mark,7,0),IF($P$3='Data Entry'!$CK$2,VLOOKUP(F144,Mark,16,0),IF($P$3='Data Entry'!$CK$3,VLOOKUP(F144,Mark,25,0),IF($P$3='Data Entry'!$CK$4,VLOOKUP(F144,Mark,34,0),IF($P$3='Data Entry'!$CK$5,VLOOKUP(F144,Mark,43,0),IF($P$3='Data Entry'!$CK$6,VLOOKUP(F144,Mark,52,0),"")))))))</f>
        <v/>
      </c>
      <c r="J144" s="106" t="str">
        <f>IF(AND(B144="",D144="",F144="",G144=""),"",IF($P$3='Data Entry'!$CK$1,VLOOKUP(F144,Mark,8,0),IF($P$3='Data Entry'!$CK$2,VLOOKUP(F144,Mark,17,0),IF($P$3='Data Entry'!$CK$3,VLOOKUP(F144,Mark,26,0),IF($P$3='Data Entry'!$CK$4,VLOOKUP(F144,Mark,35,0),IF($P$3='Data Entry'!$CK$5,VLOOKUP(F144,Mark,44,0),IF($P$3='Data Entry'!$CK$6,VLOOKUP(F144,Mark,53,0),"")))))))</f>
        <v/>
      </c>
      <c r="K144" s="34" t="str">
        <f>IF(AND(B144="",D144="",F144="",G144=""),"",IF($P$3='Data Entry'!$CK$1,VLOOKUP(F144,Mark,9,0),IF($P$3='Data Entry'!$CK$2,VLOOKUP(F144,Mark,18,0),IF($P$3='Data Entry'!$CK$3,VLOOKUP(F144,Mark,27,0),IF($P$3='Data Entry'!$CK$4,VLOOKUP(F144,Mark,36,0),IF($P$3='Data Entry'!$CK$5,VLOOKUP(F144,Mark,45,0),IF($P$3='Data Entry'!$CK$6,VLOOKUP(F144,Mark,54,0),"")))))))</f>
        <v/>
      </c>
      <c r="L144" s="34" t="str">
        <f>IF(AND(B144="",D144="",F144="",G144=""),"",IF($P$3='Data Entry'!$CK$1,VLOOKUP(F144,Mark,10,0),IF($P$3='Data Entry'!$CK$2,VLOOKUP(F144,Mark,19,0),IF($P$3='Data Entry'!$CK$3,VLOOKUP(F144,Mark,28,0),IF($P$3='Data Entry'!$CK$4,VLOOKUP(F144,Mark,37,0),IF($P$3='Data Entry'!$CK$5,VLOOKUP(F144,Mark,46,0),IF($P$3='Data Entry'!$CK$6,VLOOKUP(F144,Mark,55,0),"")))))))</f>
        <v/>
      </c>
      <c r="M144" s="34" t="str">
        <f>IF(AND(B144="",D144="",F144="",G144=""),"",IF($P$3='Data Entry'!$CK$1,VLOOKUP(F144,Mark,11,0),IF($P$3='Data Entry'!$CK$2,VLOOKUP(F144,Mark,20,0),IF($P$3='Data Entry'!$CK$3,VLOOKUP(F144,Mark,29,0),IF($P$3='Data Entry'!$CK$4,VLOOKUP(F144,Mark,38,0),IF($P$3='Data Entry'!$CK$5,VLOOKUP(F144,Mark,47,0),IF($P$3='Data Entry'!$CK$6,VLOOKUP(F144,Mark,56,0),"")))))))</f>
        <v/>
      </c>
      <c r="N144" s="35" t="str">
        <f>IF(AND(B144="",D144="",F144="",G144=""),"",IF($P$3='Data Entry'!$CK$1,VLOOKUP(F144,Mark,12,0),IF($P$3='Data Entry'!$CK$2,VLOOKUP(F144,Mark,21,0),IF($P$3='Data Entry'!$CK$3,VLOOKUP(F144,Mark,30,0),IF($P$3='Data Entry'!$CK$4,VLOOKUP(F144,Mark,39,0),IF($P$3='Data Entry'!$CK$5,VLOOKUP(F144,Mark,48,0),IF($P$3='Data Entry'!$CK$6,VLOOKUP(F144,Mark,57,0),"")))))))</f>
        <v/>
      </c>
      <c r="O144" s="35" t="str">
        <f>IF(AND(B144="",D144="",F144="",G144=""),"",IF($P$3='Data Entry'!$CK$1,VLOOKUP(F144,Mark,13,0),IF($P$3='Data Entry'!$CK$2,VLOOKUP(F144,Mark,22,0),IF($P$3='Data Entry'!$CK$3,VLOOKUP(F144,Mark,31,0),IF($P$3='Data Entry'!$CK$4,VLOOKUP(F144,Mark,40,0),IF($P$3='Data Entry'!$CK$5,VLOOKUP(F144,Mark,49,0),IF($P$3='Data Entry'!$CK$6,VLOOKUP(F144,Mark,58,0),"")))))))</f>
        <v/>
      </c>
      <c r="P144" s="35" t="str">
        <f>IF(AND(B144="",D144="",F144="",G144=""),"",IF($P$3='Data Entry'!$CK$1,VLOOKUP(F144,Mark,14,0),IF($P$3='Data Entry'!$CK$2,VLOOKUP(F144,Mark,23,0),IF($P$3='Data Entry'!$CK$3,VLOOKUP(F144,Mark,32,0),IF($P$3='Data Entry'!$CK$4,VLOOKUP(F144,Mark,41,0),IF($P$3='Data Entry'!$CK$5,VLOOKUP(F144,Mark,50,0),IF($P$3='Data Entry'!$CK$6,VLOOKUP(F144,Mark,59,0),"")))))))</f>
        <v/>
      </c>
      <c r="Q144" s="36" t="str">
        <f t="shared" si="41"/>
        <v/>
      </c>
      <c r="R144" s="108" t="str">
        <f t="shared" si="42"/>
        <v/>
      </c>
      <c r="S144" s="108" t="str">
        <f t="shared" si="40"/>
        <v/>
      </c>
      <c r="T144" s="109" t="str">
        <f t="shared" si="43"/>
        <v/>
      </c>
      <c r="U144" s="10" t="str">
        <f>IFERROR(IF(OR(Q144="",#REF!="",D144=""),"",IF($Q$6=100,ROUNDUP(Q144*20%,0),IF($Q$6=86,ROUNDUP((Q144/$Q$6)*$U$6,0),IF($Q$6=66,ROUNDUP((Q144/$Q$6)*$U$6,0),"")))),"")</f>
        <v/>
      </c>
    </row>
    <row r="145" spans="1:21" ht="21.95" customHeight="1">
      <c r="A145" s="7">
        <v>139</v>
      </c>
      <c r="B145" s="32" t="str">
        <f t="shared" si="34"/>
        <v/>
      </c>
      <c r="C145" s="54" t="str">
        <f t="shared" si="35"/>
        <v/>
      </c>
      <c r="D145" s="8" t="str">
        <f t="shared" si="36"/>
        <v/>
      </c>
      <c r="E145" s="8" t="str">
        <f t="shared" si="37"/>
        <v/>
      </c>
      <c r="F145" s="5" t="str">
        <f t="shared" si="38"/>
        <v/>
      </c>
      <c r="G145" s="9" t="str">
        <f t="shared" si="39"/>
        <v/>
      </c>
      <c r="H145" s="106" t="str">
        <f>IF(AND(B145="",D145="",F145="",G145=""),"",IF($P$3='Data Entry'!$CK$1,VLOOKUP(F145,Mark,6,0),IF($P$3='Data Entry'!$CK$2,VLOOKUP(F145,Mark,15,0),IF($P$3='Data Entry'!$CK$3,VLOOKUP(F145,Mark,24,0),IF($P$3='Data Entry'!$CK$4,VLOOKUP(F145,Mark,33,0),IF($P$3='Data Entry'!$CK$5,VLOOKUP(F145,Mark,42,0),IF($P$3='Data Entry'!$CK$6,VLOOKUP(F145,Mark,51,0),"")))))))</f>
        <v/>
      </c>
      <c r="I145" s="106" t="str">
        <f>IF(AND(B145="",D145="",F145="",G145=""),"",IF($P$3='Data Entry'!$CK$1,VLOOKUP(F145,Mark,7,0),IF($P$3='Data Entry'!$CK$2,VLOOKUP(F145,Mark,16,0),IF($P$3='Data Entry'!$CK$3,VLOOKUP(F145,Mark,25,0),IF($P$3='Data Entry'!$CK$4,VLOOKUP(F145,Mark,34,0),IF($P$3='Data Entry'!$CK$5,VLOOKUP(F145,Mark,43,0),IF($P$3='Data Entry'!$CK$6,VLOOKUP(F145,Mark,52,0),"")))))))</f>
        <v/>
      </c>
      <c r="J145" s="106" t="str">
        <f>IF(AND(B145="",D145="",F145="",G145=""),"",IF($P$3='Data Entry'!$CK$1,VLOOKUP(F145,Mark,8,0),IF($P$3='Data Entry'!$CK$2,VLOOKUP(F145,Mark,17,0),IF($P$3='Data Entry'!$CK$3,VLOOKUP(F145,Mark,26,0),IF($P$3='Data Entry'!$CK$4,VLOOKUP(F145,Mark,35,0),IF($P$3='Data Entry'!$CK$5,VLOOKUP(F145,Mark,44,0),IF($P$3='Data Entry'!$CK$6,VLOOKUP(F145,Mark,53,0),"")))))))</f>
        <v/>
      </c>
      <c r="K145" s="34" t="str">
        <f>IF(AND(B145="",D145="",F145="",G145=""),"",IF($P$3='Data Entry'!$CK$1,VLOOKUP(F145,Mark,9,0),IF($P$3='Data Entry'!$CK$2,VLOOKUP(F145,Mark,18,0),IF($P$3='Data Entry'!$CK$3,VLOOKUP(F145,Mark,27,0),IF($P$3='Data Entry'!$CK$4,VLOOKUP(F145,Mark,36,0),IF($P$3='Data Entry'!$CK$5,VLOOKUP(F145,Mark,45,0),IF($P$3='Data Entry'!$CK$6,VLOOKUP(F145,Mark,54,0),"")))))))</f>
        <v/>
      </c>
      <c r="L145" s="34" t="str">
        <f>IF(AND(B145="",D145="",F145="",G145=""),"",IF($P$3='Data Entry'!$CK$1,VLOOKUP(F145,Mark,10,0),IF($P$3='Data Entry'!$CK$2,VLOOKUP(F145,Mark,19,0),IF($P$3='Data Entry'!$CK$3,VLOOKUP(F145,Mark,28,0),IF($P$3='Data Entry'!$CK$4,VLOOKUP(F145,Mark,37,0),IF($P$3='Data Entry'!$CK$5,VLOOKUP(F145,Mark,46,0),IF($P$3='Data Entry'!$CK$6,VLOOKUP(F145,Mark,55,0),"")))))))</f>
        <v/>
      </c>
      <c r="M145" s="34" t="str">
        <f>IF(AND(B145="",D145="",F145="",G145=""),"",IF($P$3='Data Entry'!$CK$1,VLOOKUP(F145,Mark,11,0),IF($P$3='Data Entry'!$CK$2,VLOOKUP(F145,Mark,20,0),IF($P$3='Data Entry'!$CK$3,VLOOKUP(F145,Mark,29,0),IF($P$3='Data Entry'!$CK$4,VLOOKUP(F145,Mark,38,0),IF($P$3='Data Entry'!$CK$5,VLOOKUP(F145,Mark,47,0),IF($P$3='Data Entry'!$CK$6,VLOOKUP(F145,Mark,56,0),"")))))))</f>
        <v/>
      </c>
      <c r="N145" s="35" t="str">
        <f>IF(AND(B145="",D145="",F145="",G145=""),"",IF($P$3='Data Entry'!$CK$1,VLOOKUP(F145,Mark,12,0),IF($P$3='Data Entry'!$CK$2,VLOOKUP(F145,Mark,21,0),IF($P$3='Data Entry'!$CK$3,VLOOKUP(F145,Mark,30,0),IF($P$3='Data Entry'!$CK$4,VLOOKUP(F145,Mark,39,0),IF($P$3='Data Entry'!$CK$5,VLOOKUP(F145,Mark,48,0),IF($P$3='Data Entry'!$CK$6,VLOOKUP(F145,Mark,57,0),"")))))))</f>
        <v/>
      </c>
      <c r="O145" s="35" t="str">
        <f>IF(AND(B145="",D145="",F145="",G145=""),"",IF($P$3='Data Entry'!$CK$1,VLOOKUP(F145,Mark,13,0),IF($P$3='Data Entry'!$CK$2,VLOOKUP(F145,Mark,22,0),IF($P$3='Data Entry'!$CK$3,VLOOKUP(F145,Mark,31,0),IF($P$3='Data Entry'!$CK$4,VLOOKUP(F145,Mark,40,0),IF($P$3='Data Entry'!$CK$5,VLOOKUP(F145,Mark,49,0),IF($P$3='Data Entry'!$CK$6,VLOOKUP(F145,Mark,58,0),"")))))))</f>
        <v/>
      </c>
      <c r="P145" s="35" t="str">
        <f>IF(AND(B145="",D145="",F145="",G145=""),"",IF($P$3='Data Entry'!$CK$1,VLOOKUP(F145,Mark,14,0),IF($P$3='Data Entry'!$CK$2,VLOOKUP(F145,Mark,23,0),IF($P$3='Data Entry'!$CK$3,VLOOKUP(F145,Mark,32,0),IF($P$3='Data Entry'!$CK$4,VLOOKUP(F145,Mark,41,0),IF($P$3='Data Entry'!$CK$5,VLOOKUP(F145,Mark,50,0),IF($P$3='Data Entry'!$CK$6,VLOOKUP(F145,Mark,59,0),"")))))))</f>
        <v/>
      </c>
      <c r="Q145" s="36" t="str">
        <f t="shared" si="41"/>
        <v/>
      </c>
      <c r="R145" s="108" t="str">
        <f t="shared" si="42"/>
        <v/>
      </c>
      <c r="S145" s="108" t="str">
        <f t="shared" si="40"/>
        <v/>
      </c>
      <c r="T145" s="109" t="str">
        <f t="shared" si="43"/>
        <v/>
      </c>
      <c r="U145" s="10" t="str">
        <f>IFERROR(IF(OR(Q145="",#REF!="",D145=""),"",IF($Q$6=100,ROUNDUP(Q145*20%,0),IF($Q$6=86,ROUNDUP((Q145/$Q$6)*$U$6,0),IF($Q$6=66,ROUNDUP((Q145/$Q$6)*$U$6,0),"")))),"")</f>
        <v/>
      </c>
    </row>
    <row r="146" spans="1:21" ht="21.95" customHeight="1">
      <c r="A146" s="7">
        <v>140</v>
      </c>
      <c r="B146" s="32" t="str">
        <f t="shared" si="34"/>
        <v/>
      </c>
      <c r="C146" s="54" t="str">
        <f t="shared" si="35"/>
        <v/>
      </c>
      <c r="D146" s="8" t="str">
        <f t="shared" si="36"/>
        <v/>
      </c>
      <c r="E146" s="8" t="str">
        <f t="shared" si="37"/>
        <v/>
      </c>
      <c r="F146" s="5" t="str">
        <f t="shared" si="38"/>
        <v/>
      </c>
      <c r="G146" s="9" t="str">
        <f t="shared" si="39"/>
        <v/>
      </c>
      <c r="H146" s="106" t="str">
        <f>IF(AND(B146="",D146="",F146="",G146=""),"",IF($P$3='Data Entry'!$CK$1,VLOOKUP(F146,Mark,6,0),IF($P$3='Data Entry'!$CK$2,VLOOKUP(F146,Mark,15,0),IF($P$3='Data Entry'!$CK$3,VLOOKUP(F146,Mark,24,0),IF($P$3='Data Entry'!$CK$4,VLOOKUP(F146,Mark,33,0),IF($P$3='Data Entry'!$CK$5,VLOOKUP(F146,Mark,42,0),IF($P$3='Data Entry'!$CK$6,VLOOKUP(F146,Mark,51,0),"")))))))</f>
        <v/>
      </c>
      <c r="I146" s="106" t="str">
        <f>IF(AND(B146="",D146="",F146="",G146=""),"",IF($P$3='Data Entry'!$CK$1,VLOOKUP(F146,Mark,7,0),IF($P$3='Data Entry'!$CK$2,VLOOKUP(F146,Mark,16,0),IF($P$3='Data Entry'!$CK$3,VLOOKUP(F146,Mark,25,0),IF($P$3='Data Entry'!$CK$4,VLOOKUP(F146,Mark,34,0),IF($P$3='Data Entry'!$CK$5,VLOOKUP(F146,Mark,43,0),IF($P$3='Data Entry'!$CK$6,VLOOKUP(F146,Mark,52,0),"")))))))</f>
        <v/>
      </c>
      <c r="J146" s="106" t="str">
        <f>IF(AND(B146="",D146="",F146="",G146=""),"",IF($P$3='Data Entry'!$CK$1,VLOOKUP(F146,Mark,8,0),IF($P$3='Data Entry'!$CK$2,VLOOKUP(F146,Mark,17,0),IF($P$3='Data Entry'!$CK$3,VLOOKUP(F146,Mark,26,0),IF($P$3='Data Entry'!$CK$4,VLOOKUP(F146,Mark,35,0),IF($P$3='Data Entry'!$CK$5,VLOOKUP(F146,Mark,44,0),IF($P$3='Data Entry'!$CK$6,VLOOKUP(F146,Mark,53,0),"")))))))</f>
        <v/>
      </c>
      <c r="K146" s="34" t="str">
        <f>IF(AND(B146="",D146="",F146="",G146=""),"",IF($P$3='Data Entry'!$CK$1,VLOOKUP(F146,Mark,9,0),IF($P$3='Data Entry'!$CK$2,VLOOKUP(F146,Mark,18,0),IF($P$3='Data Entry'!$CK$3,VLOOKUP(F146,Mark,27,0),IF($P$3='Data Entry'!$CK$4,VLOOKUP(F146,Mark,36,0),IF($P$3='Data Entry'!$CK$5,VLOOKUP(F146,Mark,45,0),IF($P$3='Data Entry'!$CK$6,VLOOKUP(F146,Mark,54,0),"")))))))</f>
        <v/>
      </c>
      <c r="L146" s="34" t="str">
        <f>IF(AND(B146="",D146="",F146="",G146=""),"",IF($P$3='Data Entry'!$CK$1,VLOOKUP(F146,Mark,10,0),IF($P$3='Data Entry'!$CK$2,VLOOKUP(F146,Mark,19,0),IF($P$3='Data Entry'!$CK$3,VLOOKUP(F146,Mark,28,0),IF($P$3='Data Entry'!$CK$4,VLOOKUP(F146,Mark,37,0),IF($P$3='Data Entry'!$CK$5,VLOOKUP(F146,Mark,46,0),IF($P$3='Data Entry'!$CK$6,VLOOKUP(F146,Mark,55,0),"")))))))</f>
        <v/>
      </c>
      <c r="M146" s="34" t="str">
        <f>IF(AND(B146="",D146="",F146="",G146=""),"",IF($P$3='Data Entry'!$CK$1,VLOOKUP(F146,Mark,11,0),IF($P$3='Data Entry'!$CK$2,VLOOKUP(F146,Mark,20,0),IF($P$3='Data Entry'!$CK$3,VLOOKUP(F146,Mark,29,0),IF($P$3='Data Entry'!$CK$4,VLOOKUP(F146,Mark,38,0),IF($P$3='Data Entry'!$CK$5,VLOOKUP(F146,Mark,47,0),IF($P$3='Data Entry'!$CK$6,VLOOKUP(F146,Mark,56,0),"")))))))</f>
        <v/>
      </c>
      <c r="N146" s="35" t="str">
        <f>IF(AND(B146="",D146="",F146="",G146=""),"",IF($P$3='Data Entry'!$CK$1,VLOOKUP(F146,Mark,12,0),IF($P$3='Data Entry'!$CK$2,VLOOKUP(F146,Mark,21,0),IF($P$3='Data Entry'!$CK$3,VLOOKUP(F146,Mark,30,0),IF($P$3='Data Entry'!$CK$4,VLOOKUP(F146,Mark,39,0),IF($P$3='Data Entry'!$CK$5,VLOOKUP(F146,Mark,48,0),IF($P$3='Data Entry'!$CK$6,VLOOKUP(F146,Mark,57,0),"")))))))</f>
        <v/>
      </c>
      <c r="O146" s="35" t="str">
        <f>IF(AND(B146="",D146="",F146="",G146=""),"",IF($P$3='Data Entry'!$CK$1,VLOOKUP(F146,Mark,13,0),IF($P$3='Data Entry'!$CK$2,VLOOKUP(F146,Mark,22,0),IF($P$3='Data Entry'!$CK$3,VLOOKUP(F146,Mark,31,0),IF($P$3='Data Entry'!$CK$4,VLOOKUP(F146,Mark,40,0),IF($P$3='Data Entry'!$CK$5,VLOOKUP(F146,Mark,49,0),IF($P$3='Data Entry'!$CK$6,VLOOKUP(F146,Mark,58,0),"")))))))</f>
        <v/>
      </c>
      <c r="P146" s="35" t="str">
        <f>IF(AND(B146="",D146="",F146="",G146=""),"",IF($P$3='Data Entry'!$CK$1,VLOOKUP(F146,Mark,14,0),IF($P$3='Data Entry'!$CK$2,VLOOKUP(F146,Mark,23,0),IF($P$3='Data Entry'!$CK$3,VLOOKUP(F146,Mark,32,0),IF($P$3='Data Entry'!$CK$4,VLOOKUP(F146,Mark,41,0),IF($P$3='Data Entry'!$CK$5,VLOOKUP(F146,Mark,50,0),IF($P$3='Data Entry'!$CK$6,VLOOKUP(F146,Mark,59,0),"")))))))</f>
        <v/>
      </c>
      <c r="Q146" s="36" t="str">
        <f t="shared" si="41"/>
        <v/>
      </c>
      <c r="R146" s="108" t="str">
        <f t="shared" si="42"/>
        <v/>
      </c>
      <c r="S146" s="108" t="str">
        <f t="shared" si="40"/>
        <v/>
      </c>
      <c r="T146" s="109" t="str">
        <f t="shared" si="43"/>
        <v/>
      </c>
      <c r="U146" s="10" t="str">
        <f>IFERROR(IF(OR(Q146="",#REF!="",D146=""),"",IF($Q$6=100,ROUNDUP(Q146*20%,0),IF($Q$6=86,ROUNDUP((Q146/$Q$6)*$U$6,0),IF($Q$6=66,ROUNDUP((Q146/$Q$6)*$U$6,0),"")))),"")</f>
        <v/>
      </c>
    </row>
    <row r="147" spans="1:21" ht="21.95" customHeight="1">
      <c r="A147" s="7">
        <v>141</v>
      </c>
      <c r="B147" s="32" t="str">
        <f t="shared" si="34"/>
        <v/>
      </c>
      <c r="C147" s="54" t="str">
        <f t="shared" si="35"/>
        <v/>
      </c>
      <c r="D147" s="8" t="str">
        <f t="shared" si="36"/>
        <v/>
      </c>
      <c r="E147" s="8" t="str">
        <f t="shared" si="37"/>
        <v/>
      </c>
      <c r="F147" s="5" t="str">
        <f t="shared" si="38"/>
        <v/>
      </c>
      <c r="G147" s="9" t="str">
        <f t="shared" si="39"/>
        <v/>
      </c>
      <c r="H147" s="106" t="str">
        <f>IF(AND(B147="",D147="",F147="",G147=""),"",IF($P$3='Data Entry'!$CK$1,VLOOKUP(F147,Mark,6,0),IF($P$3='Data Entry'!$CK$2,VLOOKUP(F147,Mark,15,0),IF($P$3='Data Entry'!$CK$3,VLOOKUP(F147,Mark,24,0),IF($P$3='Data Entry'!$CK$4,VLOOKUP(F147,Mark,33,0),IF($P$3='Data Entry'!$CK$5,VLOOKUP(F147,Mark,42,0),IF($P$3='Data Entry'!$CK$6,VLOOKUP(F147,Mark,51,0),"")))))))</f>
        <v/>
      </c>
      <c r="I147" s="106" t="str">
        <f>IF(AND(B147="",D147="",F147="",G147=""),"",IF($P$3='Data Entry'!$CK$1,VLOOKUP(F147,Mark,7,0),IF($P$3='Data Entry'!$CK$2,VLOOKUP(F147,Mark,16,0),IF($P$3='Data Entry'!$CK$3,VLOOKUP(F147,Mark,25,0),IF($P$3='Data Entry'!$CK$4,VLOOKUP(F147,Mark,34,0),IF($P$3='Data Entry'!$CK$5,VLOOKUP(F147,Mark,43,0),IF($P$3='Data Entry'!$CK$6,VLOOKUP(F147,Mark,52,0),"")))))))</f>
        <v/>
      </c>
      <c r="J147" s="106" t="str">
        <f>IF(AND(B147="",D147="",F147="",G147=""),"",IF($P$3='Data Entry'!$CK$1,VLOOKUP(F147,Mark,8,0),IF($P$3='Data Entry'!$CK$2,VLOOKUP(F147,Mark,17,0),IF($P$3='Data Entry'!$CK$3,VLOOKUP(F147,Mark,26,0),IF($P$3='Data Entry'!$CK$4,VLOOKUP(F147,Mark,35,0),IF($P$3='Data Entry'!$CK$5,VLOOKUP(F147,Mark,44,0),IF($P$3='Data Entry'!$CK$6,VLOOKUP(F147,Mark,53,0),"")))))))</f>
        <v/>
      </c>
      <c r="K147" s="34" t="str">
        <f>IF(AND(B147="",D147="",F147="",G147=""),"",IF($P$3='Data Entry'!$CK$1,VLOOKUP(F147,Mark,9,0),IF($P$3='Data Entry'!$CK$2,VLOOKUP(F147,Mark,18,0),IF($P$3='Data Entry'!$CK$3,VLOOKUP(F147,Mark,27,0),IF($P$3='Data Entry'!$CK$4,VLOOKUP(F147,Mark,36,0),IF($P$3='Data Entry'!$CK$5,VLOOKUP(F147,Mark,45,0),IF($P$3='Data Entry'!$CK$6,VLOOKUP(F147,Mark,54,0),"")))))))</f>
        <v/>
      </c>
      <c r="L147" s="34" t="str">
        <f>IF(AND(B147="",D147="",F147="",G147=""),"",IF($P$3='Data Entry'!$CK$1,VLOOKUP(F147,Mark,10,0),IF($P$3='Data Entry'!$CK$2,VLOOKUP(F147,Mark,19,0),IF($P$3='Data Entry'!$CK$3,VLOOKUP(F147,Mark,28,0),IF($P$3='Data Entry'!$CK$4,VLOOKUP(F147,Mark,37,0),IF($P$3='Data Entry'!$CK$5,VLOOKUP(F147,Mark,46,0),IF($P$3='Data Entry'!$CK$6,VLOOKUP(F147,Mark,55,0),"")))))))</f>
        <v/>
      </c>
      <c r="M147" s="34" t="str">
        <f>IF(AND(B147="",D147="",F147="",G147=""),"",IF($P$3='Data Entry'!$CK$1,VLOOKUP(F147,Mark,11,0),IF($P$3='Data Entry'!$CK$2,VLOOKUP(F147,Mark,20,0),IF($P$3='Data Entry'!$CK$3,VLOOKUP(F147,Mark,29,0),IF($P$3='Data Entry'!$CK$4,VLOOKUP(F147,Mark,38,0),IF($P$3='Data Entry'!$CK$5,VLOOKUP(F147,Mark,47,0),IF($P$3='Data Entry'!$CK$6,VLOOKUP(F147,Mark,56,0),"")))))))</f>
        <v/>
      </c>
      <c r="N147" s="35" t="str">
        <f>IF(AND(B147="",D147="",F147="",G147=""),"",IF($P$3='Data Entry'!$CK$1,VLOOKUP(F147,Mark,12,0),IF($P$3='Data Entry'!$CK$2,VLOOKUP(F147,Mark,21,0),IF($P$3='Data Entry'!$CK$3,VLOOKUP(F147,Mark,30,0),IF($P$3='Data Entry'!$CK$4,VLOOKUP(F147,Mark,39,0),IF($P$3='Data Entry'!$CK$5,VLOOKUP(F147,Mark,48,0),IF($P$3='Data Entry'!$CK$6,VLOOKUP(F147,Mark,57,0),"")))))))</f>
        <v/>
      </c>
      <c r="O147" s="35" t="str">
        <f>IF(AND(B147="",D147="",F147="",G147=""),"",IF($P$3='Data Entry'!$CK$1,VLOOKUP(F147,Mark,13,0),IF($P$3='Data Entry'!$CK$2,VLOOKUP(F147,Mark,22,0),IF($P$3='Data Entry'!$CK$3,VLOOKUP(F147,Mark,31,0),IF($P$3='Data Entry'!$CK$4,VLOOKUP(F147,Mark,40,0),IF($P$3='Data Entry'!$CK$5,VLOOKUP(F147,Mark,49,0),IF($P$3='Data Entry'!$CK$6,VLOOKUP(F147,Mark,58,0),"")))))))</f>
        <v/>
      </c>
      <c r="P147" s="35" t="str">
        <f>IF(AND(B147="",D147="",F147="",G147=""),"",IF($P$3='Data Entry'!$CK$1,VLOOKUP(F147,Mark,14,0),IF($P$3='Data Entry'!$CK$2,VLOOKUP(F147,Mark,23,0),IF($P$3='Data Entry'!$CK$3,VLOOKUP(F147,Mark,32,0),IF($P$3='Data Entry'!$CK$4,VLOOKUP(F147,Mark,41,0),IF($P$3='Data Entry'!$CK$5,VLOOKUP(F147,Mark,50,0),IF($P$3='Data Entry'!$CK$6,VLOOKUP(F147,Mark,59,0),"")))))))</f>
        <v/>
      </c>
      <c r="Q147" s="36" t="str">
        <f t="shared" si="41"/>
        <v/>
      </c>
      <c r="R147" s="108" t="str">
        <f t="shared" si="42"/>
        <v/>
      </c>
      <c r="S147" s="108" t="str">
        <f t="shared" si="40"/>
        <v/>
      </c>
      <c r="T147" s="109" t="str">
        <f t="shared" si="43"/>
        <v/>
      </c>
      <c r="U147" s="10" t="str">
        <f>IFERROR(IF(OR(Q147="",#REF!="",D147=""),"",IF($Q$6=100,ROUNDUP(Q147*20%,0),IF($Q$6=86,ROUNDUP((Q147/$Q$6)*$U$6,0),IF($Q$6=66,ROUNDUP((Q147/$Q$6)*$U$6,0),"")))),"")</f>
        <v/>
      </c>
    </row>
    <row r="148" spans="1:21" ht="21.95" customHeight="1">
      <c r="A148" s="7">
        <v>142</v>
      </c>
      <c r="B148" s="32" t="str">
        <f t="shared" si="34"/>
        <v/>
      </c>
      <c r="C148" s="54" t="str">
        <f t="shared" si="35"/>
        <v/>
      </c>
      <c r="D148" s="8" t="str">
        <f t="shared" si="36"/>
        <v/>
      </c>
      <c r="E148" s="8" t="str">
        <f t="shared" si="37"/>
        <v/>
      </c>
      <c r="F148" s="5" t="str">
        <f t="shared" si="38"/>
        <v/>
      </c>
      <c r="G148" s="9" t="str">
        <f t="shared" si="39"/>
        <v/>
      </c>
      <c r="H148" s="106" t="str">
        <f>IF(AND(B148="",D148="",F148="",G148=""),"",IF($P$3='Data Entry'!$CK$1,VLOOKUP(F148,Mark,6,0),IF($P$3='Data Entry'!$CK$2,VLOOKUP(F148,Mark,15,0),IF($P$3='Data Entry'!$CK$3,VLOOKUP(F148,Mark,24,0),IF($P$3='Data Entry'!$CK$4,VLOOKUP(F148,Mark,33,0),IF($P$3='Data Entry'!$CK$5,VLOOKUP(F148,Mark,42,0),IF($P$3='Data Entry'!$CK$6,VLOOKUP(F148,Mark,51,0),"")))))))</f>
        <v/>
      </c>
      <c r="I148" s="106" t="str">
        <f>IF(AND(B148="",D148="",F148="",G148=""),"",IF($P$3='Data Entry'!$CK$1,VLOOKUP(F148,Mark,7,0),IF($P$3='Data Entry'!$CK$2,VLOOKUP(F148,Mark,16,0),IF($P$3='Data Entry'!$CK$3,VLOOKUP(F148,Mark,25,0),IF($P$3='Data Entry'!$CK$4,VLOOKUP(F148,Mark,34,0),IF($P$3='Data Entry'!$CK$5,VLOOKUP(F148,Mark,43,0),IF($P$3='Data Entry'!$CK$6,VLOOKUP(F148,Mark,52,0),"")))))))</f>
        <v/>
      </c>
      <c r="J148" s="106" t="str">
        <f>IF(AND(B148="",D148="",F148="",G148=""),"",IF($P$3='Data Entry'!$CK$1,VLOOKUP(F148,Mark,8,0),IF($P$3='Data Entry'!$CK$2,VLOOKUP(F148,Mark,17,0),IF($P$3='Data Entry'!$CK$3,VLOOKUP(F148,Mark,26,0),IF($P$3='Data Entry'!$CK$4,VLOOKUP(F148,Mark,35,0),IF($P$3='Data Entry'!$CK$5,VLOOKUP(F148,Mark,44,0),IF($P$3='Data Entry'!$CK$6,VLOOKUP(F148,Mark,53,0),"")))))))</f>
        <v/>
      </c>
      <c r="K148" s="34" t="str">
        <f>IF(AND(B148="",D148="",F148="",G148=""),"",IF($P$3='Data Entry'!$CK$1,VLOOKUP(F148,Mark,9,0),IF($P$3='Data Entry'!$CK$2,VLOOKUP(F148,Mark,18,0),IF($P$3='Data Entry'!$CK$3,VLOOKUP(F148,Mark,27,0),IF($P$3='Data Entry'!$CK$4,VLOOKUP(F148,Mark,36,0),IF($P$3='Data Entry'!$CK$5,VLOOKUP(F148,Mark,45,0),IF($P$3='Data Entry'!$CK$6,VLOOKUP(F148,Mark,54,0),"")))))))</f>
        <v/>
      </c>
      <c r="L148" s="34" t="str">
        <f>IF(AND(B148="",D148="",F148="",G148=""),"",IF($P$3='Data Entry'!$CK$1,VLOOKUP(F148,Mark,10,0),IF($P$3='Data Entry'!$CK$2,VLOOKUP(F148,Mark,19,0),IF($P$3='Data Entry'!$CK$3,VLOOKUP(F148,Mark,28,0),IF($P$3='Data Entry'!$CK$4,VLOOKUP(F148,Mark,37,0),IF($P$3='Data Entry'!$CK$5,VLOOKUP(F148,Mark,46,0),IF($P$3='Data Entry'!$CK$6,VLOOKUP(F148,Mark,55,0),"")))))))</f>
        <v/>
      </c>
      <c r="M148" s="34" t="str">
        <f>IF(AND(B148="",D148="",F148="",G148=""),"",IF($P$3='Data Entry'!$CK$1,VLOOKUP(F148,Mark,11,0),IF($P$3='Data Entry'!$CK$2,VLOOKUP(F148,Mark,20,0),IF($P$3='Data Entry'!$CK$3,VLOOKUP(F148,Mark,29,0),IF($P$3='Data Entry'!$CK$4,VLOOKUP(F148,Mark,38,0),IF($P$3='Data Entry'!$CK$5,VLOOKUP(F148,Mark,47,0),IF($P$3='Data Entry'!$CK$6,VLOOKUP(F148,Mark,56,0),"")))))))</f>
        <v/>
      </c>
      <c r="N148" s="35" t="str">
        <f>IF(AND(B148="",D148="",F148="",G148=""),"",IF($P$3='Data Entry'!$CK$1,VLOOKUP(F148,Mark,12,0),IF($P$3='Data Entry'!$CK$2,VLOOKUP(F148,Mark,21,0),IF($P$3='Data Entry'!$CK$3,VLOOKUP(F148,Mark,30,0),IF($P$3='Data Entry'!$CK$4,VLOOKUP(F148,Mark,39,0),IF($P$3='Data Entry'!$CK$5,VLOOKUP(F148,Mark,48,0),IF($P$3='Data Entry'!$CK$6,VLOOKUP(F148,Mark,57,0),"")))))))</f>
        <v/>
      </c>
      <c r="O148" s="35" t="str">
        <f>IF(AND(B148="",D148="",F148="",G148=""),"",IF($P$3='Data Entry'!$CK$1,VLOOKUP(F148,Mark,13,0),IF($P$3='Data Entry'!$CK$2,VLOOKUP(F148,Mark,22,0),IF($P$3='Data Entry'!$CK$3,VLOOKUP(F148,Mark,31,0),IF($P$3='Data Entry'!$CK$4,VLOOKUP(F148,Mark,40,0),IF($P$3='Data Entry'!$CK$5,VLOOKUP(F148,Mark,49,0),IF($P$3='Data Entry'!$CK$6,VLOOKUP(F148,Mark,58,0),"")))))))</f>
        <v/>
      </c>
      <c r="P148" s="35" t="str">
        <f>IF(AND(B148="",D148="",F148="",G148=""),"",IF($P$3='Data Entry'!$CK$1,VLOOKUP(F148,Mark,14,0),IF($P$3='Data Entry'!$CK$2,VLOOKUP(F148,Mark,23,0),IF($P$3='Data Entry'!$CK$3,VLOOKUP(F148,Mark,32,0),IF($P$3='Data Entry'!$CK$4,VLOOKUP(F148,Mark,41,0),IF($P$3='Data Entry'!$CK$5,VLOOKUP(F148,Mark,50,0),IF($P$3='Data Entry'!$CK$6,VLOOKUP(F148,Mark,59,0),"")))))))</f>
        <v/>
      </c>
      <c r="Q148" s="36" t="str">
        <f t="shared" si="41"/>
        <v/>
      </c>
      <c r="R148" s="108" t="str">
        <f t="shared" si="42"/>
        <v/>
      </c>
      <c r="S148" s="108" t="str">
        <f t="shared" si="40"/>
        <v/>
      </c>
      <c r="T148" s="109" t="str">
        <f t="shared" si="43"/>
        <v/>
      </c>
      <c r="U148" s="10" t="str">
        <f>IFERROR(IF(OR(Q148="",#REF!="",D148=""),"",IF($Q$6=100,ROUNDUP(Q148*20%,0),IF($Q$6=86,ROUNDUP((Q148/$Q$6)*$U$6,0),IF($Q$6=66,ROUNDUP((Q148/$Q$6)*$U$6,0),"")))),"")</f>
        <v/>
      </c>
    </row>
    <row r="149" spans="1:21" ht="21.95" customHeight="1">
      <c r="A149" s="7">
        <v>143</v>
      </c>
      <c r="B149" s="32" t="str">
        <f t="shared" si="34"/>
        <v/>
      </c>
      <c r="C149" s="54" t="str">
        <f t="shared" si="35"/>
        <v/>
      </c>
      <c r="D149" s="8" t="str">
        <f t="shared" si="36"/>
        <v/>
      </c>
      <c r="E149" s="8" t="str">
        <f t="shared" si="37"/>
        <v/>
      </c>
      <c r="F149" s="5" t="str">
        <f t="shared" si="38"/>
        <v/>
      </c>
      <c r="G149" s="9" t="str">
        <f t="shared" si="39"/>
        <v/>
      </c>
      <c r="H149" s="106" t="str">
        <f>IF(AND(B149="",D149="",F149="",G149=""),"",IF($P$3='Data Entry'!$CK$1,VLOOKUP(F149,Mark,6,0),IF($P$3='Data Entry'!$CK$2,VLOOKUP(F149,Mark,15,0),IF($P$3='Data Entry'!$CK$3,VLOOKUP(F149,Mark,24,0),IF($P$3='Data Entry'!$CK$4,VLOOKUP(F149,Mark,33,0),IF($P$3='Data Entry'!$CK$5,VLOOKUP(F149,Mark,42,0),IF($P$3='Data Entry'!$CK$6,VLOOKUP(F149,Mark,51,0),"")))))))</f>
        <v/>
      </c>
      <c r="I149" s="106" t="str">
        <f>IF(AND(B149="",D149="",F149="",G149=""),"",IF($P$3='Data Entry'!$CK$1,VLOOKUP(F149,Mark,7,0),IF($P$3='Data Entry'!$CK$2,VLOOKUP(F149,Mark,16,0),IF($P$3='Data Entry'!$CK$3,VLOOKUP(F149,Mark,25,0),IF($P$3='Data Entry'!$CK$4,VLOOKUP(F149,Mark,34,0),IF($P$3='Data Entry'!$CK$5,VLOOKUP(F149,Mark,43,0),IF($P$3='Data Entry'!$CK$6,VLOOKUP(F149,Mark,52,0),"")))))))</f>
        <v/>
      </c>
      <c r="J149" s="106" t="str">
        <f>IF(AND(B149="",D149="",F149="",G149=""),"",IF($P$3='Data Entry'!$CK$1,VLOOKUP(F149,Mark,8,0),IF($P$3='Data Entry'!$CK$2,VLOOKUP(F149,Mark,17,0),IF($P$3='Data Entry'!$CK$3,VLOOKUP(F149,Mark,26,0),IF($P$3='Data Entry'!$CK$4,VLOOKUP(F149,Mark,35,0),IF($P$3='Data Entry'!$CK$5,VLOOKUP(F149,Mark,44,0),IF($P$3='Data Entry'!$CK$6,VLOOKUP(F149,Mark,53,0),"")))))))</f>
        <v/>
      </c>
      <c r="K149" s="34" t="str">
        <f>IF(AND(B149="",D149="",F149="",G149=""),"",IF($P$3='Data Entry'!$CK$1,VLOOKUP(F149,Mark,9,0),IF($P$3='Data Entry'!$CK$2,VLOOKUP(F149,Mark,18,0),IF($P$3='Data Entry'!$CK$3,VLOOKUP(F149,Mark,27,0),IF($P$3='Data Entry'!$CK$4,VLOOKUP(F149,Mark,36,0),IF($P$3='Data Entry'!$CK$5,VLOOKUP(F149,Mark,45,0),IF($P$3='Data Entry'!$CK$6,VLOOKUP(F149,Mark,54,0),"")))))))</f>
        <v/>
      </c>
      <c r="L149" s="34" t="str">
        <f>IF(AND(B149="",D149="",F149="",G149=""),"",IF($P$3='Data Entry'!$CK$1,VLOOKUP(F149,Mark,10,0),IF($P$3='Data Entry'!$CK$2,VLOOKUP(F149,Mark,19,0),IF($P$3='Data Entry'!$CK$3,VLOOKUP(F149,Mark,28,0),IF($P$3='Data Entry'!$CK$4,VLOOKUP(F149,Mark,37,0),IF($P$3='Data Entry'!$CK$5,VLOOKUP(F149,Mark,46,0),IF($P$3='Data Entry'!$CK$6,VLOOKUP(F149,Mark,55,0),"")))))))</f>
        <v/>
      </c>
      <c r="M149" s="34" t="str">
        <f>IF(AND(B149="",D149="",F149="",G149=""),"",IF($P$3='Data Entry'!$CK$1,VLOOKUP(F149,Mark,11,0),IF($P$3='Data Entry'!$CK$2,VLOOKUP(F149,Mark,20,0),IF($P$3='Data Entry'!$CK$3,VLOOKUP(F149,Mark,29,0),IF($P$3='Data Entry'!$CK$4,VLOOKUP(F149,Mark,38,0),IF($P$3='Data Entry'!$CK$5,VLOOKUP(F149,Mark,47,0),IF($P$3='Data Entry'!$CK$6,VLOOKUP(F149,Mark,56,0),"")))))))</f>
        <v/>
      </c>
      <c r="N149" s="35" t="str">
        <f>IF(AND(B149="",D149="",F149="",G149=""),"",IF($P$3='Data Entry'!$CK$1,VLOOKUP(F149,Mark,12,0),IF($P$3='Data Entry'!$CK$2,VLOOKUP(F149,Mark,21,0),IF($P$3='Data Entry'!$CK$3,VLOOKUP(F149,Mark,30,0),IF($P$3='Data Entry'!$CK$4,VLOOKUP(F149,Mark,39,0),IF($P$3='Data Entry'!$CK$5,VLOOKUP(F149,Mark,48,0),IF($P$3='Data Entry'!$CK$6,VLOOKUP(F149,Mark,57,0),"")))))))</f>
        <v/>
      </c>
      <c r="O149" s="35" t="str">
        <f>IF(AND(B149="",D149="",F149="",G149=""),"",IF($P$3='Data Entry'!$CK$1,VLOOKUP(F149,Mark,13,0),IF($P$3='Data Entry'!$CK$2,VLOOKUP(F149,Mark,22,0),IF($P$3='Data Entry'!$CK$3,VLOOKUP(F149,Mark,31,0),IF($P$3='Data Entry'!$CK$4,VLOOKUP(F149,Mark,40,0),IF($P$3='Data Entry'!$CK$5,VLOOKUP(F149,Mark,49,0),IF($P$3='Data Entry'!$CK$6,VLOOKUP(F149,Mark,58,0),"")))))))</f>
        <v/>
      </c>
      <c r="P149" s="35" t="str">
        <f>IF(AND(B149="",D149="",F149="",G149=""),"",IF($P$3='Data Entry'!$CK$1,VLOOKUP(F149,Mark,14,0),IF($P$3='Data Entry'!$CK$2,VLOOKUP(F149,Mark,23,0),IF($P$3='Data Entry'!$CK$3,VLOOKUP(F149,Mark,32,0),IF($P$3='Data Entry'!$CK$4,VLOOKUP(F149,Mark,41,0),IF($P$3='Data Entry'!$CK$5,VLOOKUP(F149,Mark,50,0),IF($P$3='Data Entry'!$CK$6,VLOOKUP(F149,Mark,59,0),"")))))))</f>
        <v/>
      </c>
      <c r="Q149" s="36" t="str">
        <f t="shared" si="41"/>
        <v/>
      </c>
      <c r="R149" s="108" t="str">
        <f t="shared" si="42"/>
        <v/>
      </c>
      <c r="S149" s="108" t="str">
        <f t="shared" si="40"/>
        <v/>
      </c>
      <c r="T149" s="109" t="str">
        <f t="shared" si="43"/>
        <v/>
      </c>
      <c r="U149" s="10" t="str">
        <f>IFERROR(IF(OR(Q149="",#REF!="",D149=""),"",IF($Q$6=100,ROUNDUP(Q149*20%,0),IF($Q$6=86,ROUNDUP((Q149/$Q$6)*$U$6,0),IF($Q$6=66,ROUNDUP((Q149/$Q$6)*$U$6,0),"")))),"")</f>
        <v/>
      </c>
    </row>
    <row r="150" spans="1:21" ht="21.95" customHeight="1">
      <c r="A150" s="7">
        <v>144</v>
      </c>
      <c r="B150" s="32" t="str">
        <f t="shared" si="34"/>
        <v/>
      </c>
      <c r="C150" s="54" t="str">
        <f t="shared" si="35"/>
        <v/>
      </c>
      <c r="D150" s="8" t="str">
        <f t="shared" si="36"/>
        <v/>
      </c>
      <c r="E150" s="8" t="str">
        <f t="shared" si="37"/>
        <v/>
      </c>
      <c r="F150" s="5" t="str">
        <f t="shared" si="38"/>
        <v/>
      </c>
      <c r="G150" s="9" t="str">
        <f t="shared" si="39"/>
        <v/>
      </c>
      <c r="H150" s="106" t="str">
        <f>IF(AND(B150="",D150="",F150="",G150=""),"",IF($P$3='Data Entry'!$CK$1,VLOOKUP(F150,Mark,6,0),IF($P$3='Data Entry'!$CK$2,VLOOKUP(F150,Mark,15,0),IF($P$3='Data Entry'!$CK$3,VLOOKUP(F150,Mark,24,0),IF($P$3='Data Entry'!$CK$4,VLOOKUP(F150,Mark,33,0),IF($P$3='Data Entry'!$CK$5,VLOOKUP(F150,Mark,42,0),IF($P$3='Data Entry'!$CK$6,VLOOKUP(F150,Mark,51,0),"")))))))</f>
        <v/>
      </c>
      <c r="I150" s="106" t="str">
        <f>IF(AND(B150="",D150="",F150="",G150=""),"",IF($P$3='Data Entry'!$CK$1,VLOOKUP(F150,Mark,7,0),IF($P$3='Data Entry'!$CK$2,VLOOKUP(F150,Mark,16,0),IF($P$3='Data Entry'!$CK$3,VLOOKUP(F150,Mark,25,0),IF($P$3='Data Entry'!$CK$4,VLOOKUP(F150,Mark,34,0),IF($P$3='Data Entry'!$CK$5,VLOOKUP(F150,Mark,43,0),IF($P$3='Data Entry'!$CK$6,VLOOKUP(F150,Mark,52,0),"")))))))</f>
        <v/>
      </c>
      <c r="J150" s="106" t="str">
        <f>IF(AND(B150="",D150="",F150="",G150=""),"",IF($P$3='Data Entry'!$CK$1,VLOOKUP(F150,Mark,8,0),IF($P$3='Data Entry'!$CK$2,VLOOKUP(F150,Mark,17,0),IF($P$3='Data Entry'!$CK$3,VLOOKUP(F150,Mark,26,0),IF($P$3='Data Entry'!$CK$4,VLOOKUP(F150,Mark,35,0),IF($P$3='Data Entry'!$CK$5,VLOOKUP(F150,Mark,44,0),IF($P$3='Data Entry'!$CK$6,VLOOKUP(F150,Mark,53,0),"")))))))</f>
        <v/>
      </c>
      <c r="K150" s="34" t="str">
        <f>IF(AND(B150="",D150="",F150="",G150=""),"",IF($P$3='Data Entry'!$CK$1,VLOOKUP(F150,Mark,9,0),IF($P$3='Data Entry'!$CK$2,VLOOKUP(F150,Mark,18,0),IF($P$3='Data Entry'!$CK$3,VLOOKUP(F150,Mark,27,0),IF($P$3='Data Entry'!$CK$4,VLOOKUP(F150,Mark,36,0),IF($P$3='Data Entry'!$CK$5,VLOOKUP(F150,Mark,45,0),IF($P$3='Data Entry'!$CK$6,VLOOKUP(F150,Mark,54,0),"")))))))</f>
        <v/>
      </c>
      <c r="L150" s="34" t="str">
        <f>IF(AND(B150="",D150="",F150="",G150=""),"",IF($P$3='Data Entry'!$CK$1,VLOOKUP(F150,Mark,10,0),IF($P$3='Data Entry'!$CK$2,VLOOKUP(F150,Mark,19,0),IF($P$3='Data Entry'!$CK$3,VLOOKUP(F150,Mark,28,0),IF($P$3='Data Entry'!$CK$4,VLOOKUP(F150,Mark,37,0),IF($P$3='Data Entry'!$CK$5,VLOOKUP(F150,Mark,46,0),IF($P$3='Data Entry'!$CK$6,VLOOKUP(F150,Mark,55,0),"")))))))</f>
        <v/>
      </c>
      <c r="M150" s="34" t="str">
        <f>IF(AND(B150="",D150="",F150="",G150=""),"",IF($P$3='Data Entry'!$CK$1,VLOOKUP(F150,Mark,11,0),IF($P$3='Data Entry'!$CK$2,VLOOKUP(F150,Mark,20,0),IF($P$3='Data Entry'!$CK$3,VLOOKUP(F150,Mark,29,0),IF($P$3='Data Entry'!$CK$4,VLOOKUP(F150,Mark,38,0),IF($P$3='Data Entry'!$CK$5,VLOOKUP(F150,Mark,47,0),IF($P$3='Data Entry'!$CK$6,VLOOKUP(F150,Mark,56,0),"")))))))</f>
        <v/>
      </c>
      <c r="N150" s="35" t="str">
        <f>IF(AND(B150="",D150="",F150="",G150=""),"",IF($P$3='Data Entry'!$CK$1,VLOOKUP(F150,Mark,12,0),IF($P$3='Data Entry'!$CK$2,VLOOKUP(F150,Mark,21,0),IF($P$3='Data Entry'!$CK$3,VLOOKUP(F150,Mark,30,0),IF($P$3='Data Entry'!$CK$4,VLOOKUP(F150,Mark,39,0),IF($P$3='Data Entry'!$CK$5,VLOOKUP(F150,Mark,48,0),IF($P$3='Data Entry'!$CK$6,VLOOKUP(F150,Mark,57,0),"")))))))</f>
        <v/>
      </c>
      <c r="O150" s="35" t="str">
        <f>IF(AND(B150="",D150="",F150="",G150=""),"",IF($P$3='Data Entry'!$CK$1,VLOOKUP(F150,Mark,13,0),IF($P$3='Data Entry'!$CK$2,VLOOKUP(F150,Mark,22,0),IF($P$3='Data Entry'!$CK$3,VLOOKUP(F150,Mark,31,0),IF($P$3='Data Entry'!$CK$4,VLOOKUP(F150,Mark,40,0),IF($P$3='Data Entry'!$CK$5,VLOOKUP(F150,Mark,49,0),IF($P$3='Data Entry'!$CK$6,VLOOKUP(F150,Mark,58,0),"")))))))</f>
        <v/>
      </c>
      <c r="P150" s="35" t="str">
        <f>IF(AND(B150="",D150="",F150="",G150=""),"",IF($P$3='Data Entry'!$CK$1,VLOOKUP(F150,Mark,14,0),IF($P$3='Data Entry'!$CK$2,VLOOKUP(F150,Mark,23,0),IF($P$3='Data Entry'!$CK$3,VLOOKUP(F150,Mark,32,0),IF($P$3='Data Entry'!$CK$4,VLOOKUP(F150,Mark,41,0),IF($P$3='Data Entry'!$CK$5,VLOOKUP(F150,Mark,50,0),IF($P$3='Data Entry'!$CK$6,VLOOKUP(F150,Mark,59,0),"")))))))</f>
        <v/>
      </c>
      <c r="Q150" s="36" t="str">
        <f t="shared" si="41"/>
        <v/>
      </c>
      <c r="R150" s="108" t="str">
        <f t="shared" si="42"/>
        <v/>
      </c>
      <c r="S150" s="108" t="str">
        <f t="shared" si="40"/>
        <v/>
      </c>
      <c r="T150" s="109" t="str">
        <f t="shared" si="43"/>
        <v/>
      </c>
      <c r="U150" s="10" t="str">
        <f>IFERROR(IF(OR(Q150="",#REF!="",D150=""),"",IF($Q$6=100,ROUNDUP(Q150*20%,0),IF($Q$6=86,ROUNDUP((Q150/$Q$6)*$U$6,0),IF($Q$6=66,ROUNDUP((Q150/$Q$6)*$U$6,0),"")))),"")</f>
        <v/>
      </c>
    </row>
    <row r="151" spans="1:21" ht="21.95" customHeight="1">
      <c r="A151" s="7">
        <v>145</v>
      </c>
      <c r="B151" s="32" t="str">
        <f t="shared" si="34"/>
        <v/>
      </c>
      <c r="C151" s="54" t="str">
        <f t="shared" si="35"/>
        <v/>
      </c>
      <c r="D151" s="8" t="str">
        <f t="shared" si="36"/>
        <v/>
      </c>
      <c r="E151" s="8" t="str">
        <f t="shared" si="37"/>
        <v/>
      </c>
      <c r="F151" s="5" t="str">
        <f t="shared" si="38"/>
        <v/>
      </c>
      <c r="G151" s="9" t="str">
        <f t="shared" si="39"/>
        <v/>
      </c>
      <c r="H151" s="106" t="str">
        <f>IF(AND(B151="",D151="",F151="",G151=""),"",IF($P$3='Data Entry'!$CK$1,VLOOKUP(F151,Mark,6,0),IF($P$3='Data Entry'!$CK$2,VLOOKUP(F151,Mark,15,0),IF($P$3='Data Entry'!$CK$3,VLOOKUP(F151,Mark,24,0),IF($P$3='Data Entry'!$CK$4,VLOOKUP(F151,Mark,33,0),IF($P$3='Data Entry'!$CK$5,VLOOKUP(F151,Mark,42,0),IF($P$3='Data Entry'!$CK$6,VLOOKUP(F151,Mark,51,0),"")))))))</f>
        <v/>
      </c>
      <c r="I151" s="106" t="str">
        <f>IF(AND(B151="",D151="",F151="",G151=""),"",IF($P$3='Data Entry'!$CK$1,VLOOKUP(F151,Mark,7,0),IF($P$3='Data Entry'!$CK$2,VLOOKUP(F151,Mark,16,0),IF($P$3='Data Entry'!$CK$3,VLOOKUP(F151,Mark,25,0),IF($P$3='Data Entry'!$CK$4,VLOOKUP(F151,Mark,34,0),IF($P$3='Data Entry'!$CK$5,VLOOKUP(F151,Mark,43,0),IF($P$3='Data Entry'!$CK$6,VLOOKUP(F151,Mark,52,0),"")))))))</f>
        <v/>
      </c>
      <c r="J151" s="106" t="str">
        <f>IF(AND(B151="",D151="",F151="",G151=""),"",IF($P$3='Data Entry'!$CK$1,VLOOKUP(F151,Mark,8,0),IF($P$3='Data Entry'!$CK$2,VLOOKUP(F151,Mark,17,0),IF($P$3='Data Entry'!$CK$3,VLOOKUP(F151,Mark,26,0),IF($P$3='Data Entry'!$CK$4,VLOOKUP(F151,Mark,35,0),IF($P$3='Data Entry'!$CK$5,VLOOKUP(F151,Mark,44,0),IF($P$3='Data Entry'!$CK$6,VLOOKUP(F151,Mark,53,0),"")))))))</f>
        <v/>
      </c>
      <c r="K151" s="34" t="str">
        <f>IF(AND(B151="",D151="",F151="",G151=""),"",IF($P$3='Data Entry'!$CK$1,VLOOKUP(F151,Mark,9,0),IF($P$3='Data Entry'!$CK$2,VLOOKUP(F151,Mark,18,0),IF($P$3='Data Entry'!$CK$3,VLOOKUP(F151,Mark,27,0),IF($P$3='Data Entry'!$CK$4,VLOOKUP(F151,Mark,36,0),IF($P$3='Data Entry'!$CK$5,VLOOKUP(F151,Mark,45,0),IF($P$3='Data Entry'!$CK$6,VLOOKUP(F151,Mark,54,0),"")))))))</f>
        <v/>
      </c>
      <c r="L151" s="34" t="str">
        <f>IF(AND(B151="",D151="",F151="",G151=""),"",IF($P$3='Data Entry'!$CK$1,VLOOKUP(F151,Mark,10,0),IF($P$3='Data Entry'!$CK$2,VLOOKUP(F151,Mark,19,0),IF($P$3='Data Entry'!$CK$3,VLOOKUP(F151,Mark,28,0),IF($P$3='Data Entry'!$CK$4,VLOOKUP(F151,Mark,37,0),IF($P$3='Data Entry'!$CK$5,VLOOKUP(F151,Mark,46,0),IF($P$3='Data Entry'!$CK$6,VLOOKUP(F151,Mark,55,0),"")))))))</f>
        <v/>
      </c>
      <c r="M151" s="34" t="str">
        <f>IF(AND(B151="",D151="",F151="",G151=""),"",IF($P$3='Data Entry'!$CK$1,VLOOKUP(F151,Mark,11,0),IF($P$3='Data Entry'!$CK$2,VLOOKUP(F151,Mark,20,0),IF($P$3='Data Entry'!$CK$3,VLOOKUP(F151,Mark,29,0),IF($P$3='Data Entry'!$CK$4,VLOOKUP(F151,Mark,38,0),IF($P$3='Data Entry'!$CK$5,VLOOKUP(F151,Mark,47,0),IF($P$3='Data Entry'!$CK$6,VLOOKUP(F151,Mark,56,0),"")))))))</f>
        <v/>
      </c>
      <c r="N151" s="35" t="str">
        <f>IF(AND(B151="",D151="",F151="",G151=""),"",IF($P$3='Data Entry'!$CK$1,VLOOKUP(F151,Mark,12,0),IF($P$3='Data Entry'!$CK$2,VLOOKUP(F151,Mark,21,0),IF($P$3='Data Entry'!$CK$3,VLOOKUP(F151,Mark,30,0),IF($P$3='Data Entry'!$CK$4,VLOOKUP(F151,Mark,39,0),IF($P$3='Data Entry'!$CK$5,VLOOKUP(F151,Mark,48,0),IF($P$3='Data Entry'!$CK$6,VLOOKUP(F151,Mark,57,0),"")))))))</f>
        <v/>
      </c>
      <c r="O151" s="35" t="str">
        <f>IF(AND(B151="",D151="",F151="",G151=""),"",IF($P$3='Data Entry'!$CK$1,VLOOKUP(F151,Mark,13,0),IF($P$3='Data Entry'!$CK$2,VLOOKUP(F151,Mark,22,0),IF($P$3='Data Entry'!$CK$3,VLOOKUP(F151,Mark,31,0),IF($P$3='Data Entry'!$CK$4,VLOOKUP(F151,Mark,40,0),IF($P$3='Data Entry'!$CK$5,VLOOKUP(F151,Mark,49,0),IF($P$3='Data Entry'!$CK$6,VLOOKUP(F151,Mark,58,0),"")))))))</f>
        <v/>
      </c>
      <c r="P151" s="35" t="str">
        <f>IF(AND(B151="",D151="",F151="",G151=""),"",IF($P$3='Data Entry'!$CK$1,VLOOKUP(F151,Mark,14,0),IF($P$3='Data Entry'!$CK$2,VLOOKUP(F151,Mark,23,0),IF($P$3='Data Entry'!$CK$3,VLOOKUP(F151,Mark,32,0),IF($P$3='Data Entry'!$CK$4,VLOOKUP(F151,Mark,41,0),IF($P$3='Data Entry'!$CK$5,VLOOKUP(F151,Mark,50,0),IF($P$3='Data Entry'!$CK$6,VLOOKUP(F151,Mark,59,0),"")))))))</f>
        <v/>
      </c>
      <c r="Q151" s="36" t="str">
        <f t="shared" si="41"/>
        <v/>
      </c>
      <c r="R151" s="108" t="str">
        <f t="shared" si="42"/>
        <v/>
      </c>
      <c r="S151" s="108" t="str">
        <f t="shared" si="40"/>
        <v/>
      </c>
      <c r="T151" s="109" t="str">
        <f t="shared" si="43"/>
        <v/>
      </c>
      <c r="U151" s="10" t="str">
        <f>IFERROR(IF(OR(Q151="",#REF!="",D151=""),"",IF($Q$6=100,ROUNDUP(Q151*20%,0),IF($Q$6=86,ROUNDUP((Q151/$Q$6)*$U$6,0),IF($Q$6=66,ROUNDUP((Q151/$Q$6)*$U$6,0),"")))),"")</f>
        <v/>
      </c>
    </row>
    <row r="152" spans="1:21" ht="21.95" customHeight="1">
      <c r="A152" s="7">
        <v>146</v>
      </c>
      <c r="B152" s="32" t="str">
        <f t="shared" si="34"/>
        <v/>
      </c>
      <c r="C152" s="54" t="str">
        <f t="shared" si="35"/>
        <v/>
      </c>
      <c r="D152" s="8" t="str">
        <f t="shared" si="36"/>
        <v/>
      </c>
      <c r="E152" s="8" t="str">
        <f t="shared" si="37"/>
        <v/>
      </c>
      <c r="F152" s="5" t="str">
        <f t="shared" si="38"/>
        <v/>
      </c>
      <c r="G152" s="9" t="str">
        <f t="shared" si="39"/>
        <v/>
      </c>
      <c r="H152" s="106" t="str">
        <f>IF(AND(B152="",D152="",F152="",G152=""),"",IF($P$3='Data Entry'!$CK$1,VLOOKUP(F152,Mark,6,0),IF($P$3='Data Entry'!$CK$2,VLOOKUP(F152,Mark,15,0),IF($P$3='Data Entry'!$CK$3,VLOOKUP(F152,Mark,24,0),IF($P$3='Data Entry'!$CK$4,VLOOKUP(F152,Mark,33,0),IF($P$3='Data Entry'!$CK$5,VLOOKUP(F152,Mark,42,0),IF($P$3='Data Entry'!$CK$6,VLOOKUP(F152,Mark,51,0),"")))))))</f>
        <v/>
      </c>
      <c r="I152" s="106" t="str">
        <f>IF(AND(B152="",D152="",F152="",G152=""),"",IF($P$3='Data Entry'!$CK$1,VLOOKUP(F152,Mark,7,0),IF($P$3='Data Entry'!$CK$2,VLOOKUP(F152,Mark,16,0),IF($P$3='Data Entry'!$CK$3,VLOOKUP(F152,Mark,25,0),IF($P$3='Data Entry'!$CK$4,VLOOKUP(F152,Mark,34,0),IF($P$3='Data Entry'!$CK$5,VLOOKUP(F152,Mark,43,0),IF($P$3='Data Entry'!$CK$6,VLOOKUP(F152,Mark,52,0),"")))))))</f>
        <v/>
      </c>
      <c r="J152" s="106" t="str">
        <f>IF(AND(B152="",D152="",F152="",G152=""),"",IF($P$3='Data Entry'!$CK$1,VLOOKUP(F152,Mark,8,0),IF($P$3='Data Entry'!$CK$2,VLOOKUP(F152,Mark,17,0),IF($P$3='Data Entry'!$CK$3,VLOOKUP(F152,Mark,26,0),IF($P$3='Data Entry'!$CK$4,VLOOKUP(F152,Mark,35,0),IF($P$3='Data Entry'!$CK$5,VLOOKUP(F152,Mark,44,0),IF($P$3='Data Entry'!$CK$6,VLOOKUP(F152,Mark,53,0),"")))))))</f>
        <v/>
      </c>
      <c r="K152" s="34" t="str">
        <f>IF(AND(B152="",D152="",F152="",G152=""),"",IF($P$3='Data Entry'!$CK$1,VLOOKUP(F152,Mark,9,0),IF($P$3='Data Entry'!$CK$2,VLOOKUP(F152,Mark,18,0),IF($P$3='Data Entry'!$CK$3,VLOOKUP(F152,Mark,27,0),IF($P$3='Data Entry'!$CK$4,VLOOKUP(F152,Mark,36,0),IF($P$3='Data Entry'!$CK$5,VLOOKUP(F152,Mark,45,0),IF($P$3='Data Entry'!$CK$6,VLOOKUP(F152,Mark,54,0),"")))))))</f>
        <v/>
      </c>
      <c r="L152" s="34" t="str">
        <f>IF(AND(B152="",D152="",F152="",G152=""),"",IF($P$3='Data Entry'!$CK$1,VLOOKUP(F152,Mark,10,0),IF($P$3='Data Entry'!$CK$2,VLOOKUP(F152,Mark,19,0),IF($P$3='Data Entry'!$CK$3,VLOOKUP(F152,Mark,28,0),IF($P$3='Data Entry'!$CK$4,VLOOKUP(F152,Mark,37,0),IF($P$3='Data Entry'!$CK$5,VLOOKUP(F152,Mark,46,0),IF($P$3='Data Entry'!$CK$6,VLOOKUP(F152,Mark,55,0),"")))))))</f>
        <v/>
      </c>
      <c r="M152" s="34" t="str">
        <f>IF(AND(B152="",D152="",F152="",G152=""),"",IF($P$3='Data Entry'!$CK$1,VLOOKUP(F152,Mark,11,0),IF($P$3='Data Entry'!$CK$2,VLOOKUP(F152,Mark,20,0),IF($P$3='Data Entry'!$CK$3,VLOOKUP(F152,Mark,29,0),IF($P$3='Data Entry'!$CK$4,VLOOKUP(F152,Mark,38,0),IF($P$3='Data Entry'!$CK$5,VLOOKUP(F152,Mark,47,0),IF($P$3='Data Entry'!$CK$6,VLOOKUP(F152,Mark,56,0),"")))))))</f>
        <v/>
      </c>
      <c r="N152" s="35" t="str">
        <f>IF(AND(B152="",D152="",F152="",G152=""),"",IF($P$3='Data Entry'!$CK$1,VLOOKUP(F152,Mark,12,0),IF($P$3='Data Entry'!$CK$2,VLOOKUP(F152,Mark,21,0),IF($P$3='Data Entry'!$CK$3,VLOOKUP(F152,Mark,30,0),IF($P$3='Data Entry'!$CK$4,VLOOKUP(F152,Mark,39,0),IF($P$3='Data Entry'!$CK$5,VLOOKUP(F152,Mark,48,0),IF($P$3='Data Entry'!$CK$6,VLOOKUP(F152,Mark,57,0),"")))))))</f>
        <v/>
      </c>
      <c r="O152" s="35" t="str">
        <f>IF(AND(B152="",D152="",F152="",G152=""),"",IF($P$3='Data Entry'!$CK$1,VLOOKUP(F152,Mark,13,0),IF($P$3='Data Entry'!$CK$2,VLOOKUP(F152,Mark,22,0),IF($P$3='Data Entry'!$CK$3,VLOOKUP(F152,Mark,31,0),IF($P$3='Data Entry'!$CK$4,VLOOKUP(F152,Mark,40,0),IF($P$3='Data Entry'!$CK$5,VLOOKUP(F152,Mark,49,0),IF($P$3='Data Entry'!$CK$6,VLOOKUP(F152,Mark,58,0),"")))))))</f>
        <v/>
      </c>
      <c r="P152" s="35" t="str">
        <f>IF(AND(B152="",D152="",F152="",G152=""),"",IF($P$3='Data Entry'!$CK$1,VLOOKUP(F152,Mark,14,0),IF($P$3='Data Entry'!$CK$2,VLOOKUP(F152,Mark,23,0),IF($P$3='Data Entry'!$CK$3,VLOOKUP(F152,Mark,32,0),IF($P$3='Data Entry'!$CK$4,VLOOKUP(F152,Mark,41,0),IF($P$3='Data Entry'!$CK$5,VLOOKUP(F152,Mark,50,0),IF($P$3='Data Entry'!$CK$6,VLOOKUP(F152,Mark,59,0),"")))))))</f>
        <v/>
      </c>
      <c r="Q152" s="36" t="str">
        <f t="shared" si="41"/>
        <v/>
      </c>
      <c r="R152" s="108" t="str">
        <f t="shared" si="42"/>
        <v/>
      </c>
      <c r="S152" s="108" t="str">
        <f t="shared" si="40"/>
        <v/>
      </c>
      <c r="T152" s="109" t="str">
        <f t="shared" si="43"/>
        <v/>
      </c>
      <c r="U152" s="10" t="str">
        <f>IFERROR(IF(OR(Q152="",#REF!="",D152=""),"",IF($Q$6=100,ROUNDUP(Q152*20%,0),IF($Q$6=86,ROUNDUP((Q152/$Q$6)*$U$6,0),IF($Q$6=66,ROUNDUP((Q152/$Q$6)*$U$6,0),"")))),"")</f>
        <v/>
      </c>
    </row>
    <row r="153" spans="1:21" ht="21.95" customHeight="1">
      <c r="A153" s="7">
        <v>147</v>
      </c>
      <c r="B153" s="32" t="str">
        <f t="shared" si="34"/>
        <v/>
      </c>
      <c r="C153" s="54" t="str">
        <f t="shared" si="35"/>
        <v/>
      </c>
      <c r="D153" s="8" t="str">
        <f t="shared" si="36"/>
        <v/>
      </c>
      <c r="E153" s="8" t="str">
        <f t="shared" si="37"/>
        <v/>
      </c>
      <c r="F153" s="5" t="str">
        <f t="shared" si="38"/>
        <v/>
      </c>
      <c r="G153" s="9" t="str">
        <f t="shared" si="39"/>
        <v/>
      </c>
      <c r="H153" s="106" t="str">
        <f>IF(AND(B153="",D153="",F153="",G153=""),"",IF($P$3='Data Entry'!$CK$1,VLOOKUP(F153,Mark,6,0),IF($P$3='Data Entry'!$CK$2,VLOOKUP(F153,Mark,15,0),IF($P$3='Data Entry'!$CK$3,VLOOKUP(F153,Mark,24,0),IF($P$3='Data Entry'!$CK$4,VLOOKUP(F153,Mark,33,0),IF($P$3='Data Entry'!$CK$5,VLOOKUP(F153,Mark,42,0),IF($P$3='Data Entry'!$CK$6,VLOOKUP(F153,Mark,51,0),"")))))))</f>
        <v/>
      </c>
      <c r="I153" s="106" t="str">
        <f>IF(AND(B153="",D153="",F153="",G153=""),"",IF($P$3='Data Entry'!$CK$1,VLOOKUP(F153,Mark,7,0),IF($P$3='Data Entry'!$CK$2,VLOOKUP(F153,Mark,16,0),IF($P$3='Data Entry'!$CK$3,VLOOKUP(F153,Mark,25,0),IF($P$3='Data Entry'!$CK$4,VLOOKUP(F153,Mark,34,0),IF($P$3='Data Entry'!$CK$5,VLOOKUP(F153,Mark,43,0),IF($P$3='Data Entry'!$CK$6,VLOOKUP(F153,Mark,52,0),"")))))))</f>
        <v/>
      </c>
      <c r="J153" s="106" t="str">
        <f>IF(AND(B153="",D153="",F153="",G153=""),"",IF($P$3='Data Entry'!$CK$1,VLOOKUP(F153,Mark,8,0),IF($P$3='Data Entry'!$CK$2,VLOOKUP(F153,Mark,17,0),IF($P$3='Data Entry'!$CK$3,VLOOKUP(F153,Mark,26,0),IF($P$3='Data Entry'!$CK$4,VLOOKUP(F153,Mark,35,0),IF($P$3='Data Entry'!$CK$5,VLOOKUP(F153,Mark,44,0),IF($P$3='Data Entry'!$CK$6,VLOOKUP(F153,Mark,53,0),"")))))))</f>
        <v/>
      </c>
      <c r="K153" s="34" t="str">
        <f>IF(AND(B153="",D153="",F153="",G153=""),"",IF($P$3='Data Entry'!$CK$1,VLOOKUP(F153,Mark,9,0),IF($P$3='Data Entry'!$CK$2,VLOOKUP(F153,Mark,18,0),IF($P$3='Data Entry'!$CK$3,VLOOKUP(F153,Mark,27,0),IF($P$3='Data Entry'!$CK$4,VLOOKUP(F153,Mark,36,0),IF($P$3='Data Entry'!$CK$5,VLOOKUP(F153,Mark,45,0),IF($P$3='Data Entry'!$CK$6,VLOOKUP(F153,Mark,54,0),"")))))))</f>
        <v/>
      </c>
      <c r="L153" s="34" t="str">
        <f>IF(AND(B153="",D153="",F153="",G153=""),"",IF($P$3='Data Entry'!$CK$1,VLOOKUP(F153,Mark,10,0),IF($P$3='Data Entry'!$CK$2,VLOOKUP(F153,Mark,19,0),IF($P$3='Data Entry'!$CK$3,VLOOKUP(F153,Mark,28,0),IF($P$3='Data Entry'!$CK$4,VLOOKUP(F153,Mark,37,0),IF($P$3='Data Entry'!$CK$5,VLOOKUP(F153,Mark,46,0),IF($P$3='Data Entry'!$CK$6,VLOOKUP(F153,Mark,55,0),"")))))))</f>
        <v/>
      </c>
      <c r="M153" s="34" t="str">
        <f>IF(AND(B153="",D153="",F153="",G153=""),"",IF($P$3='Data Entry'!$CK$1,VLOOKUP(F153,Mark,11,0),IF($P$3='Data Entry'!$CK$2,VLOOKUP(F153,Mark,20,0),IF($P$3='Data Entry'!$CK$3,VLOOKUP(F153,Mark,29,0),IF($P$3='Data Entry'!$CK$4,VLOOKUP(F153,Mark,38,0),IF($P$3='Data Entry'!$CK$5,VLOOKUP(F153,Mark,47,0),IF($P$3='Data Entry'!$CK$6,VLOOKUP(F153,Mark,56,0),"")))))))</f>
        <v/>
      </c>
      <c r="N153" s="35" t="str">
        <f>IF(AND(B153="",D153="",F153="",G153=""),"",IF($P$3='Data Entry'!$CK$1,VLOOKUP(F153,Mark,12,0),IF($P$3='Data Entry'!$CK$2,VLOOKUP(F153,Mark,21,0),IF($P$3='Data Entry'!$CK$3,VLOOKUP(F153,Mark,30,0),IF($P$3='Data Entry'!$CK$4,VLOOKUP(F153,Mark,39,0),IF($P$3='Data Entry'!$CK$5,VLOOKUP(F153,Mark,48,0),IF($P$3='Data Entry'!$CK$6,VLOOKUP(F153,Mark,57,0),"")))))))</f>
        <v/>
      </c>
      <c r="O153" s="35" t="str">
        <f>IF(AND(B153="",D153="",F153="",G153=""),"",IF($P$3='Data Entry'!$CK$1,VLOOKUP(F153,Mark,13,0),IF($P$3='Data Entry'!$CK$2,VLOOKUP(F153,Mark,22,0),IF($P$3='Data Entry'!$CK$3,VLOOKUP(F153,Mark,31,0),IF($P$3='Data Entry'!$CK$4,VLOOKUP(F153,Mark,40,0),IF($P$3='Data Entry'!$CK$5,VLOOKUP(F153,Mark,49,0),IF($P$3='Data Entry'!$CK$6,VLOOKUP(F153,Mark,58,0),"")))))))</f>
        <v/>
      </c>
      <c r="P153" s="35" t="str">
        <f>IF(AND(B153="",D153="",F153="",G153=""),"",IF($P$3='Data Entry'!$CK$1,VLOOKUP(F153,Mark,14,0),IF($P$3='Data Entry'!$CK$2,VLOOKUP(F153,Mark,23,0),IF($P$3='Data Entry'!$CK$3,VLOOKUP(F153,Mark,32,0),IF($P$3='Data Entry'!$CK$4,VLOOKUP(F153,Mark,41,0),IF($P$3='Data Entry'!$CK$5,VLOOKUP(F153,Mark,50,0),IF($P$3='Data Entry'!$CK$6,VLOOKUP(F153,Mark,59,0),"")))))))</f>
        <v/>
      </c>
      <c r="Q153" s="36" t="str">
        <f t="shared" si="41"/>
        <v/>
      </c>
      <c r="R153" s="108" t="str">
        <f t="shared" si="42"/>
        <v/>
      </c>
      <c r="S153" s="108" t="str">
        <f t="shared" si="40"/>
        <v/>
      </c>
      <c r="T153" s="109" t="str">
        <f t="shared" si="43"/>
        <v/>
      </c>
      <c r="U153" s="10" t="str">
        <f>IFERROR(IF(OR(Q153="",#REF!="",D153=""),"",IF($Q$6=100,ROUNDUP(Q153*20%,0),IF($Q$6=86,ROUNDUP((Q153/$Q$6)*$U$6,0),IF($Q$6=66,ROUNDUP((Q153/$Q$6)*$U$6,0),"")))),"")</f>
        <v/>
      </c>
    </row>
    <row r="154" spans="1:21" ht="21.95" customHeight="1">
      <c r="A154" s="7">
        <v>148</v>
      </c>
      <c r="B154" s="32" t="str">
        <f t="shared" si="34"/>
        <v/>
      </c>
      <c r="C154" s="54" t="str">
        <f t="shared" si="35"/>
        <v/>
      </c>
      <c r="D154" s="8" t="str">
        <f t="shared" si="36"/>
        <v/>
      </c>
      <c r="E154" s="8" t="str">
        <f t="shared" si="37"/>
        <v/>
      </c>
      <c r="F154" s="5" t="str">
        <f t="shared" si="38"/>
        <v/>
      </c>
      <c r="G154" s="9" t="str">
        <f t="shared" si="39"/>
        <v/>
      </c>
      <c r="H154" s="106" t="str">
        <f>IF(AND(B154="",D154="",F154="",G154=""),"",IF($P$3='Data Entry'!$CK$1,VLOOKUP(F154,Mark,6,0),IF($P$3='Data Entry'!$CK$2,VLOOKUP(F154,Mark,15,0),IF($P$3='Data Entry'!$CK$3,VLOOKUP(F154,Mark,24,0),IF($P$3='Data Entry'!$CK$4,VLOOKUP(F154,Mark,33,0),IF($P$3='Data Entry'!$CK$5,VLOOKUP(F154,Mark,42,0),IF($P$3='Data Entry'!$CK$6,VLOOKUP(F154,Mark,51,0),"")))))))</f>
        <v/>
      </c>
      <c r="I154" s="106" t="str">
        <f>IF(AND(B154="",D154="",F154="",G154=""),"",IF($P$3='Data Entry'!$CK$1,VLOOKUP(F154,Mark,7,0),IF($P$3='Data Entry'!$CK$2,VLOOKUP(F154,Mark,16,0),IF($P$3='Data Entry'!$CK$3,VLOOKUP(F154,Mark,25,0),IF($P$3='Data Entry'!$CK$4,VLOOKUP(F154,Mark,34,0),IF($P$3='Data Entry'!$CK$5,VLOOKUP(F154,Mark,43,0),IF($P$3='Data Entry'!$CK$6,VLOOKUP(F154,Mark,52,0),"")))))))</f>
        <v/>
      </c>
      <c r="J154" s="106" t="str">
        <f>IF(AND(B154="",D154="",F154="",G154=""),"",IF($P$3='Data Entry'!$CK$1,VLOOKUP(F154,Mark,8,0),IF($P$3='Data Entry'!$CK$2,VLOOKUP(F154,Mark,17,0),IF($P$3='Data Entry'!$CK$3,VLOOKUP(F154,Mark,26,0),IF($P$3='Data Entry'!$CK$4,VLOOKUP(F154,Mark,35,0),IF($P$3='Data Entry'!$CK$5,VLOOKUP(F154,Mark,44,0),IF($P$3='Data Entry'!$CK$6,VLOOKUP(F154,Mark,53,0),"")))))))</f>
        <v/>
      </c>
      <c r="K154" s="34" t="str">
        <f>IF(AND(B154="",D154="",F154="",G154=""),"",IF($P$3='Data Entry'!$CK$1,VLOOKUP(F154,Mark,9,0),IF($P$3='Data Entry'!$CK$2,VLOOKUP(F154,Mark,18,0),IF($P$3='Data Entry'!$CK$3,VLOOKUP(F154,Mark,27,0),IF($P$3='Data Entry'!$CK$4,VLOOKUP(F154,Mark,36,0),IF($P$3='Data Entry'!$CK$5,VLOOKUP(F154,Mark,45,0),IF($P$3='Data Entry'!$CK$6,VLOOKUP(F154,Mark,54,0),"")))))))</f>
        <v/>
      </c>
      <c r="L154" s="34" t="str">
        <f>IF(AND(B154="",D154="",F154="",G154=""),"",IF($P$3='Data Entry'!$CK$1,VLOOKUP(F154,Mark,10,0),IF($P$3='Data Entry'!$CK$2,VLOOKUP(F154,Mark,19,0),IF($P$3='Data Entry'!$CK$3,VLOOKUP(F154,Mark,28,0),IF($P$3='Data Entry'!$CK$4,VLOOKUP(F154,Mark,37,0),IF($P$3='Data Entry'!$CK$5,VLOOKUP(F154,Mark,46,0),IF($P$3='Data Entry'!$CK$6,VLOOKUP(F154,Mark,55,0),"")))))))</f>
        <v/>
      </c>
      <c r="M154" s="34" t="str">
        <f>IF(AND(B154="",D154="",F154="",G154=""),"",IF($P$3='Data Entry'!$CK$1,VLOOKUP(F154,Mark,11,0),IF($P$3='Data Entry'!$CK$2,VLOOKUP(F154,Mark,20,0),IF($P$3='Data Entry'!$CK$3,VLOOKUP(F154,Mark,29,0),IF($P$3='Data Entry'!$CK$4,VLOOKUP(F154,Mark,38,0),IF($P$3='Data Entry'!$CK$5,VLOOKUP(F154,Mark,47,0),IF($P$3='Data Entry'!$CK$6,VLOOKUP(F154,Mark,56,0),"")))))))</f>
        <v/>
      </c>
      <c r="N154" s="35" t="str">
        <f>IF(AND(B154="",D154="",F154="",G154=""),"",IF($P$3='Data Entry'!$CK$1,VLOOKUP(F154,Mark,12,0),IF($P$3='Data Entry'!$CK$2,VLOOKUP(F154,Mark,21,0),IF($P$3='Data Entry'!$CK$3,VLOOKUP(F154,Mark,30,0),IF($P$3='Data Entry'!$CK$4,VLOOKUP(F154,Mark,39,0),IF($P$3='Data Entry'!$CK$5,VLOOKUP(F154,Mark,48,0),IF($P$3='Data Entry'!$CK$6,VLOOKUP(F154,Mark,57,0),"")))))))</f>
        <v/>
      </c>
      <c r="O154" s="35" t="str">
        <f>IF(AND(B154="",D154="",F154="",G154=""),"",IF($P$3='Data Entry'!$CK$1,VLOOKUP(F154,Mark,13,0),IF($P$3='Data Entry'!$CK$2,VLOOKUP(F154,Mark,22,0),IF($P$3='Data Entry'!$CK$3,VLOOKUP(F154,Mark,31,0),IF($P$3='Data Entry'!$CK$4,VLOOKUP(F154,Mark,40,0),IF($P$3='Data Entry'!$CK$5,VLOOKUP(F154,Mark,49,0),IF($P$3='Data Entry'!$CK$6,VLOOKUP(F154,Mark,58,0),"")))))))</f>
        <v/>
      </c>
      <c r="P154" s="35" t="str">
        <f>IF(AND(B154="",D154="",F154="",G154=""),"",IF($P$3='Data Entry'!$CK$1,VLOOKUP(F154,Mark,14,0),IF($P$3='Data Entry'!$CK$2,VLOOKUP(F154,Mark,23,0),IF($P$3='Data Entry'!$CK$3,VLOOKUP(F154,Mark,32,0),IF($P$3='Data Entry'!$CK$4,VLOOKUP(F154,Mark,41,0),IF($P$3='Data Entry'!$CK$5,VLOOKUP(F154,Mark,50,0),IF($P$3='Data Entry'!$CK$6,VLOOKUP(F154,Mark,59,0),"")))))))</f>
        <v/>
      </c>
      <c r="Q154" s="36" t="str">
        <f t="shared" si="41"/>
        <v/>
      </c>
      <c r="R154" s="108" t="str">
        <f t="shared" si="42"/>
        <v/>
      </c>
      <c r="S154" s="108" t="str">
        <f t="shared" si="40"/>
        <v/>
      </c>
      <c r="T154" s="109" t="str">
        <f t="shared" si="43"/>
        <v/>
      </c>
      <c r="U154" s="10" t="str">
        <f>IFERROR(IF(OR(Q154="",#REF!="",D154=""),"",IF($Q$6=100,ROUNDUP(Q154*20%,0),IF($Q$6=86,ROUNDUP((Q154/$Q$6)*$U$6,0),IF($Q$6=66,ROUNDUP((Q154/$Q$6)*$U$6,0),"")))),"")</f>
        <v/>
      </c>
    </row>
    <row r="155" spans="1:21" ht="21.95" customHeight="1">
      <c r="A155" s="7">
        <v>149</v>
      </c>
      <c r="B155" s="32" t="str">
        <f t="shared" si="34"/>
        <v/>
      </c>
      <c r="C155" s="54" t="str">
        <f t="shared" si="35"/>
        <v/>
      </c>
      <c r="D155" s="8" t="str">
        <f t="shared" si="36"/>
        <v/>
      </c>
      <c r="E155" s="8" t="str">
        <f t="shared" si="37"/>
        <v/>
      </c>
      <c r="F155" s="5" t="str">
        <f t="shared" si="38"/>
        <v/>
      </c>
      <c r="G155" s="9" t="str">
        <f t="shared" si="39"/>
        <v/>
      </c>
      <c r="H155" s="106" t="str">
        <f>IF(AND(B155="",D155="",F155="",G155=""),"",IF($P$3='Data Entry'!$CK$1,VLOOKUP(F155,Mark,6,0),IF($P$3='Data Entry'!$CK$2,VLOOKUP(F155,Mark,15,0),IF($P$3='Data Entry'!$CK$3,VLOOKUP(F155,Mark,24,0),IF($P$3='Data Entry'!$CK$4,VLOOKUP(F155,Mark,33,0),IF($P$3='Data Entry'!$CK$5,VLOOKUP(F155,Mark,42,0),IF($P$3='Data Entry'!$CK$6,VLOOKUP(F155,Mark,51,0),"")))))))</f>
        <v/>
      </c>
      <c r="I155" s="106" t="str">
        <f>IF(AND(B155="",D155="",F155="",G155=""),"",IF($P$3='Data Entry'!$CK$1,VLOOKUP(F155,Mark,7,0),IF($P$3='Data Entry'!$CK$2,VLOOKUP(F155,Mark,16,0),IF($P$3='Data Entry'!$CK$3,VLOOKUP(F155,Mark,25,0),IF($P$3='Data Entry'!$CK$4,VLOOKUP(F155,Mark,34,0),IF($P$3='Data Entry'!$CK$5,VLOOKUP(F155,Mark,43,0),IF($P$3='Data Entry'!$CK$6,VLOOKUP(F155,Mark,52,0),"")))))))</f>
        <v/>
      </c>
      <c r="J155" s="106" t="str">
        <f>IF(AND(B155="",D155="",F155="",G155=""),"",IF($P$3='Data Entry'!$CK$1,VLOOKUP(F155,Mark,8,0),IF($P$3='Data Entry'!$CK$2,VLOOKUP(F155,Mark,17,0),IF($P$3='Data Entry'!$CK$3,VLOOKUP(F155,Mark,26,0),IF($P$3='Data Entry'!$CK$4,VLOOKUP(F155,Mark,35,0),IF($P$3='Data Entry'!$CK$5,VLOOKUP(F155,Mark,44,0),IF($P$3='Data Entry'!$CK$6,VLOOKUP(F155,Mark,53,0),"")))))))</f>
        <v/>
      </c>
      <c r="K155" s="34" t="str">
        <f>IF(AND(B155="",D155="",F155="",G155=""),"",IF($P$3='Data Entry'!$CK$1,VLOOKUP(F155,Mark,9,0),IF($P$3='Data Entry'!$CK$2,VLOOKUP(F155,Mark,18,0),IF($P$3='Data Entry'!$CK$3,VLOOKUP(F155,Mark,27,0),IF($P$3='Data Entry'!$CK$4,VLOOKUP(F155,Mark,36,0),IF($P$3='Data Entry'!$CK$5,VLOOKUP(F155,Mark,45,0),IF($P$3='Data Entry'!$CK$6,VLOOKUP(F155,Mark,54,0),"")))))))</f>
        <v/>
      </c>
      <c r="L155" s="34" t="str">
        <f>IF(AND(B155="",D155="",F155="",G155=""),"",IF($P$3='Data Entry'!$CK$1,VLOOKUP(F155,Mark,10,0),IF($P$3='Data Entry'!$CK$2,VLOOKUP(F155,Mark,19,0),IF($P$3='Data Entry'!$CK$3,VLOOKUP(F155,Mark,28,0),IF($P$3='Data Entry'!$CK$4,VLOOKUP(F155,Mark,37,0),IF($P$3='Data Entry'!$CK$5,VLOOKUP(F155,Mark,46,0),IF($P$3='Data Entry'!$CK$6,VLOOKUP(F155,Mark,55,0),"")))))))</f>
        <v/>
      </c>
      <c r="M155" s="34" t="str">
        <f>IF(AND(B155="",D155="",F155="",G155=""),"",IF($P$3='Data Entry'!$CK$1,VLOOKUP(F155,Mark,11,0),IF($P$3='Data Entry'!$CK$2,VLOOKUP(F155,Mark,20,0),IF($P$3='Data Entry'!$CK$3,VLOOKUP(F155,Mark,29,0),IF($P$3='Data Entry'!$CK$4,VLOOKUP(F155,Mark,38,0),IF($P$3='Data Entry'!$CK$5,VLOOKUP(F155,Mark,47,0),IF($P$3='Data Entry'!$CK$6,VLOOKUP(F155,Mark,56,0),"")))))))</f>
        <v/>
      </c>
      <c r="N155" s="35" t="str">
        <f>IF(AND(B155="",D155="",F155="",G155=""),"",IF($P$3='Data Entry'!$CK$1,VLOOKUP(F155,Mark,12,0),IF($P$3='Data Entry'!$CK$2,VLOOKUP(F155,Mark,21,0),IF($P$3='Data Entry'!$CK$3,VLOOKUP(F155,Mark,30,0),IF($P$3='Data Entry'!$CK$4,VLOOKUP(F155,Mark,39,0),IF($P$3='Data Entry'!$CK$5,VLOOKUP(F155,Mark,48,0),IF($P$3='Data Entry'!$CK$6,VLOOKUP(F155,Mark,57,0),"")))))))</f>
        <v/>
      </c>
      <c r="O155" s="35" t="str">
        <f>IF(AND(B155="",D155="",F155="",G155=""),"",IF($P$3='Data Entry'!$CK$1,VLOOKUP(F155,Mark,13,0),IF($P$3='Data Entry'!$CK$2,VLOOKUP(F155,Mark,22,0),IF($P$3='Data Entry'!$CK$3,VLOOKUP(F155,Mark,31,0),IF($P$3='Data Entry'!$CK$4,VLOOKUP(F155,Mark,40,0),IF($P$3='Data Entry'!$CK$5,VLOOKUP(F155,Mark,49,0),IF($P$3='Data Entry'!$CK$6,VLOOKUP(F155,Mark,58,0),"")))))))</f>
        <v/>
      </c>
      <c r="P155" s="35" t="str">
        <f>IF(AND(B155="",D155="",F155="",G155=""),"",IF($P$3='Data Entry'!$CK$1,VLOOKUP(F155,Mark,14,0),IF($P$3='Data Entry'!$CK$2,VLOOKUP(F155,Mark,23,0),IF($P$3='Data Entry'!$CK$3,VLOOKUP(F155,Mark,32,0),IF($P$3='Data Entry'!$CK$4,VLOOKUP(F155,Mark,41,0),IF($P$3='Data Entry'!$CK$5,VLOOKUP(F155,Mark,50,0),IF($P$3='Data Entry'!$CK$6,VLOOKUP(F155,Mark,59,0),"")))))))</f>
        <v/>
      </c>
      <c r="Q155" s="36" t="str">
        <f t="shared" si="41"/>
        <v/>
      </c>
      <c r="R155" s="108" t="str">
        <f t="shared" si="42"/>
        <v/>
      </c>
      <c r="S155" s="108" t="str">
        <f t="shared" si="40"/>
        <v/>
      </c>
      <c r="T155" s="109" t="str">
        <f t="shared" si="43"/>
        <v/>
      </c>
      <c r="U155" s="10" t="str">
        <f>IFERROR(IF(OR(Q155="",#REF!="",D155=""),"",IF($Q$6=100,ROUNDUP(Q155*20%,0),IF($Q$6=86,ROUNDUP((Q155/$Q$6)*$U$6,0),IF($Q$6=66,ROUNDUP((Q155/$Q$6)*$U$6,0),"")))),"")</f>
        <v/>
      </c>
    </row>
    <row r="156" spans="1:21" ht="21.95" customHeight="1">
      <c r="A156" s="7">
        <v>150</v>
      </c>
      <c r="B156" s="32" t="str">
        <f t="shared" si="34"/>
        <v/>
      </c>
      <c r="C156" s="54" t="str">
        <f t="shared" si="35"/>
        <v/>
      </c>
      <c r="D156" s="8" t="str">
        <f t="shared" si="36"/>
        <v/>
      </c>
      <c r="E156" s="8" t="str">
        <f t="shared" si="37"/>
        <v/>
      </c>
      <c r="F156" s="5" t="str">
        <f t="shared" si="38"/>
        <v/>
      </c>
      <c r="G156" s="9" t="str">
        <f t="shared" si="39"/>
        <v/>
      </c>
      <c r="H156" s="106" t="str">
        <f>IF(AND(B156="",D156="",F156="",G156=""),"",IF($P$3='Data Entry'!$CK$1,VLOOKUP(F156,Mark,6,0),IF($P$3='Data Entry'!$CK$2,VLOOKUP(F156,Mark,15,0),IF($P$3='Data Entry'!$CK$3,VLOOKUP(F156,Mark,24,0),IF($P$3='Data Entry'!$CK$4,VLOOKUP(F156,Mark,33,0),IF($P$3='Data Entry'!$CK$5,VLOOKUP(F156,Mark,42,0),IF($P$3='Data Entry'!$CK$6,VLOOKUP(F156,Mark,51,0),"")))))))</f>
        <v/>
      </c>
      <c r="I156" s="106" t="str">
        <f>IF(AND(B156="",D156="",F156="",G156=""),"",IF($P$3='Data Entry'!$CK$1,VLOOKUP(F156,Mark,7,0),IF($P$3='Data Entry'!$CK$2,VLOOKUP(F156,Mark,16,0),IF($P$3='Data Entry'!$CK$3,VLOOKUP(F156,Mark,25,0),IF($P$3='Data Entry'!$CK$4,VLOOKUP(F156,Mark,34,0),IF($P$3='Data Entry'!$CK$5,VLOOKUP(F156,Mark,43,0),IF($P$3='Data Entry'!$CK$6,VLOOKUP(F156,Mark,52,0),"")))))))</f>
        <v/>
      </c>
      <c r="J156" s="106" t="str">
        <f>IF(AND(B156="",D156="",F156="",G156=""),"",IF($P$3='Data Entry'!$CK$1,VLOOKUP(F156,Mark,8,0),IF($P$3='Data Entry'!$CK$2,VLOOKUP(F156,Mark,17,0),IF($P$3='Data Entry'!$CK$3,VLOOKUP(F156,Mark,26,0),IF($P$3='Data Entry'!$CK$4,VLOOKUP(F156,Mark,35,0),IF($P$3='Data Entry'!$CK$5,VLOOKUP(F156,Mark,44,0),IF($P$3='Data Entry'!$CK$6,VLOOKUP(F156,Mark,53,0),"")))))))</f>
        <v/>
      </c>
      <c r="K156" s="34" t="str">
        <f>IF(AND(B156="",D156="",F156="",G156=""),"",IF($P$3='Data Entry'!$CK$1,VLOOKUP(F156,Mark,9,0),IF($P$3='Data Entry'!$CK$2,VLOOKUP(F156,Mark,18,0),IF($P$3='Data Entry'!$CK$3,VLOOKUP(F156,Mark,27,0),IF($P$3='Data Entry'!$CK$4,VLOOKUP(F156,Mark,36,0),IF($P$3='Data Entry'!$CK$5,VLOOKUP(F156,Mark,45,0),IF($P$3='Data Entry'!$CK$6,VLOOKUP(F156,Mark,54,0),"")))))))</f>
        <v/>
      </c>
      <c r="L156" s="34" t="str">
        <f>IF(AND(B156="",D156="",F156="",G156=""),"",IF($P$3='Data Entry'!$CK$1,VLOOKUP(F156,Mark,10,0),IF($P$3='Data Entry'!$CK$2,VLOOKUP(F156,Mark,19,0),IF($P$3='Data Entry'!$CK$3,VLOOKUP(F156,Mark,28,0),IF($P$3='Data Entry'!$CK$4,VLOOKUP(F156,Mark,37,0),IF($P$3='Data Entry'!$CK$5,VLOOKUP(F156,Mark,46,0),IF($P$3='Data Entry'!$CK$6,VLOOKUP(F156,Mark,55,0),"")))))))</f>
        <v/>
      </c>
      <c r="M156" s="34" t="str">
        <f>IF(AND(B156="",D156="",F156="",G156=""),"",IF($P$3='Data Entry'!$CK$1,VLOOKUP(F156,Mark,11,0),IF($P$3='Data Entry'!$CK$2,VLOOKUP(F156,Mark,20,0),IF($P$3='Data Entry'!$CK$3,VLOOKUP(F156,Mark,29,0),IF($P$3='Data Entry'!$CK$4,VLOOKUP(F156,Mark,38,0),IF($P$3='Data Entry'!$CK$5,VLOOKUP(F156,Mark,47,0),IF($P$3='Data Entry'!$CK$6,VLOOKUP(F156,Mark,56,0),"")))))))</f>
        <v/>
      </c>
      <c r="N156" s="35" t="str">
        <f>IF(AND(B156="",D156="",F156="",G156=""),"",IF($P$3='Data Entry'!$CK$1,VLOOKUP(F156,Mark,12,0),IF($P$3='Data Entry'!$CK$2,VLOOKUP(F156,Mark,21,0),IF($P$3='Data Entry'!$CK$3,VLOOKUP(F156,Mark,30,0),IF($P$3='Data Entry'!$CK$4,VLOOKUP(F156,Mark,39,0),IF($P$3='Data Entry'!$CK$5,VLOOKUP(F156,Mark,48,0),IF($P$3='Data Entry'!$CK$6,VLOOKUP(F156,Mark,57,0),"")))))))</f>
        <v/>
      </c>
      <c r="O156" s="35" t="str">
        <f>IF(AND(B156="",D156="",F156="",G156=""),"",IF($P$3='Data Entry'!$CK$1,VLOOKUP(F156,Mark,13,0),IF($P$3='Data Entry'!$CK$2,VLOOKUP(F156,Mark,22,0),IF($P$3='Data Entry'!$CK$3,VLOOKUP(F156,Mark,31,0),IF($P$3='Data Entry'!$CK$4,VLOOKUP(F156,Mark,40,0),IF($P$3='Data Entry'!$CK$5,VLOOKUP(F156,Mark,49,0),IF($P$3='Data Entry'!$CK$6,VLOOKUP(F156,Mark,58,0),"")))))))</f>
        <v/>
      </c>
      <c r="P156" s="35" t="str">
        <f>IF(AND(B156="",D156="",F156="",G156=""),"",IF($P$3='Data Entry'!$CK$1,VLOOKUP(F156,Mark,14,0),IF($P$3='Data Entry'!$CK$2,VLOOKUP(F156,Mark,23,0),IF($P$3='Data Entry'!$CK$3,VLOOKUP(F156,Mark,32,0),IF($P$3='Data Entry'!$CK$4,VLOOKUP(F156,Mark,41,0),IF($P$3='Data Entry'!$CK$5,VLOOKUP(F156,Mark,50,0),IF($P$3='Data Entry'!$CK$6,VLOOKUP(F156,Mark,59,0),"")))))))</f>
        <v/>
      </c>
      <c r="Q156" s="36" t="str">
        <f t="shared" si="41"/>
        <v/>
      </c>
      <c r="R156" s="108" t="str">
        <f t="shared" si="42"/>
        <v/>
      </c>
      <c r="S156" s="108" t="str">
        <f t="shared" si="40"/>
        <v/>
      </c>
      <c r="T156" s="109" t="str">
        <f t="shared" si="43"/>
        <v/>
      </c>
      <c r="U156" s="10" t="str">
        <f>IFERROR(IF(OR(Q156="",#REF!="",D156=""),"",IF($Q$6=100,ROUNDUP(Q156*20%,0),IF($Q$6=86,ROUNDUP((Q156/$Q$6)*$U$6,0),IF($Q$6=66,ROUNDUP((Q156/$Q$6)*$U$6,0),"")))),"")</f>
        <v/>
      </c>
    </row>
    <row r="157" spans="1:21" ht="21.95" customHeight="1">
      <c r="A157" s="7">
        <v>151</v>
      </c>
      <c r="B157" s="32" t="str">
        <f t="shared" si="34"/>
        <v/>
      </c>
      <c r="C157" s="54" t="str">
        <f t="shared" si="35"/>
        <v/>
      </c>
      <c r="D157" s="8" t="str">
        <f t="shared" si="36"/>
        <v/>
      </c>
      <c r="E157" s="8" t="str">
        <f t="shared" si="37"/>
        <v/>
      </c>
      <c r="F157" s="5" t="str">
        <f t="shared" si="38"/>
        <v/>
      </c>
      <c r="G157" s="9" t="str">
        <f t="shared" si="39"/>
        <v/>
      </c>
      <c r="H157" s="106" t="str">
        <f>IF(AND(B157="",D157="",F157="",G157=""),"",IF($P$3='Data Entry'!$CK$1,VLOOKUP(F157,Mark,6,0),IF($P$3='Data Entry'!$CK$2,VLOOKUP(F157,Mark,15,0),IF($P$3='Data Entry'!$CK$3,VLOOKUP(F157,Mark,24,0),IF($P$3='Data Entry'!$CK$4,VLOOKUP(F157,Mark,33,0),IF($P$3='Data Entry'!$CK$5,VLOOKUP(F157,Mark,42,0),IF($P$3='Data Entry'!$CK$6,VLOOKUP(F157,Mark,51,0),"")))))))</f>
        <v/>
      </c>
      <c r="I157" s="106" t="str">
        <f>IF(AND(B157="",D157="",F157="",G157=""),"",IF($P$3='Data Entry'!$CK$1,VLOOKUP(F157,Mark,7,0),IF($P$3='Data Entry'!$CK$2,VLOOKUP(F157,Mark,16,0),IF($P$3='Data Entry'!$CK$3,VLOOKUP(F157,Mark,25,0),IF($P$3='Data Entry'!$CK$4,VLOOKUP(F157,Mark,34,0),IF($P$3='Data Entry'!$CK$5,VLOOKUP(F157,Mark,43,0),IF($P$3='Data Entry'!$CK$6,VLOOKUP(F157,Mark,52,0),"")))))))</f>
        <v/>
      </c>
      <c r="J157" s="106" t="str">
        <f>IF(AND(B157="",D157="",F157="",G157=""),"",IF($P$3='Data Entry'!$CK$1,VLOOKUP(F157,Mark,8,0),IF($P$3='Data Entry'!$CK$2,VLOOKUP(F157,Mark,17,0),IF($P$3='Data Entry'!$CK$3,VLOOKUP(F157,Mark,26,0),IF($P$3='Data Entry'!$CK$4,VLOOKUP(F157,Mark,35,0),IF($P$3='Data Entry'!$CK$5,VLOOKUP(F157,Mark,44,0),IF($P$3='Data Entry'!$CK$6,VLOOKUP(F157,Mark,53,0),"")))))))</f>
        <v/>
      </c>
      <c r="K157" s="34" t="str">
        <f>IF(AND(B157="",D157="",F157="",G157=""),"",IF($P$3='Data Entry'!$CK$1,VLOOKUP(F157,Mark,9,0),IF($P$3='Data Entry'!$CK$2,VLOOKUP(F157,Mark,18,0),IF($P$3='Data Entry'!$CK$3,VLOOKUP(F157,Mark,27,0),IF($P$3='Data Entry'!$CK$4,VLOOKUP(F157,Mark,36,0),IF($P$3='Data Entry'!$CK$5,VLOOKUP(F157,Mark,45,0),IF($P$3='Data Entry'!$CK$6,VLOOKUP(F157,Mark,54,0),"")))))))</f>
        <v/>
      </c>
      <c r="L157" s="34" t="str">
        <f>IF(AND(B157="",D157="",F157="",G157=""),"",IF($P$3='Data Entry'!$CK$1,VLOOKUP(F157,Mark,10,0),IF($P$3='Data Entry'!$CK$2,VLOOKUP(F157,Mark,19,0),IF($P$3='Data Entry'!$CK$3,VLOOKUP(F157,Mark,28,0),IF($P$3='Data Entry'!$CK$4,VLOOKUP(F157,Mark,37,0),IF($P$3='Data Entry'!$CK$5,VLOOKUP(F157,Mark,46,0),IF($P$3='Data Entry'!$CK$6,VLOOKUP(F157,Mark,55,0),"")))))))</f>
        <v/>
      </c>
      <c r="M157" s="34" t="str">
        <f>IF(AND(B157="",D157="",F157="",G157=""),"",IF($P$3='Data Entry'!$CK$1,VLOOKUP(F157,Mark,11,0),IF($P$3='Data Entry'!$CK$2,VLOOKUP(F157,Mark,20,0),IF($P$3='Data Entry'!$CK$3,VLOOKUP(F157,Mark,29,0),IF($P$3='Data Entry'!$CK$4,VLOOKUP(F157,Mark,38,0),IF($P$3='Data Entry'!$CK$5,VLOOKUP(F157,Mark,47,0),IF($P$3='Data Entry'!$CK$6,VLOOKUP(F157,Mark,56,0),"")))))))</f>
        <v/>
      </c>
      <c r="N157" s="35" t="str">
        <f>IF(AND(B157="",D157="",F157="",G157=""),"",IF($P$3='Data Entry'!$CK$1,VLOOKUP(F157,Mark,12,0),IF($P$3='Data Entry'!$CK$2,VLOOKUP(F157,Mark,21,0),IF($P$3='Data Entry'!$CK$3,VLOOKUP(F157,Mark,30,0),IF($P$3='Data Entry'!$CK$4,VLOOKUP(F157,Mark,39,0),IF($P$3='Data Entry'!$CK$5,VLOOKUP(F157,Mark,48,0),IF($P$3='Data Entry'!$CK$6,VLOOKUP(F157,Mark,57,0),"")))))))</f>
        <v/>
      </c>
      <c r="O157" s="35" t="str">
        <f>IF(AND(B157="",D157="",F157="",G157=""),"",IF($P$3='Data Entry'!$CK$1,VLOOKUP(F157,Mark,13,0),IF($P$3='Data Entry'!$CK$2,VLOOKUP(F157,Mark,22,0),IF($P$3='Data Entry'!$CK$3,VLOOKUP(F157,Mark,31,0),IF($P$3='Data Entry'!$CK$4,VLOOKUP(F157,Mark,40,0),IF($P$3='Data Entry'!$CK$5,VLOOKUP(F157,Mark,49,0),IF($P$3='Data Entry'!$CK$6,VLOOKUP(F157,Mark,58,0),"")))))))</f>
        <v/>
      </c>
      <c r="P157" s="35" t="str">
        <f>IF(AND(B157="",D157="",F157="",G157=""),"",IF($P$3='Data Entry'!$CK$1,VLOOKUP(F157,Mark,14,0),IF($P$3='Data Entry'!$CK$2,VLOOKUP(F157,Mark,23,0),IF($P$3='Data Entry'!$CK$3,VLOOKUP(F157,Mark,32,0),IF($P$3='Data Entry'!$CK$4,VLOOKUP(F157,Mark,41,0),IF($P$3='Data Entry'!$CK$5,VLOOKUP(F157,Mark,50,0),IF($P$3='Data Entry'!$CK$6,VLOOKUP(F157,Mark,59,0),"")))))))</f>
        <v/>
      </c>
      <c r="Q157" s="36" t="str">
        <f t="shared" si="41"/>
        <v/>
      </c>
      <c r="R157" s="108" t="str">
        <f t="shared" si="42"/>
        <v/>
      </c>
      <c r="S157" s="108" t="str">
        <f t="shared" si="40"/>
        <v/>
      </c>
      <c r="T157" s="109" t="str">
        <f t="shared" si="43"/>
        <v/>
      </c>
      <c r="U157" s="10" t="str">
        <f>IFERROR(IF(OR(Q157="",#REF!="",D157=""),"",IF($Q$6=100,ROUNDUP(Q157*20%,0),IF($Q$6=86,ROUNDUP((Q157/$Q$6)*$U$6,0),IF($Q$6=66,ROUNDUP((Q157/$Q$6)*$U$6,0),"")))),"")</f>
        <v/>
      </c>
    </row>
    <row r="158" spans="1:21" ht="21.95" customHeight="1">
      <c r="A158" s="7">
        <v>152</v>
      </c>
      <c r="B158" s="32" t="str">
        <f t="shared" si="34"/>
        <v/>
      </c>
      <c r="C158" s="54" t="str">
        <f t="shared" si="35"/>
        <v/>
      </c>
      <c r="D158" s="8" t="str">
        <f t="shared" si="36"/>
        <v/>
      </c>
      <c r="E158" s="8" t="str">
        <f t="shared" si="37"/>
        <v/>
      </c>
      <c r="F158" s="5" t="str">
        <f t="shared" si="38"/>
        <v/>
      </c>
      <c r="G158" s="9" t="str">
        <f t="shared" si="39"/>
        <v/>
      </c>
      <c r="H158" s="106" t="str">
        <f>IF(AND(B158="",D158="",F158="",G158=""),"",IF($P$3='Data Entry'!$CK$1,VLOOKUP(F158,Mark,6,0),IF($P$3='Data Entry'!$CK$2,VLOOKUP(F158,Mark,15,0),IF($P$3='Data Entry'!$CK$3,VLOOKUP(F158,Mark,24,0),IF($P$3='Data Entry'!$CK$4,VLOOKUP(F158,Mark,33,0),IF($P$3='Data Entry'!$CK$5,VLOOKUP(F158,Mark,42,0),IF($P$3='Data Entry'!$CK$6,VLOOKUP(F158,Mark,51,0),"")))))))</f>
        <v/>
      </c>
      <c r="I158" s="106" t="str">
        <f>IF(AND(B158="",D158="",F158="",G158=""),"",IF($P$3='Data Entry'!$CK$1,VLOOKUP(F158,Mark,7,0),IF($P$3='Data Entry'!$CK$2,VLOOKUP(F158,Mark,16,0),IF($P$3='Data Entry'!$CK$3,VLOOKUP(F158,Mark,25,0),IF($P$3='Data Entry'!$CK$4,VLOOKUP(F158,Mark,34,0),IF($P$3='Data Entry'!$CK$5,VLOOKUP(F158,Mark,43,0),IF($P$3='Data Entry'!$CK$6,VLOOKUP(F158,Mark,52,0),"")))))))</f>
        <v/>
      </c>
      <c r="J158" s="106" t="str">
        <f>IF(AND(B158="",D158="",F158="",G158=""),"",IF($P$3='Data Entry'!$CK$1,VLOOKUP(F158,Mark,8,0),IF($P$3='Data Entry'!$CK$2,VLOOKUP(F158,Mark,17,0),IF($P$3='Data Entry'!$CK$3,VLOOKUP(F158,Mark,26,0),IF($P$3='Data Entry'!$CK$4,VLOOKUP(F158,Mark,35,0),IF($P$3='Data Entry'!$CK$5,VLOOKUP(F158,Mark,44,0),IF($P$3='Data Entry'!$CK$6,VLOOKUP(F158,Mark,53,0),"")))))))</f>
        <v/>
      </c>
      <c r="K158" s="34" t="str">
        <f>IF(AND(B158="",D158="",F158="",G158=""),"",IF($P$3='Data Entry'!$CK$1,VLOOKUP(F158,Mark,9,0),IF($P$3='Data Entry'!$CK$2,VLOOKUP(F158,Mark,18,0),IF($P$3='Data Entry'!$CK$3,VLOOKUP(F158,Mark,27,0),IF($P$3='Data Entry'!$CK$4,VLOOKUP(F158,Mark,36,0),IF($P$3='Data Entry'!$CK$5,VLOOKUP(F158,Mark,45,0),IF($P$3='Data Entry'!$CK$6,VLOOKUP(F158,Mark,54,0),"")))))))</f>
        <v/>
      </c>
      <c r="L158" s="34" t="str">
        <f>IF(AND(B158="",D158="",F158="",G158=""),"",IF($P$3='Data Entry'!$CK$1,VLOOKUP(F158,Mark,10,0),IF($P$3='Data Entry'!$CK$2,VLOOKUP(F158,Mark,19,0),IF($P$3='Data Entry'!$CK$3,VLOOKUP(F158,Mark,28,0),IF($P$3='Data Entry'!$CK$4,VLOOKUP(F158,Mark,37,0),IF($P$3='Data Entry'!$CK$5,VLOOKUP(F158,Mark,46,0),IF($P$3='Data Entry'!$CK$6,VLOOKUP(F158,Mark,55,0),"")))))))</f>
        <v/>
      </c>
      <c r="M158" s="34" t="str">
        <f>IF(AND(B158="",D158="",F158="",G158=""),"",IF($P$3='Data Entry'!$CK$1,VLOOKUP(F158,Mark,11,0),IF($P$3='Data Entry'!$CK$2,VLOOKUP(F158,Mark,20,0),IF($P$3='Data Entry'!$CK$3,VLOOKUP(F158,Mark,29,0),IF($P$3='Data Entry'!$CK$4,VLOOKUP(F158,Mark,38,0),IF($P$3='Data Entry'!$CK$5,VLOOKUP(F158,Mark,47,0),IF($P$3='Data Entry'!$CK$6,VLOOKUP(F158,Mark,56,0),"")))))))</f>
        <v/>
      </c>
      <c r="N158" s="35" t="str">
        <f>IF(AND(B158="",D158="",F158="",G158=""),"",IF($P$3='Data Entry'!$CK$1,VLOOKUP(F158,Mark,12,0),IF($P$3='Data Entry'!$CK$2,VLOOKUP(F158,Mark,21,0),IF($P$3='Data Entry'!$CK$3,VLOOKUP(F158,Mark,30,0),IF($P$3='Data Entry'!$CK$4,VLOOKUP(F158,Mark,39,0),IF($P$3='Data Entry'!$CK$5,VLOOKUP(F158,Mark,48,0),IF($P$3='Data Entry'!$CK$6,VLOOKUP(F158,Mark,57,0),"")))))))</f>
        <v/>
      </c>
      <c r="O158" s="35" t="str">
        <f>IF(AND(B158="",D158="",F158="",G158=""),"",IF($P$3='Data Entry'!$CK$1,VLOOKUP(F158,Mark,13,0),IF($P$3='Data Entry'!$CK$2,VLOOKUP(F158,Mark,22,0),IF($P$3='Data Entry'!$CK$3,VLOOKUP(F158,Mark,31,0),IF($P$3='Data Entry'!$CK$4,VLOOKUP(F158,Mark,40,0),IF($P$3='Data Entry'!$CK$5,VLOOKUP(F158,Mark,49,0),IF($P$3='Data Entry'!$CK$6,VLOOKUP(F158,Mark,58,0),"")))))))</f>
        <v/>
      </c>
      <c r="P158" s="35" t="str">
        <f>IF(AND(B158="",D158="",F158="",G158=""),"",IF($P$3='Data Entry'!$CK$1,VLOOKUP(F158,Mark,14,0),IF($P$3='Data Entry'!$CK$2,VLOOKUP(F158,Mark,23,0),IF($P$3='Data Entry'!$CK$3,VLOOKUP(F158,Mark,32,0),IF($P$3='Data Entry'!$CK$4,VLOOKUP(F158,Mark,41,0),IF($P$3='Data Entry'!$CK$5,VLOOKUP(F158,Mark,50,0),IF($P$3='Data Entry'!$CK$6,VLOOKUP(F158,Mark,59,0),"")))))))</f>
        <v/>
      </c>
      <c r="Q158" s="36" t="str">
        <f t="shared" si="41"/>
        <v/>
      </c>
      <c r="R158" s="108" t="str">
        <f t="shared" si="42"/>
        <v/>
      </c>
      <c r="S158" s="108" t="str">
        <f t="shared" si="40"/>
        <v/>
      </c>
      <c r="T158" s="109" t="str">
        <f t="shared" si="43"/>
        <v/>
      </c>
      <c r="U158" s="10" t="str">
        <f>IFERROR(IF(OR(Q158="",#REF!="",D158=""),"",IF($Q$6=100,ROUNDUP(Q158*20%,0),IF($Q$6=86,ROUNDUP((Q158/$Q$6)*$U$6,0),IF($Q$6=66,ROUNDUP((Q158/$Q$6)*$U$6,0),"")))),"")</f>
        <v/>
      </c>
    </row>
    <row r="159" spans="1:21" ht="21.95" customHeight="1">
      <c r="A159" s="7">
        <v>153</v>
      </c>
      <c r="B159" s="32" t="str">
        <f t="shared" si="34"/>
        <v/>
      </c>
      <c r="C159" s="54" t="str">
        <f t="shared" si="35"/>
        <v/>
      </c>
      <c r="D159" s="8" t="str">
        <f t="shared" si="36"/>
        <v/>
      </c>
      <c r="E159" s="8" t="str">
        <f t="shared" si="37"/>
        <v/>
      </c>
      <c r="F159" s="5" t="str">
        <f t="shared" si="38"/>
        <v/>
      </c>
      <c r="G159" s="9" t="str">
        <f t="shared" si="39"/>
        <v/>
      </c>
      <c r="H159" s="106" t="str">
        <f>IF(AND(B159="",D159="",F159="",G159=""),"",IF($P$3='Data Entry'!$CK$1,VLOOKUP(F159,Mark,6,0),IF($P$3='Data Entry'!$CK$2,VLOOKUP(F159,Mark,15,0),IF($P$3='Data Entry'!$CK$3,VLOOKUP(F159,Mark,24,0),IF($P$3='Data Entry'!$CK$4,VLOOKUP(F159,Mark,33,0),IF($P$3='Data Entry'!$CK$5,VLOOKUP(F159,Mark,42,0),IF($P$3='Data Entry'!$CK$6,VLOOKUP(F159,Mark,51,0),"")))))))</f>
        <v/>
      </c>
      <c r="I159" s="106" t="str">
        <f>IF(AND(B159="",D159="",F159="",G159=""),"",IF($P$3='Data Entry'!$CK$1,VLOOKUP(F159,Mark,7,0),IF($P$3='Data Entry'!$CK$2,VLOOKUP(F159,Mark,16,0),IF($P$3='Data Entry'!$CK$3,VLOOKUP(F159,Mark,25,0),IF($P$3='Data Entry'!$CK$4,VLOOKUP(F159,Mark,34,0),IF($P$3='Data Entry'!$CK$5,VLOOKUP(F159,Mark,43,0),IF($P$3='Data Entry'!$CK$6,VLOOKUP(F159,Mark,52,0),"")))))))</f>
        <v/>
      </c>
      <c r="J159" s="106" t="str">
        <f>IF(AND(B159="",D159="",F159="",G159=""),"",IF($P$3='Data Entry'!$CK$1,VLOOKUP(F159,Mark,8,0),IF($P$3='Data Entry'!$CK$2,VLOOKUP(F159,Mark,17,0),IF($P$3='Data Entry'!$CK$3,VLOOKUP(F159,Mark,26,0),IF($P$3='Data Entry'!$CK$4,VLOOKUP(F159,Mark,35,0),IF($P$3='Data Entry'!$CK$5,VLOOKUP(F159,Mark,44,0),IF($P$3='Data Entry'!$CK$6,VLOOKUP(F159,Mark,53,0),"")))))))</f>
        <v/>
      </c>
      <c r="K159" s="34" t="str">
        <f>IF(AND(B159="",D159="",F159="",G159=""),"",IF($P$3='Data Entry'!$CK$1,VLOOKUP(F159,Mark,9,0),IF($P$3='Data Entry'!$CK$2,VLOOKUP(F159,Mark,18,0),IF($P$3='Data Entry'!$CK$3,VLOOKUP(F159,Mark,27,0),IF($P$3='Data Entry'!$CK$4,VLOOKUP(F159,Mark,36,0),IF($P$3='Data Entry'!$CK$5,VLOOKUP(F159,Mark,45,0),IF($P$3='Data Entry'!$CK$6,VLOOKUP(F159,Mark,54,0),"")))))))</f>
        <v/>
      </c>
      <c r="L159" s="34" t="str">
        <f>IF(AND(B159="",D159="",F159="",G159=""),"",IF($P$3='Data Entry'!$CK$1,VLOOKUP(F159,Mark,10,0),IF($P$3='Data Entry'!$CK$2,VLOOKUP(F159,Mark,19,0),IF($P$3='Data Entry'!$CK$3,VLOOKUP(F159,Mark,28,0),IF($P$3='Data Entry'!$CK$4,VLOOKUP(F159,Mark,37,0),IF($P$3='Data Entry'!$CK$5,VLOOKUP(F159,Mark,46,0),IF($P$3='Data Entry'!$CK$6,VLOOKUP(F159,Mark,55,0),"")))))))</f>
        <v/>
      </c>
      <c r="M159" s="34" t="str">
        <f>IF(AND(B159="",D159="",F159="",G159=""),"",IF($P$3='Data Entry'!$CK$1,VLOOKUP(F159,Mark,11,0),IF($P$3='Data Entry'!$CK$2,VLOOKUP(F159,Mark,20,0),IF($P$3='Data Entry'!$CK$3,VLOOKUP(F159,Mark,29,0),IF($P$3='Data Entry'!$CK$4,VLOOKUP(F159,Mark,38,0),IF($P$3='Data Entry'!$CK$5,VLOOKUP(F159,Mark,47,0),IF($P$3='Data Entry'!$CK$6,VLOOKUP(F159,Mark,56,0),"")))))))</f>
        <v/>
      </c>
      <c r="N159" s="35" t="str">
        <f>IF(AND(B159="",D159="",F159="",G159=""),"",IF($P$3='Data Entry'!$CK$1,VLOOKUP(F159,Mark,12,0),IF($P$3='Data Entry'!$CK$2,VLOOKUP(F159,Mark,21,0),IF($P$3='Data Entry'!$CK$3,VLOOKUP(F159,Mark,30,0),IF($P$3='Data Entry'!$CK$4,VLOOKUP(F159,Mark,39,0),IF($P$3='Data Entry'!$CK$5,VLOOKUP(F159,Mark,48,0),IF($P$3='Data Entry'!$CK$6,VLOOKUP(F159,Mark,57,0),"")))))))</f>
        <v/>
      </c>
      <c r="O159" s="35" t="str">
        <f>IF(AND(B159="",D159="",F159="",G159=""),"",IF($P$3='Data Entry'!$CK$1,VLOOKUP(F159,Mark,13,0),IF($P$3='Data Entry'!$CK$2,VLOOKUP(F159,Mark,22,0),IF($P$3='Data Entry'!$CK$3,VLOOKUP(F159,Mark,31,0),IF($P$3='Data Entry'!$CK$4,VLOOKUP(F159,Mark,40,0),IF($P$3='Data Entry'!$CK$5,VLOOKUP(F159,Mark,49,0),IF($P$3='Data Entry'!$CK$6,VLOOKUP(F159,Mark,58,0),"")))))))</f>
        <v/>
      </c>
      <c r="P159" s="35" t="str">
        <f>IF(AND(B159="",D159="",F159="",G159=""),"",IF($P$3='Data Entry'!$CK$1,VLOOKUP(F159,Mark,14,0),IF($P$3='Data Entry'!$CK$2,VLOOKUP(F159,Mark,23,0),IF($P$3='Data Entry'!$CK$3,VLOOKUP(F159,Mark,32,0),IF($P$3='Data Entry'!$CK$4,VLOOKUP(F159,Mark,41,0),IF($P$3='Data Entry'!$CK$5,VLOOKUP(F159,Mark,50,0),IF($P$3='Data Entry'!$CK$6,VLOOKUP(F159,Mark,59,0),"")))))))</f>
        <v/>
      </c>
      <c r="Q159" s="36" t="str">
        <f t="shared" si="41"/>
        <v/>
      </c>
      <c r="R159" s="108" t="str">
        <f t="shared" si="42"/>
        <v/>
      </c>
      <c r="S159" s="108" t="str">
        <f t="shared" si="40"/>
        <v/>
      </c>
      <c r="T159" s="109" t="str">
        <f t="shared" si="43"/>
        <v/>
      </c>
      <c r="U159" s="10" t="str">
        <f>IFERROR(IF(OR(Q159="",#REF!="",D159=""),"",IF($Q$6=100,ROUNDUP(Q159*20%,0),IF($Q$6=86,ROUNDUP((Q159/$Q$6)*$U$6,0),IF($Q$6=66,ROUNDUP((Q159/$Q$6)*$U$6,0),"")))),"")</f>
        <v/>
      </c>
    </row>
    <row r="160" spans="1:21" ht="21.95" customHeight="1">
      <c r="A160" s="7">
        <v>154</v>
      </c>
      <c r="B160" s="32" t="str">
        <f t="shared" si="34"/>
        <v/>
      </c>
      <c r="C160" s="54" t="str">
        <f t="shared" si="35"/>
        <v/>
      </c>
      <c r="D160" s="8" t="str">
        <f t="shared" si="36"/>
        <v/>
      </c>
      <c r="E160" s="8" t="str">
        <f t="shared" si="37"/>
        <v/>
      </c>
      <c r="F160" s="5" t="str">
        <f t="shared" si="38"/>
        <v/>
      </c>
      <c r="G160" s="9" t="str">
        <f t="shared" si="39"/>
        <v/>
      </c>
      <c r="H160" s="106" t="str">
        <f>IF(AND(B160="",D160="",F160="",G160=""),"",IF($P$3='Data Entry'!$CK$1,VLOOKUP(F160,Mark,6,0),IF($P$3='Data Entry'!$CK$2,VLOOKUP(F160,Mark,15,0),IF($P$3='Data Entry'!$CK$3,VLOOKUP(F160,Mark,24,0),IF($P$3='Data Entry'!$CK$4,VLOOKUP(F160,Mark,33,0),IF($P$3='Data Entry'!$CK$5,VLOOKUP(F160,Mark,42,0),IF($P$3='Data Entry'!$CK$6,VLOOKUP(F160,Mark,51,0),"")))))))</f>
        <v/>
      </c>
      <c r="I160" s="106" t="str">
        <f>IF(AND(B160="",D160="",F160="",G160=""),"",IF($P$3='Data Entry'!$CK$1,VLOOKUP(F160,Mark,7,0),IF($P$3='Data Entry'!$CK$2,VLOOKUP(F160,Mark,16,0),IF($P$3='Data Entry'!$CK$3,VLOOKUP(F160,Mark,25,0),IF($P$3='Data Entry'!$CK$4,VLOOKUP(F160,Mark,34,0),IF($P$3='Data Entry'!$CK$5,VLOOKUP(F160,Mark,43,0),IF($P$3='Data Entry'!$CK$6,VLOOKUP(F160,Mark,52,0),"")))))))</f>
        <v/>
      </c>
      <c r="J160" s="106" t="str">
        <f>IF(AND(B160="",D160="",F160="",G160=""),"",IF($P$3='Data Entry'!$CK$1,VLOOKUP(F160,Mark,8,0),IF($P$3='Data Entry'!$CK$2,VLOOKUP(F160,Mark,17,0),IF($P$3='Data Entry'!$CK$3,VLOOKUP(F160,Mark,26,0),IF($P$3='Data Entry'!$CK$4,VLOOKUP(F160,Mark,35,0),IF($P$3='Data Entry'!$CK$5,VLOOKUP(F160,Mark,44,0),IF($P$3='Data Entry'!$CK$6,VLOOKUP(F160,Mark,53,0),"")))))))</f>
        <v/>
      </c>
      <c r="K160" s="34" t="str">
        <f>IF(AND(B160="",D160="",F160="",G160=""),"",IF($P$3='Data Entry'!$CK$1,VLOOKUP(F160,Mark,9,0),IF($P$3='Data Entry'!$CK$2,VLOOKUP(F160,Mark,18,0),IF($P$3='Data Entry'!$CK$3,VLOOKUP(F160,Mark,27,0),IF($P$3='Data Entry'!$CK$4,VLOOKUP(F160,Mark,36,0),IF($P$3='Data Entry'!$CK$5,VLOOKUP(F160,Mark,45,0),IF($P$3='Data Entry'!$CK$6,VLOOKUP(F160,Mark,54,0),"")))))))</f>
        <v/>
      </c>
      <c r="L160" s="34" t="str">
        <f>IF(AND(B160="",D160="",F160="",G160=""),"",IF($P$3='Data Entry'!$CK$1,VLOOKUP(F160,Mark,10,0),IF($P$3='Data Entry'!$CK$2,VLOOKUP(F160,Mark,19,0),IF($P$3='Data Entry'!$CK$3,VLOOKUP(F160,Mark,28,0),IF($P$3='Data Entry'!$CK$4,VLOOKUP(F160,Mark,37,0),IF($P$3='Data Entry'!$CK$5,VLOOKUP(F160,Mark,46,0),IF($P$3='Data Entry'!$CK$6,VLOOKUP(F160,Mark,55,0),"")))))))</f>
        <v/>
      </c>
      <c r="M160" s="34" t="str">
        <f>IF(AND(B160="",D160="",F160="",G160=""),"",IF($P$3='Data Entry'!$CK$1,VLOOKUP(F160,Mark,11,0),IF($P$3='Data Entry'!$CK$2,VLOOKUP(F160,Mark,20,0),IF($P$3='Data Entry'!$CK$3,VLOOKUP(F160,Mark,29,0),IF($P$3='Data Entry'!$CK$4,VLOOKUP(F160,Mark,38,0),IF($P$3='Data Entry'!$CK$5,VLOOKUP(F160,Mark,47,0),IF($P$3='Data Entry'!$CK$6,VLOOKUP(F160,Mark,56,0),"")))))))</f>
        <v/>
      </c>
      <c r="N160" s="35" t="str">
        <f>IF(AND(B160="",D160="",F160="",G160=""),"",IF($P$3='Data Entry'!$CK$1,VLOOKUP(F160,Mark,12,0),IF($P$3='Data Entry'!$CK$2,VLOOKUP(F160,Mark,21,0),IF($P$3='Data Entry'!$CK$3,VLOOKUP(F160,Mark,30,0),IF($P$3='Data Entry'!$CK$4,VLOOKUP(F160,Mark,39,0),IF($P$3='Data Entry'!$CK$5,VLOOKUP(F160,Mark,48,0),IF($P$3='Data Entry'!$CK$6,VLOOKUP(F160,Mark,57,0),"")))))))</f>
        <v/>
      </c>
      <c r="O160" s="35" t="str">
        <f>IF(AND(B160="",D160="",F160="",G160=""),"",IF($P$3='Data Entry'!$CK$1,VLOOKUP(F160,Mark,13,0),IF($P$3='Data Entry'!$CK$2,VLOOKUP(F160,Mark,22,0),IF($P$3='Data Entry'!$CK$3,VLOOKUP(F160,Mark,31,0),IF($P$3='Data Entry'!$CK$4,VLOOKUP(F160,Mark,40,0),IF($P$3='Data Entry'!$CK$5,VLOOKUP(F160,Mark,49,0),IF($P$3='Data Entry'!$CK$6,VLOOKUP(F160,Mark,58,0),"")))))))</f>
        <v/>
      </c>
      <c r="P160" s="35" t="str">
        <f>IF(AND(B160="",D160="",F160="",G160=""),"",IF($P$3='Data Entry'!$CK$1,VLOOKUP(F160,Mark,14,0),IF($P$3='Data Entry'!$CK$2,VLOOKUP(F160,Mark,23,0),IF($P$3='Data Entry'!$CK$3,VLOOKUP(F160,Mark,32,0),IF($P$3='Data Entry'!$CK$4,VLOOKUP(F160,Mark,41,0),IF($P$3='Data Entry'!$CK$5,VLOOKUP(F160,Mark,50,0),IF($P$3='Data Entry'!$CK$6,VLOOKUP(F160,Mark,59,0),"")))))))</f>
        <v/>
      </c>
      <c r="Q160" s="36" t="str">
        <f t="shared" si="41"/>
        <v/>
      </c>
      <c r="R160" s="108" t="str">
        <f t="shared" si="42"/>
        <v/>
      </c>
      <c r="S160" s="108" t="str">
        <f t="shared" si="40"/>
        <v/>
      </c>
      <c r="T160" s="109" t="str">
        <f t="shared" si="43"/>
        <v/>
      </c>
      <c r="U160" s="10" t="str">
        <f>IFERROR(IF(OR(Q160="",#REF!="",D160=""),"",IF($Q$6=100,ROUNDUP(Q160*20%,0),IF($Q$6=86,ROUNDUP((Q160/$Q$6)*$U$6,0),IF($Q$6=66,ROUNDUP((Q160/$Q$6)*$U$6,0),"")))),"")</f>
        <v/>
      </c>
    </row>
    <row r="161" spans="1:21">
      <c r="A161" s="7">
        <v>155</v>
      </c>
      <c r="B161" s="32" t="str">
        <f t="shared" si="34"/>
        <v/>
      </c>
      <c r="C161" s="54" t="str">
        <f t="shared" si="35"/>
        <v/>
      </c>
      <c r="D161" s="8" t="str">
        <f t="shared" si="36"/>
        <v/>
      </c>
      <c r="E161" s="8" t="str">
        <f t="shared" si="37"/>
        <v/>
      </c>
      <c r="F161" s="5" t="str">
        <f t="shared" si="38"/>
        <v/>
      </c>
      <c r="G161" s="9" t="str">
        <f t="shared" si="39"/>
        <v/>
      </c>
      <c r="H161" s="106" t="str">
        <f>IF(AND(B161="",D161="",F161="",G161=""),"",IF($P$3='Data Entry'!$CK$1,VLOOKUP(F161,Mark,6,0),IF($P$3='Data Entry'!$CK$2,VLOOKUP(F161,Mark,15,0),IF($P$3='Data Entry'!$CK$3,VLOOKUP(F161,Mark,24,0),IF($P$3='Data Entry'!$CK$4,VLOOKUP(F161,Mark,33,0),IF($P$3='Data Entry'!$CK$5,VLOOKUP(F161,Mark,42,0),IF($P$3='Data Entry'!$CK$6,VLOOKUP(F161,Mark,51,0),"")))))))</f>
        <v/>
      </c>
      <c r="I161" s="106" t="str">
        <f>IF(AND(B161="",D161="",F161="",G161=""),"",IF($P$3='Data Entry'!$CK$1,VLOOKUP(F161,Mark,7,0),IF($P$3='Data Entry'!$CK$2,VLOOKUP(F161,Mark,16,0),IF($P$3='Data Entry'!$CK$3,VLOOKUP(F161,Mark,25,0),IF($P$3='Data Entry'!$CK$4,VLOOKUP(F161,Mark,34,0),IF($P$3='Data Entry'!$CK$5,VLOOKUP(F161,Mark,43,0),IF($P$3='Data Entry'!$CK$6,VLOOKUP(F161,Mark,52,0),"")))))))</f>
        <v/>
      </c>
      <c r="J161" s="106" t="str">
        <f>IF(AND(B161="",D161="",F161="",G161=""),"",IF($P$3='Data Entry'!$CK$1,VLOOKUP(F161,Mark,8,0),IF($P$3='Data Entry'!$CK$2,VLOOKUP(F161,Mark,17,0),IF($P$3='Data Entry'!$CK$3,VLOOKUP(F161,Mark,26,0),IF($P$3='Data Entry'!$CK$4,VLOOKUP(F161,Mark,35,0),IF($P$3='Data Entry'!$CK$5,VLOOKUP(F161,Mark,44,0),IF($P$3='Data Entry'!$CK$6,VLOOKUP(F161,Mark,53,0),"")))))))</f>
        <v/>
      </c>
      <c r="K161" s="34" t="str">
        <f>IF(AND(B161="",D161="",F161="",G161=""),"",IF($P$3='Data Entry'!$CK$1,VLOOKUP(F161,Mark,9,0),IF($P$3='Data Entry'!$CK$2,VLOOKUP(F161,Mark,18,0),IF($P$3='Data Entry'!$CK$3,VLOOKUP(F161,Mark,27,0),IF($P$3='Data Entry'!$CK$4,VLOOKUP(F161,Mark,36,0),IF($P$3='Data Entry'!$CK$5,VLOOKUP(F161,Mark,45,0),IF($P$3='Data Entry'!$CK$6,VLOOKUP(F161,Mark,54,0),"")))))))</f>
        <v/>
      </c>
      <c r="L161" s="34" t="str">
        <f>IF(AND(B161="",D161="",F161="",G161=""),"",IF($P$3='Data Entry'!$CK$1,VLOOKUP(F161,Mark,10,0),IF($P$3='Data Entry'!$CK$2,VLOOKUP(F161,Mark,19,0),IF($P$3='Data Entry'!$CK$3,VLOOKUP(F161,Mark,28,0),IF($P$3='Data Entry'!$CK$4,VLOOKUP(F161,Mark,37,0),IF($P$3='Data Entry'!$CK$5,VLOOKUP(F161,Mark,46,0),IF($P$3='Data Entry'!$CK$6,VLOOKUP(F161,Mark,55,0),"")))))))</f>
        <v/>
      </c>
      <c r="M161" s="34" t="str">
        <f>IF(AND(B161="",D161="",F161="",G161=""),"",IF($P$3='Data Entry'!$CK$1,VLOOKUP(F161,Mark,11,0),IF($P$3='Data Entry'!$CK$2,VLOOKUP(F161,Mark,20,0),IF($P$3='Data Entry'!$CK$3,VLOOKUP(F161,Mark,29,0),IF($P$3='Data Entry'!$CK$4,VLOOKUP(F161,Mark,38,0),IF($P$3='Data Entry'!$CK$5,VLOOKUP(F161,Mark,47,0),IF($P$3='Data Entry'!$CK$6,VLOOKUP(F161,Mark,56,0),"")))))))</f>
        <v/>
      </c>
      <c r="N161" s="35" t="str">
        <f>IF(AND(B161="",D161="",F161="",G161=""),"",IF($P$3='Data Entry'!$CK$1,VLOOKUP(F161,Mark,12,0),IF($P$3='Data Entry'!$CK$2,VLOOKUP(F161,Mark,21,0),IF($P$3='Data Entry'!$CK$3,VLOOKUP(F161,Mark,30,0),IF($P$3='Data Entry'!$CK$4,VLOOKUP(F161,Mark,39,0),IF($P$3='Data Entry'!$CK$5,VLOOKUP(F161,Mark,48,0),IF($P$3='Data Entry'!$CK$6,VLOOKUP(F161,Mark,57,0),"")))))))</f>
        <v/>
      </c>
      <c r="O161" s="35" t="str">
        <f>IF(AND(B161="",D161="",F161="",G161=""),"",IF($P$3='Data Entry'!$CK$1,VLOOKUP(F161,Mark,13,0),IF($P$3='Data Entry'!$CK$2,VLOOKUP(F161,Mark,22,0),IF($P$3='Data Entry'!$CK$3,VLOOKUP(F161,Mark,31,0),IF($P$3='Data Entry'!$CK$4,VLOOKUP(F161,Mark,40,0),IF($P$3='Data Entry'!$CK$5,VLOOKUP(F161,Mark,49,0),IF($P$3='Data Entry'!$CK$6,VLOOKUP(F161,Mark,58,0),"")))))))</f>
        <v/>
      </c>
      <c r="P161" s="35" t="str">
        <f>IF(AND(B161="",D161="",F161="",G161=""),"",IF($P$3='Data Entry'!$CK$1,VLOOKUP(F161,Mark,14,0),IF($P$3='Data Entry'!$CK$2,VLOOKUP(F161,Mark,23,0),IF($P$3='Data Entry'!$CK$3,VLOOKUP(F161,Mark,32,0),IF($P$3='Data Entry'!$CK$4,VLOOKUP(F161,Mark,41,0),IF($P$3='Data Entry'!$CK$5,VLOOKUP(F161,Mark,50,0),IF($P$3='Data Entry'!$CK$6,VLOOKUP(F161,Mark,59,0),"")))))))</f>
        <v/>
      </c>
      <c r="Q161" s="36" t="str">
        <f t="shared" si="41"/>
        <v/>
      </c>
      <c r="R161" s="108" t="str">
        <f t="shared" si="42"/>
        <v/>
      </c>
      <c r="S161" s="108" t="str">
        <f t="shared" si="40"/>
        <v/>
      </c>
      <c r="T161" s="109" t="str">
        <f t="shared" si="43"/>
        <v/>
      </c>
      <c r="U161" s="10" t="str">
        <f>IFERROR(IF(OR(Q161="",#REF!="",D161=""),"",IF($Q$6=100,ROUNDUP(Q161*20%,0),IF($Q$6=86,ROUNDUP((Q161/$Q$6)*$U$6,0),IF($Q$6=66,ROUNDUP((Q161/$Q$6)*$U$6,0),"")))),"")</f>
        <v/>
      </c>
    </row>
    <row r="162" spans="1:21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6"/>
    </row>
    <row r="163" spans="1:21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6"/>
    </row>
    <row r="164" spans="1:21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77" t="s">
        <v>2</v>
      </c>
      <c r="L165" s="177"/>
      <c r="M165" s="177"/>
      <c r="N165" s="17"/>
      <c r="O165" s="17"/>
      <c r="P165" s="17"/>
      <c r="Q165" s="17"/>
      <c r="R165" s="17"/>
      <c r="S165" s="17"/>
      <c r="T165" s="17"/>
      <c r="U165" s="17"/>
    </row>
    <row r="166" spans="1:2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</sheetData>
  <sheetProtection password="851B" sheet="1" objects="1" scenarios="1" formatColumns="0" formatRows="0"/>
  <protectedRanges>
    <protectedRange password="EA02" sqref="D7:E163" name="details"/>
    <protectedRange password="EA02" sqref="G7:J163" name="details_1"/>
    <protectedRange password="DC77" sqref="M3:T4 L4" name="Range3"/>
  </protectedRanges>
  <mergeCells count="18">
    <mergeCell ref="A1:U1"/>
    <mergeCell ref="A2:U2"/>
    <mergeCell ref="A3:B3"/>
    <mergeCell ref="N4:Q4"/>
    <mergeCell ref="A4:A6"/>
    <mergeCell ref="B4:B6"/>
    <mergeCell ref="C4:C6"/>
    <mergeCell ref="D4:D6"/>
    <mergeCell ref="K165:M165"/>
    <mergeCell ref="R4:U4"/>
    <mergeCell ref="P3:U3"/>
    <mergeCell ref="L3:O3"/>
    <mergeCell ref="E4:E6"/>
    <mergeCell ref="F4:F6"/>
    <mergeCell ref="G4:G6"/>
    <mergeCell ref="H4:K4"/>
    <mergeCell ref="L4:M4"/>
    <mergeCell ref="G3:I3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U3">
      <formula1>Subject</formula1>
    </dataValidation>
  </dataValidations>
  <printOptions horizontalCentered="1"/>
  <pageMargins left="0.25" right="0.25" top="0.25" bottom="0.25" header="0" footer="0"/>
  <pageSetup paperSize="9" scale="72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8"/>
  <sheetViews>
    <sheetView showGridLines="0" view="pageBreakPreview" zoomScaleSheetLayoutView="100" workbookViewId="0">
      <selection activeCell="O14" sqref="O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3" width="7.625" style="2" customWidth="1"/>
    <col min="14" max="15" width="9.125" style="2" customWidth="1"/>
    <col min="16" max="16" width="23.25" style="2" customWidth="1"/>
    <col min="17" max="21" width="9.125" style="2" customWidth="1"/>
    <col min="22" max="16384" width="9.125" style="2"/>
  </cols>
  <sheetData>
    <row r="1" spans="1:16" ht="24.75" customHeight="1">
      <c r="A1" s="190" t="str">
        <f>'Data Entry'!A1</f>
        <v xml:space="preserve">महात्मा गाँधी राजकीय विद्यालय (अंग्रेजी माध्यम) बर, पाली 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6" ht="19.5" customHeight="1">
      <c r="A2" s="195" t="str">
        <f>'Data Entry'!A2</f>
        <v>सत्रांक वर्कशीट 2022-2023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6" s="31" customFormat="1" ht="19.5" customHeight="1">
      <c r="A3" s="192" t="str">
        <f>CONCATENATE("कक्षा :-   ",'Data Entry'!H3," ")</f>
        <v xml:space="preserve">कक्षा :-   8 </v>
      </c>
      <c r="B3" s="192"/>
      <c r="C3" s="120" t="str">
        <f>IF('Subjectwise strank Report'!C3="","",'Subjectwise strank Report'!C3)</f>
        <v>A</v>
      </c>
      <c r="D3" s="116"/>
      <c r="E3" s="116" t="s">
        <v>1722</v>
      </c>
      <c r="F3" s="27" t="s">
        <v>1723</v>
      </c>
      <c r="G3" s="200" t="s">
        <v>1724</v>
      </c>
      <c r="H3" s="200"/>
      <c r="I3" s="200"/>
      <c r="J3" s="119"/>
      <c r="K3" s="119"/>
      <c r="L3" s="119"/>
      <c r="M3" s="119"/>
    </row>
    <row r="4" spans="1:16" ht="111" customHeight="1">
      <c r="A4" s="196" t="s">
        <v>1665</v>
      </c>
      <c r="B4" s="185" t="s">
        <v>8</v>
      </c>
      <c r="C4" s="186" t="s">
        <v>1659</v>
      </c>
      <c r="D4" s="198" t="s">
        <v>9</v>
      </c>
      <c r="E4" s="198" t="s">
        <v>1661</v>
      </c>
      <c r="F4" s="185" t="s">
        <v>10</v>
      </c>
      <c r="G4" s="194" t="s">
        <v>13</v>
      </c>
      <c r="H4" s="115" t="s">
        <v>1697</v>
      </c>
      <c r="I4" s="118" t="s">
        <v>1701</v>
      </c>
      <c r="J4" s="118" t="s">
        <v>1702</v>
      </c>
      <c r="K4" s="118" t="s">
        <v>1716</v>
      </c>
      <c r="L4" s="118" t="s">
        <v>1704</v>
      </c>
      <c r="M4" s="118" t="s">
        <v>1705</v>
      </c>
    </row>
    <row r="5" spans="1:16" ht="21.75" customHeight="1">
      <c r="A5" s="197"/>
      <c r="B5" s="187"/>
      <c r="C5" s="187"/>
      <c r="D5" s="199"/>
      <c r="E5" s="199"/>
      <c r="F5" s="187"/>
      <c r="G5" s="187"/>
      <c r="H5" s="55">
        <v>20</v>
      </c>
      <c r="I5" s="55">
        <v>20</v>
      </c>
      <c r="J5" s="55">
        <v>20</v>
      </c>
      <c r="K5" s="55">
        <v>20</v>
      </c>
      <c r="L5" s="55">
        <v>20</v>
      </c>
      <c r="M5" s="55">
        <v>20</v>
      </c>
    </row>
    <row r="6" spans="1:16" ht="21.95" customHeight="1">
      <c r="A6" s="7">
        <v>1</v>
      </c>
      <c r="B6" s="32">
        <f t="shared" ref="B6:B37" si="0">IFERROR(IF($C$3="","",VLOOKUP(A6,NAME,4,0)),"")</f>
        <v>896</v>
      </c>
      <c r="C6" s="54">
        <f t="shared" ref="C6:C37" si="1">IFERROR(IF($C$3="","",VLOOKUP(A6,NAME,11,0)),"")</f>
        <v>41074</v>
      </c>
      <c r="D6" s="8" t="str">
        <f t="shared" ref="D6:D37" si="2">IFERROR(IF($C$3="","",VLOOKUP(A6,NAME,6,0)),"")</f>
        <v>ARJUN KEER</v>
      </c>
      <c r="E6" s="8" t="str">
        <f t="shared" ref="E6:E37" si="3">IFERROR(IF($C$3="","",VLOOKUP(A6,NAME,8,0)),"")</f>
        <v>ASHOK KEER</v>
      </c>
      <c r="F6" s="5">
        <f t="shared" ref="F6:F37" si="4">IFERROR(IF($C$3="","",VLOOKUP(A6,NAME,12,0)),"")</f>
        <v>601</v>
      </c>
      <c r="G6" s="9" t="str">
        <f t="shared" ref="G6:G37" si="5">IFERROR(IF($C$3="","",VLOOKUP(A6,NAME,13,0)),"")</f>
        <v/>
      </c>
      <c r="H6" s="34">
        <f t="shared" ref="H6:H37" si="6">IF(AND(B6="",D6="",F6="",G6=""),"",VLOOKUP(F6,sessional,2,0))</f>
        <v>18</v>
      </c>
      <c r="I6" s="34">
        <f t="shared" ref="I6:I37" si="7">IF(AND(B6="",D6="",F6="",G6=""),"",VLOOKUP(F6,sessional,3,0))</f>
        <v>17</v>
      </c>
      <c r="J6" s="34">
        <f t="shared" ref="J6:J37" si="8">IF(AND(B6="",D6="",F6="",G6=""),"",VLOOKUP(F6,sessional,4,0))</f>
        <v>9</v>
      </c>
      <c r="K6" s="35">
        <f t="shared" ref="K6:K37" si="9">IF(AND(B6="",D6="",F6="",G6=""),"",VLOOKUP(F6,sessional,5,0))</f>
        <v>10</v>
      </c>
      <c r="L6" s="35">
        <f t="shared" ref="L6:L37" si="10">IF(AND(B6="",D6="",F6="",G6=""),"",VLOOKUP(F6,sessional,6,0))</f>
        <v>7</v>
      </c>
      <c r="M6" s="53">
        <f t="shared" ref="M6:M37" si="11">IF(AND(B6="",D6="",F6="",G6=""),"",VLOOKUP(F6,sessional,7,0))</f>
        <v>10</v>
      </c>
    </row>
    <row r="7" spans="1:16" ht="21.95" customHeight="1">
      <c r="A7" s="7">
        <v>2</v>
      </c>
      <c r="B7" s="32">
        <f t="shared" si="0"/>
        <v>821</v>
      </c>
      <c r="C7" s="54">
        <f t="shared" si="1"/>
        <v>40532</v>
      </c>
      <c r="D7" s="8" t="str">
        <f t="shared" si="2"/>
        <v>ARMAN KHAN</v>
      </c>
      <c r="E7" s="8" t="str">
        <f t="shared" si="3"/>
        <v>BABU MOHAMMAD</v>
      </c>
      <c r="F7" s="5">
        <f t="shared" si="4"/>
        <v>602</v>
      </c>
      <c r="G7" s="9" t="str">
        <f t="shared" si="5"/>
        <v/>
      </c>
      <c r="H7" s="34">
        <f t="shared" si="6"/>
        <v>18</v>
      </c>
      <c r="I7" s="34">
        <f t="shared" si="7"/>
        <v>18</v>
      </c>
      <c r="J7" s="34">
        <f t="shared" si="8"/>
        <v>6</v>
      </c>
      <c r="K7" s="35">
        <f t="shared" si="9"/>
        <v>10</v>
      </c>
      <c r="L7" s="35">
        <f t="shared" si="10"/>
        <v>7</v>
      </c>
      <c r="M7" s="53">
        <f t="shared" si="11"/>
        <v>10</v>
      </c>
      <c r="P7" s="130" t="s">
        <v>1726</v>
      </c>
    </row>
    <row r="8" spans="1:16" ht="21.95" customHeight="1">
      <c r="A8" s="7">
        <v>3</v>
      </c>
      <c r="B8" s="32">
        <f t="shared" si="0"/>
        <v>899</v>
      </c>
      <c r="C8" s="54">
        <f t="shared" si="1"/>
        <v>39958</v>
      </c>
      <c r="D8" s="8" t="str">
        <f t="shared" si="2"/>
        <v>BALKISHAN</v>
      </c>
      <c r="E8" s="8" t="str">
        <f t="shared" si="3"/>
        <v>MEETHA LAL</v>
      </c>
      <c r="F8" s="5">
        <f t="shared" si="4"/>
        <v>603</v>
      </c>
      <c r="G8" s="9" t="str">
        <f t="shared" si="5"/>
        <v/>
      </c>
      <c r="H8" s="34">
        <f t="shared" si="6"/>
        <v>20</v>
      </c>
      <c r="I8" s="34">
        <f t="shared" si="7"/>
        <v>20</v>
      </c>
      <c r="J8" s="34">
        <f t="shared" si="8"/>
        <v>10</v>
      </c>
      <c r="K8" s="35">
        <f t="shared" si="9"/>
        <v>11</v>
      </c>
      <c r="L8" s="35">
        <f t="shared" si="10"/>
        <v>8</v>
      </c>
      <c r="M8" s="53">
        <f t="shared" si="11"/>
        <v>12</v>
      </c>
      <c r="P8" s="129" t="s">
        <v>1725</v>
      </c>
    </row>
    <row r="9" spans="1:16" ht="21.95" customHeight="1">
      <c r="A9" s="7">
        <v>4</v>
      </c>
      <c r="B9" s="32">
        <f t="shared" si="0"/>
        <v>898</v>
      </c>
      <c r="C9" s="54">
        <f t="shared" si="1"/>
        <v>40168</v>
      </c>
      <c r="D9" s="8" t="str">
        <f t="shared" si="2"/>
        <v>BHANU PRIYA</v>
      </c>
      <c r="E9" s="8" t="str">
        <f t="shared" si="3"/>
        <v>RAMESH KUMAR MEGHWAL</v>
      </c>
      <c r="F9" s="5">
        <f t="shared" si="4"/>
        <v>604</v>
      </c>
      <c r="G9" s="9" t="str">
        <f t="shared" si="5"/>
        <v/>
      </c>
      <c r="H9" s="34">
        <f t="shared" si="6"/>
        <v>7</v>
      </c>
      <c r="I9" s="34">
        <f t="shared" si="7"/>
        <v>8</v>
      </c>
      <c r="J9" s="34">
        <f t="shared" si="8"/>
        <v>10</v>
      </c>
      <c r="K9" s="35">
        <f t="shared" si="9"/>
        <v>11</v>
      </c>
      <c r="L9" s="35">
        <f t="shared" si="10"/>
        <v>8</v>
      </c>
      <c r="M9" s="53">
        <f t="shared" si="11"/>
        <v>12</v>
      </c>
    </row>
    <row r="10" spans="1:16" ht="21.95" customHeight="1">
      <c r="A10" s="7">
        <v>5</v>
      </c>
      <c r="B10" s="32">
        <f t="shared" si="0"/>
        <v>825</v>
      </c>
      <c r="C10" s="54">
        <f t="shared" si="1"/>
        <v>40519</v>
      </c>
      <c r="D10" s="8" t="str">
        <f t="shared" si="2"/>
        <v>BHARAT</v>
      </c>
      <c r="E10" s="8" t="str">
        <f t="shared" si="3"/>
        <v>DHARMA RAM</v>
      </c>
      <c r="F10" s="5">
        <f t="shared" si="4"/>
        <v>605</v>
      </c>
      <c r="G10" s="9" t="str">
        <f t="shared" si="5"/>
        <v/>
      </c>
      <c r="H10" s="34">
        <f t="shared" si="6"/>
        <v>7</v>
      </c>
      <c r="I10" s="34">
        <f t="shared" si="7"/>
        <v>10</v>
      </c>
      <c r="J10" s="34">
        <f t="shared" si="8"/>
        <v>8</v>
      </c>
      <c r="K10" s="35">
        <f t="shared" si="9"/>
        <v>11</v>
      </c>
      <c r="L10" s="35">
        <f t="shared" si="10"/>
        <v>8</v>
      </c>
      <c r="M10" s="53">
        <f t="shared" si="11"/>
        <v>12</v>
      </c>
    </row>
    <row r="11" spans="1:16" ht="21.95" customHeight="1">
      <c r="A11" s="7">
        <v>6</v>
      </c>
      <c r="B11" s="32">
        <f t="shared" si="0"/>
        <v>901</v>
      </c>
      <c r="C11" s="54">
        <f t="shared" si="1"/>
        <v>39775</v>
      </c>
      <c r="D11" s="8" t="str">
        <f t="shared" si="2"/>
        <v>DEEPAK</v>
      </c>
      <c r="E11" s="8" t="str">
        <f t="shared" si="3"/>
        <v>SURESH KUMAR</v>
      </c>
      <c r="F11" s="5">
        <f t="shared" si="4"/>
        <v>606</v>
      </c>
      <c r="G11" s="9" t="str">
        <f t="shared" si="5"/>
        <v/>
      </c>
      <c r="H11" s="34">
        <f t="shared" si="6"/>
        <v>8</v>
      </c>
      <c r="I11" s="34">
        <f t="shared" si="7"/>
        <v>9</v>
      </c>
      <c r="J11" s="34">
        <f t="shared" si="8"/>
        <v>10</v>
      </c>
      <c r="K11" s="35">
        <f t="shared" si="9"/>
        <v>11</v>
      </c>
      <c r="L11" s="35">
        <f t="shared" si="10"/>
        <v>8</v>
      </c>
      <c r="M11" s="53">
        <f t="shared" si="11"/>
        <v>14</v>
      </c>
    </row>
    <row r="12" spans="1:16" ht="21.95" customHeight="1">
      <c r="A12" s="7">
        <v>7</v>
      </c>
      <c r="B12" s="32">
        <f t="shared" si="0"/>
        <v>897</v>
      </c>
      <c r="C12" s="54">
        <f t="shared" si="1"/>
        <v>40609</v>
      </c>
      <c r="D12" s="8" t="str">
        <f t="shared" si="2"/>
        <v>DILSHAN TANWAR</v>
      </c>
      <c r="E12" s="8" t="str">
        <f t="shared" si="3"/>
        <v>MAHENDRA KUMAR</v>
      </c>
      <c r="F12" s="5">
        <f t="shared" si="4"/>
        <v>607</v>
      </c>
      <c r="G12" s="9" t="str">
        <f t="shared" si="5"/>
        <v/>
      </c>
      <c r="H12" s="34">
        <f t="shared" si="6"/>
        <v>8</v>
      </c>
      <c r="I12" s="34">
        <f t="shared" si="7"/>
        <v>10</v>
      </c>
      <c r="J12" s="34">
        <f t="shared" si="8"/>
        <v>10</v>
      </c>
      <c r="K12" s="35">
        <f t="shared" si="9"/>
        <v>11</v>
      </c>
      <c r="L12" s="35">
        <f t="shared" si="10"/>
        <v>8</v>
      </c>
      <c r="M12" s="53">
        <f t="shared" si="11"/>
        <v>14</v>
      </c>
    </row>
    <row r="13" spans="1:16" ht="21.95" customHeight="1">
      <c r="A13" s="7">
        <v>8</v>
      </c>
      <c r="B13" s="32">
        <f t="shared" si="0"/>
        <v>900</v>
      </c>
      <c r="C13" s="54">
        <f t="shared" si="1"/>
        <v>40782</v>
      </c>
      <c r="D13" s="8" t="str">
        <f t="shared" si="2"/>
        <v>GARGI SINGH</v>
      </c>
      <c r="E13" s="8" t="str">
        <f t="shared" si="3"/>
        <v>NARAYAN SINGH</v>
      </c>
      <c r="F13" s="5">
        <f t="shared" si="4"/>
        <v>608</v>
      </c>
      <c r="G13" s="9" t="str">
        <f t="shared" si="5"/>
        <v/>
      </c>
      <c r="H13" s="34">
        <f t="shared" si="6"/>
        <v>8</v>
      </c>
      <c r="I13" s="34">
        <f t="shared" si="7"/>
        <v>10</v>
      </c>
      <c r="J13" s="34">
        <f t="shared" si="8"/>
        <v>10</v>
      </c>
      <c r="K13" s="35">
        <f t="shared" si="9"/>
        <v>11</v>
      </c>
      <c r="L13" s="35">
        <f t="shared" si="10"/>
        <v>8</v>
      </c>
      <c r="M13" s="53">
        <f t="shared" si="11"/>
        <v>14</v>
      </c>
    </row>
    <row r="14" spans="1:16" ht="21.95" customHeight="1">
      <c r="A14" s="7">
        <v>9</v>
      </c>
      <c r="B14" s="32">
        <f t="shared" si="0"/>
        <v>541</v>
      </c>
      <c r="C14" s="54">
        <f t="shared" si="1"/>
        <v>40371</v>
      </c>
      <c r="D14" s="8" t="str">
        <f t="shared" si="2"/>
        <v>JAVED KHAN</v>
      </c>
      <c r="E14" s="8" t="str">
        <f t="shared" si="3"/>
        <v>BABU KHAN</v>
      </c>
      <c r="F14" s="5">
        <f t="shared" si="4"/>
        <v>609</v>
      </c>
      <c r="G14" s="9" t="str">
        <f t="shared" si="5"/>
        <v/>
      </c>
      <c r="H14" s="34">
        <f t="shared" si="6"/>
        <v>8</v>
      </c>
      <c r="I14" s="34">
        <f t="shared" si="7"/>
        <v>10</v>
      </c>
      <c r="J14" s="34">
        <f t="shared" si="8"/>
        <v>10</v>
      </c>
      <c r="K14" s="35">
        <f t="shared" si="9"/>
        <v>11</v>
      </c>
      <c r="L14" s="35">
        <f t="shared" si="10"/>
        <v>8</v>
      </c>
      <c r="M14" s="53">
        <f t="shared" si="11"/>
        <v>12</v>
      </c>
    </row>
    <row r="15" spans="1:16">
      <c r="A15" s="7">
        <v>10</v>
      </c>
      <c r="B15" s="32">
        <f t="shared" si="0"/>
        <v>830</v>
      </c>
      <c r="C15" s="54">
        <f t="shared" si="1"/>
        <v>40876</v>
      </c>
      <c r="D15" s="8" t="str">
        <f t="shared" si="2"/>
        <v>JEEVIKA CHOUDHARY</v>
      </c>
      <c r="E15" s="8" t="str">
        <f t="shared" si="3"/>
        <v>AMARDEEP RATHI</v>
      </c>
      <c r="F15" s="5">
        <f t="shared" si="4"/>
        <v>610</v>
      </c>
      <c r="G15" s="9" t="str">
        <f t="shared" si="5"/>
        <v/>
      </c>
      <c r="H15" s="34">
        <f t="shared" si="6"/>
        <v>6</v>
      </c>
      <c r="I15" s="34">
        <f t="shared" si="7"/>
        <v>10</v>
      </c>
      <c r="J15" s="34">
        <f t="shared" si="8"/>
        <v>10</v>
      </c>
      <c r="K15" s="35">
        <f t="shared" si="9"/>
        <v>10</v>
      </c>
      <c r="L15" s="35">
        <f t="shared" si="10"/>
        <v>8</v>
      </c>
      <c r="M15" s="53">
        <f t="shared" si="11"/>
        <v>13</v>
      </c>
    </row>
    <row r="16" spans="1:16">
      <c r="A16" s="7">
        <v>11</v>
      </c>
      <c r="B16" s="32">
        <f t="shared" si="0"/>
        <v>822</v>
      </c>
      <c r="C16" s="54">
        <f t="shared" si="1"/>
        <v>40179</v>
      </c>
      <c r="D16" s="8" t="str">
        <f t="shared" si="2"/>
        <v>JITENDRA</v>
      </c>
      <c r="E16" s="8" t="str">
        <f t="shared" si="3"/>
        <v>OMPRAKASH</v>
      </c>
      <c r="F16" s="5">
        <f t="shared" si="4"/>
        <v>611</v>
      </c>
      <c r="G16" s="9" t="str">
        <f t="shared" si="5"/>
        <v/>
      </c>
      <c r="H16" s="34">
        <f t="shared" si="6"/>
        <v>8</v>
      </c>
      <c r="I16" s="34">
        <f t="shared" si="7"/>
        <v>10</v>
      </c>
      <c r="J16" s="34">
        <f t="shared" si="8"/>
        <v>10</v>
      </c>
      <c r="K16" s="35">
        <f t="shared" si="9"/>
        <v>10</v>
      </c>
      <c r="L16" s="35">
        <f t="shared" si="10"/>
        <v>8</v>
      </c>
      <c r="M16" s="53">
        <f t="shared" si="11"/>
        <v>13</v>
      </c>
    </row>
    <row r="17" spans="1:13">
      <c r="A17" s="7">
        <v>12</v>
      </c>
      <c r="B17" s="32">
        <f t="shared" si="0"/>
        <v>829</v>
      </c>
      <c r="C17" s="54">
        <f t="shared" si="1"/>
        <v>40131</v>
      </c>
      <c r="D17" s="8" t="str">
        <f t="shared" si="2"/>
        <v>KAISHAV</v>
      </c>
      <c r="E17" s="8" t="str">
        <f t="shared" si="3"/>
        <v>DHARMA RAM</v>
      </c>
      <c r="F17" s="5">
        <f t="shared" si="4"/>
        <v>612</v>
      </c>
      <c r="G17" s="9" t="str">
        <f t="shared" si="5"/>
        <v/>
      </c>
      <c r="H17" s="34">
        <f t="shared" si="6"/>
        <v>8</v>
      </c>
      <c r="I17" s="34">
        <f t="shared" si="7"/>
        <v>10</v>
      </c>
      <c r="J17" s="34">
        <f t="shared" si="8"/>
        <v>10</v>
      </c>
      <c r="K17" s="35">
        <f t="shared" si="9"/>
        <v>10</v>
      </c>
      <c r="L17" s="35">
        <f t="shared" si="10"/>
        <v>8</v>
      </c>
      <c r="M17" s="53">
        <f t="shared" si="11"/>
        <v>13</v>
      </c>
    </row>
    <row r="18" spans="1:13">
      <c r="A18" s="7">
        <v>13</v>
      </c>
      <c r="B18" s="32">
        <f t="shared" si="0"/>
        <v>817</v>
      </c>
      <c r="C18" s="54">
        <f t="shared" si="1"/>
        <v>40827</v>
      </c>
      <c r="D18" s="8" t="str">
        <f t="shared" si="2"/>
        <v>KARTIK SINGH KHICHI</v>
      </c>
      <c r="E18" s="8" t="str">
        <f t="shared" si="3"/>
        <v>RAJU SINGH</v>
      </c>
      <c r="F18" s="5">
        <f t="shared" si="4"/>
        <v>613</v>
      </c>
      <c r="G18" s="9" t="str">
        <f t="shared" si="5"/>
        <v/>
      </c>
      <c r="H18" s="34">
        <f t="shared" si="6"/>
        <v>7</v>
      </c>
      <c r="I18" s="34">
        <f t="shared" si="7"/>
        <v>10</v>
      </c>
      <c r="J18" s="34">
        <f t="shared" si="8"/>
        <v>10</v>
      </c>
      <c r="K18" s="35">
        <f t="shared" si="9"/>
        <v>10</v>
      </c>
      <c r="L18" s="35">
        <f t="shared" si="10"/>
        <v>8</v>
      </c>
      <c r="M18" s="53">
        <f t="shared" si="11"/>
        <v>13</v>
      </c>
    </row>
    <row r="19" spans="1:13" ht="21">
      <c r="A19" s="7">
        <v>14</v>
      </c>
      <c r="B19" s="32">
        <f t="shared" si="0"/>
        <v>824</v>
      </c>
      <c r="C19" s="54">
        <f t="shared" si="1"/>
        <v>40522</v>
      </c>
      <c r="D19" s="8" t="str">
        <f t="shared" si="2"/>
        <v>KHUSAVARDHAN SINGH RAJPUROHIT</v>
      </c>
      <c r="E19" s="8" t="str">
        <f t="shared" si="3"/>
        <v>SURENDRA SINGH RAJPUROHIT</v>
      </c>
      <c r="F19" s="5">
        <f t="shared" si="4"/>
        <v>614</v>
      </c>
      <c r="G19" s="9" t="str">
        <f t="shared" si="5"/>
        <v/>
      </c>
      <c r="H19" s="34">
        <f t="shared" si="6"/>
        <v>8</v>
      </c>
      <c r="I19" s="34">
        <f t="shared" si="7"/>
        <v>10</v>
      </c>
      <c r="J19" s="34">
        <f t="shared" si="8"/>
        <v>10</v>
      </c>
      <c r="K19" s="35">
        <f t="shared" si="9"/>
        <v>10</v>
      </c>
      <c r="L19" s="35">
        <f t="shared" si="10"/>
        <v>8</v>
      </c>
      <c r="M19" s="53">
        <f t="shared" si="11"/>
        <v>13</v>
      </c>
    </row>
    <row r="20" spans="1:13">
      <c r="A20" s="7">
        <v>15</v>
      </c>
      <c r="B20" s="32">
        <f t="shared" si="0"/>
        <v>823</v>
      </c>
      <c r="C20" s="54">
        <f t="shared" si="1"/>
        <v>40136</v>
      </c>
      <c r="D20" s="8" t="str">
        <f t="shared" si="2"/>
        <v>KHUSHI DAGDI</v>
      </c>
      <c r="E20" s="8" t="str">
        <f t="shared" si="3"/>
        <v>RAJURAM DAGDI</v>
      </c>
      <c r="F20" s="5">
        <f t="shared" si="4"/>
        <v>615</v>
      </c>
      <c r="G20" s="9">
        <f t="shared" si="5"/>
        <v>11225544</v>
      </c>
      <c r="H20" s="34">
        <f t="shared" si="6"/>
        <v>8</v>
      </c>
      <c r="I20" s="34">
        <f t="shared" si="7"/>
        <v>10</v>
      </c>
      <c r="J20" s="34">
        <f t="shared" si="8"/>
        <v>10</v>
      </c>
      <c r="K20" s="35">
        <f t="shared" si="9"/>
        <v>10</v>
      </c>
      <c r="L20" s="35">
        <f t="shared" si="10"/>
        <v>8</v>
      </c>
      <c r="M20" s="53">
        <f t="shared" si="11"/>
        <v>13</v>
      </c>
    </row>
    <row r="21" spans="1:13">
      <c r="A21" s="7">
        <v>16</v>
      </c>
      <c r="B21" s="32">
        <f t="shared" si="0"/>
        <v>587</v>
      </c>
      <c r="C21" s="54">
        <f t="shared" si="1"/>
        <v>40541</v>
      </c>
      <c r="D21" s="8" t="str">
        <f t="shared" si="2"/>
        <v>KOMAL NAYAK</v>
      </c>
      <c r="E21" s="8" t="str">
        <f t="shared" si="3"/>
        <v>PRAHLAD NAYAK</v>
      </c>
      <c r="F21" s="5">
        <f t="shared" si="4"/>
        <v>616</v>
      </c>
      <c r="G21" s="9">
        <f t="shared" si="5"/>
        <v>11225545</v>
      </c>
      <c r="H21" s="34">
        <f t="shared" si="6"/>
        <v>8</v>
      </c>
      <c r="I21" s="34">
        <f t="shared" si="7"/>
        <v>10</v>
      </c>
      <c r="J21" s="34">
        <f t="shared" si="8"/>
        <v>10</v>
      </c>
      <c r="K21" s="35">
        <f t="shared" si="9"/>
        <v>8</v>
      </c>
      <c r="L21" s="35">
        <f t="shared" si="10"/>
        <v>8</v>
      </c>
      <c r="M21" s="53">
        <f t="shared" si="11"/>
        <v>12</v>
      </c>
    </row>
    <row r="22" spans="1:13">
      <c r="A22" s="7">
        <v>17</v>
      </c>
      <c r="B22" s="32">
        <f t="shared" si="0"/>
        <v>710</v>
      </c>
      <c r="C22" s="54">
        <f t="shared" si="1"/>
        <v>40305</v>
      </c>
      <c r="D22" s="8" t="str">
        <f t="shared" si="2"/>
        <v>MANISHA MEGHWAL</v>
      </c>
      <c r="E22" s="8" t="str">
        <f t="shared" si="3"/>
        <v>SHANKAR LAL</v>
      </c>
      <c r="F22" s="5">
        <f t="shared" si="4"/>
        <v>617</v>
      </c>
      <c r="G22" s="9" t="str">
        <f t="shared" si="5"/>
        <v/>
      </c>
      <c r="H22" s="34">
        <f t="shared" si="6"/>
        <v>8</v>
      </c>
      <c r="I22" s="34">
        <f t="shared" si="7"/>
        <v>10</v>
      </c>
      <c r="J22" s="34">
        <f t="shared" si="8"/>
        <v>10</v>
      </c>
      <c r="K22" s="35">
        <f t="shared" si="9"/>
        <v>8</v>
      </c>
      <c r="L22" s="35">
        <f t="shared" si="10"/>
        <v>8</v>
      </c>
      <c r="M22" s="53">
        <f t="shared" si="11"/>
        <v>12</v>
      </c>
    </row>
    <row r="23" spans="1:13">
      <c r="A23" s="7">
        <v>18</v>
      </c>
      <c r="B23" s="32">
        <f t="shared" si="0"/>
        <v>542</v>
      </c>
      <c r="C23" s="54">
        <f t="shared" si="1"/>
        <v>40001</v>
      </c>
      <c r="D23" s="8" t="str">
        <f t="shared" si="2"/>
        <v>NAFEESA</v>
      </c>
      <c r="E23" s="8" t="str">
        <f t="shared" si="3"/>
        <v>KAMRUDIN</v>
      </c>
      <c r="F23" s="5">
        <f t="shared" si="4"/>
        <v>618</v>
      </c>
      <c r="G23" s="9" t="str">
        <f t="shared" si="5"/>
        <v/>
      </c>
      <c r="H23" s="34">
        <f t="shared" si="6"/>
        <v>8</v>
      </c>
      <c r="I23" s="34">
        <f t="shared" si="7"/>
        <v>10</v>
      </c>
      <c r="J23" s="34">
        <f t="shared" si="8"/>
        <v>10</v>
      </c>
      <c r="K23" s="35">
        <f t="shared" si="9"/>
        <v>8</v>
      </c>
      <c r="L23" s="35">
        <f t="shared" si="10"/>
        <v>8</v>
      </c>
      <c r="M23" s="53">
        <f t="shared" si="11"/>
        <v>13</v>
      </c>
    </row>
    <row r="24" spans="1:13">
      <c r="A24" s="7">
        <v>19</v>
      </c>
      <c r="B24" s="32">
        <f t="shared" si="0"/>
        <v>718</v>
      </c>
      <c r="C24" s="54">
        <f t="shared" si="1"/>
        <v>39356</v>
      </c>
      <c r="D24" s="8" t="str">
        <f t="shared" si="2"/>
        <v>AASHA</v>
      </c>
      <c r="E24" s="8" t="str">
        <f t="shared" si="3"/>
        <v>JAGDISH</v>
      </c>
      <c r="F24" s="5">
        <f t="shared" si="4"/>
        <v>1001</v>
      </c>
      <c r="G24" s="9" t="str">
        <f t="shared" si="5"/>
        <v/>
      </c>
      <c r="H24" s="34" t="str">
        <f t="shared" si="6"/>
        <v/>
      </c>
      <c r="I24" s="34" t="str">
        <f t="shared" si="7"/>
        <v/>
      </c>
      <c r="J24" s="34" t="str">
        <f t="shared" si="8"/>
        <v/>
      </c>
      <c r="K24" s="35" t="str">
        <f t="shared" si="9"/>
        <v/>
      </c>
      <c r="L24" s="35" t="str">
        <f t="shared" si="10"/>
        <v/>
      </c>
      <c r="M24" s="53" t="str">
        <f t="shared" si="11"/>
        <v/>
      </c>
    </row>
    <row r="25" spans="1:13">
      <c r="A25" s="7">
        <v>20</v>
      </c>
      <c r="B25" s="32">
        <f t="shared" si="0"/>
        <v>454</v>
      </c>
      <c r="C25" s="54">
        <f t="shared" si="1"/>
        <v>38663</v>
      </c>
      <c r="D25" s="8" t="str">
        <f t="shared" si="2"/>
        <v>BHAWNA MEGHWAL</v>
      </c>
      <c r="E25" s="8" t="str">
        <f t="shared" si="3"/>
        <v>PRAHLAD RAM</v>
      </c>
      <c r="F25" s="5">
        <f t="shared" si="4"/>
        <v>1002</v>
      </c>
      <c r="G25" s="9" t="str">
        <f t="shared" si="5"/>
        <v/>
      </c>
      <c r="H25" s="34" t="str">
        <f t="shared" si="6"/>
        <v/>
      </c>
      <c r="I25" s="34" t="str">
        <f t="shared" si="7"/>
        <v/>
      </c>
      <c r="J25" s="34" t="str">
        <f t="shared" si="8"/>
        <v/>
      </c>
      <c r="K25" s="35" t="str">
        <f t="shared" si="9"/>
        <v/>
      </c>
      <c r="L25" s="35" t="str">
        <f t="shared" si="10"/>
        <v/>
      </c>
      <c r="M25" s="53" t="str">
        <f t="shared" si="11"/>
        <v/>
      </c>
    </row>
    <row r="26" spans="1:13">
      <c r="A26" s="7">
        <v>21</v>
      </c>
      <c r="B26" s="32">
        <f t="shared" si="0"/>
        <v>976</v>
      </c>
      <c r="C26" s="54">
        <f t="shared" si="1"/>
        <v>39420</v>
      </c>
      <c r="D26" s="8" t="str">
        <f t="shared" si="2"/>
        <v>BHUMIKA</v>
      </c>
      <c r="E26" s="8" t="str">
        <f t="shared" si="3"/>
        <v>MADAN LAL GARG</v>
      </c>
      <c r="F26" s="5">
        <f t="shared" si="4"/>
        <v>1045</v>
      </c>
      <c r="G26" s="9" t="str">
        <f t="shared" si="5"/>
        <v/>
      </c>
      <c r="H26" s="34" t="str">
        <f t="shared" si="6"/>
        <v/>
      </c>
      <c r="I26" s="34" t="str">
        <f t="shared" si="7"/>
        <v/>
      </c>
      <c r="J26" s="34" t="str">
        <f t="shared" si="8"/>
        <v/>
      </c>
      <c r="K26" s="35" t="str">
        <f t="shared" si="9"/>
        <v/>
      </c>
      <c r="L26" s="35" t="str">
        <f t="shared" si="10"/>
        <v/>
      </c>
      <c r="M26" s="53" t="str">
        <f t="shared" si="11"/>
        <v/>
      </c>
    </row>
    <row r="27" spans="1:13">
      <c r="A27" s="7">
        <v>22</v>
      </c>
      <c r="B27" s="32">
        <f t="shared" si="0"/>
        <v>221</v>
      </c>
      <c r="C27" s="54">
        <f t="shared" si="1"/>
        <v>38916</v>
      </c>
      <c r="D27" s="8" t="str">
        <f t="shared" si="2"/>
        <v>DALI DEVI</v>
      </c>
      <c r="E27" s="8" t="str">
        <f t="shared" si="3"/>
        <v>SHIV LAL</v>
      </c>
      <c r="F27" s="5">
        <f t="shared" si="4"/>
        <v>1003</v>
      </c>
      <c r="G27" s="9" t="str">
        <f t="shared" si="5"/>
        <v/>
      </c>
      <c r="H27" s="34" t="str">
        <f t="shared" si="6"/>
        <v/>
      </c>
      <c r="I27" s="34" t="str">
        <f t="shared" si="7"/>
        <v/>
      </c>
      <c r="J27" s="34" t="str">
        <f t="shared" si="8"/>
        <v/>
      </c>
      <c r="K27" s="35" t="str">
        <f t="shared" si="9"/>
        <v/>
      </c>
      <c r="L27" s="35" t="str">
        <f t="shared" si="10"/>
        <v/>
      </c>
      <c r="M27" s="53" t="str">
        <f t="shared" si="11"/>
        <v/>
      </c>
    </row>
    <row r="28" spans="1:13">
      <c r="A28" s="7">
        <v>23</v>
      </c>
      <c r="B28" s="32">
        <f t="shared" si="0"/>
        <v>729</v>
      </c>
      <c r="C28" s="54">
        <f t="shared" si="1"/>
        <v>38908</v>
      </c>
      <c r="D28" s="8" t="str">
        <f t="shared" si="2"/>
        <v>DEEPIKA</v>
      </c>
      <c r="E28" s="8" t="str">
        <f t="shared" si="3"/>
        <v>SHARWAN DEWASI</v>
      </c>
      <c r="F28" s="5">
        <f t="shared" si="4"/>
        <v>1004</v>
      </c>
      <c r="G28" s="9" t="str">
        <f t="shared" si="5"/>
        <v/>
      </c>
      <c r="H28" s="34" t="str">
        <f t="shared" si="6"/>
        <v/>
      </c>
      <c r="I28" s="34" t="str">
        <f t="shared" si="7"/>
        <v/>
      </c>
      <c r="J28" s="34" t="str">
        <f t="shared" si="8"/>
        <v/>
      </c>
      <c r="K28" s="35" t="str">
        <f t="shared" si="9"/>
        <v/>
      </c>
      <c r="L28" s="35" t="str">
        <f t="shared" si="10"/>
        <v/>
      </c>
      <c r="M28" s="53" t="str">
        <f t="shared" si="11"/>
        <v/>
      </c>
    </row>
    <row r="29" spans="1:13">
      <c r="A29" s="7">
        <v>24</v>
      </c>
      <c r="B29" s="32">
        <f t="shared" si="0"/>
        <v>518</v>
      </c>
      <c r="C29" s="54">
        <f t="shared" si="1"/>
        <v>39267</v>
      </c>
      <c r="D29" s="8" t="str">
        <f t="shared" si="2"/>
        <v>DIMPLE</v>
      </c>
      <c r="E29" s="8" t="str">
        <f t="shared" si="3"/>
        <v>BHUNDA RAM</v>
      </c>
      <c r="F29" s="5">
        <f t="shared" si="4"/>
        <v>1005</v>
      </c>
      <c r="G29" s="9" t="str">
        <f t="shared" si="5"/>
        <v/>
      </c>
      <c r="H29" s="34" t="str">
        <f t="shared" si="6"/>
        <v/>
      </c>
      <c r="I29" s="34" t="str">
        <f t="shared" si="7"/>
        <v/>
      </c>
      <c r="J29" s="34" t="str">
        <f t="shared" si="8"/>
        <v/>
      </c>
      <c r="K29" s="35" t="str">
        <f t="shared" si="9"/>
        <v/>
      </c>
      <c r="L29" s="35" t="str">
        <f t="shared" si="10"/>
        <v/>
      </c>
      <c r="M29" s="53" t="str">
        <f t="shared" si="11"/>
        <v/>
      </c>
    </row>
    <row r="30" spans="1:13">
      <c r="A30" s="7">
        <v>25</v>
      </c>
      <c r="B30" s="32">
        <f t="shared" si="0"/>
        <v>866</v>
      </c>
      <c r="C30" s="54">
        <f t="shared" si="1"/>
        <v>38740</v>
      </c>
      <c r="D30" s="8" t="str">
        <f t="shared" si="2"/>
        <v>DIVYA</v>
      </c>
      <c r="E30" s="8" t="str">
        <f t="shared" si="3"/>
        <v>NARAYAN SINGH</v>
      </c>
      <c r="F30" s="5">
        <f t="shared" si="4"/>
        <v>1006</v>
      </c>
      <c r="G30" s="9" t="str">
        <f t="shared" si="5"/>
        <v/>
      </c>
      <c r="H30" s="34" t="str">
        <f t="shared" si="6"/>
        <v/>
      </c>
      <c r="I30" s="34" t="str">
        <f t="shared" si="7"/>
        <v/>
      </c>
      <c r="J30" s="34" t="str">
        <f t="shared" si="8"/>
        <v/>
      </c>
      <c r="K30" s="35" t="str">
        <f t="shared" si="9"/>
        <v/>
      </c>
      <c r="L30" s="35" t="str">
        <f t="shared" si="10"/>
        <v/>
      </c>
      <c r="M30" s="53" t="str">
        <f t="shared" si="11"/>
        <v/>
      </c>
    </row>
    <row r="31" spans="1:13">
      <c r="A31" s="7">
        <v>26</v>
      </c>
      <c r="B31" s="32">
        <f t="shared" si="0"/>
        <v>544</v>
      </c>
      <c r="C31" s="54">
        <f t="shared" si="1"/>
        <v>38939</v>
      </c>
      <c r="D31" s="8" t="str">
        <f t="shared" si="2"/>
        <v>GEETANJALI</v>
      </c>
      <c r="E31" s="8" t="str">
        <f t="shared" si="3"/>
        <v>NANDKISHOR</v>
      </c>
      <c r="F31" s="5">
        <f t="shared" si="4"/>
        <v>1007</v>
      </c>
      <c r="G31" s="9" t="str">
        <f t="shared" si="5"/>
        <v/>
      </c>
      <c r="H31" s="34" t="str">
        <f t="shared" si="6"/>
        <v/>
      </c>
      <c r="I31" s="34" t="str">
        <f t="shared" si="7"/>
        <v/>
      </c>
      <c r="J31" s="34" t="str">
        <f t="shared" si="8"/>
        <v/>
      </c>
      <c r="K31" s="35" t="str">
        <f t="shared" si="9"/>
        <v/>
      </c>
      <c r="L31" s="35" t="str">
        <f t="shared" si="10"/>
        <v/>
      </c>
      <c r="M31" s="53" t="str">
        <f t="shared" si="11"/>
        <v/>
      </c>
    </row>
    <row r="32" spans="1:13">
      <c r="A32" s="7">
        <v>27</v>
      </c>
      <c r="B32" s="32">
        <f t="shared" si="0"/>
        <v>224</v>
      </c>
      <c r="C32" s="54">
        <f t="shared" si="1"/>
        <v>38537</v>
      </c>
      <c r="D32" s="8" t="str">
        <f t="shared" si="2"/>
        <v>HEMLATA BAGRI</v>
      </c>
      <c r="E32" s="8" t="str">
        <f t="shared" si="3"/>
        <v>OM PRAKASH BAGRI</v>
      </c>
      <c r="F32" s="5">
        <f t="shared" si="4"/>
        <v>1008</v>
      </c>
      <c r="G32" s="9" t="str">
        <f t="shared" si="5"/>
        <v/>
      </c>
      <c r="H32" s="34" t="str">
        <f t="shared" si="6"/>
        <v/>
      </c>
      <c r="I32" s="34" t="str">
        <f t="shared" si="7"/>
        <v/>
      </c>
      <c r="J32" s="34" t="str">
        <f t="shared" si="8"/>
        <v/>
      </c>
      <c r="K32" s="35" t="str">
        <f t="shared" si="9"/>
        <v/>
      </c>
      <c r="L32" s="35" t="str">
        <f t="shared" si="10"/>
        <v/>
      </c>
      <c r="M32" s="53" t="str">
        <f t="shared" si="11"/>
        <v/>
      </c>
    </row>
    <row r="33" spans="1:13">
      <c r="A33" s="7">
        <v>28</v>
      </c>
      <c r="B33" s="32">
        <f t="shared" si="0"/>
        <v>726</v>
      </c>
      <c r="C33" s="54">
        <f t="shared" si="1"/>
        <v>38902</v>
      </c>
      <c r="D33" s="8" t="str">
        <f t="shared" si="2"/>
        <v>KANCHAN</v>
      </c>
      <c r="E33" s="8" t="str">
        <f t="shared" si="3"/>
        <v>HADMAN RAM</v>
      </c>
      <c r="F33" s="5">
        <f t="shared" si="4"/>
        <v>1009</v>
      </c>
      <c r="G33" s="9" t="str">
        <f t="shared" si="5"/>
        <v/>
      </c>
      <c r="H33" s="34" t="str">
        <f t="shared" si="6"/>
        <v/>
      </c>
      <c r="I33" s="34" t="str">
        <f t="shared" si="7"/>
        <v/>
      </c>
      <c r="J33" s="34" t="str">
        <f t="shared" si="8"/>
        <v/>
      </c>
      <c r="K33" s="35" t="str">
        <f t="shared" si="9"/>
        <v/>
      </c>
      <c r="L33" s="35" t="str">
        <f t="shared" si="10"/>
        <v/>
      </c>
      <c r="M33" s="53" t="str">
        <f t="shared" si="11"/>
        <v/>
      </c>
    </row>
    <row r="34" spans="1:13">
      <c r="A34" s="7">
        <v>29</v>
      </c>
      <c r="B34" s="32">
        <f t="shared" si="0"/>
        <v>912</v>
      </c>
      <c r="C34" s="54">
        <f t="shared" si="1"/>
        <v>38893</v>
      </c>
      <c r="D34" s="8" t="str">
        <f t="shared" si="2"/>
        <v>KANCHAN</v>
      </c>
      <c r="E34" s="8" t="str">
        <f t="shared" si="3"/>
        <v>SUAA LAL</v>
      </c>
      <c r="F34" s="5">
        <f t="shared" si="4"/>
        <v>1010</v>
      </c>
      <c r="G34" s="9" t="str">
        <f t="shared" si="5"/>
        <v/>
      </c>
      <c r="H34" s="34" t="str">
        <f t="shared" si="6"/>
        <v/>
      </c>
      <c r="I34" s="34" t="str">
        <f t="shared" si="7"/>
        <v/>
      </c>
      <c r="J34" s="34" t="str">
        <f t="shared" si="8"/>
        <v/>
      </c>
      <c r="K34" s="35" t="str">
        <f t="shared" si="9"/>
        <v/>
      </c>
      <c r="L34" s="35" t="str">
        <f t="shared" si="10"/>
        <v/>
      </c>
      <c r="M34" s="53" t="str">
        <f t="shared" si="11"/>
        <v/>
      </c>
    </row>
    <row r="35" spans="1:13">
      <c r="A35" s="7">
        <v>30</v>
      </c>
      <c r="B35" s="32">
        <f t="shared" si="0"/>
        <v>869</v>
      </c>
      <c r="C35" s="54">
        <f t="shared" si="1"/>
        <v>39511</v>
      </c>
      <c r="D35" s="8" t="str">
        <f t="shared" si="2"/>
        <v>KANWRAI</v>
      </c>
      <c r="E35" s="8" t="str">
        <f t="shared" si="3"/>
        <v>BHAGWAN RAM</v>
      </c>
      <c r="F35" s="5">
        <f t="shared" si="4"/>
        <v>1011</v>
      </c>
      <c r="G35" s="9" t="str">
        <f t="shared" si="5"/>
        <v/>
      </c>
      <c r="H35" s="34" t="str">
        <f t="shared" si="6"/>
        <v/>
      </c>
      <c r="I35" s="34" t="str">
        <f t="shared" si="7"/>
        <v/>
      </c>
      <c r="J35" s="34" t="str">
        <f t="shared" si="8"/>
        <v/>
      </c>
      <c r="K35" s="35" t="str">
        <f t="shared" si="9"/>
        <v/>
      </c>
      <c r="L35" s="35" t="str">
        <f t="shared" si="10"/>
        <v/>
      </c>
      <c r="M35" s="53" t="str">
        <f t="shared" si="11"/>
        <v/>
      </c>
    </row>
    <row r="36" spans="1:13">
      <c r="A36" s="7">
        <v>31</v>
      </c>
      <c r="B36" s="32" t="str">
        <f t="shared" si="0"/>
        <v/>
      </c>
      <c r="C36" s="54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4" t="str">
        <f t="shared" si="6"/>
        <v/>
      </c>
      <c r="I36" s="34" t="str">
        <f t="shared" si="7"/>
        <v/>
      </c>
      <c r="J36" s="34" t="str">
        <f t="shared" si="8"/>
        <v/>
      </c>
      <c r="K36" s="35" t="str">
        <f t="shared" si="9"/>
        <v/>
      </c>
      <c r="L36" s="35" t="str">
        <f t="shared" si="10"/>
        <v/>
      </c>
      <c r="M36" s="53" t="str">
        <f t="shared" si="11"/>
        <v/>
      </c>
    </row>
    <row r="37" spans="1:13">
      <c r="A37" s="7">
        <v>32</v>
      </c>
      <c r="B37" s="32" t="str">
        <f t="shared" si="0"/>
        <v/>
      </c>
      <c r="C37" s="54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4" t="str">
        <f t="shared" si="6"/>
        <v/>
      </c>
      <c r="I37" s="34" t="str">
        <f t="shared" si="7"/>
        <v/>
      </c>
      <c r="J37" s="34" t="str">
        <f t="shared" si="8"/>
        <v/>
      </c>
      <c r="K37" s="35" t="str">
        <f t="shared" si="9"/>
        <v/>
      </c>
      <c r="L37" s="35" t="str">
        <f t="shared" si="10"/>
        <v/>
      </c>
      <c r="M37" s="53" t="str">
        <f t="shared" si="11"/>
        <v/>
      </c>
    </row>
    <row r="38" spans="1:13">
      <c r="A38" s="7">
        <v>33</v>
      </c>
      <c r="B38" s="32" t="str">
        <f t="shared" ref="B38:B69" si="12">IFERROR(IF($C$3="","",VLOOKUP(A38,NAME,4,0)),"")</f>
        <v/>
      </c>
      <c r="C38" s="54" t="str">
        <f t="shared" ref="C38:C69" si="13">IFERROR(IF($C$3="","",VLOOKUP(A38,NAME,11,0)),"")</f>
        <v/>
      </c>
      <c r="D38" s="8" t="str">
        <f t="shared" ref="D38:D69" si="14">IFERROR(IF($C$3="","",VLOOKUP(A38,NAME,6,0)),"")</f>
        <v/>
      </c>
      <c r="E38" s="8" t="str">
        <f t="shared" ref="E38:E69" si="15">IFERROR(IF($C$3="","",VLOOKUP(A38,NAME,8,0)),"")</f>
        <v/>
      </c>
      <c r="F38" s="5" t="str">
        <f t="shared" ref="F38:F69" si="16">IFERROR(IF($C$3="","",VLOOKUP(A38,NAME,12,0)),"")</f>
        <v/>
      </c>
      <c r="G38" s="9" t="str">
        <f t="shared" ref="G38:G69" si="17">IFERROR(IF($C$3="","",VLOOKUP(A38,NAME,13,0)),"")</f>
        <v/>
      </c>
      <c r="H38" s="34" t="str">
        <f t="shared" ref="H38:H69" si="18">IF(AND(B38="",D38="",F38="",G38=""),"",VLOOKUP(F38,sessional,2,0))</f>
        <v/>
      </c>
      <c r="I38" s="34" t="str">
        <f t="shared" ref="I38:I69" si="19">IF(AND(B38="",D38="",F38="",G38=""),"",VLOOKUP(F38,sessional,3,0))</f>
        <v/>
      </c>
      <c r="J38" s="34" t="str">
        <f t="shared" ref="J38:J69" si="20">IF(AND(B38="",D38="",F38="",G38=""),"",VLOOKUP(F38,sessional,4,0))</f>
        <v/>
      </c>
      <c r="K38" s="35" t="str">
        <f t="shared" ref="K38:K69" si="21">IF(AND(B38="",D38="",F38="",G38=""),"",VLOOKUP(F38,sessional,5,0))</f>
        <v/>
      </c>
      <c r="L38" s="35" t="str">
        <f t="shared" ref="L38:L69" si="22">IF(AND(B38="",D38="",F38="",G38=""),"",VLOOKUP(F38,sessional,6,0))</f>
        <v/>
      </c>
      <c r="M38" s="53" t="str">
        <f t="shared" ref="M38:M69" si="23">IF(AND(B38="",D38="",F38="",G38=""),"",VLOOKUP(F38,sessional,7,0))</f>
        <v/>
      </c>
    </row>
    <row r="39" spans="1:13">
      <c r="A39" s="7">
        <v>34</v>
      </c>
      <c r="B39" s="32" t="str">
        <f t="shared" si="12"/>
        <v/>
      </c>
      <c r="C39" s="54" t="str">
        <f t="shared" si="13"/>
        <v/>
      </c>
      <c r="D39" s="8" t="str">
        <f t="shared" si="14"/>
        <v/>
      </c>
      <c r="E39" s="8" t="str">
        <f t="shared" si="15"/>
        <v/>
      </c>
      <c r="F39" s="5" t="str">
        <f t="shared" si="16"/>
        <v/>
      </c>
      <c r="G39" s="9" t="str">
        <f t="shared" si="17"/>
        <v/>
      </c>
      <c r="H39" s="34" t="str">
        <f t="shared" si="18"/>
        <v/>
      </c>
      <c r="I39" s="34" t="str">
        <f t="shared" si="19"/>
        <v/>
      </c>
      <c r="J39" s="34" t="str">
        <f t="shared" si="20"/>
        <v/>
      </c>
      <c r="K39" s="35" t="str">
        <f t="shared" si="21"/>
        <v/>
      </c>
      <c r="L39" s="35" t="str">
        <f t="shared" si="22"/>
        <v/>
      </c>
      <c r="M39" s="53" t="str">
        <f t="shared" si="23"/>
        <v/>
      </c>
    </row>
    <row r="40" spans="1:13">
      <c r="A40" s="7">
        <v>35</v>
      </c>
      <c r="B40" s="32" t="str">
        <f t="shared" si="12"/>
        <v/>
      </c>
      <c r="C40" s="54" t="str">
        <f t="shared" si="13"/>
        <v/>
      </c>
      <c r="D40" s="8" t="str">
        <f t="shared" si="14"/>
        <v/>
      </c>
      <c r="E40" s="8" t="str">
        <f t="shared" si="15"/>
        <v/>
      </c>
      <c r="F40" s="5" t="str">
        <f t="shared" si="16"/>
        <v/>
      </c>
      <c r="G40" s="9" t="str">
        <f t="shared" si="17"/>
        <v/>
      </c>
      <c r="H40" s="34" t="str">
        <f t="shared" si="18"/>
        <v/>
      </c>
      <c r="I40" s="34" t="str">
        <f t="shared" si="19"/>
        <v/>
      </c>
      <c r="J40" s="34" t="str">
        <f t="shared" si="20"/>
        <v/>
      </c>
      <c r="K40" s="35" t="str">
        <f t="shared" si="21"/>
        <v/>
      </c>
      <c r="L40" s="35" t="str">
        <f t="shared" si="22"/>
        <v/>
      </c>
      <c r="M40" s="53" t="str">
        <f t="shared" si="23"/>
        <v/>
      </c>
    </row>
    <row r="41" spans="1:13">
      <c r="A41" s="7">
        <v>36</v>
      </c>
      <c r="B41" s="32" t="str">
        <f t="shared" si="12"/>
        <v/>
      </c>
      <c r="C41" s="54" t="str">
        <f t="shared" si="13"/>
        <v/>
      </c>
      <c r="D41" s="8" t="str">
        <f t="shared" si="14"/>
        <v/>
      </c>
      <c r="E41" s="8" t="str">
        <f t="shared" si="15"/>
        <v/>
      </c>
      <c r="F41" s="5" t="str">
        <f t="shared" si="16"/>
        <v/>
      </c>
      <c r="G41" s="9" t="str">
        <f t="shared" si="17"/>
        <v/>
      </c>
      <c r="H41" s="34" t="str">
        <f t="shared" si="18"/>
        <v/>
      </c>
      <c r="I41" s="34" t="str">
        <f t="shared" si="19"/>
        <v/>
      </c>
      <c r="J41" s="34" t="str">
        <f t="shared" si="20"/>
        <v/>
      </c>
      <c r="K41" s="35" t="str">
        <f t="shared" si="21"/>
        <v/>
      </c>
      <c r="L41" s="35" t="str">
        <f t="shared" si="22"/>
        <v/>
      </c>
      <c r="M41" s="53" t="str">
        <f t="shared" si="23"/>
        <v/>
      </c>
    </row>
    <row r="42" spans="1:13">
      <c r="A42" s="7">
        <v>37</v>
      </c>
      <c r="B42" s="32" t="str">
        <f t="shared" si="12"/>
        <v/>
      </c>
      <c r="C42" s="54" t="str">
        <f t="shared" si="13"/>
        <v/>
      </c>
      <c r="D42" s="8" t="str">
        <f t="shared" si="14"/>
        <v/>
      </c>
      <c r="E42" s="8" t="str">
        <f t="shared" si="15"/>
        <v/>
      </c>
      <c r="F42" s="5" t="str">
        <f t="shared" si="16"/>
        <v/>
      </c>
      <c r="G42" s="9" t="str">
        <f t="shared" si="17"/>
        <v/>
      </c>
      <c r="H42" s="34" t="str">
        <f t="shared" si="18"/>
        <v/>
      </c>
      <c r="I42" s="34" t="str">
        <f t="shared" si="19"/>
        <v/>
      </c>
      <c r="J42" s="34" t="str">
        <f t="shared" si="20"/>
        <v/>
      </c>
      <c r="K42" s="35" t="str">
        <f t="shared" si="21"/>
        <v/>
      </c>
      <c r="L42" s="35" t="str">
        <f t="shared" si="22"/>
        <v/>
      </c>
      <c r="M42" s="53" t="str">
        <f t="shared" si="23"/>
        <v/>
      </c>
    </row>
    <row r="43" spans="1:13">
      <c r="A43" s="7">
        <v>38</v>
      </c>
      <c r="B43" s="32" t="str">
        <f t="shared" si="12"/>
        <v/>
      </c>
      <c r="C43" s="54" t="str">
        <f t="shared" si="13"/>
        <v/>
      </c>
      <c r="D43" s="8" t="str">
        <f t="shared" si="14"/>
        <v/>
      </c>
      <c r="E43" s="8" t="str">
        <f t="shared" si="15"/>
        <v/>
      </c>
      <c r="F43" s="5" t="str">
        <f t="shared" si="16"/>
        <v/>
      </c>
      <c r="G43" s="9" t="str">
        <f t="shared" si="17"/>
        <v/>
      </c>
      <c r="H43" s="34" t="str">
        <f t="shared" si="18"/>
        <v/>
      </c>
      <c r="I43" s="34" t="str">
        <f t="shared" si="19"/>
        <v/>
      </c>
      <c r="J43" s="34" t="str">
        <f t="shared" si="20"/>
        <v/>
      </c>
      <c r="K43" s="35" t="str">
        <f t="shared" si="21"/>
        <v/>
      </c>
      <c r="L43" s="35" t="str">
        <f t="shared" si="22"/>
        <v/>
      </c>
      <c r="M43" s="53" t="str">
        <f t="shared" si="23"/>
        <v/>
      </c>
    </row>
    <row r="44" spans="1:13">
      <c r="A44" s="7">
        <v>39</v>
      </c>
      <c r="B44" s="32" t="str">
        <f t="shared" si="12"/>
        <v/>
      </c>
      <c r="C44" s="54" t="str">
        <f t="shared" si="13"/>
        <v/>
      </c>
      <c r="D44" s="8" t="str">
        <f t="shared" si="14"/>
        <v/>
      </c>
      <c r="E44" s="8" t="str">
        <f t="shared" si="15"/>
        <v/>
      </c>
      <c r="F44" s="5" t="str">
        <f t="shared" si="16"/>
        <v/>
      </c>
      <c r="G44" s="9" t="str">
        <f t="shared" si="17"/>
        <v/>
      </c>
      <c r="H44" s="34" t="str">
        <f t="shared" si="18"/>
        <v/>
      </c>
      <c r="I44" s="34" t="str">
        <f t="shared" si="19"/>
        <v/>
      </c>
      <c r="J44" s="34" t="str">
        <f t="shared" si="20"/>
        <v/>
      </c>
      <c r="K44" s="35" t="str">
        <f t="shared" si="21"/>
        <v/>
      </c>
      <c r="L44" s="35" t="str">
        <f t="shared" si="22"/>
        <v/>
      </c>
      <c r="M44" s="53" t="str">
        <f t="shared" si="23"/>
        <v/>
      </c>
    </row>
    <row r="45" spans="1:13">
      <c r="A45" s="7">
        <v>40</v>
      </c>
      <c r="B45" s="32" t="str">
        <f t="shared" si="12"/>
        <v/>
      </c>
      <c r="C45" s="54" t="str">
        <f t="shared" si="13"/>
        <v/>
      </c>
      <c r="D45" s="8" t="str">
        <f t="shared" si="14"/>
        <v/>
      </c>
      <c r="E45" s="8" t="str">
        <f t="shared" si="15"/>
        <v/>
      </c>
      <c r="F45" s="5" t="str">
        <f t="shared" si="16"/>
        <v/>
      </c>
      <c r="G45" s="9" t="str">
        <f t="shared" si="17"/>
        <v/>
      </c>
      <c r="H45" s="34" t="str">
        <f t="shared" si="18"/>
        <v/>
      </c>
      <c r="I45" s="34" t="str">
        <f t="shared" si="19"/>
        <v/>
      </c>
      <c r="J45" s="34" t="str">
        <f t="shared" si="20"/>
        <v/>
      </c>
      <c r="K45" s="35" t="str">
        <f t="shared" si="21"/>
        <v/>
      </c>
      <c r="L45" s="35" t="str">
        <f t="shared" si="22"/>
        <v/>
      </c>
      <c r="M45" s="53" t="str">
        <f t="shared" si="23"/>
        <v/>
      </c>
    </row>
    <row r="46" spans="1:13">
      <c r="A46" s="7">
        <v>41</v>
      </c>
      <c r="B46" s="32" t="str">
        <f t="shared" si="12"/>
        <v/>
      </c>
      <c r="C46" s="54" t="str">
        <f t="shared" si="13"/>
        <v/>
      </c>
      <c r="D46" s="8" t="str">
        <f t="shared" si="14"/>
        <v/>
      </c>
      <c r="E46" s="8" t="str">
        <f t="shared" si="15"/>
        <v/>
      </c>
      <c r="F46" s="5" t="str">
        <f t="shared" si="16"/>
        <v/>
      </c>
      <c r="G46" s="9" t="str">
        <f t="shared" si="17"/>
        <v/>
      </c>
      <c r="H46" s="34" t="str">
        <f t="shared" si="18"/>
        <v/>
      </c>
      <c r="I46" s="34" t="str">
        <f t="shared" si="19"/>
        <v/>
      </c>
      <c r="J46" s="34" t="str">
        <f t="shared" si="20"/>
        <v/>
      </c>
      <c r="K46" s="35" t="str">
        <f t="shared" si="21"/>
        <v/>
      </c>
      <c r="L46" s="35" t="str">
        <f t="shared" si="22"/>
        <v/>
      </c>
      <c r="M46" s="53" t="str">
        <f t="shared" si="23"/>
        <v/>
      </c>
    </row>
    <row r="47" spans="1:13">
      <c r="A47" s="7">
        <v>42</v>
      </c>
      <c r="B47" s="32" t="str">
        <f t="shared" si="12"/>
        <v/>
      </c>
      <c r="C47" s="54" t="str">
        <f t="shared" si="13"/>
        <v/>
      </c>
      <c r="D47" s="8" t="str">
        <f t="shared" si="14"/>
        <v/>
      </c>
      <c r="E47" s="8" t="str">
        <f t="shared" si="15"/>
        <v/>
      </c>
      <c r="F47" s="5" t="str">
        <f t="shared" si="16"/>
        <v/>
      </c>
      <c r="G47" s="9" t="str">
        <f t="shared" si="17"/>
        <v/>
      </c>
      <c r="H47" s="34" t="str">
        <f t="shared" si="18"/>
        <v/>
      </c>
      <c r="I47" s="34" t="str">
        <f t="shared" si="19"/>
        <v/>
      </c>
      <c r="J47" s="34" t="str">
        <f t="shared" si="20"/>
        <v/>
      </c>
      <c r="K47" s="35" t="str">
        <f t="shared" si="21"/>
        <v/>
      </c>
      <c r="L47" s="35" t="str">
        <f t="shared" si="22"/>
        <v/>
      </c>
      <c r="M47" s="53" t="str">
        <f t="shared" si="23"/>
        <v/>
      </c>
    </row>
    <row r="48" spans="1:13">
      <c r="A48" s="7">
        <v>43</v>
      </c>
      <c r="B48" s="32" t="str">
        <f t="shared" si="12"/>
        <v/>
      </c>
      <c r="C48" s="54" t="str">
        <f t="shared" si="13"/>
        <v/>
      </c>
      <c r="D48" s="8" t="str">
        <f t="shared" si="14"/>
        <v/>
      </c>
      <c r="E48" s="8" t="str">
        <f t="shared" si="15"/>
        <v/>
      </c>
      <c r="F48" s="5" t="str">
        <f t="shared" si="16"/>
        <v/>
      </c>
      <c r="G48" s="9" t="str">
        <f t="shared" si="17"/>
        <v/>
      </c>
      <c r="H48" s="34" t="str">
        <f t="shared" si="18"/>
        <v/>
      </c>
      <c r="I48" s="34" t="str">
        <f t="shared" si="19"/>
        <v/>
      </c>
      <c r="J48" s="34" t="str">
        <f t="shared" si="20"/>
        <v/>
      </c>
      <c r="K48" s="35" t="str">
        <f t="shared" si="21"/>
        <v/>
      </c>
      <c r="L48" s="35" t="str">
        <f t="shared" si="22"/>
        <v/>
      </c>
      <c r="M48" s="53" t="str">
        <f t="shared" si="23"/>
        <v/>
      </c>
    </row>
    <row r="49" spans="1:13">
      <c r="A49" s="7">
        <v>44</v>
      </c>
      <c r="B49" s="32" t="str">
        <f t="shared" si="12"/>
        <v/>
      </c>
      <c r="C49" s="54" t="str">
        <f t="shared" si="13"/>
        <v/>
      </c>
      <c r="D49" s="8" t="str">
        <f t="shared" si="14"/>
        <v/>
      </c>
      <c r="E49" s="8" t="str">
        <f t="shared" si="15"/>
        <v/>
      </c>
      <c r="F49" s="5" t="str">
        <f t="shared" si="16"/>
        <v/>
      </c>
      <c r="G49" s="9" t="str">
        <f t="shared" si="17"/>
        <v/>
      </c>
      <c r="H49" s="34" t="str">
        <f t="shared" si="18"/>
        <v/>
      </c>
      <c r="I49" s="34" t="str">
        <f t="shared" si="19"/>
        <v/>
      </c>
      <c r="J49" s="34" t="str">
        <f t="shared" si="20"/>
        <v/>
      </c>
      <c r="K49" s="35" t="str">
        <f t="shared" si="21"/>
        <v/>
      </c>
      <c r="L49" s="35" t="str">
        <f t="shared" si="22"/>
        <v/>
      </c>
      <c r="M49" s="53" t="str">
        <f t="shared" si="23"/>
        <v/>
      </c>
    </row>
    <row r="50" spans="1:13">
      <c r="A50" s="7">
        <v>45</v>
      </c>
      <c r="B50" s="32" t="str">
        <f t="shared" si="12"/>
        <v/>
      </c>
      <c r="C50" s="54" t="str">
        <f t="shared" si="13"/>
        <v/>
      </c>
      <c r="D50" s="8" t="str">
        <f t="shared" si="14"/>
        <v/>
      </c>
      <c r="E50" s="8" t="str">
        <f t="shared" si="15"/>
        <v/>
      </c>
      <c r="F50" s="5" t="str">
        <f t="shared" si="16"/>
        <v/>
      </c>
      <c r="G50" s="9" t="str">
        <f t="shared" si="17"/>
        <v/>
      </c>
      <c r="H50" s="34" t="str">
        <f t="shared" si="18"/>
        <v/>
      </c>
      <c r="I50" s="34" t="str">
        <f t="shared" si="19"/>
        <v/>
      </c>
      <c r="J50" s="34" t="str">
        <f t="shared" si="20"/>
        <v/>
      </c>
      <c r="K50" s="35" t="str">
        <f t="shared" si="21"/>
        <v/>
      </c>
      <c r="L50" s="35" t="str">
        <f t="shared" si="22"/>
        <v/>
      </c>
      <c r="M50" s="53" t="str">
        <f t="shared" si="23"/>
        <v/>
      </c>
    </row>
    <row r="51" spans="1:13">
      <c r="A51" s="7">
        <v>46</v>
      </c>
      <c r="B51" s="32" t="str">
        <f t="shared" si="12"/>
        <v/>
      </c>
      <c r="C51" s="54" t="str">
        <f t="shared" si="13"/>
        <v/>
      </c>
      <c r="D51" s="8" t="str">
        <f t="shared" si="14"/>
        <v/>
      </c>
      <c r="E51" s="8" t="str">
        <f t="shared" si="15"/>
        <v/>
      </c>
      <c r="F51" s="5" t="str">
        <f t="shared" si="16"/>
        <v/>
      </c>
      <c r="G51" s="9" t="str">
        <f t="shared" si="17"/>
        <v/>
      </c>
      <c r="H51" s="34" t="str">
        <f t="shared" si="18"/>
        <v/>
      </c>
      <c r="I51" s="34" t="str">
        <f t="shared" si="19"/>
        <v/>
      </c>
      <c r="J51" s="34" t="str">
        <f t="shared" si="20"/>
        <v/>
      </c>
      <c r="K51" s="35" t="str">
        <f t="shared" si="21"/>
        <v/>
      </c>
      <c r="L51" s="35" t="str">
        <f t="shared" si="22"/>
        <v/>
      </c>
      <c r="M51" s="53" t="str">
        <f t="shared" si="23"/>
        <v/>
      </c>
    </row>
    <row r="52" spans="1:13">
      <c r="A52" s="7">
        <v>47</v>
      </c>
      <c r="B52" s="32" t="str">
        <f t="shared" si="12"/>
        <v/>
      </c>
      <c r="C52" s="54" t="str">
        <f t="shared" si="13"/>
        <v/>
      </c>
      <c r="D52" s="8" t="str">
        <f t="shared" si="14"/>
        <v/>
      </c>
      <c r="E52" s="8" t="str">
        <f t="shared" si="15"/>
        <v/>
      </c>
      <c r="F52" s="5" t="str">
        <f t="shared" si="16"/>
        <v/>
      </c>
      <c r="G52" s="9" t="str">
        <f t="shared" si="17"/>
        <v/>
      </c>
      <c r="H52" s="34" t="str">
        <f t="shared" si="18"/>
        <v/>
      </c>
      <c r="I52" s="34" t="str">
        <f t="shared" si="19"/>
        <v/>
      </c>
      <c r="J52" s="34" t="str">
        <f t="shared" si="20"/>
        <v/>
      </c>
      <c r="K52" s="35" t="str">
        <f t="shared" si="21"/>
        <v/>
      </c>
      <c r="L52" s="35" t="str">
        <f t="shared" si="22"/>
        <v/>
      </c>
      <c r="M52" s="53" t="str">
        <f t="shared" si="23"/>
        <v/>
      </c>
    </row>
    <row r="53" spans="1:13">
      <c r="A53" s="7">
        <v>48</v>
      </c>
      <c r="B53" s="32" t="str">
        <f t="shared" si="12"/>
        <v/>
      </c>
      <c r="C53" s="54" t="str">
        <f t="shared" si="13"/>
        <v/>
      </c>
      <c r="D53" s="8" t="str">
        <f t="shared" si="14"/>
        <v/>
      </c>
      <c r="E53" s="8" t="str">
        <f t="shared" si="15"/>
        <v/>
      </c>
      <c r="F53" s="5" t="str">
        <f t="shared" si="16"/>
        <v/>
      </c>
      <c r="G53" s="9" t="str">
        <f t="shared" si="17"/>
        <v/>
      </c>
      <c r="H53" s="34" t="str">
        <f t="shared" si="18"/>
        <v/>
      </c>
      <c r="I53" s="34" t="str">
        <f t="shared" si="19"/>
        <v/>
      </c>
      <c r="J53" s="34" t="str">
        <f t="shared" si="20"/>
        <v/>
      </c>
      <c r="K53" s="35" t="str">
        <f t="shared" si="21"/>
        <v/>
      </c>
      <c r="L53" s="35" t="str">
        <f t="shared" si="22"/>
        <v/>
      </c>
      <c r="M53" s="53" t="str">
        <f t="shared" si="23"/>
        <v/>
      </c>
    </row>
    <row r="54" spans="1:13">
      <c r="A54" s="7">
        <v>49</v>
      </c>
      <c r="B54" s="32" t="str">
        <f t="shared" si="12"/>
        <v/>
      </c>
      <c r="C54" s="54" t="str">
        <f t="shared" si="13"/>
        <v/>
      </c>
      <c r="D54" s="8" t="str">
        <f t="shared" si="14"/>
        <v/>
      </c>
      <c r="E54" s="8" t="str">
        <f t="shared" si="15"/>
        <v/>
      </c>
      <c r="F54" s="5" t="str">
        <f t="shared" si="16"/>
        <v/>
      </c>
      <c r="G54" s="9" t="str">
        <f t="shared" si="17"/>
        <v/>
      </c>
      <c r="H54" s="34" t="str">
        <f t="shared" si="18"/>
        <v/>
      </c>
      <c r="I54" s="34" t="str">
        <f t="shared" si="19"/>
        <v/>
      </c>
      <c r="J54" s="34" t="str">
        <f t="shared" si="20"/>
        <v/>
      </c>
      <c r="K54" s="35" t="str">
        <f t="shared" si="21"/>
        <v/>
      </c>
      <c r="L54" s="35" t="str">
        <f t="shared" si="22"/>
        <v/>
      </c>
      <c r="M54" s="53" t="str">
        <f t="shared" si="23"/>
        <v/>
      </c>
    </row>
    <row r="55" spans="1:13">
      <c r="A55" s="7">
        <v>50</v>
      </c>
      <c r="B55" s="32" t="str">
        <f t="shared" si="12"/>
        <v/>
      </c>
      <c r="C55" s="54" t="str">
        <f t="shared" si="13"/>
        <v/>
      </c>
      <c r="D55" s="8" t="str">
        <f t="shared" si="14"/>
        <v/>
      </c>
      <c r="E55" s="8" t="str">
        <f t="shared" si="15"/>
        <v/>
      </c>
      <c r="F55" s="5" t="str">
        <f t="shared" si="16"/>
        <v/>
      </c>
      <c r="G55" s="9" t="str">
        <f t="shared" si="17"/>
        <v/>
      </c>
      <c r="H55" s="34" t="str">
        <f t="shared" si="18"/>
        <v/>
      </c>
      <c r="I55" s="34" t="str">
        <f t="shared" si="19"/>
        <v/>
      </c>
      <c r="J55" s="34" t="str">
        <f t="shared" si="20"/>
        <v/>
      </c>
      <c r="K55" s="35" t="str">
        <f t="shared" si="21"/>
        <v/>
      </c>
      <c r="L55" s="35" t="str">
        <f t="shared" si="22"/>
        <v/>
      </c>
      <c r="M55" s="53" t="str">
        <f t="shared" si="23"/>
        <v/>
      </c>
    </row>
    <row r="56" spans="1:13">
      <c r="A56" s="7">
        <v>51</v>
      </c>
      <c r="B56" s="32" t="str">
        <f t="shared" si="12"/>
        <v/>
      </c>
      <c r="C56" s="54" t="str">
        <f t="shared" si="13"/>
        <v/>
      </c>
      <c r="D56" s="8" t="str">
        <f t="shared" si="14"/>
        <v/>
      </c>
      <c r="E56" s="8" t="str">
        <f t="shared" si="15"/>
        <v/>
      </c>
      <c r="F56" s="5" t="str">
        <f t="shared" si="16"/>
        <v/>
      </c>
      <c r="G56" s="9" t="str">
        <f t="shared" si="17"/>
        <v/>
      </c>
      <c r="H56" s="34" t="str">
        <f t="shared" si="18"/>
        <v/>
      </c>
      <c r="I56" s="34" t="str">
        <f t="shared" si="19"/>
        <v/>
      </c>
      <c r="J56" s="34" t="str">
        <f t="shared" si="20"/>
        <v/>
      </c>
      <c r="K56" s="35" t="str">
        <f t="shared" si="21"/>
        <v/>
      </c>
      <c r="L56" s="35" t="str">
        <f t="shared" si="22"/>
        <v/>
      </c>
      <c r="M56" s="53" t="str">
        <f t="shared" si="23"/>
        <v/>
      </c>
    </row>
    <row r="57" spans="1:13">
      <c r="A57" s="7">
        <v>52</v>
      </c>
      <c r="B57" s="32" t="str">
        <f t="shared" si="12"/>
        <v/>
      </c>
      <c r="C57" s="54" t="str">
        <f t="shared" si="13"/>
        <v/>
      </c>
      <c r="D57" s="8" t="str">
        <f t="shared" si="14"/>
        <v/>
      </c>
      <c r="E57" s="8" t="str">
        <f t="shared" si="15"/>
        <v/>
      </c>
      <c r="F57" s="5" t="str">
        <f t="shared" si="16"/>
        <v/>
      </c>
      <c r="G57" s="9" t="str">
        <f t="shared" si="17"/>
        <v/>
      </c>
      <c r="H57" s="34" t="str">
        <f t="shared" si="18"/>
        <v/>
      </c>
      <c r="I57" s="34" t="str">
        <f t="shared" si="19"/>
        <v/>
      </c>
      <c r="J57" s="34" t="str">
        <f t="shared" si="20"/>
        <v/>
      </c>
      <c r="K57" s="35" t="str">
        <f t="shared" si="21"/>
        <v/>
      </c>
      <c r="L57" s="35" t="str">
        <f t="shared" si="22"/>
        <v/>
      </c>
      <c r="M57" s="53" t="str">
        <f t="shared" si="23"/>
        <v/>
      </c>
    </row>
    <row r="58" spans="1:13">
      <c r="A58" s="7">
        <v>53</v>
      </c>
      <c r="B58" s="32" t="str">
        <f t="shared" si="12"/>
        <v/>
      </c>
      <c r="C58" s="54" t="str">
        <f t="shared" si="13"/>
        <v/>
      </c>
      <c r="D58" s="8" t="str">
        <f t="shared" si="14"/>
        <v/>
      </c>
      <c r="E58" s="8" t="str">
        <f t="shared" si="15"/>
        <v/>
      </c>
      <c r="F58" s="5" t="str">
        <f t="shared" si="16"/>
        <v/>
      </c>
      <c r="G58" s="9" t="str">
        <f t="shared" si="17"/>
        <v/>
      </c>
      <c r="H58" s="34" t="str">
        <f t="shared" si="18"/>
        <v/>
      </c>
      <c r="I58" s="34" t="str">
        <f t="shared" si="19"/>
        <v/>
      </c>
      <c r="J58" s="34" t="str">
        <f t="shared" si="20"/>
        <v/>
      </c>
      <c r="K58" s="35" t="str">
        <f t="shared" si="21"/>
        <v/>
      </c>
      <c r="L58" s="35" t="str">
        <f t="shared" si="22"/>
        <v/>
      </c>
      <c r="M58" s="53" t="str">
        <f t="shared" si="23"/>
        <v/>
      </c>
    </row>
    <row r="59" spans="1:13">
      <c r="A59" s="7">
        <v>54</v>
      </c>
      <c r="B59" s="32" t="str">
        <f t="shared" si="12"/>
        <v/>
      </c>
      <c r="C59" s="54" t="str">
        <f t="shared" si="13"/>
        <v/>
      </c>
      <c r="D59" s="8" t="str">
        <f t="shared" si="14"/>
        <v/>
      </c>
      <c r="E59" s="8" t="str">
        <f t="shared" si="15"/>
        <v/>
      </c>
      <c r="F59" s="5" t="str">
        <f t="shared" si="16"/>
        <v/>
      </c>
      <c r="G59" s="9" t="str">
        <f t="shared" si="17"/>
        <v/>
      </c>
      <c r="H59" s="34" t="str">
        <f t="shared" si="18"/>
        <v/>
      </c>
      <c r="I59" s="34" t="str">
        <f t="shared" si="19"/>
        <v/>
      </c>
      <c r="J59" s="34" t="str">
        <f t="shared" si="20"/>
        <v/>
      </c>
      <c r="K59" s="35" t="str">
        <f t="shared" si="21"/>
        <v/>
      </c>
      <c r="L59" s="35" t="str">
        <f t="shared" si="22"/>
        <v/>
      </c>
      <c r="M59" s="53" t="str">
        <f t="shared" si="23"/>
        <v/>
      </c>
    </row>
    <row r="60" spans="1:13">
      <c r="A60" s="7">
        <v>55</v>
      </c>
      <c r="B60" s="32" t="str">
        <f t="shared" si="12"/>
        <v/>
      </c>
      <c r="C60" s="54" t="str">
        <f t="shared" si="13"/>
        <v/>
      </c>
      <c r="D60" s="8" t="str">
        <f t="shared" si="14"/>
        <v/>
      </c>
      <c r="E60" s="8" t="str">
        <f t="shared" si="15"/>
        <v/>
      </c>
      <c r="F60" s="5" t="str">
        <f t="shared" si="16"/>
        <v/>
      </c>
      <c r="G60" s="9" t="str">
        <f t="shared" si="17"/>
        <v/>
      </c>
      <c r="H60" s="34" t="str">
        <f t="shared" si="18"/>
        <v/>
      </c>
      <c r="I60" s="34" t="str">
        <f t="shared" si="19"/>
        <v/>
      </c>
      <c r="J60" s="34" t="str">
        <f t="shared" si="20"/>
        <v/>
      </c>
      <c r="K60" s="35" t="str">
        <f t="shared" si="21"/>
        <v/>
      </c>
      <c r="L60" s="35" t="str">
        <f t="shared" si="22"/>
        <v/>
      </c>
      <c r="M60" s="53" t="str">
        <f t="shared" si="23"/>
        <v/>
      </c>
    </row>
    <row r="61" spans="1:13">
      <c r="A61" s="7">
        <v>56</v>
      </c>
      <c r="B61" s="32" t="str">
        <f t="shared" si="12"/>
        <v/>
      </c>
      <c r="C61" s="54" t="str">
        <f t="shared" si="13"/>
        <v/>
      </c>
      <c r="D61" s="8" t="str">
        <f t="shared" si="14"/>
        <v/>
      </c>
      <c r="E61" s="8" t="str">
        <f t="shared" si="15"/>
        <v/>
      </c>
      <c r="F61" s="5" t="str">
        <f t="shared" si="16"/>
        <v/>
      </c>
      <c r="G61" s="9" t="str">
        <f t="shared" si="17"/>
        <v/>
      </c>
      <c r="H61" s="34" t="str">
        <f t="shared" si="18"/>
        <v/>
      </c>
      <c r="I61" s="34" t="str">
        <f t="shared" si="19"/>
        <v/>
      </c>
      <c r="J61" s="34" t="str">
        <f t="shared" si="20"/>
        <v/>
      </c>
      <c r="K61" s="35" t="str">
        <f t="shared" si="21"/>
        <v/>
      </c>
      <c r="L61" s="35" t="str">
        <f t="shared" si="22"/>
        <v/>
      </c>
      <c r="M61" s="53" t="str">
        <f t="shared" si="23"/>
        <v/>
      </c>
    </row>
    <row r="62" spans="1:13">
      <c r="A62" s="7">
        <v>57</v>
      </c>
      <c r="B62" s="32" t="str">
        <f t="shared" si="12"/>
        <v/>
      </c>
      <c r="C62" s="54" t="str">
        <f t="shared" si="13"/>
        <v/>
      </c>
      <c r="D62" s="8" t="str">
        <f t="shared" si="14"/>
        <v/>
      </c>
      <c r="E62" s="8" t="str">
        <f t="shared" si="15"/>
        <v/>
      </c>
      <c r="F62" s="5" t="str">
        <f t="shared" si="16"/>
        <v/>
      </c>
      <c r="G62" s="9" t="str">
        <f t="shared" si="17"/>
        <v/>
      </c>
      <c r="H62" s="34" t="str">
        <f t="shared" si="18"/>
        <v/>
      </c>
      <c r="I62" s="34" t="str">
        <f t="shared" si="19"/>
        <v/>
      </c>
      <c r="J62" s="34" t="str">
        <f t="shared" si="20"/>
        <v/>
      </c>
      <c r="K62" s="35" t="str">
        <f t="shared" si="21"/>
        <v/>
      </c>
      <c r="L62" s="35" t="str">
        <f t="shared" si="22"/>
        <v/>
      </c>
      <c r="M62" s="53" t="str">
        <f t="shared" si="23"/>
        <v/>
      </c>
    </row>
    <row r="63" spans="1:13">
      <c r="A63" s="7">
        <v>58</v>
      </c>
      <c r="B63" s="32" t="str">
        <f t="shared" si="12"/>
        <v/>
      </c>
      <c r="C63" s="54" t="str">
        <f t="shared" si="13"/>
        <v/>
      </c>
      <c r="D63" s="8" t="str">
        <f t="shared" si="14"/>
        <v/>
      </c>
      <c r="E63" s="8" t="str">
        <f t="shared" si="15"/>
        <v/>
      </c>
      <c r="F63" s="5" t="str">
        <f t="shared" si="16"/>
        <v/>
      </c>
      <c r="G63" s="9" t="str">
        <f t="shared" si="17"/>
        <v/>
      </c>
      <c r="H63" s="34" t="str">
        <f t="shared" si="18"/>
        <v/>
      </c>
      <c r="I63" s="34" t="str">
        <f t="shared" si="19"/>
        <v/>
      </c>
      <c r="J63" s="34" t="str">
        <f t="shared" si="20"/>
        <v/>
      </c>
      <c r="K63" s="35" t="str">
        <f t="shared" si="21"/>
        <v/>
      </c>
      <c r="L63" s="35" t="str">
        <f t="shared" si="22"/>
        <v/>
      </c>
      <c r="M63" s="53" t="str">
        <f t="shared" si="23"/>
        <v/>
      </c>
    </row>
    <row r="64" spans="1:13">
      <c r="A64" s="7">
        <v>59</v>
      </c>
      <c r="B64" s="32" t="str">
        <f t="shared" si="12"/>
        <v/>
      </c>
      <c r="C64" s="54" t="str">
        <f t="shared" si="13"/>
        <v/>
      </c>
      <c r="D64" s="8" t="str">
        <f t="shared" si="14"/>
        <v/>
      </c>
      <c r="E64" s="8" t="str">
        <f t="shared" si="15"/>
        <v/>
      </c>
      <c r="F64" s="5" t="str">
        <f t="shared" si="16"/>
        <v/>
      </c>
      <c r="G64" s="9" t="str">
        <f t="shared" si="17"/>
        <v/>
      </c>
      <c r="H64" s="34" t="str">
        <f t="shared" si="18"/>
        <v/>
      </c>
      <c r="I64" s="34" t="str">
        <f t="shared" si="19"/>
        <v/>
      </c>
      <c r="J64" s="34" t="str">
        <f t="shared" si="20"/>
        <v/>
      </c>
      <c r="K64" s="35" t="str">
        <f t="shared" si="21"/>
        <v/>
      </c>
      <c r="L64" s="35" t="str">
        <f t="shared" si="22"/>
        <v/>
      </c>
      <c r="M64" s="53" t="str">
        <f t="shared" si="23"/>
        <v/>
      </c>
    </row>
    <row r="65" spans="1:13">
      <c r="A65" s="7">
        <v>60</v>
      </c>
      <c r="B65" s="32" t="str">
        <f t="shared" si="12"/>
        <v/>
      </c>
      <c r="C65" s="54" t="str">
        <f t="shared" si="13"/>
        <v/>
      </c>
      <c r="D65" s="8" t="str">
        <f t="shared" si="14"/>
        <v/>
      </c>
      <c r="E65" s="8" t="str">
        <f t="shared" si="15"/>
        <v/>
      </c>
      <c r="F65" s="5" t="str">
        <f t="shared" si="16"/>
        <v/>
      </c>
      <c r="G65" s="9" t="str">
        <f t="shared" si="17"/>
        <v/>
      </c>
      <c r="H65" s="34" t="str">
        <f t="shared" si="18"/>
        <v/>
      </c>
      <c r="I65" s="34" t="str">
        <f t="shared" si="19"/>
        <v/>
      </c>
      <c r="J65" s="34" t="str">
        <f t="shared" si="20"/>
        <v/>
      </c>
      <c r="K65" s="35" t="str">
        <f t="shared" si="21"/>
        <v/>
      </c>
      <c r="L65" s="35" t="str">
        <f t="shared" si="22"/>
        <v/>
      </c>
      <c r="M65" s="53" t="str">
        <f t="shared" si="23"/>
        <v/>
      </c>
    </row>
    <row r="66" spans="1:13">
      <c r="A66" s="7">
        <v>61</v>
      </c>
      <c r="B66" s="32" t="str">
        <f t="shared" si="12"/>
        <v/>
      </c>
      <c r="C66" s="54" t="str">
        <f t="shared" si="13"/>
        <v/>
      </c>
      <c r="D66" s="8" t="str">
        <f t="shared" si="14"/>
        <v/>
      </c>
      <c r="E66" s="8" t="str">
        <f t="shared" si="15"/>
        <v/>
      </c>
      <c r="F66" s="5" t="str">
        <f t="shared" si="16"/>
        <v/>
      </c>
      <c r="G66" s="9" t="str">
        <f t="shared" si="17"/>
        <v/>
      </c>
      <c r="H66" s="34" t="str">
        <f t="shared" si="18"/>
        <v/>
      </c>
      <c r="I66" s="34" t="str">
        <f t="shared" si="19"/>
        <v/>
      </c>
      <c r="J66" s="34" t="str">
        <f t="shared" si="20"/>
        <v/>
      </c>
      <c r="K66" s="35" t="str">
        <f t="shared" si="21"/>
        <v/>
      </c>
      <c r="L66" s="35" t="str">
        <f t="shared" si="22"/>
        <v/>
      </c>
      <c r="M66" s="53" t="str">
        <f t="shared" si="23"/>
        <v/>
      </c>
    </row>
    <row r="67" spans="1:13">
      <c r="A67" s="7">
        <v>62</v>
      </c>
      <c r="B67" s="32" t="str">
        <f t="shared" si="12"/>
        <v/>
      </c>
      <c r="C67" s="54" t="str">
        <f t="shared" si="13"/>
        <v/>
      </c>
      <c r="D67" s="8" t="str">
        <f t="shared" si="14"/>
        <v/>
      </c>
      <c r="E67" s="8" t="str">
        <f t="shared" si="15"/>
        <v/>
      </c>
      <c r="F67" s="5" t="str">
        <f t="shared" si="16"/>
        <v/>
      </c>
      <c r="G67" s="9" t="str">
        <f t="shared" si="17"/>
        <v/>
      </c>
      <c r="H67" s="34" t="str">
        <f t="shared" si="18"/>
        <v/>
      </c>
      <c r="I67" s="34" t="str">
        <f t="shared" si="19"/>
        <v/>
      </c>
      <c r="J67" s="34" t="str">
        <f t="shared" si="20"/>
        <v/>
      </c>
      <c r="K67" s="35" t="str">
        <f t="shared" si="21"/>
        <v/>
      </c>
      <c r="L67" s="35" t="str">
        <f t="shared" si="22"/>
        <v/>
      </c>
      <c r="M67" s="53" t="str">
        <f t="shared" si="23"/>
        <v/>
      </c>
    </row>
    <row r="68" spans="1:13">
      <c r="A68" s="7">
        <v>63</v>
      </c>
      <c r="B68" s="32" t="str">
        <f t="shared" si="12"/>
        <v/>
      </c>
      <c r="C68" s="54" t="str">
        <f t="shared" si="13"/>
        <v/>
      </c>
      <c r="D68" s="8" t="str">
        <f t="shared" si="14"/>
        <v/>
      </c>
      <c r="E68" s="8" t="str">
        <f t="shared" si="15"/>
        <v/>
      </c>
      <c r="F68" s="5" t="str">
        <f t="shared" si="16"/>
        <v/>
      </c>
      <c r="G68" s="9" t="str">
        <f t="shared" si="17"/>
        <v/>
      </c>
      <c r="H68" s="34" t="str">
        <f t="shared" si="18"/>
        <v/>
      </c>
      <c r="I68" s="34" t="str">
        <f t="shared" si="19"/>
        <v/>
      </c>
      <c r="J68" s="34" t="str">
        <f t="shared" si="20"/>
        <v/>
      </c>
      <c r="K68" s="35" t="str">
        <f t="shared" si="21"/>
        <v/>
      </c>
      <c r="L68" s="35" t="str">
        <f t="shared" si="22"/>
        <v/>
      </c>
      <c r="M68" s="53" t="str">
        <f t="shared" si="23"/>
        <v/>
      </c>
    </row>
    <row r="69" spans="1:13">
      <c r="A69" s="7">
        <v>64</v>
      </c>
      <c r="B69" s="32" t="str">
        <f t="shared" si="12"/>
        <v/>
      </c>
      <c r="C69" s="54" t="str">
        <f t="shared" si="13"/>
        <v/>
      </c>
      <c r="D69" s="8" t="str">
        <f t="shared" si="14"/>
        <v/>
      </c>
      <c r="E69" s="8" t="str">
        <f t="shared" si="15"/>
        <v/>
      </c>
      <c r="F69" s="5" t="str">
        <f t="shared" si="16"/>
        <v/>
      </c>
      <c r="G69" s="9" t="str">
        <f t="shared" si="17"/>
        <v/>
      </c>
      <c r="H69" s="34" t="str">
        <f t="shared" si="18"/>
        <v/>
      </c>
      <c r="I69" s="34" t="str">
        <f t="shared" si="19"/>
        <v/>
      </c>
      <c r="J69" s="34" t="str">
        <f t="shared" si="20"/>
        <v/>
      </c>
      <c r="K69" s="35" t="str">
        <f t="shared" si="21"/>
        <v/>
      </c>
      <c r="L69" s="35" t="str">
        <f t="shared" si="22"/>
        <v/>
      </c>
      <c r="M69" s="53" t="str">
        <f t="shared" si="23"/>
        <v/>
      </c>
    </row>
    <row r="70" spans="1:13">
      <c r="A70" s="7">
        <v>65</v>
      </c>
      <c r="B70" s="32" t="str">
        <f t="shared" ref="B70:B101" si="24">IFERROR(IF($C$3="","",VLOOKUP(A70,NAME,4,0)),"")</f>
        <v/>
      </c>
      <c r="C70" s="54" t="str">
        <f t="shared" ref="C70:C101" si="25">IFERROR(IF($C$3="","",VLOOKUP(A70,NAME,11,0)),"")</f>
        <v/>
      </c>
      <c r="D70" s="8" t="str">
        <f t="shared" ref="D70:D101" si="26">IFERROR(IF($C$3="","",VLOOKUP(A70,NAME,6,0)),"")</f>
        <v/>
      </c>
      <c r="E70" s="8" t="str">
        <f t="shared" ref="E70:E101" si="27">IFERROR(IF($C$3="","",VLOOKUP(A70,NAME,8,0)),"")</f>
        <v/>
      </c>
      <c r="F70" s="5" t="str">
        <f t="shared" ref="F70:F101" si="28">IFERROR(IF($C$3="","",VLOOKUP(A70,NAME,12,0)),"")</f>
        <v/>
      </c>
      <c r="G70" s="9" t="str">
        <f t="shared" ref="G70:G101" si="29">IFERROR(IF($C$3="","",VLOOKUP(A70,NAME,13,0)),"")</f>
        <v/>
      </c>
      <c r="H70" s="34" t="str">
        <f t="shared" ref="H70:H101" si="30">IF(AND(B70="",D70="",F70="",G70=""),"",VLOOKUP(F70,sessional,2,0))</f>
        <v/>
      </c>
      <c r="I70" s="34" t="str">
        <f t="shared" ref="I70:I101" si="31">IF(AND(B70="",D70="",F70="",G70=""),"",VLOOKUP(F70,sessional,3,0))</f>
        <v/>
      </c>
      <c r="J70" s="34" t="str">
        <f t="shared" ref="J70:J101" si="32">IF(AND(B70="",D70="",F70="",G70=""),"",VLOOKUP(F70,sessional,4,0))</f>
        <v/>
      </c>
      <c r="K70" s="35" t="str">
        <f t="shared" ref="K70:K101" si="33">IF(AND(B70="",D70="",F70="",G70=""),"",VLOOKUP(F70,sessional,5,0))</f>
        <v/>
      </c>
      <c r="L70" s="35" t="str">
        <f t="shared" ref="L70:L101" si="34">IF(AND(B70="",D70="",F70="",G70=""),"",VLOOKUP(F70,sessional,6,0))</f>
        <v/>
      </c>
      <c r="M70" s="53" t="str">
        <f t="shared" ref="M70:M101" si="35">IF(AND(B70="",D70="",F70="",G70=""),"",VLOOKUP(F70,sessional,7,0))</f>
        <v/>
      </c>
    </row>
    <row r="71" spans="1:13">
      <c r="A71" s="7">
        <v>66</v>
      </c>
      <c r="B71" s="32" t="str">
        <f t="shared" si="24"/>
        <v/>
      </c>
      <c r="C71" s="54" t="str">
        <f t="shared" si="25"/>
        <v/>
      </c>
      <c r="D71" s="8" t="str">
        <f t="shared" si="26"/>
        <v/>
      </c>
      <c r="E71" s="8" t="str">
        <f t="shared" si="27"/>
        <v/>
      </c>
      <c r="F71" s="5" t="str">
        <f t="shared" si="28"/>
        <v/>
      </c>
      <c r="G71" s="9" t="str">
        <f t="shared" si="29"/>
        <v/>
      </c>
      <c r="H71" s="34" t="str">
        <f t="shared" si="30"/>
        <v/>
      </c>
      <c r="I71" s="34" t="str">
        <f t="shared" si="31"/>
        <v/>
      </c>
      <c r="J71" s="34" t="str">
        <f t="shared" si="32"/>
        <v/>
      </c>
      <c r="K71" s="35" t="str">
        <f t="shared" si="33"/>
        <v/>
      </c>
      <c r="L71" s="35" t="str">
        <f t="shared" si="34"/>
        <v/>
      </c>
      <c r="M71" s="53" t="str">
        <f t="shared" si="35"/>
        <v/>
      </c>
    </row>
    <row r="72" spans="1:13">
      <c r="A72" s="7">
        <v>67</v>
      </c>
      <c r="B72" s="32" t="str">
        <f t="shared" si="24"/>
        <v/>
      </c>
      <c r="C72" s="54" t="str">
        <f t="shared" si="25"/>
        <v/>
      </c>
      <c r="D72" s="8" t="str">
        <f t="shared" si="26"/>
        <v/>
      </c>
      <c r="E72" s="8" t="str">
        <f t="shared" si="27"/>
        <v/>
      </c>
      <c r="F72" s="5" t="str">
        <f t="shared" si="28"/>
        <v/>
      </c>
      <c r="G72" s="9" t="str">
        <f t="shared" si="29"/>
        <v/>
      </c>
      <c r="H72" s="34" t="str">
        <f t="shared" si="30"/>
        <v/>
      </c>
      <c r="I72" s="34" t="str">
        <f t="shared" si="31"/>
        <v/>
      </c>
      <c r="J72" s="34" t="str">
        <f t="shared" si="32"/>
        <v/>
      </c>
      <c r="K72" s="35" t="str">
        <f t="shared" si="33"/>
        <v/>
      </c>
      <c r="L72" s="35" t="str">
        <f t="shared" si="34"/>
        <v/>
      </c>
      <c r="M72" s="53" t="str">
        <f t="shared" si="35"/>
        <v/>
      </c>
    </row>
    <row r="73" spans="1:13">
      <c r="A73" s="7">
        <v>68</v>
      </c>
      <c r="B73" s="32" t="str">
        <f t="shared" si="24"/>
        <v/>
      </c>
      <c r="C73" s="54" t="str">
        <f t="shared" si="25"/>
        <v/>
      </c>
      <c r="D73" s="8" t="str">
        <f t="shared" si="26"/>
        <v/>
      </c>
      <c r="E73" s="8" t="str">
        <f t="shared" si="27"/>
        <v/>
      </c>
      <c r="F73" s="5" t="str">
        <f t="shared" si="28"/>
        <v/>
      </c>
      <c r="G73" s="9" t="str">
        <f t="shared" si="29"/>
        <v/>
      </c>
      <c r="H73" s="34" t="str">
        <f t="shared" si="30"/>
        <v/>
      </c>
      <c r="I73" s="34" t="str">
        <f t="shared" si="31"/>
        <v/>
      </c>
      <c r="J73" s="34" t="str">
        <f t="shared" si="32"/>
        <v/>
      </c>
      <c r="K73" s="35" t="str">
        <f t="shared" si="33"/>
        <v/>
      </c>
      <c r="L73" s="35" t="str">
        <f t="shared" si="34"/>
        <v/>
      </c>
      <c r="M73" s="53" t="str">
        <f t="shared" si="35"/>
        <v/>
      </c>
    </row>
    <row r="74" spans="1:13">
      <c r="A74" s="7">
        <v>69</v>
      </c>
      <c r="B74" s="32" t="str">
        <f t="shared" si="24"/>
        <v/>
      </c>
      <c r="C74" s="54" t="str">
        <f t="shared" si="25"/>
        <v/>
      </c>
      <c r="D74" s="8" t="str">
        <f t="shared" si="26"/>
        <v/>
      </c>
      <c r="E74" s="8" t="str">
        <f t="shared" si="27"/>
        <v/>
      </c>
      <c r="F74" s="5" t="str">
        <f t="shared" si="28"/>
        <v/>
      </c>
      <c r="G74" s="9" t="str">
        <f t="shared" si="29"/>
        <v/>
      </c>
      <c r="H74" s="34" t="str">
        <f t="shared" si="30"/>
        <v/>
      </c>
      <c r="I74" s="34" t="str">
        <f t="shared" si="31"/>
        <v/>
      </c>
      <c r="J74" s="34" t="str">
        <f t="shared" si="32"/>
        <v/>
      </c>
      <c r="K74" s="35" t="str">
        <f t="shared" si="33"/>
        <v/>
      </c>
      <c r="L74" s="35" t="str">
        <f t="shared" si="34"/>
        <v/>
      </c>
      <c r="M74" s="53" t="str">
        <f t="shared" si="35"/>
        <v/>
      </c>
    </row>
    <row r="75" spans="1:13">
      <c r="A75" s="7">
        <v>70</v>
      </c>
      <c r="B75" s="32" t="str">
        <f t="shared" si="24"/>
        <v/>
      </c>
      <c r="C75" s="54" t="str">
        <f t="shared" si="25"/>
        <v/>
      </c>
      <c r="D75" s="8" t="str">
        <f t="shared" si="26"/>
        <v/>
      </c>
      <c r="E75" s="8" t="str">
        <f t="shared" si="27"/>
        <v/>
      </c>
      <c r="F75" s="5" t="str">
        <f t="shared" si="28"/>
        <v/>
      </c>
      <c r="G75" s="9" t="str">
        <f t="shared" si="29"/>
        <v/>
      </c>
      <c r="H75" s="34" t="str">
        <f t="shared" si="30"/>
        <v/>
      </c>
      <c r="I75" s="34" t="str">
        <f t="shared" si="31"/>
        <v/>
      </c>
      <c r="J75" s="34" t="str">
        <f t="shared" si="32"/>
        <v/>
      </c>
      <c r="K75" s="35" t="str">
        <f t="shared" si="33"/>
        <v/>
      </c>
      <c r="L75" s="35" t="str">
        <f t="shared" si="34"/>
        <v/>
      </c>
      <c r="M75" s="53" t="str">
        <f t="shared" si="35"/>
        <v/>
      </c>
    </row>
    <row r="76" spans="1:13">
      <c r="A76" s="7">
        <v>71</v>
      </c>
      <c r="B76" s="32" t="str">
        <f t="shared" si="24"/>
        <v/>
      </c>
      <c r="C76" s="54" t="str">
        <f t="shared" si="25"/>
        <v/>
      </c>
      <c r="D76" s="8" t="str">
        <f t="shared" si="26"/>
        <v/>
      </c>
      <c r="E76" s="8" t="str">
        <f t="shared" si="27"/>
        <v/>
      </c>
      <c r="F76" s="5" t="str">
        <f t="shared" si="28"/>
        <v/>
      </c>
      <c r="G76" s="9" t="str">
        <f t="shared" si="29"/>
        <v/>
      </c>
      <c r="H76" s="34" t="str">
        <f t="shared" si="30"/>
        <v/>
      </c>
      <c r="I76" s="34" t="str">
        <f t="shared" si="31"/>
        <v/>
      </c>
      <c r="J76" s="34" t="str">
        <f t="shared" si="32"/>
        <v/>
      </c>
      <c r="K76" s="35" t="str">
        <f t="shared" si="33"/>
        <v/>
      </c>
      <c r="L76" s="35" t="str">
        <f t="shared" si="34"/>
        <v/>
      </c>
      <c r="M76" s="53" t="str">
        <f t="shared" si="35"/>
        <v/>
      </c>
    </row>
    <row r="77" spans="1:13">
      <c r="A77" s="7">
        <v>72</v>
      </c>
      <c r="B77" s="32" t="str">
        <f t="shared" si="24"/>
        <v/>
      </c>
      <c r="C77" s="54" t="str">
        <f t="shared" si="25"/>
        <v/>
      </c>
      <c r="D77" s="8" t="str">
        <f t="shared" si="26"/>
        <v/>
      </c>
      <c r="E77" s="8" t="str">
        <f t="shared" si="27"/>
        <v/>
      </c>
      <c r="F77" s="5" t="str">
        <f t="shared" si="28"/>
        <v/>
      </c>
      <c r="G77" s="9" t="str">
        <f t="shared" si="29"/>
        <v/>
      </c>
      <c r="H77" s="34" t="str">
        <f t="shared" si="30"/>
        <v/>
      </c>
      <c r="I77" s="34" t="str">
        <f t="shared" si="31"/>
        <v/>
      </c>
      <c r="J77" s="34" t="str">
        <f t="shared" si="32"/>
        <v/>
      </c>
      <c r="K77" s="35" t="str">
        <f t="shared" si="33"/>
        <v/>
      </c>
      <c r="L77" s="35" t="str">
        <f t="shared" si="34"/>
        <v/>
      </c>
      <c r="M77" s="53" t="str">
        <f t="shared" si="35"/>
        <v/>
      </c>
    </row>
    <row r="78" spans="1:13">
      <c r="A78" s="7">
        <v>73</v>
      </c>
      <c r="B78" s="32" t="str">
        <f t="shared" si="24"/>
        <v/>
      </c>
      <c r="C78" s="54" t="str">
        <f t="shared" si="25"/>
        <v/>
      </c>
      <c r="D78" s="8" t="str">
        <f t="shared" si="26"/>
        <v/>
      </c>
      <c r="E78" s="8" t="str">
        <f t="shared" si="27"/>
        <v/>
      </c>
      <c r="F78" s="5" t="str">
        <f t="shared" si="28"/>
        <v/>
      </c>
      <c r="G78" s="9" t="str">
        <f t="shared" si="29"/>
        <v/>
      </c>
      <c r="H78" s="34" t="str">
        <f t="shared" si="30"/>
        <v/>
      </c>
      <c r="I78" s="34" t="str">
        <f t="shared" si="31"/>
        <v/>
      </c>
      <c r="J78" s="34" t="str">
        <f t="shared" si="32"/>
        <v/>
      </c>
      <c r="K78" s="35" t="str">
        <f t="shared" si="33"/>
        <v/>
      </c>
      <c r="L78" s="35" t="str">
        <f t="shared" si="34"/>
        <v/>
      </c>
      <c r="M78" s="53" t="str">
        <f t="shared" si="35"/>
        <v/>
      </c>
    </row>
    <row r="79" spans="1:13">
      <c r="A79" s="7">
        <v>74</v>
      </c>
      <c r="B79" s="32" t="str">
        <f t="shared" si="24"/>
        <v/>
      </c>
      <c r="C79" s="54" t="str">
        <f t="shared" si="25"/>
        <v/>
      </c>
      <c r="D79" s="8" t="str">
        <f t="shared" si="26"/>
        <v/>
      </c>
      <c r="E79" s="8" t="str">
        <f t="shared" si="27"/>
        <v/>
      </c>
      <c r="F79" s="5" t="str">
        <f t="shared" si="28"/>
        <v/>
      </c>
      <c r="G79" s="9" t="str">
        <f t="shared" si="29"/>
        <v/>
      </c>
      <c r="H79" s="34" t="str">
        <f t="shared" si="30"/>
        <v/>
      </c>
      <c r="I79" s="34" t="str">
        <f t="shared" si="31"/>
        <v/>
      </c>
      <c r="J79" s="34" t="str">
        <f t="shared" si="32"/>
        <v/>
      </c>
      <c r="K79" s="35" t="str">
        <f t="shared" si="33"/>
        <v/>
      </c>
      <c r="L79" s="35" t="str">
        <f t="shared" si="34"/>
        <v/>
      </c>
      <c r="M79" s="53" t="str">
        <f t="shared" si="35"/>
        <v/>
      </c>
    </row>
    <row r="80" spans="1:13">
      <c r="A80" s="7">
        <v>75</v>
      </c>
      <c r="B80" s="32" t="str">
        <f t="shared" si="24"/>
        <v/>
      </c>
      <c r="C80" s="54" t="str">
        <f t="shared" si="25"/>
        <v/>
      </c>
      <c r="D80" s="8" t="str">
        <f t="shared" si="26"/>
        <v/>
      </c>
      <c r="E80" s="8" t="str">
        <f t="shared" si="27"/>
        <v/>
      </c>
      <c r="F80" s="5" t="str">
        <f t="shared" si="28"/>
        <v/>
      </c>
      <c r="G80" s="9" t="str">
        <f t="shared" si="29"/>
        <v/>
      </c>
      <c r="H80" s="34" t="str">
        <f t="shared" si="30"/>
        <v/>
      </c>
      <c r="I80" s="34" t="str">
        <f t="shared" si="31"/>
        <v/>
      </c>
      <c r="J80" s="34" t="str">
        <f t="shared" si="32"/>
        <v/>
      </c>
      <c r="K80" s="35" t="str">
        <f t="shared" si="33"/>
        <v/>
      </c>
      <c r="L80" s="35" t="str">
        <f t="shared" si="34"/>
        <v/>
      </c>
      <c r="M80" s="53" t="str">
        <f t="shared" si="35"/>
        <v/>
      </c>
    </row>
    <row r="81" spans="1:13">
      <c r="A81" s="7">
        <v>76</v>
      </c>
      <c r="B81" s="32" t="str">
        <f t="shared" si="24"/>
        <v/>
      </c>
      <c r="C81" s="54" t="str">
        <f t="shared" si="25"/>
        <v/>
      </c>
      <c r="D81" s="8" t="str">
        <f t="shared" si="26"/>
        <v/>
      </c>
      <c r="E81" s="8" t="str">
        <f t="shared" si="27"/>
        <v/>
      </c>
      <c r="F81" s="5" t="str">
        <f t="shared" si="28"/>
        <v/>
      </c>
      <c r="G81" s="9" t="str">
        <f t="shared" si="29"/>
        <v/>
      </c>
      <c r="H81" s="34" t="str">
        <f t="shared" si="30"/>
        <v/>
      </c>
      <c r="I81" s="34" t="str">
        <f t="shared" si="31"/>
        <v/>
      </c>
      <c r="J81" s="34" t="str">
        <f t="shared" si="32"/>
        <v/>
      </c>
      <c r="K81" s="35" t="str">
        <f t="shared" si="33"/>
        <v/>
      </c>
      <c r="L81" s="35" t="str">
        <f t="shared" si="34"/>
        <v/>
      </c>
      <c r="M81" s="53" t="str">
        <f t="shared" si="35"/>
        <v/>
      </c>
    </row>
    <row r="82" spans="1:13">
      <c r="A82" s="7">
        <v>77</v>
      </c>
      <c r="B82" s="32" t="str">
        <f t="shared" si="24"/>
        <v/>
      </c>
      <c r="C82" s="54" t="str">
        <f t="shared" si="25"/>
        <v/>
      </c>
      <c r="D82" s="8" t="str">
        <f t="shared" si="26"/>
        <v/>
      </c>
      <c r="E82" s="8" t="str">
        <f t="shared" si="27"/>
        <v/>
      </c>
      <c r="F82" s="5" t="str">
        <f t="shared" si="28"/>
        <v/>
      </c>
      <c r="G82" s="9" t="str">
        <f t="shared" si="29"/>
        <v/>
      </c>
      <c r="H82" s="34" t="str">
        <f t="shared" si="30"/>
        <v/>
      </c>
      <c r="I82" s="34" t="str">
        <f t="shared" si="31"/>
        <v/>
      </c>
      <c r="J82" s="34" t="str">
        <f t="shared" si="32"/>
        <v/>
      </c>
      <c r="K82" s="35" t="str">
        <f t="shared" si="33"/>
        <v/>
      </c>
      <c r="L82" s="35" t="str">
        <f t="shared" si="34"/>
        <v/>
      </c>
      <c r="M82" s="53" t="str">
        <f t="shared" si="35"/>
        <v/>
      </c>
    </row>
    <row r="83" spans="1:13">
      <c r="A83" s="7">
        <v>78</v>
      </c>
      <c r="B83" s="32" t="str">
        <f t="shared" si="24"/>
        <v/>
      </c>
      <c r="C83" s="54" t="str">
        <f t="shared" si="25"/>
        <v/>
      </c>
      <c r="D83" s="8" t="str">
        <f t="shared" si="26"/>
        <v/>
      </c>
      <c r="E83" s="8" t="str">
        <f t="shared" si="27"/>
        <v/>
      </c>
      <c r="F83" s="5" t="str">
        <f t="shared" si="28"/>
        <v/>
      </c>
      <c r="G83" s="9" t="str">
        <f t="shared" si="29"/>
        <v/>
      </c>
      <c r="H83" s="34" t="str">
        <f t="shared" si="30"/>
        <v/>
      </c>
      <c r="I83" s="34" t="str">
        <f t="shared" si="31"/>
        <v/>
      </c>
      <c r="J83" s="34" t="str">
        <f t="shared" si="32"/>
        <v/>
      </c>
      <c r="K83" s="35" t="str">
        <f t="shared" si="33"/>
        <v/>
      </c>
      <c r="L83" s="35" t="str">
        <f t="shared" si="34"/>
        <v/>
      </c>
      <c r="M83" s="53" t="str">
        <f t="shared" si="35"/>
        <v/>
      </c>
    </row>
    <row r="84" spans="1:13">
      <c r="A84" s="7">
        <v>79</v>
      </c>
      <c r="B84" s="32" t="str">
        <f t="shared" si="24"/>
        <v/>
      </c>
      <c r="C84" s="54" t="str">
        <f t="shared" si="25"/>
        <v/>
      </c>
      <c r="D84" s="8" t="str">
        <f t="shared" si="26"/>
        <v/>
      </c>
      <c r="E84" s="8" t="str">
        <f t="shared" si="27"/>
        <v/>
      </c>
      <c r="F84" s="5" t="str">
        <f t="shared" si="28"/>
        <v/>
      </c>
      <c r="G84" s="9" t="str">
        <f t="shared" si="29"/>
        <v/>
      </c>
      <c r="H84" s="34" t="str">
        <f t="shared" si="30"/>
        <v/>
      </c>
      <c r="I84" s="34" t="str">
        <f t="shared" si="31"/>
        <v/>
      </c>
      <c r="J84" s="34" t="str">
        <f t="shared" si="32"/>
        <v/>
      </c>
      <c r="K84" s="35" t="str">
        <f t="shared" si="33"/>
        <v/>
      </c>
      <c r="L84" s="35" t="str">
        <f t="shared" si="34"/>
        <v/>
      </c>
      <c r="M84" s="53" t="str">
        <f t="shared" si="35"/>
        <v/>
      </c>
    </row>
    <row r="85" spans="1:13">
      <c r="A85" s="7">
        <v>80</v>
      </c>
      <c r="B85" s="32" t="str">
        <f t="shared" si="24"/>
        <v/>
      </c>
      <c r="C85" s="54" t="str">
        <f t="shared" si="25"/>
        <v/>
      </c>
      <c r="D85" s="8" t="str">
        <f t="shared" si="26"/>
        <v/>
      </c>
      <c r="E85" s="8" t="str">
        <f t="shared" si="27"/>
        <v/>
      </c>
      <c r="F85" s="5" t="str">
        <f t="shared" si="28"/>
        <v/>
      </c>
      <c r="G85" s="9" t="str">
        <f t="shared" si="29"/>
        <v/>
      </c>
      <c r="H85" s="34" t="str">
        <f t="shared" si="30"/>
        <v/>
      </c>
      <c r="I85" s="34" t="str">
        <f t="shared" si="31"/>
        <v/>
      </c>
      <c r="J85" s="34" t="str">
        <f t="shared" si="32"/>
        <v/>
      </c>
      <c r="K85" s="35" t="str">
        <f t="shared" si="33"/>
        <v/>
      </c>
      <c r="L85" s="35" t="str">
        <f t="shared" si="34"/>
        <v/>
      </c>
      <c r="M85" s="53" t="str">
        <f t="shared" si="35"/>
        <v/>
      </c>
    </row>
    <row r="86" spans="1:13">
      <c r="A86" s="7">
        <v>81</v>
      </c>
      <c r="B86" s="32" t="str">
        <f t="shared" si="24"/>
        <v/>
      </c>
      <c r="C86" s="54" t="str">
        <f t="shared" si="25"/>
        <v/>
      </c>
      <c r="D86" s="8" t="str">
        <f t="shared" si="26"/>
        <v/>
      </c>
      <c r="E86" s="8" t="str">
        <f t="shared" si="27"/>
        <v/>
      </c>
      <c r="F86" s="5" t="str">
        <f t="shared" si="28"/>
        <v/>
      </c>
      <c r="G86" s="9" t="str">
        <f t="shared" si="29"/>
        <v/>
      </c>
      <c r="H86" s="34" t="str">
        <f t="shared" si="30"/>
        <v/>
      </c>
      <c r="I86" s="34" t="str">
        <f t="shared" si="31"/>
        <v/>
      </c>
      <c r="J86" s="34" t="str">
        <f t="shared" si="32"/>
        <v/>
      </c>
      <c r="K86" s="35" t="str">
        <f t="shared" si="33"/>
        <v/>
      </c>
      <c r="L86" s="35" t="str">
        <f t="shared" si="34"/>
        <v/>
      </c>
      <c r="M86" s="53" t="str">
        <f t="shared" si="35"/>
        <v/>
      </c>
    </row>
    <row r="87" spans="1:13">
      <c r="A87" s="7">
        <v>82</v>
      </c>
      <c r="B87" s="32" t="str">
        <f t="shared" si="24"/>
        <v/>
      </c>
      <c r="C87" s="54" t="str">
        <f t="shared" si="25"/>
        <v/>
      </c>
      <c r="D87" s="8" t="str">
        <f t="shared" si="26"/>
        <v/>
      </c>
      <c r="E87" s="8" t="str">
        <f t="shared" si="27"/>
        <v/>
      </c>
      <c r="F87" s="5" t="str">
        <f t="shared" si="28"/>
        <v/>
      </c>
      <c r="G87" s="9" t="str">
        <f t="shared" si="29"/>
        <v/>
      </c>
      <c r="H87" s="34" t="str">
        <f t="shared" si="30"/>
        <v/>
      </c>
      <c r="I87" s="34" t="str">
        <f t="shared" si="31"/>
        <v/>
      </c>
      <c r="J87" s="34" t="str">
        <f t="shared" si="32"/>
        <v/>
      </c>
      <c r="K87" s="35" t="str">
        <f t="shared" si="33"/>
        <v/>
      </c>
      <c r="L87" s="35" t="str">
        <f t="shared" si="34"/>
        <v/>
      </c>
      <c r="M87" s="53" t="str">
        <f t="shared" si="35"/>
        <v/>
      </c>
    </row>
    <row r="88" spans="1:13">
      <c r="A88" s="7">
        <v>83</v>
      </c>
      <c r="B88" s="32" t="str">
        <f t="shared" si="24"/>
        <v/>
      </c>
      <c r="C88" s="54" t="str">
        <f t="shared" si="25"/>
        <v/>
      </c>
      <c r="D88" s="8" t="str">
        <f t="shared" si="26"/>
        <v/>
      </c>
      <c r="E88" s="8" t="str">
        <f t="shared" si="27"/>
        <v/>
      </c>
      <c r="F88" s="5" t="str">
        <f t="shared" si="28"/>
        <v/>
      </c>
      <c r="G88" s="9" t="str">
        <f t="shared" si="29"/>
        <v/>
      </c>
      <c r="H88" s="34" t="str">
        <f t="shared" si="30"/>
        <v/>
      </c>
      <c r="I88" s="34" t="str">
        <f t="shared" si="31"/>
        <v/>
      </c>
      <c r="J88" s="34" t="str">
        <f t="shared" si="32"/>
        <v/>
      </c>
      <c r="K88" s="35" t="str">
        <f t="shared" si="33"/>
        <v/>
      </c>
      <c r="L88" s="35" t="str">
        <f t="shared" si="34"/>
        <v/>
      </c>
      <c r="M88" s="53" t="str">
        <f t="shared" si="35"/>
        <v/>
      </c>
    </row>
    <row r="89" spans="1:13">
      <c r="A89" s="7">
        <v>84</v>
      </c>
      <c r="B89" s="32" t="str">
        <f t="shared" si="24"/>
        <v/>
      </c>
      <c r="C89" s="54" t="str">
        <f t="shared" si="25"/>
        <v/>
      </c>
      <c r="D89" s="8" t="str">
        <f t="shared" si="26"/>
        <v/>
      </c>
      <c r="E89" s="8" t="str">
        <f t="shared" si="27"/>
        <v/>
      </c>
      <c r="F89" s="5" t="str">
        <f t="shared" si="28"/>
        <v/>
      </c>
      <c r="G89" s="9" t="str">
        <f t="shared" si="29"/>
        <v/>
      </c>
      <c r="H89" s="34" t="str">
        <f t="shared" si="30"/>
        <v/>
      </c>
      <c r="I89" s="34" t="str">
        <f t="shared" si="31"/>
        <v/>
      </c>
      <c r="J89" s="34" t="str">
        <f t="shared" si="32"/>
        <v/>
      </c>
      <c r="K89" s="35" t="str">
        <f t="shared" si="33"/>
        <v/>
      </c>
      <c r="L89" s="35" t="str">
        <f t="shared" si="34"/>
        <v/>
      </c>
      <c r="M89" s="53" t="str">
        <f t="shared" si="35"/>
        <v/>
      </c>
    </row>
    <row r="90" spans="1:13">
      <c r="A90" s="7">
        <v>85</v>
      </c>
      <c r="B90" s="32" t="str">
        <f t="shared" si="24"/>
        <v/>
      </c>
      <c r="C90" s="54" t="str">
        <f t="shared" si="25"/>
        <v/>
      </c>
      <c r="D90" s="8" t="str">
        <f t="shared" si="26"/>
        <v/>
      </c>
      <c r="E90" s="8" t="str">
        <f t="shared" si="27"/>
        <v/>
      </c>
      <c r="F90" s="5" t="str">
        <f t="shared" si="28"/>
        <v/>
      </c>
      <c r="G90" s="9" t="str">
        <f t="shared" si="29"/>
        <v/>
      </c>
      <c r="H90" s="34" t="str">
        <f t="shared" si="30"/>
        <v/>
      </c>
      <c r="I90" s="34" t="str">
        <f t="shared" si="31"/>
        <v/>
      </c>
      <c r="J90" s="34" t="str">
        <f t="shared" si="32"/>
        <v/>
      </c>
      <c r="K90" s="35" t="str">
        <f t="shared" si="33"/>
        <v/>
      </c>
      <c r="L90" s="35" t="str">
        <f t="shared" si="34"/>
        <v/>
      </c>
      <c r="M90" s="53" t="str">
        <f t="shared" si="35"/>
        <v/>
      </c>
    </row>
    <row r="91" spans="1:13">
      <c r="A91" s="7">
        <v>86</v>
      </c>
      <c r="B91" s="32" t="str">
        <f t="shared" si="24"/>
        <v/>
      </c>
      <c r="C91" s="54" t="str">
        <f t="shared" si="25"/>
        <v/>
      </c>
      <c r="D91" s="8" t="str">
        <f t="shared" si="26"/>
        <v/>
      </c>
      <c r="E91" s="8" t="str">
        <f t="shared" si="27"/>
        <v/>
      </c>
      <c r="F91" s="5" t="str">
        <f t="shared" si="28"/>
        <v/>
      </c>
      <c r="G91" s="9" t="str">
        <f t="shared" si="29"/>
        <v/>
      </c>
      <c r="H91" s="34" t="str">
        <f t="shared" si="30"/>
        <v/>
      </c>
      <c r="I91" s="34" t="str">
        <f t="shared" si="31"/>
        <v/>
      </c>
      <c r="J91" s="34" t="str">
        <f t="shared" si="32"/>
        <v/>
      </c>
      <c r="K91" s="35" t="str">
        <f t="shared" si="33"/>
        <v/>
      </c>
      <c r="L91" s="35" t="str">
        <f t="shared" si="34"/>
        <v/>
      </c>
      <c r="M91" s="53" t="str">
        <f t="shared" si="35"/>
        <v/>
      </c>
    </row>
    <row r="92" spans="1:13">
      <c r="A92" s="7">
        <v>87</v>
      </c>
      <c r="B92" s="32" t="str">
        <f t="shared" si="24"/>
        <v/>
      </c>
      <c r="C92" s="54" t="str">
        <f t="shared" si="25"/>
        <v/>
      </c>
      <c r="D92" s="8" t="str">
        <f t="shared" si="26"/>
        <v/>
      </c>
      <c r="E92" s="8" t="str">
        <f t="shared" si="27"/>
        <v/>
      </c>
      <c r="F92" s="5" t="str">
        <f t="shared" si="28"/>
        <v/>
      </c>
      <c r="G92" s="9" t="str">
        <f t="shared" si="29"/>
        <v/>
      </c>
      <c r="H92" s="34" t="str">
        <f t="shared" si="30"/>
        <v/>
      </c>
      <c r="I92" s="34" t="str">
        <f t="shared" si="31"/>
        <v/>
      </c>
      <c r="J92" s="34" t="str">
        <f t="shared" si="32"/>
        <v/>
      </c>
      <c r="K92" s="35" t="str">
        <f t="shared" si="33"/>
        <v/>
      </c>
      <c r="L92" s="35" t="str">
        <f t="shared" si="34"/>
        <v/>
      </c>
      <c r="M92" s="53" t="str">
        <f t="shared" si="35"/>
        <v/>
      </c>
    </row>
    <row r="93" spans="1:13">
      <c r="A93" s="7">
        <v>88</v>
      </c>
      <c r="B93" s="32" t="str">
        <f t="shared" si="24"/>
        <v/>
      </c>
      <c r="C93" s="54" t="str">
        <f t="shared" si="25"/>
        <v/>
      </c>
      <c r="D93" s="8" t="str">
        <f t="shared" si="26"/>
        <v/>
      </c>
      <c r="E93" s="8" t="str">
        <f t="shared" si="27"/>
        <v/>
      </c>
      <c r="F93" s="5" t="str">
        <f t="shared" si="28"/>
        <v/>
      </c>
      <c r="G93" s="9" t="str">
        <f t="shared" si="29"/>
        <v/>
      </c>
      <c r="H93" s="34" t="str">
        <f t="shared" si="30"/>
        <v/>
      </c>
      <c r="I93" s="34" t="str">
        <f t="shared" si="31"/>
        <v/>
      </c>
      <c r="J93" s="34" t="str">
        <f t="shared" si="32"/>
        <v/>
      </c>
      <c r="K93" s="35" t="str">
        <f t="shared" si="33"/>
        <v/>
      </c>
      <c r="L93" s="35" t="str">
        <f t="shared" si="34"/>
        <v/>
      </c>
      <c r="M93" s="53" t="str">
        <f t="shared" si="35"/>
        <v/>
      </c>
    </row>
    <row r="94" spans="1:13">
      <c r="A94" s="7">
        <v>89</v>
      </c>
      <c r="B94" s="32" t="str">
        <f t="shared" si="24"/>
        <v/>
      </c>
      <c r="C94" s="54" t="str">
        <f t="shared" si="25"/>
        <v/>
      </c>
      <c r="D94" s="8" t="str">
        <f t="shared" si="26"/>
        <v/>
      </c>
      <c r="E94" s="8" t="str">
        <f t="shared" si="27"/>
        <v/>
      </c>
      <c r="F94" s="5" t="str">
        <f t="shared" si="28"/>
        <v/>
      </c>
      <c r="G94" s="9" t="str">
        <f t="shared" si="29"/>
        <v/>
      </c>
      <c r="H94" s="34" t="str">
        <f t="shared" si="30"/>
        <v/>
      </c>
      <c r="I94" s="34" t="str">
        <f t="shared" si="31"/>
        <v/>
      </c>
      <c r="J94" s="34" t="str">
        <f t="shared" si="32"/>
        <v/>
      </c>
      <c r="K94" s="35" t="str">
        <f t="shared" si="33"/>
        <v/>
      </c>
      <c r="L94" s="35" t="str">
        <f t="shared" si="34"/>
        <v/>
      </c>
      <c r="M94" s="53" t="str">
        <f t="shared" si="35"/>
        <v/>
      </c>
    </row>
    <row r="95" spans="1:13">
      <c r="A95" s="7">
        <v>90</v>
      </c>
      <c r="B95" s="32" t="str">
        <f t="shared" si="24"/>
        <v/>
      </c>
      <c r="C95" s="54" t="str">
        <f t="shared" si="25"/>
        <v/>
      </c>
      <c r="D95" s="8" t="str">
        <f t="shared" si="26"/>
        <v/>
      </c>
      <c r="E95" s="8" t="str">
        <f t="shared" si="27"/>
        <v/>
      </c>
      <c r="F95" s="5" t="str">
        <f t="shared" si="28"/>
        <v/>
      </c>
      <c r="G95" s="9" t="str">
        <f t="shared" si="29"/>
        <v/>
      </c>
      <c r="H95" s="34" t="str">
        <f t="shared" si="30"/>
        <v/>
      </c>
      <c r="I95" s="34" t="str">
        <f t="shared" si="31"/>
        <v/>
      </c>
      <c r="J95" s="34" t="str">
        <f t="shared" si="32"/>
        <v/>
      </c>
      <c r="K95" s="35" t="str">
        <f t="shared" si="33"/>
        <v/>
      </c>
      <c r="L95" s="35" t="str">
        <f t="shared" si="34"/>
        <v/>
      </c>
      <c r="M95" s="53" t="str">
        <f t="shared" si="35"/>
        <v/>
      </c>
    </row>
    <row r="96" spans="1:13">
      <c r="A96" s="7">
        <v>91</v>
      </c>
      <c r="B96" s="32" t="str">
        <f t="shared" si="24"/>
        <v/>
      </c>
      <c r="C96" s="54" t="str">
        <f t="shared" si="25"/>
        <v/>
      </c>
      <c r="D96" s="8" t="str">
        <f t="shared" si="26"/>
        <v/>
      </c>
      <c r="E96" s="8" t="str">
        <f t="shared" si="27"/>
        <v/>
      </c>
      <c r="F96" s="5" t="str">
        <f t="shared" si="28"/>
        <v/>
      </c>
      <c r="G96" s="9" t="str">
        <f t="shared" si="29"/>
        <v/>
      </c>
      <c r="H96" s="34" t="str">
        <f t="shared" si="30"/>
        <v/>
      </c>
      <c r="I96" s="34" t="str">
        <f t="shared" si="31"/>
        <v/>
      </c>
      <c r="J96" s="34" t="str">
        <f t="shared" si="32"/>
        <v/>
      </c>
      <c r="K96" s="35" t="str">
        <f t="shared" si="33"/>
        <v/>
      </c>
      <c r="L96" s="35" t="str">
        <f t="shared" si="34"/>
        <v/>
      </c>
      <c r="M96" s="53" t="str">
        <f t="shared" si="35"/>
        <v/>
      </c>
    </row>
    <row r="97" spans="1:13">
      <c r="A97" s="7">
        <v>92</v>
      </c>
      <c r="B97" s="32" t="str">
        <f t="shared" si="24"/>
        <v/>
      </c>
      <c r="C97" s="54" t="str">
        <f t="shared" si="25"/>
        <v/>
      </c>
      <c r="D97" s="8" t="str">
        <f t="shared" si="26"/>
        <v/>
      </c>
      <c r="E97" s="8" t="str">
        <f t="shared" si="27"/>
        <v/>
      </c>
      <c r="F97" s="5" t="str">
        <f t="shared" si="28"/>
        <v/>
      </c>
      <c r="G97" s="9" t="str">
        <f t="shared" si="29"/>
        <v/>
      </c>
      <c r="H97" s="34" t="str">
        <f t="shared" si="30"/>
        <v/>
      </c>
      <c r="I97" s="34" t="str">
        <f t="shared" si="31"/>
        <v/>
      </c>
      <c r="J97" s="34" t="str">
        <f t="shared" si="32"/>
        <v/>
      </c>
      <c r="K97" s="35" t="str">
        <f t="shared" si="33"/>
        <v/>
      </c>
      <c r="L97" s="35" t="str">
        <f t="shared" si="34"/>
        <v/>
      </c>
      <c r="M97" s="53" t="str">
        <f t="shared" si="35"/>
        <v/>
      </c>
    </row>
    <row r="98" spans="1:13">
      <c r="A98" s="7">
        <v>93</v>
      </c>
      <c r="B98" s="32" t="str">
        <f t="shared" si="24"/>
        <v/>
      </c>
      <c r="C98" s="54" t="str">
        <f t="shared" si="25"/>
        <v/>
      </c>
      <c r="D98" s="8" t="str">
        <f t="shared" si="26"/>
        <v/>
      </c>
      <c r="E98" s="8" t="str">
        <f t="shared" si="27"/>
        <v/>
      </c>
      <c r="F98" s="5" t="str">
        <f t="shared" si="28"/>
        <v/>
      </c>
      <c r="G98" s="9" t="str">
        <f t="shared" si="29"/>
        <v/>
      </c>
      <c r="H98" s="34" t="str">
        <f t="shared" si="30"/>
        <v/>
      </c>
      <c r="I98" s="34" t="str">
        <f t="shared" si="31"/>
        <v/>
      </c>
      <c r="J98" s="34" t="str">
        <f t="shared" si="32"/>
        <v/>
      </c>
      <c r="K98" s="35" t="str">
        <f t="shared" si="33"/>
        <v/>
      </c>
      <c r="L98" s="35" t="str">
        <f t="shared" si="34"/>
        <v/>
      </c>
      <c r="M98" s="53" t="str">
        <f t="shared" si="35"/>
        <v/>
      </c>
    </row>
    <row r="99" spans="1:13">
      <c r="A99" s="7">
        <v>94</v>
      </c>
      <c r="B99" s="32" t="str">
        <f t="shared" si="24"/>
        <v/>
      </c>
      <c r="C99" s="54" t="str">
        <f t="shared" si="25"/>
        <v/>
      </c>
      <c r="D99" s="8" t="str">
        <f t="shared" si="26"/>
        <v/>
      </c>
      <c r="E99" s="8" t="str">
        <f t="shared" si="27"/>
        <v/>
      </c>
      <c r="F99" s="5" t="str">
        <f t="shared" si="28"/>
        <v/>
      </c>
      <c r="G99" s="9" t="str">
        <f t="shared" si="29"/>
        <v/>
      </c>
      <c r="H99" s="34" t="str">
        <f t="shared" si="30"/>
        <v/>
      </c>
      <c r="I99" s="34" t="str">
        <f t="shared" si="31"/>
        <v/>
      </c>
      <c r="J99" s="34" t="str">
        <f t="shared" si="32"/>
        <v/>
      </c>
      <c r="K99" s="35" t="str">
        <f t="shared" si="33"/>
        <v/>
      </c>
      <c r="L99" s="35" t="str">
        <f t="shared" si="34"/>
        <v/>
      </c>
      <c r="M99" s="53" t="str">
        <f t="shared" si="35"/>
        <v/>
      </c>
    </row>
    <row r="100" spans="1:13">
      <c r="A100" s="7">
        <v>95</v>
      </c>
      <c r="B100" s="32" t="str">
        <f t="shared" si="24"/>
        <v/>
      </c>
      <c r="C100" s="54" t="str">
        <f t="shared" si="25"/>
        <v/>
      </c>
      <c r="D100" s="8" t="str">
        <f t="shared" si="26"/>
        <v/>
      </c>
      <c r="E100" s="8" t="str">
        <f t="shared" si="27"/>
        <v/>
      </c>
      <c r="F100" s="5" t="str">
        <f t="shared" si="28"/>
        <v/>
      </c>
      <c r="G100" s="9" t="str">
        <f t="shared" si="29"/>
        <v/>
      </c>
      <c r="H100" s="34" t="str">
        <f t="shared" si="30"/>
        <v/>
      </c>
      <c r="I100" s="34" t="str">
        <f t="shared" si="31"/>
        <v/>
      </c>
      <c r="J100" s="34" t="str">
        <f t="shared" si="32"/>
        <v/>
      </c>
      <c r="K100" s="35" t="str">
        <f t="shared" si="33"/>
        <v/>
      </c>
      <c r="L100" s="35" t="str">
        <f t="shared" si="34"/>
        <v/>
      </c>
      <c r="M100" s="53" t="str">
        <f t="shared" si="35"/>
        <v/>
      </c>
    </row>
    <row r="101" spans="1:13">
      <c r="A101" s="7">
        <v>96</v>
      </c>
      <c r="B101" s="32" t="str">
        <f t="shared" si="24"/>
        <v/>
      </c>
      <c r="C101" s="54" t="str">
        <f t="shared" si="25"/>
        <v/>
      </c>
      <c r="D101" s="8" t="str">
        <f t="shared" si="26"/>
        <v/>
      </c>
      <c r="E101" s="8" t="str">
        <f t="shared" si="27"/>
        <v/>
      </c>
      <c r="F101" s="5" t="str">
        <f t="shared" si="28"/>
        <v/>
      </c>
      <c r="G101" s="9" t="str">
        <f t="shared" si="29"/>
        <v/>
      </c>
      <c r="H101" s="34" t="str">
        <f t="shared" si="30"/>
        <v/>
      </c>
      <c r="I101" s="34" t="str">
        <f t="shared" si="31"/>
        <v/>
      </c>
      <c r="J101" s="34" t="str">
        <f t="shared" si="32"/>
        <v/>
      </c>
      <c r="K101" s="35" t="str">
        <f t="shared" si="33"/>
        <v/>
      </c>
      <c r="L101" s="35" t="str">
        <f t="shared" si="34"/>
        <v/>
      </c>
      <c r="M101" s="53" t="str">
        <f t="shared" si="35"/>
        <v/>
      </c>
    </row>
    <row r="102" spans="1:13">
      <c r="A102" s="7">
        <v>97</v>
      </c>
      <c r="B102" s="32" t="str">
        <f t="shared" ref="B102:B133" si="36">IFERROR(IF($C$3="","",VLOOKUP(A102,NAME,4,0)),"")</f>
        <v/>
      </c>
      <c r="C102" s="54" t="str">
        <f t="shared" ref="C102:C133" si="37">IFERROR(IF($C$3="","",VLOOKUP(A102,NAME,11,0)),"")</f>
        <v/>
      </c>
      <c r="D102" s="8" t="str">
        <f t="shared" ref="D102:D133" si="38">IFERROR(IF($C$3="","",VLOOKUP(A102,NAME,6,0)),"")</f>
        <v/>
      </c>
      <c r="E102" s="8" t="str">
        <f t="shared" ref="E102:E133" si="39">IFERROR(IF($C$3="","",VLOOKUP(A102,NAME,8,0)),"")</f>
        <v/>
      </c>
      <c r="F102" s="5" t="str">
        <f t="shared" ref="F102:F133" si="40">IFERROR(IF($C$3="","",VLOOKUP(A102,NAME,12,0)),"")</f>
        <v/>
      </c>
      <c r="G102" s="9" t="str">
        <f t="shared" ref="G102:G133" si="41">IFERROR(IF($C$3="","",VLOOKUP(A102,NAME,13,0)),"")</f>
        <v/>
      </c>
      <c r="H102" s="34" t="str">
        <f t="shared" ref="H102:H133" si="42">IF(AND(B102="",D102="",F102="",G102=""),"",VLOOKUP(F102,sessional,2,0))</f>
        <v/>
      </c>
      <c r="I102" s="34" t="str">
        <f t="shared" ref="I102:I133" si="43">IF(AND(B102="",D102="",F102="",G102=""),"",VLOOKUP(F102,sessional,3,0))</f>
        <v/>
      </c>
      <c r="J102" s="34" t="str">
        <f t="shared" ref="J102:J133" si="44">IF(AND(B102="",D102="",F102="",G102=""),"",VLOOKUP(F102,sessional,4,0))</f>
        <v/>
      </c>
      <c r="K102" s="35" t="str">
        <f t="shared" ref="K102:K133" si="45">IF(AND(B102="",D102="",F102="",G102=""),"",VLOOKUP(F102,sessional,5,0))</f>
        <v/>
      </c>
      <c r="L102" s="35" t="str">
        <f t="shared" ref="L102:L133" si="46">IF(AND(B102="",D102="",F102="",G102=""),"",VLOOKUP(F102,sessional,6,0))</f>
        <v/>
      </c>
      <c r="M102" s="53" t="str">
        <f t="shared" ref="M102:M133" si="47">IF(AND(B102="",D102="",F102="",G102=""),"",VLOOKUP(F102,sessional,7,0))</f>
        <v/>
      </c>
    </row>
    <row r="103" spans="1:13">
      <c r="A103" s="7">
        <v>98</v>
      </c>
      <c r="B103" s="32" t="str">
        <f t="shared" si="36"/>
        <v/>
      </c>
      <c r="C103" s="54" t="str">
        <f t="shared" si="37"/>
        <v/>
      </c>
      <c r="D103" s="8" t="str">
        <f t="shared" si="38"/>
        <v/>
      </c>
      <c r="E103" s="8" t="str">
        <f t="shared" si="39"/>
        <v/>
      </c>
      <c r="F103" s="5" t="str">
        <f t="shared" si="40"/>
        <v/>
      </c>
      <c r="G103" s="9" t="str">
        <f t="shared" si="41"/>
        <v/>
      </c>
      <c r="H103" s="34" t="str">
        <f t="shared" si="42"/>
        <v/>
      </c>
      <c r="I103" s="34" t="str">
        <f t="shared" si="43"/>
        <v/>
      </c>
      <c r="J103" s="34" t="str">
        <f t="shared" si="44"/>
        <v/>
      </c>
      <c r="K103" s="35" t="str">
        <f t="shared" si="45"/>
        <v/>
      </c>
      <c r="L103" s="35" t="str">
        <f t="shared" si="46"/>
        <v/>
      </c>
      <c r="M103" s="53" t="str">
        <f t="shared" si="47"/>
        <v/>
      </c>
    </row>
    <row r="104" spans="1:13">
      <c r="A104" s="7">
        <v>99</v>
      </c>
      <c r="B104" s="32" t="str">
        <f t="shared" si="36"/>
        <v/>
      </c>
      <c r="C104" s="54" t="str">
        <f t="shared" si="37"/>
        <v/>
      </c>
      <c r="D104" s="8" t="str">
        <f t="shared" si="38"/>
        <v/>
      </c>
      <c r="E104" s="8" t="str">
        <f t="shared" si="39"/>
        <v/>
      </c>
      <c r="F104" s="5" t="str">
        <f t="shared" si="40"/>
        <v/>
      </c>
      <c r="G104" s="9" t="str">
        <f t="shared" si="41"/>
        <v/>
      </c>
      <c r="H104" s="34" t="str">
        <f t="shared" si="42"/>
        <v/>
      </c>
      <c r="I104" s="34" t="str">
        <f t="shared" si="43"/>
        <v/>
      </c>
      <c r="J104" s="34" t="str">
        <f t="shared" si="44"/>
        <v/>
      </c>
      <c r="K104" s="35" t="str">
        <f t="shared" si="45"/>
        <v/>
      </c>
      <c r="L104" s="35" t="str">
        <f t="shared" si="46"/>
        <v/>
      </c>
      <c r="M104" s="53" t="str">
        <f t="shared" si="47"/>
        <v/>
      </c>
    </row>
    <row r="105" spans="1:13">
      <c r="A105" s="7">
        <v>100</v>
      </c>
      <c r="B105" s="32" t="str">
        <f t="shared" si="36"/>
        <v/>
      </c>
      <c r="C105" s="54" t="str">
        <f t="shared" si="37"/>
        <v/>
      </c>
      <c r="D105" s="8" t="str">
        <f t="shared" si="38"/>
        <v/>
      </c>
      <c r="E105" s="8" t="str">
        <f t="shared" si="39"/>
        <v/>
      </c>
      <c r="F105" s="5" t="str">
        <f t="shared" si="40"/>
        <v/>
      </c>
      <c r="G105" s="9" t="str">
        <f t="shared" si="41"/>
        <v/>
      </c>
      <c r="H105" s="34" t="str">
        <f t="shared" si="42"/>
        <v/>
      </c>
      <c r="I105" s="34" t="str">
        <f t="shared" si="43"/>
        <v/>
      </c>
      <c r="J105" s="34" t="str">
        <f t="shared" si="44"/>
        <v/>
      </c>
      <c r="K105" s="35" t="str">
        <f t="shared" si="45"/>
        <v/>
      </c>
      <c r="L105" s="35" t="str">
        <f t="shared" si="46"/>
        <v/>
      </c>
      <c r="M105" s="53" t="str">
        <f t="shared" si="47"/>
        <v/>
      </c>
    </row>
    <row r="106" spans="1:13">
      <c r="A106" s="7">
        <v>101</v>
      </c>
      <c r="B106" s="32" t="str">
        <f t="shared" si="36"/>
        <v/>
      </c>
      <c r="C106" s="54" t="str">
        <f t="shared" si="37"/>
        <v/>
      </c>
      <c r="D106" s="8" t="str">
        <f t="shared" si="38"/>
        <v/>
      </c>
      <c r="E106" s="8" t="str">
        <f t="shared" si="39"/>
        <v/>
      </c>
      <c r="F106" s="5" t="str">
        <f t="shared" si="40"/>
        <v/>
      </c>
      <c r="G106" s="9" t="str">
        <f t="shared" si="41"/>
        <v/>
      </c>
      <c r="H106" s="34" t="str">
        <f t="shared" si="42"/>
        <v/>
      </c>
      <c r="I106" s="34" t="str">
        <f t="shared" si="43"/>
        <v/>
      </c>
      <c r="J106" s="34" t="str">
        <f t="shared" si="44"/>
        <v/>
      </c>
      <c r="K106" s="35" t="str">
        <f t="shared" si="45"/>
        <v/>
      </c>
      <c r="L106" s="35" t="str">
        <f t="shared" si="46"/>
        <v/>
      </c>
      <c r="M106" s="53" t="str">
        <f t="shared" si="47"/>
        <v/>
      </c>
    </row>
    <row r="107" spans="1:13">
      <c r="A107" s="7">
        <v>102</v>
      </c>
      <c r="B107" s="32" t="str">
        <f t="shared" si="36"/>
        <v/>
      </c>
      <c r="C107" s="54" t="str">
        <f t="shared" si="37"/>
        <v/>
      </c>
      <c r="D107" s="8" t="str">
        <f t="shared" si="38"/>
        <v/>
      </c>
      <c r="E107" s="8" t="str">
        <f t="shared" si="39"/>
        <v/>
      </c>
      <c r="F107" s="5" t="str">
        <f t="shared" si="40"/>
        <v/>
      </c>
      <c r="G107" s="9" t="str">
        <f t="shared" si="41"/>
        <v/>
      </c>
      <c r="H107" s="34" t="str">
        <f t="shared" si="42"/>
        <v/>
      </c>
      <c r="I107" s="34" t="str">
        <f t="shared" si="43"/>
        <v/>
      </c>
      <c r="J107" s="34" t="str">
        <f t="shared" si="44"/>
        <v/>
      </c>
      <c r="K107" s="35" t="str">
        <f t="shared" si="45"/>
        <v/>
      </c>
      <c r="L107" s="35" t="str">
        <f t="shared" si="46"/>
        <v/>
      </c>
      <c r="M107" s="53" t="str">
        <f t="shared" si="47"/>
        <v/>
      </c>
    </row>
    <row r="108" spans="1:13">
      <c r="A108" s="7">
        <v>103</v>
      </c>
      <c r="B108" s="32" t="str">
        <f t="shared" si="36"/>
        <v/>
      </c>
      <c r="C108" s="54" t="str">
        <f t="shared" si="37"/>
        <v/>
      </c>
      <c r="D108" s="8" t="str">
        <f t="shared" si="38"/>
        <v/>
      </c>
      <c r="E108" s="8" t="str">
        <f t="shared" si="39"/>
        <v/>
      </c>
      <c r="F108" s="5" t="str">
        <f t="shared" si="40"/>
        <v/>
      </c>
      <c r="G108" s="9" t="str">
        <f t="shared" si="41"/>
        <v/>
      </c>
      <c r="H108" s="34" t="str">
        <f t="shared" si="42"/>
        <v/>
      </c>
      <c r="I108" s="34" t="str">
        <f t="shared" si="43"/>
        <v/>
      </c>
      <c r="J108" s="34" t="str">
        <f t="shared" si="44"/>
        <v/>
      </c>
      <c r="K108" s="35" t="str">
        <f t="shared" si="45"/>
        <v/>
      </c>
      <c r="L108" s="35" t="str">
        <f t="shared" si="46"/>
        <v/>
      </c>
      <c r="M108" s="53" t="str">
        <f t="shared" si="47"/>
        <v/>
      </c>
    </row>
    <row r="109" spans="1:13">
      <c r="A109" s="7">
        <v>104</v>
      </c>
      <c r="B109" s="32" t="str">
        <f t="shared" si="36"/>
        <v/>
      </c>
      <c r="C109" s="54" t="str">
        <f t="shared" si="37"/>
        <v/>
      </c>
      <c r="D109" s="8" t="str">
        <f t="shared" si="38"/>
        <v/>
      </c>
      <c r="E109" s="8" t="str">
        <f t="shared" si="39"/>
        <v/>
      </c>
      <c r="F109" s="5" t="str">
        <f t="shared" si="40"/>
        <v/>
      </c>
      <c r="G109" s="9" t="str">
        <f t="shared" si="41"/>
        <v/>
      </c>
      <c r="H109" s="34" t="str">
        <f t="shared" si="42"/>
        <v/>
      </c>
      <c r="I109" s="34" t="str">
        <f t="shared" si="43"/>
        <v/>
      </c>
      <c r="J109" s="34" t="str">
        <f t="shared" si="44"/>
        <v/>
      </c>
      <c r="K109" s="35" t="str">
        <f t="shared" si="45"/>
        <v/>
      </c>
      <c r="L109" s="35" t="str">
        <f t="shared" si="46"/>
        <v/>
      </c>
      <c r="M109" s="53" t="str">
        <f t="shared" si="47"/>
        <v/>
      </c>
    </row>
    <row r="110" spans="1:13">
      <c r="A110" s="7">
        <v>105</v>
      </c>
      <c r="B110" s="32" t="str">
        <f t="shared" si="36"/>
        <v/>
      </c>
      <c r="C110" s="54" t="str">
        <f t="shared" si="37"/>
        <v/>
      </c>
      <c r="D110" s="8" t="str">
        <f t="shared" si="38"/>
        <v/>
      </c>
      <c r="E110" s="8" t="str">
        <f t="shared" si="39"/>
        <v/>
      </c>
      <c r="F110" s="5" t="str">
        <f t="shared" si="40"/>
        <v/>
      </c>
      <c r="G110" s="9" t="str">
        <f t="shared" si="41"/>
        <v/>
      </c>
      <c r="H110" s="34" t="str">
        <f t="shared" si="42"/>
        <v/>
      </c>
      <c r="I110" s="34" t="str">
        <f t="shared" si="43"/>
        <v/>
      </c>
      <c r="J110" s="34" t="str">
        <f t="shared" si="44"/>
        <v/>
      </c>
      <c r="K110" s="35" t="str">
        <f t="shared" si="45"/>
        <v/>
      </c>
      <c r="L110" s="35" t="str">
        <f t="shared" si="46"/>
        <v/>
      </c>
      <c r="M110" s="53" t="str">
        <f t="shared" si="47"/>
        <v/>
      </c>
    </row>
    <row r="111" spans="1:13">
      <c r="A111" s="7">
        <v>106</v>
      </c>
      <c r="B111" s="32" t="str">
        <f t="shared" si="36"/>
        <v/>
      </c>
      <c r="C111" s="54" t="str">
        <f t="shared" si="37"/>
        <v/>
      </c>
      <c r="D111" s="8" t="str">
        <f t="shared" si="38"/>
        <v/>
      </c>
      <c r="E111" s="8" t="str">
        <f t="shared" si="39"/>
        <v/>
      </c>
      <c r="F111" s="5" t="str">
        <f t="shared" si="40"/>
        <v/>
      </c>
      <c r="G111" s="9" t="str">
        <f t="shared" si="41"/>
        <v/>
      </c>
      <c r="H111" s="34" t="str">
        <f t="shared" si="42"/>
        <v/>
      </c>
      <c r="I111" s="34" t="str">
        <f t="shared" si="43"/>
        <v/>
      </c>
      <c r="J111" s="34" t="str">
        <f t="shared" si="44"/>
        <v/>
      </c>
      <c r="K111" s="35" t="str">
        <f t="shared" si="45"/>
        <v/>
      </c>
      <c r="L111" s="35" t="str">
        <f t="shared" si="46"/>
        <v/>
      </c>
      <c r="M111" s="53" t="str">
        <f t="shared" si="47"/>
        <v/>
      </c>
    </row>
    <row r="112" spans="1:13">
      <c r="A112" s="7">
        <v>107</v>
      </c>
      <c r="B112" s="32" t="str">
        <f t="shared" si="36"/>
        <v/>
      </c>
      <c r="C112" s="54" t="str">
        <f t="shared" si="37"/>
        <v/>
      </c>
      <c r="D112" s="8" t="str">
        <f t="shared" si="38"/>
        <v/>
      </c>
      <c r="E112" s="8" t="str">
        <f t="shared" si="39"/>
        <v/>
      </c>
      <c r="F112" s="5" t="str">
        <f t="shared" si="40"/>
        <v/>
      </c>
      <c r="G112" s="9" t="str">
        <f t="shared" si="41"/>
        <v/>
      </c>
      <c r="H112" s="34" t="str">
        <f t="shared" si="42"/>
        <v/>
      </c>
      <c r="I112" s="34" t="str">
        <f t="shared" si="43"/>
        <v/>
      </c>
      <c r="J112" s="34" t="str">
        <f t="shared" si="44"/>
        <v/>
      </c>
      <c r="K112" s="35" t="str">
        <f t="shared" si="45"/>
        <v/>
      </c>
      <c r="L112" s="35" t="str">
        <f t="shared" si="46"/>
        <v/>
      </c>
      <c r="M112" s="53" t="str">
        <f t="shared" si="47"/>
        <v/>
      </c>
    </row>
    <row r="113" spans="1:13">
      <c r="A113" s="7">
        <v>108</v>
      </c>
      <c r="B113" s="32" t="str">
        <f t="shared" si="36"/>
        <v/>
      </c>
      <c r="C113" s="54" t="str">
        <f t="shared" si="37"/>
        <v/>
      </c>
      <c r="D113" s="8" t="str">
        <f t="shared" si="38"/>
        <v/>
      </c>
      <c r="E113" s="8" t="str">
        <f t="shared" si="39"/>
        <v/>
      </c>
      <c r="F113" s="5" t="str">
        <f t="shared" si="40"/>
        <v/>
      </c>
      <c r="G113" s="9" t="str">
        <f t="shared" si="41"/>
        <v/>
      </c>
      <c r="H113" s="34" t="str">
        <f t="shared" si="42"/>
        <v/>
      </c>
      <c r="I113" s="34" t="str">
        <f t="shared" si="43"/>
        <v/>
      </c>
      <c r="J113" s="34" t="str">
        <f t="shared" si="44"/>
        <v/>
      </c>
      <c r="K113" s="35" t="str">
        <f t="shared" si="45"/>
        <v/>
      </c>
      <c r="L113" s="35" t="str">
        <f t="shared" si="46"/>
        <v/>
      </c>
      <c r="M113" s="53" t="str">
        <f t="shared" si="47"/>
        <v/>
      </c>
    </row>
    <row r="114" spans="1:13">
      <c r="A114" s="7">
        <v>109</v>
      </c>
      <c r="B114" s="32" t="str">
        <f t="shared" si="36"/>
        <v/>
      </c>
      <c r="C114" s="54" t="str">
        <f t="shared" si="37"/>
        <v/>
      </c>
      <c r="D114" s="8" t="str">
        <f t="shared" si="38"/>
        <v/>
      </c>
      <c r="E114" s="8" t="str">
        <f t="shared" si="39"/>
        <v/>
      </c>
      <c r="F114" s="5" t="str">
        <f t="shared" si="40"/>
        <v/>
      </c>
      <c r="G114" s="9" t="str">
        <f t="shared" si="41"/>
        <v/>
      </c>
      <c r="H114" s="34" t="str">
        <f t="shared" si="42"/>
        <v/>
      </c>
      <c r="I114" s="34" t="str">
        <f t="shared" si="43"/>
        <v/>
      </c>
      <c r="J114" s="34" t="str">
        <f t="shared" si="44"/>
        <v/>
      </c>
      <c r="K114" s="35" t="str">
        <f t="shared" si="45"/>
        <v/>
      </c>
      <c r="L114" s="35" t="str">
        <f t="shared" si="46"/>
        <v/>
      </c>
      <c r="M114" s="53" t="str">
        <f t="shared" si="47"/>
        <v/>
      </c>
    </row>
    <row r="115" spans="1:13">
      <c r="A115" s="7">
        <v>110</v>
      </c>
      <c r="B115" s="32" t="str">
        <f t="shared" si="36"/>
        <v/>
      </c>
      <c r="C115" s="54" t="str">
        <f t="shared" si="37"/>
        <v/>
      </c>
      <c r="D115" s="8" t="str">
        <f t="shared" si="38"/>
        <v/>
      </c>
      <c r="E115" s="8" t="str">
        <f t="shared" si="39"/>
        <v/>
      </c>
      <c r="F115" s="5" t="str">
        <f t="shared" si="40"/>
        <v/>
      </c>
      <c r="G115" s="9" t="str">
        <f t="shared" si="41"/>
        <v/>
      </c>
      <c r="H115" s="34" t="str">
        <f t="shared" si="42"/>
        <v/>
      </c>
      <c r="I115" s="34" t="str">
        <f t="shared" si="43"/>
        <v/>
      </c>
      <c r="J115" s="34" t="str">
        <f t="shared" si="44"/>
        <v/>
      </c>
      <c r="K115" s="35" t="str">
        <f t="shared" si="45"/>
        <v/>
      </c>
      <c r="L115" s="35" t="str">
        <f t="shared" si="46"/>
        <v/>
      </c>
      <c r="M115" s="53" t="str">
        <f t="shared" si="47"/>
        <v/>
      </c>
    </row>
    <row r="116" spans="1:13">
      <c r="A116" s="7">
        <v>111</v>
      </c>
      <c r="B116" s="32" t="str">
        <f t="shared" si="36"/>
        <v/>
      </c>
      <c r="C116" s="54" t="str">
        <f t="shared" si="37"/>
        <v/>
      </c>
      <c r="D116" s="8" t="str">
        <f t="shared" si="38"/>
        <v/>
      </c>
      <c r="E116" s="8" t="str">
        <f t="shared" si="39"/>
        <v/>
      </c>
      <c r="F116" s="5" t="str">
        <f t="shared" si="40"/>
        <v/>
      </c>
      <c r="G116" s="9" t="str">
        <f t="shared" si="41"/>
        <v/>
      </c>
      <c r="H116" s="34" t="str">
        <f t="shared" si="42"/>
        <v/>
      </c>
      <c r="I116" s="34" t="str">
        <f t="shared" si="43"/>
        <v/>
      </c>
      <c r="J116" s="34" t="str">
        <f t="shared" si="44"/>
        <v/>
      </c>
      <c r="K116" s="35" t="str">
        <f t="shared" si="45"/>
        <v/>
      </c>
      <c r="L116" s="35" t="str">
        <f t="shared" si="46"/>
        <v/>
      </c>
      <c r="M116" s="53" t="str">
        <f t="shared" si="47"/>
        <v/>
      </c>
    </row>
    <row r="117" spans="1:13">
      <c r="A117" s="7">
        <v>112</v>
      </c>
      <c r="B117" s="32" t="str">
        <f t="shared" si="36"/>
        <v/>
      </c>
      <c r="C117" s="54" t="str">
        <f t="shared" si="37"/>
        <v/>
      </c>
      <c r="D117" s="8" t="str">
        <f t="shared" si="38"/>
        <v/>
      </c>
      <c r="E117" s="8" t="str">
        <f t="shared" si="39"/>
        <v/>
      </c>
      <c r="F117" s="5" t="str">
        <f t="shared" si="40"/>
        <v/>
      </c>
      <c r="G117" s="9" t="str">
        <f t="shared" si="41"/>
        <v/>
      </c>
      <c r="H117" s="34" t="str">
        <f t="shared" si="42"/>
        <v/>
      </c>
      <c r="I117" s="34" t="str">
        <f t="shared" si="43"/>
        <v/>
      </c>
      <c r="J117" s="34" t="str">
        <f t="shared" si="44"/>
        <v/>
      </c>
      <c r="K117" s="35" t="str">
        <f t="shared" si="45"/>
        <v/>
      </c>
      <c r="L117" s="35" t="str">
        <f t="shared" si="46"/>
        <v/>
      </c>
      <c r="M117" s="53" t="str">
        <f t="shared" si="47"/>
        <v/>
      </c>
    </row>
    <row r="118" spans="1:13">
      <c r="A118" s="7">
        <v>113</v>
      </c>
      <c r="B118" s="32" t="str">
        <f t="shared" si="36"/>
        <v/>
      </c>
      <c r="C118" s="54" t="str">
        <f t="shared" si="37"/>
        <v/>
      </c>
      <c r="D118" s="8" t="str">
        <f t="shared" si="38"/>
        <v/>
      </c>
      <c r="E118" s="8" t="str">
        <f t="shared" si="39"/>
        <v/>
      </c>
      <c r="F118" s="5" t="str">
        <f t="shared" si="40"/>
        <v/>
      </c>
      <c r="G118" s="9" t="str">
        <f t="shared" si="41"/>
        <v/>
      </c>
      <c r="H118" s="34" t="str">
        <f t="shared" si="42"/>
        <v/>
      </c>
      <c r="I118" s="34" t="str">
        <f t="shared" si="43"/>
        <v/>
      </c>
      <c r="J118" s="34" t="str">
        <f t="shared" si="44"/>
        <v/>
      </c>
      <c r="K118" s="35" t="str">
        <f t="shared" si="45"/>
        <v/>
      </c>
      <c r="L118" s="35" t="str">
        <f t="shared" si="46"/>
        <v/>
      </c>
      <c r="M118" s="53" t="str">
        <f t="shared" si="47"/>
        <v/>
      </c>
    </row>
    <row r="119" spans="1:13">
      <c r="A119" s="7">
        <v>114</v>
      </c>
      <c r="B119" s="32" t="str">
        <f t="shared" si="36"/>
        <v/>
      </c>
      <c r="C119" s="54" t="str">
        <f t="shared" si="37"/>
        <v/>
      </c>
      <c r="D119" s="8" t="str">
        <f t="shared" si="38"/>
        <v/>
      </c>
      <c r="E119" s="8" t="str">
        <f t="shared" si="39"/>
        <v/>
      </c>
      <c r="F119" s="5" t="str">
        <f t="shared" si="40"/>
        <v/>
      </c>
      <c r="G119" s="9" t="str">
        <f t="shared" si="41"/>
        <v/>
      </c>
      <c r="H119" s="34" t="str">
        <f t="shared" si="42"/>
        <v/>
      </c>
      <c r="I119" s="34" t="str">
        <f t="shared" si="43"/>
        <v/>
      </c>
      <c r="J119" s="34" t="str">
        <f t="shared" si="44"/>
        <v/>
      </c>
      <c r="K119" s="35" t="str">
        <f t="shared" si="45"/>
        <v/>
      </c>
      <c r="L119" s="35" t="str">
        <f t="shared" si="46"/>
        <v/>
      </c>
      <c r="M119" s="53" t="str">
        <f t="shared" si="47"/>
        <v/>
      </c>
    </row>
    <row r="120" spans="1:13">
      <c r="A120" s="7">
        <v>115</v>
      </c>
      <c r="B120" s="32" t="str">
        <f t="shared" si="36"/>
        <v/>
      </c>
      <c r="C120" s="54" t="str">
        <f t="shared" si="37"/>
        <v/>
      </c>
      <c r="D120" s="8" t="str">
        <f t="shared" si="38"/>
        <v/>
      </c>
      <c r="E120" s="8" t="str">
        <f t="shared" si="39"/>
        <v/>
      </c>
      <c r="F120" s="5" t="str">
        <f t="shared" si="40"/>
        <v/>
      </c>
      <c r="G120" s="9" t="str">
        <f t="shared" si="41"/>
        <v/>
      </c>
      <c r="H120" s="34" t="str">
        <f t="shared" si="42"/>
        <v/>
      </c>
      <c r="I120" s="34" t="str">
        <f t="shared" si="43"/>
        <v/>
      </c>
      <c r="J120" s="34" t="str">
        <f t="shared" si="44"/>
        <v/>
      </c>
      <c r="K120" s="35" t="str">
        <f t="shared" si="45"/>
        <v/>
      </c>
      <c r="L120" s="35" t="str">
        <f t="shared" si="46"/>
        <v/>
      </c>
      <c r="M120" s="53" t="str">
        <f t="shared" si="47"/>
        <v/>
      </c>
    </row>
    <row r="121" spans="1:13">
      <c r="A121" s="7">
        <v>116</v>
      </c>
      <c r="B121" s="32" t="str">
        <f t="shared" si="36"/>
        <v/>
      </c>
      <c r="C121" s="54" t="str">
        <f t="shared" si="37"/>
        <v/>
      </c>
      <c r="D121" s="8" t="str">
        <f t="shared" si="38"/>
        <v/>
      </c>
      <c r="E121" s="8" t="str">
        <f t="shared" si="39"/>
        <v/>
      </c>
      <c r="F121" s="5" t="str">
        <f t="shared" si="40"/>
        <v/>
      </c>
      <c r="G121" s="9" t="str">
        <f t="shared" si="41"/>
        <v/>
      </c>
      <c r="H121" s="34" t="str">
        <f t="shared" si="42"/>
        <v/>
      </c>
      <c r="I121" s="34" t="str">
        <f t="shared" si="43"/>
        <v/>
      </c>
      <c r="J121" s="34" t="str">
        <f t="shared" si="44"/>
        <v/>
      </c>
      <c r="K121" s="35" t="str">
        <f t="shared" si="45"/>
        <v/>
      </c>
      <c r="L121" s="35" t="str">
        <f t="shared" si="46"/>
        <v/>
      </c>
      <c r="M121" s="53" t="str">
        <f t="shared" si="47"/>
        <v/>
      </c>
    </row>
    <row r="122" spans="1:13">
      <c r="A122" s="7">
        <v>117</v>
      </c>
      <c r="B122" s="32" t="str">
        <f t="shared" si="36"/>
        <v/>
      </c>
      <c r="C122" s="54" t="str">
        <f t="shared" si="37"/>
        <v/>
      </c>
      <c r="D122" s="8" t="str">
        <f t="shared" si="38"/>
        <v/>
      </c>
      <c r="E122" s="8" t="str">
        <f t="shared" si="39"/>
        <v/>
      </c>
      <c r="F122" s="5" t="str">
        <f t="shared" si="40"/>
        <v/>
      </c>
      <c r="G122" s="9" t="str">
        <f t="shared" si="41"/>
        <v/>
      </c>
      <c r="H122" s="34" t="str">
        <f t="shared" si="42"/>
        <v/>
      </c>
      <c r="I122" s="34" t="str">
        <f t="shared" si="43"/>
        <v/>
      </c>
      <c r="J122" s="34" t="str">
        <f t="shared" si="44"/>
        <v/>
      </c>
      <c r="K122" s="35" t="str">
        <f t="shared" si="45"/>
        <v/>
      </c>
      <c r="L122" s="35" t="str">
        <f t="shared" si="46"/>
        <v/>
      </c>
      <c r="M122" s="53" t="str">
        <f t="shared" si="47"/>
        <v/>
      </c>
    </row>
    <row r="123" spans="1:13">
      <c r="A123" s="7">
        <v>118</v>
      </c>
      <c r="B123" s="32" t="str">
        <f t="shared" si="36"/>
        <v/>
      </c>
      <c r="C123" s="54" t="str">
        <f t="shared" si="37"/>
        <v/>
      </c>
      <c r="D123" s="8" t="str">
        <f t="shared" si="38"/>
        <v/>
      </c>
      <c r="E123" s="8" t="str">
        <f t="shared" si="39"/>
        <v/>
      </c>
      <c r="F123" s="5" t="str">
        <f t="shared" si="40"/>
        <v/>
      </c>
      <c r="G123" s="9" t="str">
        <f t="shared" si="41"/>
        <v/>
      </c>
      <c r="H123" s="34" t="str">
        <f t="shared" si="42"/>
        <v/>
      </c>
      <c r="I123" s="34" t="str">
        <f t="shared" si="43"/>
        <v/>
      </c>
      <c r="J123" s="34" t="str">
        <f t="shared" si="44"/>
        <v/>
      </c>
      <c r="K123" s="35" t="str">
        <f t="shared" si="45"/>
        <v/>
      </c>
      <c r="L123" s="35" t="str">
        <f t="shared" si="46"/>
        <v/>
      </c>
      <c r="M123" s="53" t="str">
        <f t="shared" si="47"/>
        <v/>
      </c>
    </row>
    <row r="124" spans="1:13">
      <c r="A124" s="7">
        <v>119</v>
      </c>
      <c r="B124" s="32" t="str">
        <f t="shared" si="36"/>
        <v/>
      </c>
      <c r="C124" s="54" t="str">
        <f t="shared" si="37"/>
        <v/>
      </c>
      <c r="D124" s="8" t="str">
        <f t="shared" si="38"/>
        <v/>
      </c>
      <c r="E124" s="8" t="str">
        <f t="shared" si="39"/>
        <v/>
      </c>
      <c r="F124" s="5" t="str">
        <f t="shared" si="40"/>
        <v/>
      </c>
      <c r="G124" s="9" t="str">
        <f t="shared" si="41"/>
        <v/>
      </c>
      <c r="H124" s="34" t="str">
        <f t="shared" si="42"/>
        <v/>
      </c>
      <c r="I124" s="34" t="str">
        <f t="shared" si="43"/>
        <v/>
      </c>
      <c r="J124" s="34" t="str">
        <f t="shared" si="44"/>
        <v/>
      </c>
      <c r="K124" s="35" t="str">
        <f t="shared" si="45"/>
        <v/>
      </c>
      <c r="L124" s="35" t="str">
        <f t="shared" si="46"/>
        <v/>
      </c>
      <c r="M124" s="53" t="str">
        <f t="shared" si="47"/>
        <v/>
      </c>
    </row>
    <row r="125" spans="1:13">
      <c r="A125" s="7">
        <v>120</v>
      </c>
      <c r="B125" s="32" t="str">
        <f t="shared" si="36"/>
        <v/>
      </c>
      <c r="C125" s="54" t="str">
        <f t="shared" si="37"/>
        <v/>
      </c>
      <c r="D125" s="8" t="str">
        <f t="shared" si="38"/>
        <v/>
      </c>
      <c r="E125" s="8" t="str">
        <f t="shared" si="39"/>
        <v/>
      </c>
      <c r="F125" s="5" t="str">
        <f t="shared" si="40"/>
        <v/>
      </c>
      <c r="G125" s="9" t="str">
        <f t="shared" si="41"/>
        <v/>
      </c>
      <c r="H125" s="34" t="str">
        <f t="shared" si="42"/>
        <v/>
      </c>
      <c r="I125" s="34" t="str">
        <f t="shared" si="43"/>
        <v/>
      </c>
      <c r="J125" s="34" t="str">
        <f t="shared" si="44"/>
        <v/>
      </c>
      <c r="K125" s="35" t="str">
        <f t="shared" si="45"/>
        <v/>
      </c>
      <c r="L125" s="35" t="str">
        <f t="shared" si="46"/>
        <v/>
      </c>
      <c r="M125" s="53" t="str">
        <f t="shared" si="47"/>
        <v/>
      </c>
    </row>
    <row r="126" spans="1:13">
      <c r="A126" s="7">
        <v>121</v>
      </c>
      <c r="B126" s="32" t="str">
        <f t="shared" si="36"/>
        <v/>
      </c>
      <c r="C126" s="54" t="str">
        <f t="shared" si="37"/>
        <v/>
      </c>
      <c r="D126" s="8" t="str">
        <f t="shared" si="38"/>
        <v/>
      </c>
      <c r="E126" s="8" t="str">
        <f t="shared" si="39"/>
        <v/>
      </c>
      <c r="F126" s="5" t="str">
        <f t="shared" si="40"/>
        <v/>
      </c>
      <c r="G126" s="9" t="str">
        <f t="shared" si="41"/>
        <v/>
      </c>
      <c r="H126" s="34" t="str">
        <f t="shared" si="42"/>
        <v/>
      </c>
      <c r="I126" s="34" t="str">
        <f t="shared" si="43"/>
        <v/>
      </c>
      <c r="J126" s="34" t="str">
        <f t="shared" si="44"/>
        <v/>
      </c>
      <c r="K126" s="35" t="str">
        <f t="shared" si="45"/>
        <v/>
      </c>
      <c r="L126" s="35" t="str">
        <f t="shared" si="46"/>
        <v/>
      </c>
      <c r="M126" s="53" t="str">
        <f t="shared" si="47"/>
        <v/>
      </c>
    </row>
    <row r="127" spans="1:13">
      <c r="A127" s="7">
        <v>122</v>
      </c>
      <c r="B127" s="32" t="str">
        <f t="shared" si="36"/>
        <v/>
      </c>
      <c r="C127" s="54" t="str">
        <f t="shared" si="37"/>
        <v/>
      </c>
      <c r="D127" s="8" t="str">
        <f t="shared" si="38"/>
        <v/>
      </c>
      <c r="E127" s="8" t="str">
        <f t="shared" si="39"/>
        <v/>
      </c>
      <c r="F127" s="5" t="str">
        <f t="shared" si="40"/>
        <v/>
      </c>
      <c r="G127" s="9" t="str">
        <f t="shared" si="41"/>
        <v/>
      </c>
      <c r="H127" s="34" t="str">
        <f t="shared" si="42"/>
        <v/>
      </c>
      <c r="I127" s="34" t="str">
        <f t="shared" si="43"/>
        <v/>
      </c>
      <c r="J127" s="34" t="str">
        <f t="shared" si="44"/>
        <v/>
      </c>
      <c r="K127" s="35" t="str">
        <f t="shared" si="45"/>
        <v/>
      </c>
      <c r="L127" s="35" t="str">
        <f t="shared" si="46"/>
        <v/>
      </c>
      <c r="M127" s="53" t="str">
        <f t="shared" si="47"/>
        <v/>
      </c>
    </row>
    <row r="128" spans="1:13">
      <c r="A128" s="7">
        <v>123</v>
      </c>
      <c r="B128" s="32" t="str">
        <f t="shared" si="36"/>
        <v/>
      </c>
      <c r="C128" s="54" t="str">
        <f t="shared" si="37"/>
        <v/>
      </c>
      <c r="D128" s="8" t="str">
        <f t="shared" si="38"/>
        <v/>
      </c>
      <c r="E128" s="8" t="str">
        <f t="shared" si="39"/>
        <v/>
      </c>
      <c r="F128" s="5" t="str">
        <f t="shared" si="40"/>
        <v/>
      </c>
      <c r="G128" s="9" t="str">
        <f t="shared" si="41"/>
        <v/>
      </c>
      <c r="H128" s="34" t="str">
        <f t="shared" si="42"/>
        <v/>
      </c>
      <c r="I128" s="34" t="str">
        <f t="shared" si="43"/>
        <v/>
      </c>
      <c r="J128" s="34" t="str">
        <f t="shared" si="44"/>
        <v/>
      </c>
      <c r="K128" s="35" t="str">
        <f t="shared" si="45"/>
        <v/>
      </c>
      <c r="L128" s="35" t="str">
        <f t="shared" si="46"/>
        <v/>
      </c>
      <c r="M128" s="53" t="str">
        <f t="shared" si="47"/>
        <v/>
      </c>
    </row>
    <row r="129" spans="1:13">
      <c r="A129" s="7">
        <v>124</v>
      </c>
      <c r="B129" s="32" t="str">
        <f t="shared" si="36"/>
        <v/>
      </c>
      <c r="C129" s="54" t="str">
        <f t="shared" si="37"/>
        <v/>
      </c>
      <c r="D129" s="8" t="str">
        <f t="shared" si="38"/>
        <v/>
      </c>
      <c r="E129" s="8" t="str">
        <f t="shared" si="39"/>
        <v/>
      </c>
      <c r="F129" s="5" t="str">
        <f t="shared" si="40"/>
        <v/>
      </c>
      <c r="G129" s="9" t="str">
        <f t="shared" si="41"/>
        <v/>
      </c>
      <c r="H129" s="34" t="str">
        <f t="shared" si="42"/>
        <v/>
      </c>
      <c r="I129" s="34" t="str">
        <f t="shared" si="43"/>
        <v/>
      </c>
      <c r="J129" s="34" t="str">
        <f t="shared" si="44"/>
        <v/>
      </c>
      <c r="K129" s="35" t="str">
        <f t="shared" si="45"/>
        <v/>
      </c>
      <c r="L129" s="35" t="str">
        <f t="shared" si="46"/>
        <v/>
      </c>
      <c r="M129" s="53" t="str">
        <f t="shared" si="47"/>
        <v/>
      </c>
    </row>
    <row r="130" spans="1:13">
      <c r="A130" s="7">
        <v>125</v>
      </c>
      <c r="B130" s="32" t="str">
        <f t="shared" si="36"/>
        <v/>
      </c>
      <c r="C130" s="54" t="str">
        <f t="shared" si="37"/>
        <v/>
      </c>
      <c r="D130" s="8" t="str">
        <f t="shared" si="38"/>
        <v/>
      </c>
      <c r="E130" s="8" t="str">
        <f t="shared" si="39"/>
        <v/>
      </c>
      <c r="F130" s="5" t="str">
        <f t="shared" si="40"/>
        <v/>
      </c>
      <c r="G130" s="9" t="str">
        <f t="shared" si="41"/>
        <v/>
      </c>
      <c r="H130" s="34" t="str">
        <f t="shared" si="42"/>
        <v/>
      </c>
      <c r="I130" s="34" t="str">
        <f t="shared" si="43"/>
        <v/>
      </c>
      <c r="J130" s="34" t="str">
        <f t="shared" si="44"/>
        <v/>
      </c>
      <c r="K130" s="35" t="str">
        <f t="shared" si="45"/>
        <v/>
      </c>
      <c r="L130" s="35" t="str">
        <f t="shared" si="46"/>
        <v/>
      </c>
      <c r="M130" s="53" t="str">
        <f t="shared" si="47"/>
        <v/>
      </c>
    </row>
    <row r="131" spans="1:13">
      <c r="A131" s="7">
        <v>126</v>
      </c>
      <c r="B131" s="32" t="str">
        <f t="shared" si="36"/>
        <v/>
      </c>
      <c r="C131" s="54" t="str">
        <f t="shared" si="37"/>
        <v/>
      </c>
      <c r="D131" s="8" t="str">
        <f t="shared" si="38"/>
        <v/>
      </c>
      <c r="E131" s="8" t="str">
        <f t="shared" si="39"/>
        <v/>
      </c>
      <c r="F131" s="5" t="str">
        <f t="shared" si="40"/>
        <v/>
      </c>
      <c r="G131" s="9" t="str">
        <f t="shared" si="41"/>
        <v/>
      </c>
      <c r="H131" s="34" t="str">
        <f t="shared" si="42"/>
        <v/>
      </c>
      <c r="I131" s="34" t="str">
        <f t="shared" si="43"/>
        <v/>
      </c>
      <c r="J131" s="34" t="str">
        <f t="shared" si="44"/>
        <v/>
      </c>
      <c r="K131" s="35" t="str">
        <f t="shared" si="45"/>
        <v/>
      </c>
      <c r="L131" s="35" t="str">
        <f t="shared" si="46"/>
        <v/>
      </c>
      <c r="M131" s="53" t="str">
        <f t="shared" si="47"/>
        <v/>
      </c>
    </row>
    <row r="132" spans="1:13">
      <c r="A132" s="7">
        <v>127</v>
      </c>
      <c r="B132" s="32" t="str">
        <f t="shared" si="36"/>
        <v/>
      </c>
      <c r="C132" s="54" t="str">
        <f t="shared" si="37"/>
        <v/>
      </c>
      <c r="D132" s="8" t="str">
        <f t="shared" si="38"/>
        <v/>
      </c>
      <c r="E132" s="8" t="str">
        <f t="shared" si="39"/>
        <v/>
      </c>
      <c r="F132" s="5" t="str">
        <f t="shared" si="40"/>
        <v/>
      </c>
      <c r="G132" s="9" t="str">
        <f t="shared" si="41"/>
        <v/>
      </c>
      <c r="H132" s="34" t="str">
        <f t="shared" si="42"/>
        <v/>
      </c>
      <c r="I132" s="34" t="str">
        <f t="shared" si="43"/>
        <v/>
      </c>
      <c r="J132" s="34" t="str">
        <f t="shared" si="44"/>
        <v/>
      </c>
      <c r="K132" s="35" t="str">
        <f t="shared" si="45"/>
        <v/>
      </c>
      <c r="L132" s="35" t="str">
        <f t="shared" si="46"/>
        <v/>
      </c>
      <c r="M132" s="53" t="str">
        <f t="shared" si="47"/>
        <v/>
      </c>
    </row>
    <row r="133" spans="1:13">
      <c r="A133" s="7">
        <v>128</v>
      </c>
      <c r="B133" s="32" t="str">
        <f t="shared" si="36"/>
        <v/>
      </c>
      <c r="C133" s="54" t="str">
        <f t="shared" si="37"/>
        <v/>
      </c>
      <c r="D133" s="8" t="str">
        <f t="shared" si="38"/>
        <v/>
      </c>
      <c r="E133" s="8" t="str">
        <f t="shared" si="39"/>
        <v/>
      </c>
      <c r="F133" s="5" t="str">
        <f t="shared" si="40"/>
        <v/>
      </c>
      <c r="G133" s="9" t="str">
        <f t="shared" si="41"/>
        <v/>
      </c>
      <c r="H133" s="34" t="str">
        <f t="shared" si="42"/>
        <v/>
      </c>
      <c r="I133" s="34" t="str">
        <f t="shared" si="43"/>
        <v/>
      </c>
      <c r="J133" s="34" t="str">
        <f t="shared" si="44"/>
        <v/>
      </c>
      <c r="K133" s="35" t="str">
        <f t="shared" si="45"/>
        <v/>
      </c>
      <c r="L133" s="35" t="str">
        <f t="shared" si="46"/>
        <v/>
      </c>
      <c r="M133" s="53" t="str">
        <f t="shared" si="47"/>
        <v/>
      </c>
    </row>
    <row r="134" spans="1:13">
      <c r="A134" s="7">
        <v>129</v>
      </c>
      <c r="B134" s="32" t="str">
        <f t="shared" ref="B134:B160" si="48">IFERROR(IF($C$3="","",VLOOKUP(A134,NAME,4,0)),"")</f>
        <v/>
      </c>
      <c r="C134" s="54" t="str">
        <f t="shared" ref="C134:C160" si="49">IFERROR(IF($C$3="","",VLOOKUP(A134,NAME,11,0)),"")</f>
        <v/>
      </c>
      <c r="D134" s="8" t="str">
        <f t="shared" ref="D134:D160" si="50">IFERROR(IF($C$3="","",VLOOKUP(A134,NAME,6,0)),"")</f>
        <v/>
      </c>
      <c r="E134" s="8" t="str">
        <f t="shared" ref="E134:E160" si="51">IFERROR(IF($C$3="","",VLOOKUP(A134,NAME,8,0)),"")</f>
        <v/>
      </c>
      <c r="F134" s="5" t="str">
        <f t="shared" ref="F134:F160" si="52">IFERROR(IF($C$3="","",VLOOKUP(A134,NAME,12,0)),"")</f>
        <v/>
      </c>
      <c r="G134" s="9" t="str">
        <f t="shared" ref="G134:G160" si="53">IFERROR(IF($C$3="","",VLOOKUP(A134,NAME,13,0)),"")</f>
        <v/>
      </c>
      <c r="H134" s="34" t="str">
        <f t="shared" ref="H134:H160" si="54">IF(AND(B134="",D134="",F134="",G134=""),"",VLOOKUP(F134,sessional,2,0))</f>
        <v/>
      </c>
      <c r="I134" s="34" t="str">
        <f t="shared" ref="I134:I160" si="55">IF(AND(B134="",D134="",F134="",G134=""),"",VLOOKUP(F134,sessional,3,0))</f>
        <v/>
      </c>
      <c r="J134" s="34" t="str">
        <f t="shared" ref="J134:J160" si="56">IF(AND(B134="",D134="",F134="",G134=""),"",VLOOKUP(F134,sessional,4,0))</f>
        <v/>
      </c>
      <c r="K134" s="35" t="str">
        <f t="shared" ref="K134:K160" si="57">IF(AND(B134="",D134="",F134="",G134=""),"",VLOOKUP(F134,sessional,5,0))</f>
        <v/>
      </c>
      <c r="L134" s="35" t="str">
        <f t="shared" ref="L134:L160" si="58">IF(AND(B134="",D134="",F134="",G134=""),"",VLOOKUP(F134,sessional,6,0))</f>
        <v/>
      </c>
      <c r="M134" s="53" t="str">
        <f t="shared" ref="M134:M160" si="59">IF(AND(B134="",D134="",F134="",G134=""),"",VLOOKUP(F134,sessional,7,0))</f>
        <v/>
      </c>
    </row>
    <row r="135" spans="1:13">
      <c r="A135" s="7">
        <v>130</v>
      </c>
      <c r="B135" s="32" t="str">
        <f t="shared" si="48"/>
        <v/>
      </c>
      <c r="C135" s="54" t="str">
        <f t="shared" si="49"/>
        <v/>
      </c>
      <c r="D135" s="8" t="str">
        <f t="shared" si="50"/>
        <v/>
      </c>
      <c r="E135" s="8" t="str">
        <f t="shared" si="51"/>
        <v/>
      </c>
      <c r="F135" s="5" t="str">
        <f t="shared" si="52"/>
        <v/>
      </c>
      <c r="G135" s="9" t="str">
        <f t="shared" si="53"/>
        <v/>
      </c>
      <c r="H135" s="34" t="str">
        <f t="shared" si="54"/>
        <v/>
      </c>
      <c r="I135" s="34" t="str">
        <f t="shared" si="55"/>
        <v/>
      </c>
      <c r="J135" s="34" t="str">
        <f t="shared" si="56"/>
        <v/>
      </c>
      <c r="K135" s="35" t="str">
        <f t="shared" si="57"/>
        <v/>
      </c>
      <c r="L135" s="35" t="str">
        <f t="shared" si="58"/>
        <v/>
      </c>
      <c r="M135" s="53" t="str">
        <f t="shared" si="59"/>
        <v/>
      </c>
    </row>
    <row r="136" spans="1:13">
      <c r="A136" s="7">
        <v>131</v>
      </c>
      <c r="B136" s="32" t="str">
        <f t="shared" si="48"/>
        <v/>
      </c>
      <c r="C136" s="54" t="str">
        <f t="shared" si="49"/>
        <v/>
      </c>
      <c r="D136" s="8" t="str">
        <f t="shared" si="50"/>
        <v/>
      </c>
      <c r="E136" s="8" t="str">
        <f t="shared" si="51"/>
        <v/>
      </c>
      <c r="F136" s="5" t="str">
        <f t="shared" si="52"/>
        <v/>
      </c>
      <c r="G136" s="9" t="str">
        <f t="shared" si="53"/>
        <v/>
      </c>
      <c r="H136" s="34" t="str">
        <f t="shared" si="54"/>
        <v/>
      </c>
      <c r="I136" s="34" t="str">
        <f t="shared" si="55"/>
        <v/>
      </c>
      <c r="J136" s="34" t="str">
        <f t="shared" si="56"/>
        <v/>
      </c>
      <c r="K136" s="35" t="str">
        <f t="shared" si="57"/>
        <v/>
      </c>
      <c r="L136" s="35" t="str">
        <f t="shared" si="58"/>
        <v/>
      </c>
      <c r="M136" s="53" t="str">
        <f t="shared" si="59"/>
        <v/>
      </c>
    </row>
    <row r="137" spans="1:13">
      <c r="A137" s="7">
        <v>132</v>
      </c>
      <c r="B137" s="32" t="str">
        <f t="shared" si="48"/>
        <v/>
      </c>
      <c r="C137" s="54" t="str">
        <f t="shared" si="49"/>
        <v/>
      </c>
      <c r="D137" s="8" t="str">
        <f t="shared" si="50"/>
        <v/>
      </c>
      <c r="E137" s="8" t="str">
        <f t="shared" si="51"/>
        <v/>
      </c>
      <c r="F137" s="5" t="str">
        <f t="shared" si="52"/>
        <v/>
      </c>
      <c r="G137" s="9" t="str">
        <f t="shared" si="53"/>
        <v/>
      </c>
      <c r="H137" s="34" t="str">
        <f t="shared" si="54"/>
        <v/>
      </c>
      <c r="I137" s="34" t="str">
        <f t="shared" si="55"/>
        <v/>
      </c>
      <c r="J137" s="34" t="str">
        <f t="shared" si="56"/>
        <v/>
      </c>
      <c r="K137" s="35" t="str">
        <f t="shared" si="57"/>
        <v/>
      </c>
      <c r="L137" s="35" t="str">
        <f t="shared" si="58"/>
        <v/>
      </c>
      <c r="M137" s="53" t="str">
        <f t="shared" si="59"/>
        <v/>
      </c>
    </row>
    <row r="138" spans="1:13">
      <c r="A138" s="7">
        <v>133</v>
      </c>
      <c r="B138" s="32" t="str">
        <f t="shared" si="48"/>
        <v/>
      </c>
      <c r="C138" s="54" t="str">
        <f t="shared" si="49"/>
        <v/>
      </c>
      <c r="D138" s="8" t="str">
        <f t="shared" si="50"/>
        <v/>
      </c>
      <c r="E138" s="8" t="str">
        <f t="shared" si="51"/>
        <v/>
      </c>
      <c r="F138" s="5" t="str">
        <f t="shared" si="52"/>
        <v/>
      </c>
      <c r="G138" s="9" t="str">
        <f t="shared" si="53"/>
        <v/>
      </c>
      <c r="H138" s="34" t="str">
        <f t="shared" si="54"/>
        <v/>
      </c>
      <c r="I138" s="34" t="str">
        <f t="shared" si="55"/>
        <v/>
      </c>
      <c r="J138" s="34" t="str">
        <f t="shared" si="56"/>
        <v/>
      </c>
      <c r="K138" s="35" t="str">
        <f t="shared" si="57"/>
        <v/>
      </c>
      <c r="L138" s="35" t="str">
        <f t="shared" si="58"/>
        <v/>
      </c>
      <c r="M138" s="53" t="str">
        <f t="shared" si="59"/>
        <v/>
      </c>
    </row>
    <row r="139" spans="1:13">
      <c r="A139" s="7">
        <v>134</v>
      </c>
      <c r="B139" s="32" t="str">
        <f t="shared" si="48"/>
        <v/>
      </c>
      <c r="C139" s="54" t="str">
        <f t="shared" si="49"/>
        <v/>
      </c>
      <c r="D139" s="8" t="str">
        <f t="shared" si="50"/>
        <v/>
      </c>
      <c r="E139" s="8" t="str">
        <f t="shared" si="51"/>
        <v/>
      </c>
      <c r="F139" s="5" t="str">
        <f t="shared" si="52"/>
        <v/>
      </c>
      <c r="G139" s="9" t="str">
        <f t="shared" si="53"/>
        <v/>
      </c>
      <c r="H139" s="34" t="str">
        <f t="shared" si="54"/>
        <v/>
      </c>
      <c r="I139" s="34" t="str">
        <f t="shared" si="55"/>
        <v/>
      </c>
      <c r="J139" s="34" t="str">
        <f t="shared" si="56"/>
        <v/>
      </c>
      <c r="K139" s="35" t="str">
        <f t="shared" si="57"/>
        <v/>
      </c>
      <c r="L139" s="35" t="str">
        <f t="shared" si="58"/>
        <v/>
      </c>
      <c r="M139" s="53" t="str">
        <f t="shared" si="59"/>
        <v/>
      </c>
    </row>
    <row r="140" spans="1:13">
      <c r="A140" s="7">
        <v>135</v>
      </c>
      <c r="B140" s="32" t="str">
        <f t="shared" si="48"/>
        <v/>
      </c>
      <c r="C140" s="54" t="str">
        <f t="shared" si="49"/>
        <v/>
      </c>
      <c r="D140" s="8" t="str">
        <f t="shared" si="50"/>
        <v/>
      </c>
      <c r="E140" s="8" t="str">
        <f t="shared" si="51"/>
        <v/>
      </c>
      <c r="F140" s="5" t="str">
        <f t="shared" si="52"/>
        <v/>
      </c>
      <c r="G140" s="9" t="str">
        <f t="shared" si="53"/>
        <v/>
      </c>
      <c r="H140" s="34" t="str">
        <f t="shared" si="54"/>
        <v/>
      </c>
      <c r="I140" s="34" t="str">
        <f t="shared" si="55"/>
        <v/>
      </c>
      <c r="J140" s="34" t="str">
        <f t="shared" si="56"/>
        <v/>
      </c>
      <c r="K140" s="35" t="str">
        <f t="shared" si="57"/>
        <v/>
      </c>
      <c r="L140" s="35" t="str">
        <f t="shared" si="58"/>
        <v/>
      </c>
      <c r="M140" s="53" t="str">
        <f t="shared" si="59"/>
        <v/>
      </c>
    </row>
    <row r="141" spans="1:13">
      <c r="A141" s="7">
        <v>136</v>
      </c>
      <c r="B141" s="32" t="str">
        <f t="shared" si="48"/>
        <v/>
      </c>
      <c r="C141" s="54" t="str">
        <f t="shared" si="49"/>
        <v/>
      </c>
      <c r="D141" s="8" t="str">
        <f t="shared" si="50"/>
        <v/>
      </c>
      <c r="E141" s="8" t="str">
        <f t="shared" si="51"/>
        <v/>
      </c>
      <c r="F141" s="5" t="str">
        <f t="shared" si="52"/>
        <v/>
      </c>
      <c r="G141" s="9" t="str">
        <f t="shared" si="53"/>
        <v/>
      </c>
      <c r="H141" s="34" t="str">
        <f t="shared" si="54"/>
        <v/>
      </c>
      <c r="I141" s="34" t="str">
        <f t="shared" si="55"/>
        <v/>
      </c>
      <c r="J141" s="34" t="str">
        <f t="shared" si="56"/>
        <v/>
      </c>
      <c r="K141" s="35" t="str">
        <f t="shared" si="57"/>
        <v/>
      </c>
      <c r="L141" s="35" t="str">
        <f t="shared" si="58"/>
        <v/>
      </c>
      <c r="M141" s="53" t="str">
        <f t="shared" si="59"/>
        <v/>
      </c>
    </row>
    <row r="142" spans="1:13">
      <c r="A142" s="7">
        <v>137</v>
      </c>
      <c r="B142" s="32" t="str">
        <f t="shared" si="48"/>
        <v/>
      </c>
      <c r="C142" s="54" t="str">
        <f t="shared" si="49"/>
        <v/>
      </c>
      <c r="D142" s="8" t="str">
        <f t="shared" si="50"/>
        <v/>
      </c>
      <c r="E142" s="8" t="str">
        <f t="shared" si="51"/>
        <v/>
      </c>
      <c r="F142" s="5" t="str">
        <f t="shared" si="52"/>
        <v/>
      </c>
      <c r="G142" s="9" t="str">
        <f t="shared" si="53"/>
        <v/>
      </c>
      <c r="H142" s="34" t="str">
        <f t="shared" si="54"/>
        <v/>
      </c>
      <c r="I142" s="34" t="str">
        <f t="shared" si="55"/>
        <v/>
      </c>
      <c r="J142" s="34" t="str">
        <f t="shared" si="56"/>
        <v/>
      </c>
      <c r="K142" s="35" t="str">
        <f t="shared" si="57"/>
        <v/>
      </c>
      <c r="L142" s="35" t="str">
        <f t="shared" si="58"/>
        <v/>
      </c>
      <c r="M142" s="53" t="str">
        <f t="shared" si="59"/>
        <v/>
      </c>
    </row>
    <row r="143" spans="1:13">
      <c r="A143" s="7">
        <v>138</v>
      </c>
      <c r="B143" s="32" t="str">
        <f t="shared" si="48"/>
        <v/>
      </c>
      <c r="C143" s="54" t="str">
        <f t="shared" si="49"/>
        <v/>
      </c>
      <c r="D143" s="8" t="str">
        <f t="shared" si="50"/>
        <v/>
      </c>
      <c r="E143" s="8" t="str">
        <f t="shared" si="51"/>
        <v/>
      </c>
      <c r="F143" s="5" t="str">
        <f t="shared" si="52"/>
        <v/>
      </c>
      <c r="G143" s="9" t="str">
        <f t="shared" si="53"/>
        <v/>
      </c>
      <c r="H143" s="34" t="str">
        <f t="shared" si="54"/>
        <v/>
      </c>
      <c r="I143" s="34" t="str">
        <f t="shared" si="55"/>
        <v/>
      </c>
      <c r="J143" s="34" t="str">
        <f t="shared" si="56"/>
        <v/>
      </c>
      <c r="K143" s="35" t="str">
        <f t="shared" si="57"/>
        <v/>
      </c>
      <c r="L143" s="35" t="str">
        <f t="shared" si="58"/>
        <v/>
      </c>
      <c r="M143" s="53" t="str">
        <f t="shared" si="59"/>
        <v/>
      </c>
    </row>
    <row r="144" spans="1:13">
      <c r="A144" s="7">
        <v>139</v>
      </c>
      <c r="B144" s="32" t="str">
        <f t="shared" si="48"/>
        <v/>
      </c>
      <c r="C144" s="54" t="str">
        <f t="shared" si="49"/>
        <v/>
      </c>
      <c r="D144" s="8" t="str">
        <f t="shared" si="50"/>
        <v/>
      </c>
      <c r="E144" s="8" t="str">
        <f t="shared" si="51"/>
        <v/>
      </c>
      <c r="F144" s="5" t="str">
        <f t="shared" si="52"/>
        <v/>
      </c>
      <c r="G144" s="9" t="str">
        <f t="shared" si="53"/>
        <v/>
      </c>
      <c r="H144" s="34" t="str">
        <f t="shared" si="54"/>
        <v/>
      </c>
      <c r="I144" s="34" t="str">
        <f t="shared" si="55"/>
        <v/>
      </c>
      <c r="J144" s="34" t="str">
        <f t="shared" si="56"/>
        <v/>
      </c>
      <c r="K144" s="35" t="str">
        <f t="shared" si="57"/>
        <v/>
      </c>
      <c r="L144" s="35" t="str">
        <f t="shared" si="58"/>
        <v/>
      </c>
      <c r="M144" s="53" t="str">
        <f t="shared" si="59"/>
        <v/>
      </c>
    </row>
    <row r="145" spans="1:13">
      <c r="A145" s="7">
        <v>140</v>
      </c>
      <c r="B145" s="32" t="str">
        <f t="shared" si="48"/>
        <v/>
      </c>
      <c r="C145" s="54" t="str">
        <f t="shared" si="49"/>
        <v/>
      </c>
      <c r="D145" s="8" t="str">
        <f t="shared" si="50"/>
        <v/>
      </c>
      <c r="E145" s="8" t="str">
        <f t="shared" si="51"/>
        <v/>
      </c>
      <c r="F145" s="5" t="str">
        <f t="shared" si="52"/>
        <v/>
      </c>
      <c r="G145" s="9" t="str">
        <f t="shared" si="53"/>
        <v/>
      </c>
      <c r="H145" s="34" t="str">
        <f t="shared" si="54"/>
        <v/>
      </c>
      <c r="I145" s="34" t="str">
        <f t="shared" si="55"/>
        <v/>
      </c>
      <c r="J145" s="34" t="str">
        <f t="shared" si="56"/>
        <v/>
      </c>
      <c r="K145" s="35" t="str">
        <f t="shared" si="57"/>
        <v/>
      </c>
      <c r="L145" s="35" t="str">
        <f t="shared" si="58"/>
        <v/>
      </c>
      <c r="M145" s="53" t="str">
        <f t="shared" si="59"/>
        <v/>
      </c>
    </row>
    <row r="146" spans="1:13">
      <c r="A146" s="7">
        <v>141</v>
      </c>
      <c r="B146" s="32" t="str">
        <f t="shared" si="48"/>
        <v/>
      </c>
      <c r="C146" s="54" t="str">
        <f t="shared" si="49"/>
        <v/>
      </c>
      <c r="D146" s="8" t="str">
        <f t="shared" si="50"/>
        <v/>
      </c>
      <c r="E146" s="8" t="str">
        <f t="shared" si="51"/>
        <v/>
      </c>
      <c r="F146" s="5" t="str">
        <f t="shared" si="52"/>
        <v/>
      </c>
      <c r="G146" s="9" t="str">
        <f t="shared" si="53"/>
        <v/>
      </c>
      <c r="H146" s="34" t="str">
        <f t="shared" si="54"/>
        <v/>
      </c>
      <c r="I146" s="34" t="str">
        <f t="shared" si="55"/>
        <v/>
      </c>
      <c r="J146" s="34" t="str">
        <f t="shared" si="56"/>
        <v/>
      </c>
      <c r="K146" s="35" t="str">
        <f t="shared" si="57"/>
        <v/>
      </c>
      <c r="L146" s="35" t="str">
        <f t="shared" si="58"/>
        <v/>
      </c>
      <c r="M146" s="53" t="str">
        <f t="shared" si="59"/>
        <v/>
      </c>
    </row>
    <row r="147" spans="1:13">
      <c r="A147" s="7">
        <v>142</v>
      </c>
      <c r="B147" s="32" t="str">
        <f t="shared" si="48"/>
        <v/>
      </c>
      <c r="C147" s="54" t="str">
        <f t="shared" si="49"/>
        <v/>
      </c>
      <c r="D147" s="8" t="str">
        <f t="shared" si="50"/>
        <v/>
      </c>
      <c r="E147" s="8" t="str">
        <f t="shared" si="51"/>
        <v/>
      </c>
      <c r="F147" s="5" t="str">
        <f t="shared" si="52"/>
        <v/>
      </c>
      <c r="G147" s="9" t="str">
        <f t="shared" si="53"/>
        <v/>
      </c>
      <c r="H147" s="34" t="str">
        <f t="shared" si="54"/>
        <v/>
      </c>
      <c r="I147" s="34" t="str">
        <f t="shared" si="55"/>
        <v/>
      </c>
      <c r="J147" s="34" t="str">
        <f t="shared" si="56"/>
        <v/>
      </c>
      <c r="K147" s="35" t="str">
        <f t="shared" si="57"/>
        <v/>
      </c>
      <c r="L147" s="35" t="str">
        <f t="shared" si="58"/>
        <v/>
      </c>
      <c r="M147" s="53" t="str">
        <f t="shared" si="59"/>
        <v/>
      </c>
    </row>
    <row r="148" spans="1:13">
      <c r="A148" s="7">
        <v>143</v>
      </c>
      <c r="B148" s="32" t="str">
        <f t="shared" si="48"/>
        <v/>
      </c>
      <c r="C148" s="54" t="str">
        <f t="shared" si="49"/>
        <v/>
      </c>
      <c r="D148" s="8" t="str">
        <f t="shared" si="50"/>
        <v/>
      </c>
      <c r="E148" s="8" t="str">
        <f t="shared" si="51"/>
        <v/>
      </c>
      <c r="F148" s="5" t="str">
        <f t="shared" si="52"/>
        <v/>
      </c>
      <c r="G148" s="9" t="str">
        <f t="shared" si="53"/>
        <v/>
      </c>
      <c r="H148" s="34" t="str">
        <f t="shared" si="54"/>
        <v/>
      </c>
      <c r="I148" s="34" t="str">
        <f t="shared" si="55"/>
        <v/>
      </c>
      <c r="J148" s="34" t="str">
        <f t="shared" si="56"/>
        <v/>
      </c>
      <c r="K148" s="35" t="str">
        <f t="shared" si="57"/>
        <v/>
      </c>
      <c r="L148" s="35" t="str">
        <f t="shared" si="58"/>
        <v/>
      </c>
      <c r="M148" s="53" t="str">
        <f t="shared" si="59"/>
        <v/>
      </c>
    </row>
    <row r="149" spans="1:13">
      <c r="A149" s="7">
        <v>144</v>
      </c>
      <c r="B149" s="32" t="str">
        <f t="shared" si="48"/>
        <v/>
      </c>
      <c r="C149" s="54" t="str">
        <f t="shared" si="49"/>
        <v/>
      </c>
      <c r="D149" s="8" t="str">
        <f t="shared" si="50"/>
        <v/>
      </c>
      <c r="E149" s="8" t="str">
        <f t="shared" si="51"/>
        <v/>
      </c>
      <c r="F149" s="5" t="str">
        <f t="shared" si="52"/>
        <v/>
      </c>
      <c r="G149" s="9" t="str">
        <f t="shared" si="53"/>
        <v/>
      </c>
      <c r="H149" s="34" t="str">
        <f t="shared" si="54"/>
        <v/>
      </c>
      <c r="I149" s="34" t="str">
        <f t="shared" si="55"/>
        <v/>
      </c>
      <c r="J149" s="34" t="str">
        <f t="shared" si="56"/>
        <v/>
      </c>
      <c r="K149" s="35" t="str">
        <f t="shared" si="57"/>
        <v/>
      </c>
      <c r="L149" s="35" t="str">
        <f t="shared" si="58"/>
        <v/>
      </c>
      <c r="M149" s="53" t="str">
        <f t="shared" si="59"/>
        <v/>
      </c>
    </row>
    <row r="150" spans="1:13">
      <c r="A150" s="7">
        <v>145</v>
      </c>
      <c r="B150" s="32" t="str">
        <f t="shared" si="48"/>
        <v/>
      </c>
      <c r="C150" s="54" t="str">
        <f t="shared" si="49"/>
        <v/>
      </c>
      <c r="D150" s="8" t="str">
        <f t="shared" si="50"/>
        <v/>
      </c>
      <c r="E150" s="8" t="str">
        <f t="shared" si="51"/>
        <v/>
      </c>
      <c r="F150" s="5" t="str">
        <f t="shared" si="52"/>
        <v/>
      </c>
      <c r="G150" s="9" t="str">
        <f t="shared" si="53"/>
        <v/>
      </c>
      <c r="H150" s="34" t="str">
        <f t="shared" si="54"/>
        <v/>
      </c>
      <c r="I150" s="34" t="str">
        <f t="shared" si="55"/>
        <v/>
      </c>
      <c r="J150" s="34" t="str">
        <f t="shared" si="56"/>
        <v/>
      </c>
      <c r="K150" s="35" t="str">
        <f t="shared" si="57"/>
        <v/>
      </c>
      <c r="L150" s="35" t="str">
        <f t="shared" si="58"/>
        <v/>
      </c>
      <c r="M150" s="53" t="str">
        <f t="shared" si="59"/>
        <v/>
      </c>
    </row>
    <row r="151" spans="1:13">
      <c r="A151" s="7">
        <v>146</v>
      </c>
      <c r="B151" s="32" t="str">
        <f t="shared" si="48"/>
        <v/>
      </c>
      <c r="C151" s="54" t="str">
        <f t="shared" si="49"/>
        <v/>
      </c>
      <c r="D151" s="8" t="str">
        <f t="shared" si="50"/>
        <v/>
      </c>
      <c r="E151" s="8" t="str">
        <f t="shared" si="51"/>
        <v/>
      </c>
      <c r="F151" s="5" t="str">
        <f t="shared" si="52"/>
        <v/>
      </c>
      <c r="G151" s="9" t="str">
        <f t="shared" si="53"/>
        <v/>
      </c>
      <c r="H151" s="34" t="str">
        <f t="shared" si="54"/>
        <v/>
      </c>
      <c r="I151" s="34" t="str">
        <f t="shared" si="55"/>
        <v/>
      </c>
      <c r="J151" s="34" t="str">
        <f t="shared" si="56"/>
        <v/>
      </c>
      <c r="K151" s="35" t="str">
        <f t="shared" si="57"/>
        <v/>
      </c>
      <c r="L151" s="35" t="str">
        <f t="shared" si="58"/>
        <v/>
      </c>
      <c r="M151" s="53" t="str">
        <f t="shared" si="59"/>
        <v/>
      </c>
    </row>
    <row r="152" spans="1:13">
      <c r="A152" s="7">
        <v>147</v>
      </c>
      <c r="B152" s="32" t="str">
        <f t="shared" si="48"/>
        <v/>
      </c>
      <c r="C152" s="54" t="str">
        <f t="shared" si="49"/>
        <v/>
      </c>
      <c r="D152" s="8" t="str">
        <f t="shared" si="50"/>
        <v/>
      </c>
      <c r="E152" s="8" t="str">
        <f t="shared" si="51"/>
        <v/>
      </c>
      <c r="F152" s="5" t="str">
        <f t="shared" si="52"/>
        <v/>
      </c>
      <c r="G152" s="9" t="str">
        <f t="shared" si="53"/>
        <v/>
      </c>
      <c r="H152" s="34" t="str">
        <f t="shared" si="54"/>
        <v/>
      </c>
      <c r="I152" s="34" t="str">
        <f t="shared" si="55"/>
        <v/>
      </c>
      <c r="J152" s="34" t="str">
        <f t="shared" si="56"/>
        <v/>
      </c>
      <c r="K152" s="35" t="str">
        <f t="shared" si="57"/>
        <v/>
      </c>
      <c r="L152" s="35" t="str">
        <f t="shared" si="58"/>
        <v/>
      </c>
      <c r="M152" s="53" t="str">
        <f t="shared" si="59"/>
        <v/>
      </c>
    </row>
    <row r="153" spans="1:13">
      <c r="A153" s="7">
        <v>148</v>
      </c>
      <c r="B153" s="32" t="str">
        <f t="shared" si="48"/>
        <v/>
      </c>
      <c r="C153" s="54" t="str">
        <f t="shared" si="49"/>
        <v/>
      </c>
      <c r="D153" s="8" t="str">
        <f t="shared" si="50"/>
        <v/>
      </c>
      <c r="E153" s="8" t="str">
        <f t="shared" si="51"/>
        <v/>
      </c>
      <c r="F153" s="5" t="str">
        <f t="shared" si="52"/>
        <v/>
      </c>
      <c r="G153" s="9" t="str">
        <f t="shared" si="53"/>
        <v/>
      </c>
      <c r="H153" s="34" t="str">
        <f t="shared" si="54"/>
        <v/>
      </c>
      <c r="I153" s="34" t="str">
        <f t="shared" si="55"/>
        <v/>
      </c>
      <c r="J153" s="34" t="str">
        <f t="shared" si="56"/>
        <v/>
      </c>
      <c r="K153" s="35" t="str">
        <f t="shared" si="57"/>
        <v/>
      </c>
      <c r="L153" s="35" t="str">
        <f t="shared" si="58"/>
        <v/>
      </c>
      <c r="M153" s="53" t="str">
        <f t="shared" si="59"/>
        <v/>
      </c>
    </row>
    <row r="154" spans="1:13">
      <c r="A154" s="7">
        <v>149</v>
      </c>
      <c r="B154" s="32" t="str">
        <f t="shared" si="48"/>
        <v/>
      </c>
      <c r="C154" s="54" t="str">
        <f t="shared" si="49"/>
        <v/>
      </c>
      <c r="D154" s="8" t="str">
        <f t="shared" si="50"/>
        <v/>
      </c>
      <c r="E154" s="8" t="str">
        <f t="shared" si="51"/>
        <v/>
      </c>
      <c r="F154" s="5" t="str">
        <f t="shared" si="52"/>
        <v/>
      </c>
      <c r="G154" s="9" t="str">
        <f t="shared" si="53"/>
        <v/>
      </c>
      <c r="H154" s="34" t="str">
        <f t="shared" si="54"/>
        <v/>
      </c>
      <c r="I154" s="34" t="str">
        <f t="shared" si="55"/>
        <v/>
      </c>
      <c r="J154" s="34" t="str">
        <f t="shared" si="56"/>
        <v/>
      </c>
      <c r="K154" s="35" t="str">
        <f t="shared" si="57"/>
        <v/>
      </c>
      <c r="L154" s="35" t="str">
        <f t="shared" si="58"/>
        <v/>
      </c>
      <c r="M154" s="53" t="str">
        <f t="shared" si="59"/>
        <v/>
      </c>
    </row>
    <row r="155" spans="1:13">
      <c r="A155" s="7">
        <v>150</v>
      </c>
      <c r="B155" s="32" t="str">
        <f t="shared" si="48"/>
        <v/>
      </c>
      <c r="C155" s="54" t="str">
        <f t="shared" si="49"/>
        <v/>
      </c>
      <c r="D155" s="8" t="str">
        <f t="shared" si="50"/>
        <v/>
      </c>
      <c r="E155" s="8" t="str">
        <f t="shared" si="51"/>
        <v/>
      </c>
      <c r="F155" s="5" t="str">
        <f t="shared" si="52"/>
        <v/>
      </c>
      <c r="G155" s="9" t="str">
        <f t="shared" si="53"/>
        <v/>
      </c>
      <c r="H155" s="34" t="str">
        <f t="shared" si="54"/>
        <v/>
      </c>
      <c r="I155" s="34" t="str">
        <f t="shared" si="55"/>
        <v/>
      </c>
      <c r="J155" s="34" t="str">
        <f t="shared" si="56"/>
        <v/>
      </c>
      <c r="K155" s="35" t="str">
        <f t="shared" si="57"/>
        <v/>
      </c>
      <c r="L155" s="35" t="str">
        <f t="shared" si="58"/>
        <v/>
      </c>
      <c r="M155" s="53" t="str">
        <f t="shared" si="59"/>
        <v/>
      </c>
    </row>
    <row r="156" spans="1:13">
      <c r="A156" s="7">
        <v>151</v>
      </c>
      <c r="B156" s="32" t="str">
        <f t="shared" si="48"/>
        <v/>
      </c>
      <c r="C156" s="54" t="str">
        <f t="shared" si="49"/>
        <v/>
      </c>
      <c r="D156" s="8" t="str">
        <f t="shared" si="50"/>
        <v/>
      </c>
      <c r="E156" s="8" t="str">
        <f t="shared" si="51"/>
        <v/>
      </c>
      <c r="F156" s="5" t="str">
        <f t="shared" si="52"/>
        <v/>
      </c>
      <c r="G156" s="9" t="str">
        <f t="shared" si="53"/>
        <v/>
      </c>
      <c r="H156" s="34" t="str">
        <f t="shared" si="54"/>
        <v/>
      </c>
      <c r="I156" s="34" t="str">
        <f t="shared" si="55"/>
        <v/>
      </c>
      <c r="J156" s="34" t="str">
        <f t="shared" si="56"/>
        <v/>
      </c>
      <c r="K156" s="35" t="str">
        <f t="shared" si="57"/>
        <v/>
      </c>
      <c r="L156" s="35" t="str">
        <f t="shared" si="58"/>
        <v/>
      </c>
      <c r="M156" s="53" t="str">
        <f t="shared" si="59"/>
        <v/>
      </c>
    </row>
    <row r="157" spans="1:13">
      <c r="A157" s="7">
        <v>152</v>
      </c>
      <c r="B157" s="32" t="str">
        <f t="shared" si="48"/>
        <v/>
      </c>
      <c r="C157" s="54" t="str">
        <f t="shared" si="49"/>
        <v/>
      </c>
      <c r="D157" s="8" t="str">
        <f t="shared" si="50"/>
        <v/>
      </c>
      <c r="E157" s="8" t="str">
        <f t="shared" si="51"/>
        <v/>
      </c>
      <c r="F157" s="5" t="str">
        <f t="shared" si="52"/>
        <v/>
      </c>
      <c r="G157" s="9" t="str">
        <f t="shared" si="53"/>
        <v/>
      </c>
      <c r="H157" s="34" t="str">
        <f t="shared" si="54"/>
        <v/>
      </c>
      <c r="I157" s="34" t="str">
        <f t="shared" si="55"/>
        <v/>
      </c>
      <c r="J157" s="34" t="str">
        <f t="shared" si="56"/>
        <v/>
      </c>
      <c r="K157" s="35" t="str">
        <f t="shared" si="57"/>
        <v/>
      </c>
      <c r="L157" s="35" t="str">
        <f t="shared" si="58"/>
        <v/>
      </c>
      <c r="M157" s="53" t="str">
        <f t="shared" si="59"/>
        <v/>
      </c>
    </row>
    <row r="158" spans="1:13">
      <c r="A158" s="7">
        <v>153</v>
      </c>
      <c r="B158" s="32" t="str">
        <f t="shared" si="48"/>
        <v/>
      </c>
      <c r="C158" s="54" t="str">
        <f t="shared" si="49"/>
        <v/>
      </c>
      <c r="D158" s="8" t="str">
        <f t="shared" si="50"/>
        <v/>
      </c>
      <c r="E158" s="8" t="str">
        <f t="shared" si="51"/>
        <v/>
      </c>
      <c r="F158" s="5" t="str">
        <f t="shared" si="52"/>
        <v/>
      </c>
      <c r="G158" s="9" t="str">
        <f t="shared" si="53"/>
        <v/>
      </c>
      <c r="H158" s="34" t="str">
        <f t="shared" si="54"/>
        <v/>
      </c>
      <c r="I158" s="34" t="str">
        <f t="shared" si="55"/>
        <v/>
      </c>
      <c r="J158" s="34" t="str">
        <f t="shared" si="56"/>
        <v/>
      </c>
      <c r="K158" s="35" t="str">
        <f t="shared" si="57"/>
        <v/>
      </c>
      <c r="L158" s="35" t="str">
        <f t="shared" si="58"/>
        <v/>
      </c>
      <c r="M158" s="53" t="str">
        <f t="shared" si="59"/>
        <v/>
      </c>
    </row>
    <row r="159" spans="1:13">
      <c r="A159" s="7">
        <v>154</v>
      </c>
      <c r="B159" s="32" t="str">
        <f t="shared" si="48"/>
        <v/>
      </c>
      <c r="C159" s="54" t="str">
        <f t="shared" si="49"/>
        <v/>
      </c>
      <c r="D159" s="8" t="str">
        <f t="shared" si="50"/>
        <v/>
      </c>
      <c r="E159" s="8" t="str">
        <f t="shared" si="51"/>
        <v/>
      </c>
      <c r="F159" s="5" t="str">
        <f t="shared" si="52"/>
        <v/>
      </c>
      <c r="G159" s="9" t="str">
        <f t="shared" si="53"/>
        <v/>
      </c>
      <c r="H159" s="34" t="str">
        <f t="shared" si="54"/>
        <v/>
      </c>
      <c r="I159" s="34" t="str">
        <f t="shared" si="55"/>
        <v/>
      </c>
      <c r="J159" s="34" t="str">
        <f t="shared" si="56"/>
        <v/>
      </c>
      <c r="K159" s="35" t="str">
        <f t="shared" si="57"/>
        <v/>
      </c>
      <c r="L159" s="35" t="str">
        <f t="shared" si="58"/>
        <v/>
      </c>
      <c r="M159" s="53" t="str">
        <f t="shared" si="59"/>
        <v/>
      </c>
    </row>
    <row r="160" spans="1:13">
      <c r="A160" s="7">
        <v>155</v>
      </c>
      <c r="B160" s="32" t="str">
        <f t="shared" si="48"/>
        <v/>
      </c>
      <c r="C160" s="54" t="str">
        <f t="shared" si="49"/>
        <v/>
      </c>
      <c r="D160" s="8" t="str">
        <f t="shared" si="50"/>
        <v/>
      </c>
      <c r="E160" s="8" t="str">
        <f t="shared" si="51"/>
        <v/>
      </c>
      <c r="F160" s="5" t="str">
        <f t="shared" si="52"/>
        <v/>
      </c>
      <c r="G160" s="9" t="str">
        <f t="shared" si="53"/>
        <v/>
      </c>
      <c r="H160" s="34" t="str">
        <f t="shared" si="54"/>
        <v/>
      </c>
      <c r="I160" s="34" t="str">
        <f t="shared" si="55"/>
        <v/>
      </c>
      <c r="J160" s="34" t="str">
        <f t="shared" si="56"/>
        <v/>
      </c>
      <c r="K160" s="35" t="str">
        <f t="shared" si="57"/>
        <v/>
      </c>
      <c r="L160" s="35" t="str">
        <f t="shared" si="58"/>
        <v/>
      </c>
      <c r="M160" s="53" t="str">
        <f t="shared" si="59"/>
        <v/>
      </c>
    </row>
    <row r="161" spans="1:13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  <c r="M161" s="15"/>
    </row>
    <row r="162" spans="1:13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  <c r="M162" s="15"/>
    </row>
    <row r="163" spans="1:13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  <c r="M163" s="17"/>
    </row>
    <row r="164" spans="1:13">
      <c r="A164" s="17"/>
      <c r="B164" s="17"/>
      <c r="C164" s="17"/>
      <c r="D164" s="17" t="s">
        <v>1</v>
      </c>
      <c r="E164" s="17"/>
      <c r="F164" s="17"/>
      <c r="G164" s="17"/>
      <c r="H164" s="177" t="s">
        <v>2</v>
      </c>
      <c r="I164" s="177"/>
      <c r="J164" s="177"/>
      <c r="K164" s="17"/>
      <c r="L164" s="17"/>
      <c r="M164" s="17"/>
    </row>
    <row r="165" spans="1:13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</sheetData>
  <sheetProtection password="851B" sheet="1" objects="1" scenarios="1" formatCells="0" formatColumns="0" formatRows="0"/>
  <protectedRanges>
    <protectedRange password="EA02" sqref="D6:E162" name="details"/>
    <protectedRange password="EA02" sqref="G6:G162" name="details_1"/>
    <protectedRange password="DC77" sqref="J3:M3" name="Range3"/>
  </protectedRanges>
  <mergeCells count="12">
    <mergeCell ref="H164:J164"/>
    <mergeCell ref="F4:F5"/>
    <mergeCell ref="G4:G5"/>
    <mergeCell ref="A1:M1"/>
    <mergeCell ref="A2:M2"/>
    <mergeCell ref="A3:B3"/>
    <mergeCell ref="A4:A5"/>
    <mergeCell ref="B4:B5"/>
    <mergeCell ref="C4:C5"/>
    <mergeCell ref="D4:D5"/>
    <mergeCell ref="E4:E5"/>
    <mergeCell ref="G3:I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2023-02-02T14:01:47Z</cp:lastPrinted>
  <dcterms:created xsi:type="dcterms:W3CDTF">2019-03-06T09:30:06Z</dcterms:created>
  <dcterms:modified xsi:type="dcterms:W3CDTF">2023-02-04T15:59:01Z</dcterms:modified>
</cp:coreProperties>
</file>